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/>
  <xr:revisionPtr revIDLastSave="0" documentId="13_ncr:1_{8AA80611-F7B8-430B-9249-7140D523884B}" xr6:coauthVersionLast="46" xr6:coauthVersionMax="47" xr10:uidLastSave="{00000000-0000-0000-0000-000000000000}"/>
  <workbookProtection workbookAlgorithmName="SHA-512" workbookHashValue="Z+AGj4Fnu/SJr1Hic/BQ5UXhb0HpY1KZb8NhBSK5jXfGY/k8BJpoMDEHFfrcYUv9lKzrWf8i7xj4KJOBrvD5Zw==" workbookSaltValue="uNp7eTLPIjO6945K9GoV5g==" workbookSpinCount="100000" lockStructure="1"/>
  <bookViews>
    <workbookView xWindow="-45" yWindow="-16320" windowWidth="29040" windowHeight="15840" tabRatio="609" xr2:uid="{00000000-000D-0000-FFFF-FFFF00000000}"/>
  </bookViews>
  <sheets>
    <sheet name="入力例" sheetId="24" r:id="rId1"/>
    <sheet name="新規登録用" sheetId="18" r:id="rId2"/>
    <sheet name="プルダウン" sheetId="19" state="hidden" r:id="rId3"/>
    <sheet name="基準値" sheetId="20" r:id="rId4"/>
    <sheet name="登録申請メールテンプレート" sheetId="25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4">#REF!</definedName>
    <definedName name="_" localSheetId="0">入力例!#REF!</definedName>
    <definedName name="_">#REF!</definedName>
    <definedName name="_xlnm._FilterDatabase" localSheetId="1" hidden="1">新規登録用!$A$11:$AP$11</definedName>
    <definedName name="_xlnm._FilterDatabase" localSheetId="0" hidden="1">入力例!$A$12:$AO$12</definedName>
    <definedName name="_xlnm.Print_Area" localSheetId="3">基準値!$A$1:$M$26</definedName>
    <definedName name="_xlnm.Print_Area" localSheetId="4">登録申請メールテンプレート!$A$1:$B$28</definedName>
    <definedName name="_xlnm.Print_Area" localSheetId="0">入力例!$A$1:$Z$62</definedName>
    <definedName name="_xlnm.Print_Titles" localSheetId="1">新規登録用!$1:$11</definedName>
    <definedName name="_xlnm.Print_Titles" localSheetId="0">入力例!$1:$11</definedName>
    <definedName name="工業会" localSheetId="4">[1]製品型番リスト管理表!$AY$5:$AY$8</definedName>
    <definedName name="工業会">[1]製品型番リスト管理表!$AY$5:$AY$8</definedName>
    <definedName name="無効化" localSheetId="4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8" l="1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13" i="18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13" i="24"/>
  <c r="Q13" i="18" l="1"/>
  <c r="H31" i="24"/>
  <c r="I31" i="24"/>
  <c r="K31" i="24"/>
  <c r="N31" i="24"/>
  <c r="Q31" i="24"/>
  <c r="H32" i="24"/>
  <c r="I32" i="24"/>
  <c r="K32" i="24"/>
  <c r="N32" i="24"/>
  <c r="Q32" i="24"/>
  <c r="AJ62" i="24" l="1"/>
  <c r="AI62" i="24"/>
  <c r="AH62" i="24"/>
  <c r="U62" i="24" s="1"/>
  <c r="AG62" i="24" a="1"/>
  <c r="AG62" i="24" s="1"/>
  <c r="AF62" i="24"/>
  <c r="AF62" i="24" a="1"/>
  <c r="AE62" i="24" a="1"/>
  <c r="AE62" i="24" s="1"/>
  <c r="AC62" i="24"/>
  <c r="AM62" i="24" s="1"/>
  <c r="AN62" i="24" s="1"/>
  <c r="Q62" i="24"/>
  <c r="N62" i="24"/>
  <c r="K62" i="24"/>
  <c r="I62" i="24"/>
  <c r="H62" i="24"/>
  <c r="D62" i="24"/>
  <c r="A62" i="24"/>
  <c r="AJ61" i="24"/>
  <c r="AI61" i="24"/>
  <c r="AH61" i="24"/>
  <c r="U61" i="24" s="1"/>
  <c r="AG61" i="24" a="1"/>
  <c r="AG61" i="24" s="1"/>
  <c r="AF61" i="24" a="1"/>
  <c r="AF61" i="24" s="1"/>
  <c r="AE61" i="24" a="1"/>
  <c r="AE61" i="24" s="1"/>
  <c r="AC61" i="24"/>
  <c r="AM61" i="24" s="1"/>
  <c r="AN61" i="24" s="1"/>
  <c r="Q61" i="24"/>
  <c r="N61" i="24"/>
  <c r="K61" i="24"/>
  <c r="I61" i="24"/>
  <c r="H61" i="24"/>
  <c r="E61" i="24"/>
  <c r="D61" i="24"/>
  <c r="A61" i="24"/>
  <c r="AJ60" i="24"/>
  <c r="AI60" i="24"/>
  <c r="AH60" i="24"/>
  <c r="U60" i="24" s="1"/>
  <c r="AG60" i="24"/>
  <c r="AG60" i="24" a="1"/>
  <c r="AF60" i="24" a="1"/>
  <c r="AF60" i="24" s="1"/>
  <c r="AE60" i="24" a="1"/>
  <c r="AE60" i="24" s="1"/>
  <c r="AL60" i="24" s="1"/>
  <c r="AC60" i="24"/>
  <c r="AM60" i="24" s="1"/>
  <c r="AN60" i="24" s="1"/>
  <c r="Q60" i="24"/>
  <c r="N60" i="24"/>
  <c r="K60" i="24"/>
  <c r="I60" i="24"/>
  <c r="H60" i="24"/>
  <c r="E60" i="24"/>
  <c r="A60" i="24"/>
  <c r="AJ59" i="24"/>
  <c r="AI59" i="24"/>
  <c r="AH59" i="24"/>
  <c r="U59" i="24" s="1"/>
  <c r="AG59" i="24" a="1"/>
  <c r="AG59" i="24" s="1"/>
  <c r="AF59" i="24" a="1"/>
  <c r="AF59" i="24" s="1"/>
  <c r="AE59" i="24" a="1"/>
  <c r="AE59" i="24" s="1"/>
  <c r="AL59" i="24" s="1"/>
  <c r="AC59" i="24"/>
  <c r="AM59" i="24" s="1"/>
  <c r="AN59" i="24" s="1"/>
  <c r="Q59" i="24"/>
  <c r="N59" i="24"/>
  <c r="K59" i="24"/>
  <c r="I59" i="24"/>
  <c r="H59" i="24"/>
  <c r="E59" i="24"/>
  <c r="D59" i="24"/>
  <c r="A59" i="24"/>
  <c r="AJ58" i="24"/>
  <c r="AI58" i="24"/>
  <c r="AH58" i="24"/>
  <c r="U58" i="24" s="1"/>
  <c r="AG58" i="24" a="1"/>
  <c r="AG58" i="24" s="1"/>
  <c r="AF58" i="24" a="1"/>
  <c r="AF58" i="24" s="1"/>
  <c r="AE58" i="24" a="1"/>
  <c r="AE58" i="24" s="1"/>
  <c r="AC58" i="24"/>
  <c r="AM58" i="24" s="1"/>
  <c r="AN58" i="24" s="1"/>
  <c r="Q58" i="24"/>
  <c r="N58" i="24"/>
  <c r="K58" i="24"/>
  <c r="I58" i="24"/>
  <c r="H58" i="24"/>
  <c r="D58" i="24"/>
  <c r="A58" i="24"/>
  <c r="AJ57" i="24"/>
  <c r="AI57" i="24"/>
  <c r="AH57" i="24"/>
  <c r="U57" i="24" s="1"/>
  <c r="AG57" i="24" a="1"/>
  <c r="AG57" i="24" s="1"/>
  <c r="AF57" i="24" a="1"/>
  <c r="AF57" i="24" s="1"/>
  <c r="AE57" i="24" a="1"/>
  <c r="AE57" i="24" s="1"/>
  <c r="AL57" i="24" s="1"/>
  <c r="AC57" i="24"/>
  <c r="AM57" i="24" s="1"/>
  <c r="AN57" i="24" s="1"/>
  <c r="Q57" i="24"/>
  <c r="N57" i="24"/>
  <c r="K57" i="24"/>
  <c r="I57" i="24"/>
  <c r="H57" i="24"/>
  <c r="E57" i="24"/>
  <c r="A57" i="24"/>
  <c r="AJ56" i="24"/>
  <c r="AI56" i="24"/>
  <c r="AH56" i="24"/>
  <c r="U56" i="24" s="1"/>
  <c r="AG56" i="24" a="1"/>
  <c r="AG56" i="24" s="1"/>
  <c r="AF56" i="24" a="1"/>
  <c r="AF56" i="24" s="1"/>
  <c r="AE56" i="24" a="1"/>
  <c r="AE56" i="24" s="1"/>
  <c r="AC56" i="24"/>
  <c r="AM56" i="24" s="1"/>
  <c r="AN56" i="24" s="1"/>
  <c r="Q56" i="24"/>
  <c r="N56" i="24"/>
  <c r="K56" i="24"/>
  <c r="I56" i="24"/>
  <c r="H56" i="24"/>
  <c r="D56" i="24"/>
  <c r="A56" i="24"/>
  <c r="AJ55" i="24"/>
  <c r="AI55" i="24"/>
  <c r="AH55" i="24"/>
  <c r="U55" i="24" s="1"/>
  <c r="AG55" i="24" a="1"/>
  <c r="AG55" i="24" s="1"/>
  <c r="AF55" i="24" a="1"/>
  <c r="AF55" i="24" s="1"/>
  <c r="AE55" i="24" a="1"/>
  <c r="AE55" i="24" s="1"/>
  <c r="AL55" i="24" s="1"/>
  <c r="AC55" i="24"/>
  <c r="AM55" i="24" s="1"/>
  <c r="AN55" i="24" s="1"/>
  <c r="Q55" i="24"/>
  <c r="N55" i="24"/>
  <c r="K55" i="24"/>
  <c r="I55" i="24"/>
  <c r="H55" i="24"/>
  <c r="D55" i="24"/>
  <c r="A55" i="24"/>
  <c r="AJ54" i="24"/>
  <c r="AI54" i="24"/>
  <c r="AH54" i="24"/>
  <c r="U54" i="24" s="1"/>
  <c r="AG54" i="24" a="1"/>
  <c r="AG54" i="24" s="1"/>
  <c r="AF54" i="24" a="1"/>
  <c r="AF54" i="24" s="1"/>
  <c r="AE54" i="24"/>
  <c r="AL54" i="24" s="1"/>
  <c r="AE54" i="24" a="1"/>
  <c r="AC54" i="24"/>
  <c r="AM54" i="24" s="1"/>
  <c r="AN54" i="24" s="1"/>
  <c r="Q54" i="24"/>
  <c r="N54" i="24"/>
  <c r="K54" i="24"/>
  <c r="I54" i="24"/>
  <c r="H54" i="24"/>
  <c r="E54" i="24"/>
  <c r="A54" i="24"/>
  <c r="AJ53" i="24"/>
  <c r="AI53" i="24"/>
  <c r="AH53" i="24"/>
  <c r="U53" i="24" s="1"/>
  <c r="AG53" i="24" a="1"/>
  <c r="AG53" i="24" s="1"/>
  <c r="AF53" i="24" a="1"/>
  <c r="AF53" i="24" s="1"/>
  <c r="AE53" i="24" a="1"/>
  <c r="AE53" i="24" s="1"/>
  <c r="AC53" i="24"/>
  <c r="AM53" i="24" s="1"/>
  <c r="AN53" i="24" s="1"/>
  <c r="Q53" i="24"/>
  <c r="N53" i="24"/>
  <c r="K53" i="24"/>
  <c r="I53" i="24"/>
  <c r="H53" i="24"/>
  <c r="D53" i="24"/>
  <c r="A53" i="24"/>
  <c r="AJ52" i="24"/>
  <c r="AI52" i="24"/>
  <c r="AH52" i="24"/>
  <c r="U52" i="24" s="1"/>
  <c r="AG52" i="24" a="1"/>
  <c r="AG52" i="24" s="1"/>
  <c r="AF52" i="24" a="1"/>
  <c r="AF52" i="24" s="1"/>
  <c r="AE52" i="24" a="1"/>
  <c r="AE52" i="24" s="1"/>
  <c r="AC52" i="24"/>
  <c r="AM52" i="24" s="1"/>
  <c r="AN52" i="24" s="1"/>
  <c r="Q52" i="24"/>
  <c r="N52" i="24"/>
  <c r="K52" i="24"/>
  <c r="I52" i="24"/>
  <c r="H52" i="24"/>
  <c r="E52" i="24"/>
  <c r="D52" i="24"/>
  <c r="A52" i="24"/>
  <c r="AJ51" i="24"/>
  <c r="AI51" i="24"/>
  <c r="AH51" i="24"/>
  <c r="U51" i="24" s="1"/>
  <c r="AG51" i="24"/>
  <c r="AG51" i="24" a="1"/>
  <c r="AF51" i="24" a="1"/>
  <c r="AF51" i="24" s="1"/>
  <c r="AE51" i="24" a="1"/>
  <c r="AE51" i="24" s="1"/>
  <c r="AL51" i="24" s="1"/>
  <c r="AC51" i="24"/>
  <c r="AM51" i="24" s="1"/>
  <c r="AN51" i="24" s="1"/>
  <c r="Q51" i="24"/>
  <c r="N51" i="24"/>
  <c r="K51" i="24"/>
  <c r="I51" i="24"/>
  <c r="H51" i="24"/>
  <c r="E51" i="24"/>
  <c r="A51" i="24"/>
  <c r="AJ50" i="24"/>
  <c r="AI50" i="24"/>
  <c r="AH50" i="24"/>
  <c r="U50" i="24" s="1"/>
  <c r="AG50" i="24" a="1"/>
  <c r="AG50" i="24" s="1"/>
  <c r="AF50" i="24" a="1"/>
  <c r="AF50" i="24" s="1"/>
  <c r="AE50" i="24" a="1"/>
  <c r="AE50" i="24" s="1"/>
  <c r="AL50" i="24" s="1"/>
  <c r="AC50" i="24"/>
  <c r="AM50" i="24" s="1"/>
  <c r="AN50" i="24" s="1"/>
  <c r="Q50" i="24"/>
  <c r="N50" i="24"/>
  <c r="K50" i="24"/>
  <c r="I50" i="24"/>
  <c r="H50" i="24"/>
  <c r="D50" i="24"/>
  <c r="A50" i="24"/>
  <c r="AJ49" i="24"/>
  <c r="AI49" i="24"/>
  <c r="AH49" i="24"/>
  <c r="U49" i="24" s="1"/>
  <c r="AG49" i="24" a="1"/>
  <c r="AG49" i="24" s="1"/>
  <c r="AF49" i="24" a="1"/>
  <c r="AF49" i="24" s="1"/>
  <c r="AE49" i="24" a="1"/>
  <c r="AE49" i="24" s="1"/>
  <c r="AK49" i="24" s="1"/>
  <c r="AC49" i="24"/>
  <c r="AM49" i="24" s="1"/>
  <c r="AN49" i="24" s="1"/>
  <c r="Q49" i="24"/>
  <c r="N49" i="24"/>
  <c r="K49" i="24"/>
  <c r="I49" i="24"/>
  <c r="H49" i="24"/>
  <c r="D49" i="24"/>
  <c r="A49" i="24"/>
  <c r="AJ48" i="24"/>
  <c r="AI48" i="24"/>
  <c r="AH48" i="24"/>
  <c r="U48" i="24" s="1"/>
  <c r="AG48" i="24" a="1"/>
  <c r="AG48" i="24" s="1"/>
  <c r="AF48" i="24" a="1"/>
  <c r="AF48" i="24" s="1"/>
  <c r="AE48" i="24" a="1"/>
  <c r="AE48" i="24" s="1"/>
  <c r="AL48" i="24" s="1"/>
  <c r="AC48" i="24"/>
  <c r="AM48" i="24" s="1"/>
  <c r="AN48" i="24" s="1"/>
  <c r="Q48" i="24"/>
  <c r="N48" i="24"/>
  <c r="K48" i="24"/>
  <c r="I48" i="24"/>
  <c r="H48" i="24"/>
  <c r="E48" i="24"/>
  <c r="A48" i="24"/>
  <c r="AJ47" i="24"/>
  <c r="AI47" i="24"/>
  <c r="AH47" i="24"/>
  <c r="U47" i="24" s="1"/>
  <c r="AG47" i="24" a="1"/>
  <c r="AG47" i="24" s="1"/>
  <c r="AF47" i="24" a="1"/>
  <c r="AF47" i="24" s="1"/>
  <c r="AE47" i="24" a="1"/>
  <c r="AE47" i="24" s="1"/>
  <c r="AC47" i="24"/>
  <c r="AM47" i="24" s="1"/>
  <c r="AN47" i="24" s="1"/>
  <c r="Q47" i="24"/>
  <c r="N47" i="24"/>
  <c r="K47" i="24"/>
  <c r="I47" i="24"/>
  <c r="H47" i="24"/>
  <c r="D47" i="24"/>
  <c r="A47" i="24"/>
  <c r="AJ46" i="24"/>
  <c r="AI46" i="24"/>
  <c r="AH46" i="24"/>
  <c r="U46" i="24" s="1"/>
  <c r="AG46" i="24" a="1"/>
  <c r="AG46" i="24" s="1"/>
  <c r="AF46" i="24" a="1"/>
  <c r="AF46" i="24" s="1"/>
  <c r="AE46" i="24" a="1"/>
  <c r="AE46" i="24" s="1"/>
  <c r="AC46" i="24"/>
  <c r="AM46" i="24" s="1"/>
  <c r="AN46" i="24" s="1"/>
  <c r="Q46" i="24"/>
  <c r="N46" i="24"/>
  <c r="K46" i="24"/>
  <c r="I46" i="24"/>
  <c r="H46" i="24"/>
  <c r="D46" i="24"/>
  <c r="A46" i="24"/>
  <c r="AJ45" i="24"/>
  <c r="AI45" i="24"/>
  <c r="AH45" i="24"/>
  <c r="U45" i="24" s="1"/>
  <c r="AG45" i="24" a="1"/>
  <c r="AG45" i="24" s="1"/>
  <c r="AF45" i="24" a="1"/>
  <c r="AF45" i="24" s="1"/>
  <c r="AE45" i="24" a="1"/>
  <c r="AE45" i="24" s="1"/>
  <c r="AL45" i="24" s="1"/>
  <c r="AC45" i="24"/>
  <c r="AM45" i="24" s="1"/>
  <c r="AN45" i="24" s="1"/>
  <c r="Q45" i="24"/>
  <c r="N45" i="24"/>
  <c r="K45" i="24"/>
  <c r="I45" i="24"/>
  <c r="H45" i="24"/>
  <c r="E45" i="24"/>
  <c r="A45" i="24"/>
  <c r="AJ44" i="24"/>
  <c r="AI44" i="24"/>
  <c r="AH44" i="24"/>
  <c r="U44" i="24" s="1"/>
  <c r="AG44" i="24" a="1"/>
  <c r="AG44" i="24" s="1"/>
  <c r="AF44" i="24" a="1"/>
  <c r="AF44" i="24" s="1"/>
  <c r="AE44" i="24" a="1"/>
  <c r="AE44" i="24" s="1"/>
  <c r="AC44" i="24"/>
  <c r="AM44" i="24" s="1"/>
  <c r="AN44" i="24" s="1"/>
  <c r="Q44" i="24"/>
  <c r="N44" i="24"/>
  <c r="K44" i="24"/>
  <c r="I44" i="24"/>
  <c r="H44" i="24"/>
  <c r="D44" i="24"/>
  <c r="A44" i="24"/>
  <c r="AJ43" i="24"/>
  <c r="AI43" i="24"/>
  <c r="AH43" i="24"/>
  <c r="U43" i="24" s="1"/>
  <c r="AG43" i="24" a="1"/>
  <c r="AG43" i="24" s="1"/>
  <c r="AF43" i="24" a="1"/>
  <c r="AF43" i="24" s="1"/>
  <c r="AE43" i="24" a="1"/>
  <c r="AE43" i="24" s="1"/>
  <c r="AL43" i="24" s="1"/>
  <c r="AC43" i="24"/>
  <c r="AM43" i="24" s="1"/>
  <c r="AN43" i="24" s="1"/>
  <c r="Q43" i="24"/>
  <c r="N43" i="24"/>
  <c r="K43" i="24"/>
  <c r="I43" i="24"/>
  <c r="H43" i="24"/>
  <c r="D43" i="24"/>
  <c r="A43" i="24"/>
  <c r="AJ42" i="24"/>
  <c r="AI42" i="24"/>
  <c r="AH42" i="24"/>
  <c r="U42" i="24" s="1"/>
  <c r="AG42" i="24" a="1"/>
  <c r="AG42" i="24" s="1"/>
  <c r="AF42" i="24" a="1"/>
  <c r="AF42" i="24" s="1"/>
  <c r="AE42" i="24" a="1"/>
  <c r="AE42" i="24" s="1"/>
  <c r="AL42" i="24" s="1"/>
  <c r="AC42" i="24"/>
  <c r="AM42" i="24" s="1"/>
  <c r="AN42" i="24" s="1"/>
  <c r="Q42" i="24"/>
  <c r="N42" i="24"/>
  <c r="K42" i="24"/>
  <c r="I42" i="24"/>
  <c r="H42" i="24"/>
  <c r="E42" i="24"/>
  <c r="A42" i="24"/>
  <c r="AJ41" i="24"/>
  <c r="AI41" i="24"/>
  <c r="AH41" i="24"/>
  <c r="U41" i="24" s="1"/>
  <c r="AG41" i="24" a="1"/>
  <c r="AG41" i="24" s="1"/>
  <c r="AF41" i="24" a="1"/>
  <c r="AF41" i="24" s="1"/>
  <c r="AE41" i="24" a="1"/>
  <c r="AE41" i="24" s="1"/>
  <c r="AL41" i="24" s="1"/>
  <c r="AC41" i="24"/>
  <c r="AM41" i="24" s="1"/>
  <c r="AN41" i="24" s="1"/>
  <c r="Q41" i="24"/>
  <c r="N41" i="24"/>
  <c r="K41" i="24"/>
  <c r="I41" i="24"/>
  <c r="H41" i="24"/>
  <c r="D41" i="24"/>
  <c r="A41" i="24"/>
  <c r="AJ40" i="24"/>
  <c r="AI40" i="24"/>
  <c r="AH40" i="24"/>
  <c r="U40" i="24" s="1"/>
  <c r="AG40" i="24" a="1"/>
  <c r="AG40" i="24" s="1"/>
  <c r="AF40" i="24" a="1"/>
  <c r="AF40" i="24" s="1"/>
  <c r="AE40" i="24" a="1"/>
  <c r="AE40" i="24" s="1"/>
  <c r="AK40" i="24" s="1"/>
  <c r="AC40" i="24"/>
  <c r="AM40" i="24" s="1"/>
  <c r="AN40" i="24" s="1"/>
  <c r="Q40" i="24"/>
  <c r="N40" i="24"/>
  <c r="K40" i="24"/>
  <c r="I40" i="24"/>
  <c r="H40" i="24"/>
  <c r="D40" i="24"/>
  <c r="A40" i="24"/>
  <c r="AJ39" i="24"/>
  <c r="AI39" i="24"/>
  <c r="AH39" i="24"/>
  <c r="U39" i="24" s="1"/>
  <c r="AG39" i="24" a="1"/>
  <c r="AG39" i="24" s="1"/>
  <c r="AF39" i="24" a="1"/>
  <c r="AF39" i="24" s="1"/>
  <c r="AE39" i="24" a="1"/>
  <c r="AE39" i="24" s="1"/>
  <c r="AL39" i="24" s="1"/>
  <c r="AC39" i="24"/>
  <c r="AM39" i="24" s="1"/>
  <c r="AN39" i="24" s="1"/>
  <c r="Q39" i="24"/>
  <c r="N39" i="24"/>
  <c r="K39" i="24"/>
  <c r="I39" i="24"/>
  <c r="H39" i="24"/>
  <c r="E39" i="24"/>
  <c r="A39" i="24"/>
  <c r="AJ38" i="24"/>
  <c r="AI38" i="24"/>
  <c r="AH38" i="24"/>
  <c r="U38" i="24" s="1"/>
  <c r="AG38" i="24" a="1"/>
  <c r="AG38" i="24" s="1"/>
  <c r="AF38" i="24" a="1"/>
  <c r="AF38" i="24" s="1"/>
  <c r="AE38" i="24" a="1"/>
  <c r="AE38" i="24" s="1"/>
  <c r="AC38" i="24"/>
  <c r="AM38" i="24" s="1"/>
  <c r="AN38" i="24" s="1"/>
  <c r="Q38" i="24"/>
  <c r="N38" i="24"/>
  <c r="K38" i="24"/>
  <c r="I38" i="24"/>
  <c r="H38" i="24"/>
  <c r="D38" i="24"/>
  <c r="A38" i="24"/>
  <c r="AJ37" i="24"/>
  <c r="AI37" i="24"/>
  <c r="AH37" i="24"/>
  <c r="U37" i="24" s="1"/>
  <c r="AG37" i="24" a="1"/>
  <c r="AG37" i="24" s="1"/>
  <c r="AF37" i="24" a="1"/>
  <c r="AF37" i="24" s="1"/>
  <c r="AE37" i="24" a="1"/>
  <c r="AE37" i="24" s="1"/>
  <c r="AC37" i="24"/>
  <c r="AM37" i="24" s="1"/>
  <c r="AN37" i="24" s="1"/>
  <c r="Q37" i="24"/>
  <c r="N37" i="24"/>
  <c r="K37" i="24"/>
  <c r="I37" i="24"/>
  <c r="H37" i="24"/>
  <c r="D37" i="24"/>
  <c r="A37" i="24"/>
  <c r="AJ36" i="24"/>
  <c r="AI36" i="24"/>
  <c r="AH36" i="24"/>
  <c r="U36" i="24" s="1"/>
  <c r="AG36" i="24" a="1"/>
  <c r="AG36" i="24" s="1"/>
  <c r="AF36" i="24" a="1"/>
  <c r="AF36" i="24" s="1"/>
  <c r="AE36" i="24" a="1"/>
  <c r="AE36" i="24" s="1"/>
  <c r="AL36" i="24" s="1"/>
  <c r="AC36" i="24"/>
  <c r="AM36" i="24" s="1"/>
  <c r="AN36" i="24" s="1"/>
  <c r="Q36" i="24"/>
  <c r="N36" i="24"/>
  <c r="K36" i="24"/>
  <c r="I36" i="24"/>
  <c r="H36" i="24"/>
  <c r="E36" i="24"/>
  <c r="A36" i="24"/>
  <c r="AJ35" i="24"/>
  <c r="AI35" i="24"/>
  <c r="AH35" i="24"/>
  <c r="U35" i="24" s="1"/>
  <c r="AG35" i="24" a="1"/>
  <c r="AG35" i="24" s="1"/>
  <c r="AF35" i="24" a="1"/>
  <c r="AF35" i="24" s="1"/>
  <c r="AE35" i="24" a="1"/>
  <c r="AE35" i="24" s="1"/>
  <c r="AC35" i="24"/>
  <c r="AM35" i="24" s="1"/>
  <c r="AN35" i="24" s="1"/>
  <c r="Q35" i="24"/>
  <c r="N35" i="24"/>
  <c r="K35" i="24"/>
  <c r="I35" i="24"/>
  <c r="H35" i="24"/>
  <c r="D35" i="24"/>
  <c r="A35" i="24"/>
  <c r="AJ34" i="24"/>
  <c r="AI34" i="24"/>
  <c r="AH34" i="24"/>
  <c r="U34" i="24" s="1"/>
  <c r="AG34" i="24" a="1"/>
  <c r="AG34" i="24" s="1"/>
  <c r="AF34" i="24" a="1"/>
  <c r="AF34" i="24" s="1"/>
  <c r="AE34" i="24" a="1"/>
  <c r="AE34" i="24" s="1"/>
  <c r="AC34" i="24"/>
  <c r="AM34" i="24" s="1"/>
  <c r="AN34" i="24" s="1"/>
  <c r="Q34" i="24"/>
  <c r="N34" i="24"/>
  <c r="K34" i="24"/>
  <c r="I34" i="24"/>
  <c r="H34" i="24"/>
  <c r="D34" i="24"/>
  <c r="A34" i="24"/>
  <c r="AJ33" i="24"/>
  <c r="AI33" i="24"/>
  <c r="AH33" i="24"/>
  <c r="U33" i="24" s="1"/>
  <c r="AG33" i="24" a="1"/>
  <c r="AG33" i="24" s="1"/>
  <c r="AF33" i="24" a="1"/>
  <c r="AF33" i="24" s="1"/>
  <c r="AE33" i="24" a="1"/>
  <c r="AE33" i="24" s="1"/>
  <c r="AL33" i="24" s="1"/>
  <c r="AC33" i="24"/>
  <c r="AM33" i="24" s="1"/>
  <c r="AN33" i="24" s="1"/>
  <c r="Q33" i="24"/>
  <c r="N33" i="24"/>
  <c r="K33" i="24"/>
  <c r="I33" i="24"/>
  <c r="H33" i="24"/>
  <c r="E33" i="24"/>
  <c r="A33" i="24"/>
  <c r="AJ32" i="24"/>
  <c r="AI32" i="24"/>
  <c r="AH32" i="24"/>
  <c r="U32" i="24" s="1"/>
  <c r="AG32" i="24" a="1"/>
  <c r="AG32" i="24" s="1"/>
  <c r="AF32" i="24" a="1"/>
  <c r="AF32" i="24" s="1"/>
  <c r="AE32" i="24" a="1"/>
  <c r="AE32" i="24" s="1"/>
  <c r="AL32" i="24" s="1"/>
  <c r="AC32" i="24"/>
  <c r="AM32" i="24" s="1"/>
  <c r="AN32" i="24" s="1"/>
  <c r="E32" i="24"/>
  <c r="A32" i="24"/>
  <c r="AJ31" i="24"/>
  <c r="AI31" i="24"/>
  <c r="AH31" i="24"/>
  <c r="U31" i="24" s="1"/>
  <c r="AG31" i="24" a="1"/>
  <c r="AG31" i="24" s="1"/>
  <c r="AF31" i="24" a="1"/>
  <c r="AF31" i="24" s="1"/>
  <c r="AE31" i="24" a="1"/>
  <c r="AE31" i="24" s="1"/>
  <c r="AC31" i="24"/>
  <c r="AM31" i="24" s="1"/>
  <c r="AN31" i="24" s="1"/>
  <c r="D31" i="24"/>
  <c r="A31" i="24"/>
  <c r="AJ30" i="24"/>
  <c r="AI30" i="24"/>
  <c r="AH30" i="24"/>
  <c r="U30" i="24" s="1"/>
  <c r="AG30" i="24" a="1"/>
  <c r="AG30" i="24" s="1"/>
  <c r="AF30" i="24" a="1"/>
  <c r="AF30" i="24" s="1"/>
  <c r="AE30" i="24" a="1"/>
  <c r="AE30" i="24" s="1"/>
  <c r="AC30" i="24"/>
  <c r="AM30" i="24" s="1"/>
  <c r="AN30" i="24" s="1"/>
  <c r="Q30" i="24"/>
  <c r="N30" i="24"/>
  <c r="K30" i="24"/>
  <c r="I30" i="24"/>
  <c r="H30" i="24"/>
  <c r="A30" i="24"/>
  <c r="AJ29" i="24"/>
  <c r="AI29" i="24"/>
  <c r="AH29" i="24"/>
  <c r="U29" i="24" s="1"/>
  <c r="AG29" i="24" a="1"/>
  <c r="AG29" i="24" s="1"/>
  <c r="AF29" i="24" a="1"/>
  <c r="AF29" i="24" s="1"/>
  <c r="AE29" i="24" a="1"/>
  <c r="AE29" i="24" s="1"/>
  <c r="AC29" i="24"/>
  <c r="AM29" i="24" s="1"/>
  <c r="AN29" i="24" s="1"/>
  <c r="Q29" i="24"/>
  <c r="N29" i="24"/>
  <c r="K29" i="24"/>
  <c r="I29" i="24"/>
  <c r="H29" i="24"/>
  <c r="E29" i="24"/>
  <c r="A29" i="24"/>
  <c r="AJ28" i="24"/>
  <c r="AI28" i="24"/>
  <c r="AH28" i="24"/>
  <c r="U28" i="24" s="1"/>
  <c r="AG28" i="24" a="1"/>
  <c r="AG28" i="24" s="1"/>
  <c r="AF28" i="24" a="1"/>
  <c r="AF28" i="24" s="1"/>
  <c r="AE28" i="24" a="1"/>
  <c r="AE28" i="24" s="1"/>
  <c r="AC28" i="24"/>
  <c r="AM28" i="24" s="1"/>
  <c r="AN28" i="24" s="1"/>
  <c r="Q28" i="24"/>
  <c r="N28" i="24"/>
  <c r="K28" i="24"/>
  <c r="I28" i="24"/>
  <c r="H28" i="24"/>
  <c r="D28" i="24"/>
  <c r="A28" i="24"/>
  <c r="AJ27" i="24"/>
  <c r="AI27" i="24"/>
  <c r="AH27" i="24"/>
  <c r="U27" i="24" s="1"/>
  <c r="AG27" i="24" a="1"/>
  <c r="AG27" i="24" s="1"/>
  <c r="AF27" i="24" a="1"/>
  <c r="AF27" i="24" s="1"/>
  <c r="AE27" i="24" a="1"/>
  <c r="AE27" i="24" s="1"/>
  <c r="AC27" i="24"/>
  <c r="AM27" i="24" s="1"/>
  <c r="AN27" i="24" s="1"/>
  <c r="Q27" i="24"/>
  <c r="N27" i="24"/>
  <c r="K27" i="24"/>
  <c r="I27" i="24"/>
  <c r="H27" i="24"/>
  <c r="A27" i="24"/>
  <c r="AJ26" i="24"/>
  <c r="AI26" i="24"/>
  <c r="AH26" i="24"/>
  <c r="U26" i="24" s="1"/>
  <c r="AG26" i="24" a="1"/>
  <c r="AG26" i="24" s="1"/>
  <c r="AF26" i="24" a="1"/>
  <c r="AF26" i="24" s="1"/>
  <c r="AE26" i="24" a="1"/>
  <c r="AE26" i="24" s="1"/>
  <c r="AC26" i="24"/>
  <c r="AM26" i="24" s="1"/>
  <c r="AN26" i="24" s="1"/>
  <c r="Q26" i="24"/>
  <c r="N26" i="24"/>
  <c r="K26" i="24"/>
  <c r="I26" i="24"/>
  <c r="H26" i="24"/>
  <c r="D26" i="24"/>
  <c r="A26" i="24"/>
  <c r="AJ25" i="24"/>
  <c r="AI25" i="24"/>
  <c r="AH25" i="24"/>
  <c r="U25" i="24" s="1"/>
  <c r="AG25" i="24" a="1"/>
  <c r="AG25" i="24" s="1"/>
  <c r="AF25" i="24" a="1"/>
  <c r="AF25" i="24" s="1"/>
  <c r="AE25" i="24" a="1"/>
  <c r="AE25" i="24" s="1"/>
  <c r="AC25" i="24"/>
  <c r="AM25" i="24" s="1"/>
  <c r="AN25" i="24" s="1"/>
  <c r="Q25" i="24"/>
  <c r="N25" i="24"/>
  <c r="K25" i="24"/>
  <c r="I25" i="24"/>
  <c r="H25" i="24"/>
  <c r="D25" i="24"/>
  <c r="A25" i="24"/>
  <c r="AJ24" i="24"/>
  <c r="AI24" i="24"/>
  <c r="AH24" i="24"/>
  <c r="U24" i="24" s="1"/>
  <c r="AG24" i="24" a="1"/>
  <c r="AG24" i="24" s="1"/>
  <c r="AF24" i="24" a="1"/>
  <c r="AF24" i="24" s="1"/>
  <c r="AE24" i="24" a="1"/>
  <c r="AE24" i="24" s="1"/>
  <c r="AC24" i="24"/>
  <c r="AM24" i="24" s="1"/>
  <c r="AN24" i="24" s="1"/>
  <c r="Q24" i="24"/>
  <c r="N24" i="24"/>
  <c r="K24" i="24"/>
  <c r="I24" i="24"/>
  <c r="H24" i="24"/>
  <c r="A24" i="24"/>
  <c r="AJ23" i="24"/>
  <c r="AI23" i="24"/>
  <c r="AH23" i="24"/>
  <c r="U23" i="24" s="1"/>
  <c r="AG23" i="24" a="1"/>
  <c r="AG23" i="24" s="1"/>
  <c r="AF23" i="24" a="1"/>
  <c r="AF23" i="24" s="1"/>
  <c r="AE23" i="24" a="1"/>
  <c r="AE23" i="24" s="1"/>
  <c r="AL23" i="24" s="1"/>
  <c r="AC23" i="24"/>
  <c r="AM23" i="24" s="1"/>
  <c r="AN23" i="24" s="1"/>
  <c r="Q23" i="24"/>
  <c r="N23" i="24"/>
  <c r="K23" i="24"/>
  <c r="I23" i="24"/>
  <c r="H23" i="24"/>
  <c r="D23" i="24"/>
  <c r="A23" i="24"/>
  <c r="AJ22" i="24"/>
  <c r="AI22" i="24"/>
  <c r="AH22" i="24"/>
  <c r="U22" i="24" s="1"/>
  <c r="AG22" i="24" a="1"/>
  <c r="AG22" i="24" s="1"/>
  <c r="AF22" i="24" a="1"/>
  <c r="AF22" i="24" s="1"/>
  <c r="AE22" i="24" a="1"/>
  <c r="AE22" i="24" s="1"/>
  <c r="AC22" i="24"/>
  <c r="AM22" i="24" s="1"/>
  <c r="AN22" i="24" s="1"/>
  <c r="Q22" i="24"/>
  <c r="N22" i="24"/>
  <c r="K22" i="24"/>
  <c r="I22" i="24"/>
  <c r="H22" i="24"/>
  <c r="D22" i="24"/>
  <c r="A22" i="24"/>
  <c r="AJ21" i="24"/>
  <c r="AI21" i="24"/>
  <c r="AH21" i="24"/>
  <c r="U21" i="24" s="1"/>
  <c r="AG21" i="24" a="1"/>
  <c r="AG21" i="24" s="1"/>
  <c r="AF21" i="24" a="1"/>
  <c r="AF21" i="24" s="1"/>
  <c r="AE21" i="24" a="1"/>
  <c r="AE21" i="24" s="1"/>
  <c r="AC21" i="24"/>
  <c r="AM21" i="24" s="1"/>
  <c r="AN21" i="24" s="1"/>
  <c r="Q21" i="24"/>
  <c r="N21" i="24"/>
  <c r="K21" i="24"/>
  <c r="I21" i="24"/>
  <c r="H21" i="24"/>
  <c r="A21" i="24"/>
  <c r="AJ20" i="24"/>
  <c r="AI20" i="24"/>
  <c r="AG20" i="24" a="1"/>
  <c r="AG20" i="24" s="1"/>
  <c r="AF20" i="24" a="1"/>
  <c r="AF20" i="24" s="1"/>
  <c r="AE20" i="24" a="1"/>
  <c r="AE20" i="24" s="1"/>
  <c r="AL20" i="24" s="1"/>
  <c r="AC20" i="24"/>
  <c r="AM20" i="24" s="1"/>
  <c r="Q20" i="24"/>
  <c r="N20" i="24"/>
  <c r="K20" i="24"/>
  <c r="I20" i="24"/>
  <c r="H20" i="24"/>
  <c r="E20" i="24"/>
  <c r="A20" i="24"/>
  <c r="AJ19" i="24"/>
  <c r="AI19" i="24"/>
  <c r="AG19" i="24" a="1"/>
  <c r="AG19" i="24" s="1"/>
  <c r="AF19" i="24" a="1"/>
  <c r="AF19" i="24" s="1"/>
  <c r="AE19" i="24" a="1"/>
  <c r="AE19" i="24" s="1"/>
  <c r="AH19" i="24" s="1"/>
  <c r="U19" i="24" s="1"/>
  <c r="AC19" i="24"/>
  <c r="AM19" i="24" s="1"/>
  <c r="Q19" i="24"/>
  <c r="N19" i="24"/>
  <c r="K19" i="24"/>
  <c r="I19" i="24"/>
  <c r="H19" i="24"/>
  <c r="D19" i="24"/>
  <c r="A19" i="24"/>
  <c r="AJ18" i="24"/>
  <c r="AI18" i="24"/>
  <c r="AG18" i="24" a="1"/>
  <c r="AG18" i="24" s="1"/>
  <c r="AF18" i="24" a="1"/>
  <c r="AF18" i="24" s="1"/>
  <c r="AE18" i="24" a="1"/>
  <c r="AE18" i="24" s="1"/>
  <c r="AC18" i="24"/>
  <c r="AM18" i="24" s="1"/>
  <c r="Q18" i="24"/>
  <c r="N18" i="24"/>
  <c r="K18" i="24"/>
  <c r="I18" i="24"/>
  <c r="H18" i="24"/>
  <c r="A18" i="24"/>
  <c r="AJ17" i="24"/>
  <c r="AI17" i="24"/>
  <c r="AG17" i="24" a="1"/>
  <c r="AG17" i="24" s="1"/>
  <c r="AF17" i="24" a="1"/>
  <c r="AF17" i="24" s="1"/>
  <c r="AE17" i="24" a="1"/>
  <c r="AE17" i="24" s="1"/>
  <c r="AL17" i="24" s="1"/>
  <c r="AC17" i="24"/>
  <c r="AM17" i="24" s="1"/>
  <c r="Q17" i="24"/>
  <c r="N17" i="24"/>
  <c r="K17" i="24"/>
  <c r="I17" i="24"/>
  <c r="H17" i="24"/>
  <c r="D17" i="24"/>
  <c r="A17" i="24"/>
  <c r="AJ16" i="24"/>
  <c r="AI16" i="24"/>
  <c r="AG16" i="24" a="1"/>
  <c r="AG16" i="24" s="1"/>
  <c r="AF16" i="24" a="1"/>
  <c r="AF16" i="24" s="1"/>
  <c r="AE16" i="24" a="1"/>
  <c r="AE16" i="24" s="1"/>
  <c r="AC16" i="24"/>
  <c r="AM16" i="24" s="1"/>
  <c r="Q16" i="24"/>
  <c r="N16" i="24"/>
  <c r="K16" i="24"/>
  <c r="I16" i="24"/>
  <c r="H16" i="24"/>
  <c r="D16" i="24"/>
  <c r="A16" i="24"/>
  <c r="AJ15" i="24"/>
  <c r="AI15" i="24"/>
  <c r="AG15" i="24" a="1"/>
  <c r="AG15" i="24" s="1"/>
  <c r="AF15" i="24" a="1"/>
  <c r="AF15" i="24" s="1"/>
  <c r="AE15" i="24" a="1"/>
  <c r="AE15" i="24" s="1"/>
  <c r="AC15" i="24"/>
  <c r="AM15" i="24" s="1"/>
  <c r="Q15" i="24"/>
  <c r="N15" i="24"/>
  <c r="K15" i="24"/>
  <c r="I15" i="24"/>
  <c r="H15" i="24"/>
  <c r="A15" i="24"/>
  <c r="AJ14" i="24"/>
  <c r="AI14" i="24"/>
  <c r="AG14" i="24" a="1"/>
  <c r="AG14" i="24" s="1"/>
  <c r="AF14" i="24" a="1"/>
  <c r="AF14" i="24" s="1"/>
  <c r="AE14" i="24" a="1"/>
  <c r="AE14" i="24" s="1"/>
  <c r="AC14" i="24"/>
  <c r="AM14" i="24" s="1"/>
  <c r="Q14" i="24"/>
  <c r="N14" i="24"/>
  <c r="K14" i="24"/>
  <c r="I14" i="24"/>
  <c r="H14" i="24"/>
  <c r="E14" i="24"/>
  <c r="A14" i="24"/>
  <c r="AJ13" i="24"/>
  <c r="AI13" i="24"/>
  <c r="AG13" i="24" a="1"/>
  <c r="AG13" i="24" s="1"/>
  <c r="AF13" i="24" a="1"/>
  <c r="AF13" i="24" s="1"/>
  <c r="AE13" i="24" a="1"/>
  <c r="AE13" i="24" s="1"/>
  <c r="AC13" i="24"/>
  <c r="AM13" i="24" s="1"/>
  <c r="Q13" i="24"/>
  <c r="N13" i="24"/>
  <c r="K13" i="24"/>
  <c r="I13" i="24"/>
  <c r="H13" i="24"/>
  <c r="D13" i="24"/>
  <c r="A13" i="24"/>
  <c r="AA6" i="24"/>
  <c r="C6" i="24"/>
  <c r="B6" i="24"/>
  <c r="Z4" i="24"/>
  <c r="G4" i="24"/>
  <c r="V24" i="24" l="1"/>
  <c r="V51" i="24"/>
  <c r="AL62" i="24"/>
  <c r="AK62" i="24"/>
  <c r="E41" i="24"/>
  <c r="E53" i="24"/>
  <c r="V62" i="24"/>
  <c r="AO62" i="24" s="1"/>
  <c r="D29" i="24"/>
  <c r="V14" i="24"/>
  <c r="E56" i="24"/>
  <c r="V31" i="24"/>
  <c r="AO31" i="24" s="1"/>
  <c r="E44" i="24"/>
  <c r="AL58" i="24"/>
  <c r="AK58" i="24"/>
  <c r="E28" i="24"/>
  <c r="V37" i="24"/>
  <c r="AO37" i="24" s="1"/>
  <c r="E50" i="24"/>
  <c r="E47" i="24"/>
  <c r="V50" i="24"/>
  <c r="V38" i="24"/>
  <c r="V60" i="24"/>
  <c r="AO60" i="24" s="1"/>
  <c r="V42" i="24"/>
  <c r="AO42" i="24" s="1"/>
  <c r="AL28" i="24"/>
  <c r="AK28" i="24"/>
  <c r="AL25" i="24"/>
  <c r="AK25" i="24"/>
  <c r="AL37" i="24"/>
  <c r="AK37" i="24"/>
  <c r="AL46" i="24"/>
  <c r="AK46" i="24"/>
  <c r="V25" i="24"/>
  <c r="AO25" i="24" s="1"/>
  <c r="V48" i="24"/>
  <c r="E58" i="24"/>
  <c r="V61" i="24"/>
  <c r="AO61" i="24" s="1"/>
  <c r="E26" i="24"/>
  <c r="AL49" i="24"/>
  <c r="V54" i="24"/>
  <c r="AO54" i="24" s="1"/>
  <c r="V55" i="24"/>
  <c r="AO55" i="24" s="1"/>
  <c r="V23" i="24"/>
  <c r="AO23" i="24" s="1"/>
  <c r="V32" i="24"/>
  <c r="V39" i="24"/>
  <c r="V40" i="24"/>
  <c r="AO40" i="24" s="1"/>
  <c r="AL40" i="24"/>
  <c r="E49" i="24"/>
  <c r="V26" i="24"/>
  <c r="V28" i="24"/>
  <c r="V43" i="24"/>
  <c r="AO43" i="24" s="1"/>
  <c r="V47" i="24"/>
  <c r="V52" i="24"/>
  <c r="AO52" i="24" s="1"/>
  <c r="E55" i="24"/>
  <c r="E23" i="24"/>
  <c r="E40" i="24"/>
  <c r="V46" i="24"/>
  <c r="AO46" i="24" s="1"/>
  <c r="V56" i="24"/>
  <c r="AO56" i="24" s="1"/>
  <c r="V59" i="24"/>
  <c r="AL29" i="24"/>
  <c r="AK29" i="24"/>
  <c r="AL34" i="24"/>
  <c r="AK34" i="24"/>
  <c r="AH16" i="24"/>
  <c r="U16" i="24" s="1"/>
  <c r="AL16" i="24"/>
  <c r="AL38" i="24"/>
  <c r="AK38" i="24"/>
  <c r="AL35" i="24"/>
  <c r="AK35" i="24"/>
  <c r="AL61" i="24"/>
  <c r="AK61" i="24"/>
  <c r="V33" i="24"/>
  <c r="AO33" i="24" s="1"/>
  <c r="AK22" i="24"/>
  <c r="AL22" i="24"/>
  <c r="AL44" i="24"/>
  <c r="AK44" i="24"/>
  <c r="AL53" i="24"/>
  <c r="AK53" i="24"/>
  <c r="AL26" i="24"/>
  <c r="AK26" i="24"/>
  <c r="V41" i="24"/>
  <c r="AO41" i="24" s="1"/>
  <c r="AL47" i="24"/>
  <c r="AK47" i="24"/>
  <c r="AL52" i="24"/>
  <c r="AK52" i="24"/>
  <c r="AL31" i="24"/>
  <c r="AK31" i="24"/>
  <c r="AL56" i="24"/>
  <c r="AK56" i="24"/>
  <c r="AN20" i="24"/>
  <c r="E35" i="24"/>
  <c r="E13" i="24"/>
  <c r="E16" i="24"/>
  <c r="E22" i="24"/>
  <c r="AO24" i="24"/>
  <c r="D32" i="24"/>
  <c r="AK32" i="24"/>
  <c r="E37" i="24"/>
  <c r="AK41" i="24"/>
  <c r="E46" i="24"/>
  <c r="AK50" i="24"/>
  <c r="AK55" i="24"/>
  <c r="AK59" i="24"/>
  <c r="E62" i="24"/>
  <c r="E25" i="24"/>
  <c r="V22" i="24"/>
  <c r="AO22" i="24" s="1"/>
  <c r="V29" i="24"/>
  <c r="AO29" i="24" s="1"/>
  <c r="V30" i="24"/>
  <c r="AO30" i="24" s="1"/>
  <c r="V34" i="24"/>
  <c r="AO34" i="24" s="1"/>
  <c r="AK43" i="24"/>
  <c r="AO51" i="24"/>
  <c r="V21" i="24"/>
  <c r="AO21" i="24" s="1"/>
  <c r="V16" i="24"/>
  <c r="E17" i="24"/>
  <c r="D14" i="24"/>
  <c r="AH20" i="24"/>
  <c r="U20" i="24" s="1"/>
  <c r="V27" i="24"/>
  <c r="AO27" i="24" s="1"/>
  <c r="E34" i="24"/>
  <c r="E43" i="24"/>
  <c r="AK23" i="24"/>
  <c r="E31" i="24"/>
  <c r="E38" i="24"/>
  <c r="V49" i="24"/>
  <c r="AO49" i="24" s="1"/>
  <c r="V57" i="24"/>
  <c r="AO57" i="24" s="1"/>
  <c r="V35" i="24"/>
  <c r="V36" i="24"/>
  <c r="AO36" i="24" s="1"/>
  <c r="V44" i="24"/>
  <c r="V45" i="24"/>
  <c r="AO45" i="24" s="1"/>
  <c r="V53" i="24"/>
  <c r="AO53" i="24" s="1"/>
  <c r="V58" i="24"/>
  <c r="AH14" i="24"/>
  <c r="U14" i="24" s="1"/>
  <c r="AK14" i="24"/>
  <c r="AH13" i="24"/>
  <c r="U13" i="24" s="1"/>
  <c r="AL13" i="24"/>
  <c r="AK13" i="24"/>
  <c r="V15" i="24"/>
  <c r="V13" i="24"/>
  <c r="AH17" i="24"/>
  <c r="U17" i="24" s="1"/>
  <c r="V18" i="24"/>
  <c r="AK16" i="24"/>
  <c r="V17" i="24"/>
  <c r="V19" i="24"/>
  <c r="AO19" i="24" s="1"/>
  <c r="AN18" i="24"/>
  <c r="AN13" i="24"/>
  <c r="V20" i="24"/>
  <c r="AN19" i="24"/>
  <c r="D20" i="24"/>
  <c r="AK20" i="24"/>
  <c r="AL19" i="24"/>
  <c r="AK19" i="24"/>
  <c r="E19" i="24"/>
  <c r="AK17" i="24"/>
  <c r="AJ63" i="24"/>
  <c r="AN16" i="24"/>
  <c r="AN17" i="24"/>
  <c r="AL21" i="24"/>
  <c r="AK21" i="24"/>
  <c r="AI63" i="24"/>
  <c r="AH18" i="24"/>
  <c r="U18" i="24" s="1"/>
  <c r="AL18" i="24"/>
  <c r="AK18" i="24"/>
  <c r="AL24" i="24"/>
  <c r="AK24" i="24"/>
  <c r="AO28" i="24"/>
  <c r="E30" i="24"/>
  <c r="D30" i="24"/>
  <c r="AO32" i="24"/>
  <c r="AO50" i="24"/>
  <c r="AO59" i="24"/>
  <c r="AN15" i="24"/>
  <c r="AL27" i="24"/>
  <c r="AK27" i="24"/>
  <c r="E27" i="24"/>
  <c r="D27" i="24"/>
  <c r="E15" i="24"/>
  <c r="D15" i="24"/>
  <c r="AL30" i="24"/>
  <c r="AK30" i="24"/>
  <c r="AO38" i="24"/>
  <c r="AO47" i="24"/>
  <c r="AN14" i="24"/>
  <c r="AH15" i="24"/>
  <c r="U15" i="24" s="1"/>
  <c r="AL15" i="24"/>
  <c r="AK15" i="24"/>
  <c r="E21" i="24"/>
  <c r="D21" i="24"/>
  <c r="E18" i="24"/>
  <c r="D18" i="24"/>
  <c r="E24" i="24"/>
  <c r="D24" i="24"/>
  <c r="AO26" i="24"/>
  <c r="AO35" i="24"/>
  <c r="AO39" i="24"/>
  <c r="AO44" i="24"/>
  <c r="AO48" i="24"/>
  <c r="AO58" i="24"/>
  <c r="AL14" i="24"/>
  <c r="D33" i="24"/>
  <c r="D36" i="24"/>
  <c r="D39" i="24"/>
  <c r="D42" i="24"/>
  <c r="D45" i="24"/>
  <c r="D48" i="24"/>
  <c r="D51" i="24"/>
  <c r="D54" i="24"/>
  <c r="D57" i="24"/>
  <c r="D60" i="24"/>
  <c r="AK33" i="24"/>
  <c r="AK36" i="24"/>
  <c r="AK39" i="24"/>
  <c r="AK42" i="24"/>
  <c r="AK45" i="24"/>
  <c r="AK48" i="24"/>
  <c r="AK51" i="24"/>
  <c r="AK54" i="24"/>
  <c r="AK57" i="24"/>
  <c r="AK60" i="24"/>
  <c r="AO16" i="24" l="1"/>
  <c r="AO17" i="24"/>
  <c r="AO13" i="24"/>
  <c r="AO14" i="24"/>
  <c r="AO20" i="24"/>
  <c r="AL63" i="24"/>
  <c r="AO15" i="24"/>
  <c r="AO18" i="24"/>
  <c r="AN63" i="24"/>
  <c r="AK63" i="24"/>
  <c r="AO63" i="24" l="1"/>
  <c r="AL64" i="24"/>
  <c r="AD14" i="18" l="1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28" i="18"/>
  <c r="AD29" i="18"/>
  <c r="AD30" i="18"/>
  <c r="AD31" i="18"/>
  <c r="AD32" i="18"/>
  <c r="AD33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13" i="18"/>
  <c r="AN62" i="18" l="1"/>
  <c r="AO62" i="18" s="1"/>
  <c r="AN61" i="18"/>
  <c r="AO61" i="18" s="1"/>
  <c r="AN60" i="18"/>
  <c r="AO60" i="18" s="1"/>
  <c r="AN59" i="18"/>
  <c r="AO59" i="18" s="1"/>
  <c r="AN58" i="18"/>
  <c r="AO58" i="18" s="1"/>
  <c r="AN57" i="18"/>
  <c r="AO57" i="18" s="1"/>
  <c r="AN56" i="18"/>
  <c r="AO56" i="18" s="1"/>
  <c r="AN55" i="18"/>
  <c r="AO55" i="18" s="1"/>
  <c r="AN54" i="18"/>
  <c r="AO54" i="18" s="1"/>
  <c r="AN53" i="18"/>
  <c r="AO53" i="18" s="1"/>
  <c r="AN52" i="18"/>
  <c r="AO52" i="18" s="1"/>
  <c r="AN51" i="18"/>
  <c r="AO51" i="18" s="1"/>
  <c r="AN50" i="18"/>
  <c r="AO50" i="18" s="1"/>
  <c r="AN49" i="18"/>
  <c r="AO49" i="18" s="1"/>
  <c r="AN48" i="18"/>
  <c r="AO48" i="18" s="1"/>
  <c r="AN47" i="18"/>
  <c r="AO47" i="18" s="1"/>
  <c r="AN46" i="18"/>
  <c r="AO46" i="18" s="1"/>
  <c r="AN45" i="18"/>
  <c r="AO45" i="18" s="1"/>
  <c r="AN44" i="18"/>
  <c r="AO44" i="18" s="1"/>
  <c r="AN43" i="18"/>
  <c r="AO43" i="18" s="1"/>
  <c r="AN42" i="18"/>
  <c r="AO42" i="18" s="1"/>
  <c r="AN41" i="18"/>
  <c r="AO41" i="18" s="1"/>
  <c r="AN40" i="18"/>
  <c r="AO40" i="18" s="1"/>
  <c r="AN39" i="18"/>
  <c r="AO39" i="18" s="1"/>
  <c r="AN38" i="18"/>
  <c r="AO38" i="18" s="1"/>
  <c r="AN37" i="18"/>
  <c r="AO37" i="18" s="1"/>
  <c r="AN36" i="18"/>
  <c r="AO36" i="18" s="1"/>
  <c r="AN35" i="18"/>
  <c r="AO35" i="18" s="1"/>
  <c r="AN34" i="18"/>
  <c r="AO34" i="18" s="1"/>
  <c r="AN33" i="18"/>
  <c r="AO33" i="18" s="1"/>
  <c r="AN32" i="18"/>
  <c r="AO32" i="18" s="1"/>
  <c r="AN31" i="18"/>
  <c r="AO31" i="18" s="1"/>
  <c r="AN30" i="18"/>
  <c r="AO30" i="18" s="1"/>
  <c r="AN29" i="18"/>
  <c r="AO29" i="18" s="1"/>
  <c r="AN28" i="18"/>
  <c r="AO28" i="18" s="1"/>
  <c r="AN27" i="18"/>
  <c r="AN26" i="18"/>
  <c r="AN25" i="18"/>
  <c r="AN24" i="18"/>
  <c r="AN23" i="18"/>
  <c r="AN22" i="18"/>
  <c r="AN21" i="18"/>
  <c r="AN20" i="18"/>
  <c r="AN19" i="18"/>
  <c r="AN18" i="18"/>
  <c r="AN17" i="18"/>
  <c r="AN16" i="18"/>
  <c r="AN15" i="18"/>
  <c r="AN14" i="18"/>
  <c r="AN13" i="18"/>
  <c r="AO23" i="18" l="1"/>
  <c r="AO27" i="18"/>
  <c r="AO20" i="18"/>
  <c r="AO24" i="18"/>
  <c r="AO21" i="18"/>
  <c r="AO25" i="18"/>
  <c r="AO19" i="18"/>
  <c r="AO18" i="18"/>
  <c r="AO22" i="18"/>
  <c r="AO26" i="18"/>
  <c r="AO15" i="18"/>
  <c r="AO16" i="18"/>
  <c r="AO17" i="18"/>
  <c r="AO13" i="18"/>
  <c r="AO14" i="18"/>
  <c r="AJ62" i="18" l="1"/>
  <c r="AJ61" i="18"/>
  <c r="AJ60" i="18"/>
  <c r="AJ59" i="18"/>
  <c r="AJ58" i="18"/>
  <c r="AJ57" i="18"/>
  <c r="AJ56" i="18"/>
  <c r="AJ55" i="18"/>
  <c r="AJ54" i="18"/>
  <c r="AJ53" i="18"/>
  <c r="AJ52" i="18"/>
  <c r="AJ51" i="18"/>
  <c r="AJ50" i="18"/>
  <c r="AJ49" i="18"/>
  <c r="AJ48" i="18"/>
  <c r="AJ47" i="18"/>
  <c r="AJ46" i="18"/>
  <c r="AJ45" i="18"/>
  <c r="AJ44" i="18"/>
  <c r="AJ43" i="18"/>
  <c r="AJ42" i="18"/>
  <c r="AJ41" i="18"/>
  <c r="AJ40" i="18"/>
  <c r="AJ39" i="18"/>
  <c r="AJ38" i="18"/>
  <c r="AJ37" i="18"/>
  <c r="AJ36" i="18"/>
  <c r="AJ35" i="18"/>
  <c r="AJ34" i="18"/>
  <c r="AJ33" i="18"/>
  <c r="AJ32" i="18"/>
  <c r="AJ31" i="18"/>
  <c r="AJ30" i="18"/>
  <c r="AJ29" i="18"/>
  <c r="AJ28" i="18"/>
  <c r="AJ27" i="18"/>
  <c r="AJ26" i="18"/>
  <c r="AJ25" i="18"/>
  <c r="AJ24" i="18"/>
  <c r="AJ23" i="18"/>
  <c r="AJ22" i="18"/>
  <c r="AJ21" i="18"/>
  <c r="AJ20" i="18"/>
  <c r="AJ19" i="18"/>
  <c r="AJ18" i="18"/>
  <c r="AJ17" i="18"/>
  <c r="AJ16" i="18"/>
  <c r="AJ15" i="18"/>
  <c r="AJ14" i="18"/>
  <c r="AJ13" i="18"/>
  <c r="AJ63" i="18" l="1"/>
  <c r="Z4" i="18"/>
  <c r="G4" i="18" l="1"/>
  <c r="A13" i="18"/>
  <c r="K13" i="18" l="1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I14" i="18" l="1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13" i="18"/>
  <c r="H14" i="18" l="1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13" i="18"/>
  <c r="AK13" i="18" l="1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46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 l="1"/>
  <c r="AI17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H14" i="18" a="1"/>
  <c r="AH14" i="18" s="1"/>
  <c r="AH15" i="18" a="1"/>
  <c r="AH15" i="18" s="1"/>
  <c r="AH16" i="18" a="1"/>
  <c r="AH16" i="18" s="1"/>
  <c r="AH17" i="18" a="1"/>
  <c r="AH17" i="18" s="1"/>
  <c r="AH18" i="18" a="1"/>
  <c r="AH18" i="18" s="1"/>
  <c r="AH19" i="18" a="1"/>
  <c r="AH19" i="18" s="1"/>
  <c r="AH20" i="18" a="1"/>
  <c r="AH20" i="18" s="1"/>
  <c r="AH21" i="18" a="1"/>
  <c r="AH21" i="18" s="1"/>
  <c r="AH22" i="18" a="1"/>
  <c r="AH22" i="18" s="1"/>
  <c r="AH23" i="18" a="1"/>
  <c r="AH23" i="18" s="1"/>
  <c r="AH24" i="18" a="1"/>
  <c r="AH24" i="18" s="1"/>
  <c r="AH25" i="18" a="1"/>
  <c r="AH25" i="18" s="1"/>
  <c r="AH26" i="18" a="1"/>
  <c r="AH26" i="18" s="1"/>
  <c r="AH27" i="18" a="1"/>
  <c r="AH27" i="18" s="1"/>
  <c r="AH28" i="18" a="1"/>
  <c r="AH28" i="18" s="1"/>
  <c r="AH29" i="18" a="1"/>
  <c r="AH29" i="18" s="1"/>
  <c r="AH30" i="18" a="1"/>
  <c r="AH30" i="18" s="1"/>
  <c r="AH31" i="18" a="1"/>
  <c r="AH31" i="18" s="1"/>
  <c r="AH32" i="18" a="1"/>
  <c r="AH32" i="18" s="1"/>
  <c r="AH33" i="18" a="1"/>
  <c r="AH33" i="18" s="1"/>
  <c r="AH34" i="18" a="1"/>
  <c r="AH34" i="18" s="1"/>
  <c r="AH35" i="18" a="1"/>
  <c r="AH35" i="18" s="1"/>
  <c r="AH36" i="18" a="1"/>
  <c r="AH36" i="18" s="1"/>
  <c r="AH37" i="18" a="1"/>
  <c r="AH37" i="18" s="1"/>
  <c r="AH38" i="18" a="1"/>
  <c r="AH38" i="18" s="1"/>
  <c r="AH39" i="18" a="1"/>
  <c r="AH39" i="18" s="1"/>
  <c r="AH40" i="18" a="1"/>
  <c r="AH40" i="18" s="1"/>
  <c r="AH41" i="18" a="1"/>
  <c r="AH41" i="18" s="1"/>
  <c r="AH42" i="18" a="1"/>
  <c r="AH42" i="18" s="1"/>
  <c r="AH43" i="18" a="1"/>
  <c r="AH43" i="18" s="1"/>
  <c r="AH44" i="18" a="1"/>
  <c r="AH44" i="18" s="1"/>
  <c r="AH45" i="18" a="1"/>
  <c r="AH45" i="18" s="1"/>
  <c r="AH46" i="18" a="1"/>
  <c r="AH46" i="18" s="1"/>
  <c r="AH47" i="18" a="1"/>
  <c r="AH47" i="18" s="1"/>
  <c r="AH48" i="18" a="1"/>
  <c r="AH48" i="18" s="1"/>
  <c r="AH49" i="18" a="1"/>
  <c r="AH49" i="18" s="1"/>
  <c r="AH50" i="18" a="1"/>
  <c r="AH50" i="18" s="1"/>
  <c r="AH51" i="18" a="1"/>
  <c r="AH51" i="18" s="1"/>
  <c r="AH52" i="18" a="1"/>
  <c r="AH52" i="18" s="1"/>
  <c r="AH53" i="18" a="1"/>
  <c r="AH53" i="18" s="1"/>
  <c r="AH54" i="18" a="1"/>
  <c r="AH54" i="18" s="1"/>
  <c r="AH55" i="18" a="1"/>
  <c r="AH55" i="18" s="1"/>
  <c r="AH56" i="18" a="1"/>
  <c r="AH56" i="18" s="1"/>
  <c r="AH57" i="18" a="1"/>
  <c r="AH57" i="18" s="1"/>
  <c r="AH58" i="18" a="1"/>
  <c r="AH58" i="18" s="1"/>
  <c r="AH59" i="18" a="1"/>
  <c r="AH59" i="18" s="1"/>
  <c r="AH60" i="18" a="1"/>
  <c r="AH60" i="18" s="1"/>
  <c r="AH61" i="18" a="1"/>
  <c r="AH61" i="18" s="1"/>
  <c r="AH62" i="18" a="1"/>
  <c r="AH62" i="18" s="1"/>
  <c r="AG14" i="18" a="1"/>
  <c r="AG14" i="18" s="1"/>
  <c r="AG15" i="18" a="1"/>
  <c r="AG15" i="18" s="1"/>
  <c r="AG16" i="18" a="1"/>
  <c r="AG16" i="18" s="1"/>
  <c r="AG17" i="18" a="1"/>
  <c r="AG17" i="18" s="1"/>
  <c r="AG18" i="18" a="1"/>
  <c r="AG18" i="18" s="1"/>
  <c r="AG19" i="18" a="1"/>
  <c r="AG19" i="18" s="1"/>
  <c r="AG20" i="18" a="1"/>
  <c r="AG20" i="18" s="1"/>
  <c r="AG21" i="18" a="1"/>
  <c r="AG21" i="18" s="1"/>
  <c r="AG22" i="18" a="1"/>
  <c r="AG22" i="18" s="1"/>
  <c r="AG23" i="18" a="1"/>
  <c r="AG23" i="18" s="1"/>
  <c r="AG24" i="18" a="1"/>
  <c r="AG24" i="18" s="1"/>
  <c r="AG25" i="18" a="1"/>
  <c r="AG25" i="18" s="1"/>
  <c r="AG26" i="18" a="1"/>
  <c r="AG26" i="18" s="1"/>
  <c r="AG27" i="18" a="1"/>
  <c r="AG27" i="18" s="1"/>
  <c r="AG28" i="18" a="1"/>
  <c r="AG28" i="18" s="1"/>
  <c r="AG29" i="18" a="1"/>
  <c r="AG29" i="18" s="1"/>
  <c r="AG30" i="18" a="1"/>
  <c r="AG30" i="18" s="1"/>
  <c r="AG31" i="18" a="1"/>
  <c r="AG31" i="18" s="1"/>
  <c r="AG32" i="18" a="1"/>
  <c r="AG32" i="18" s="1"/>
  <c r="AG33" i="18" a="1"/>
  <c r="AG33" i="18" s="1"/>
  <c r="AG34" i="18" a="1"/>
  <c r="AG34" i="18" s="1"/>
  <c r="AG35" i="18" a="1"/>
  <c r="AG35" i="18" s="1"/>
  <c r="AG36" i="18" a="1"/>
  <c r="AG36" i="18" s="1"/>
  <c r="AG37" i="18" a="1"/>
  <c r="AG37" i="18" s="1"/>
  <c r="AG38" i="18" a="1"/>
  <c r="AG38" i="18" s="1"/>
  <c r="AG39" i="18" a="1"/>
  <c r="AG39" i="18" s="1"/>
  <c r="AG40" i="18" a="1"/>
  <c r="AG40" i="18" s="1"/>
  <c r="AG41" i="18" a="1"/>
  <c r="AG41" i="18" s="1"/>
  <c r="AG42" i="18" a="1"/>
  <c r="AG42" i="18" s="1"/>
  <c r="AG43" i="18" a="1"/>
  <c r="AG43" i="18" s="1"/>
  <c r="AG44" i="18" a="1"/>
  <c r="AG44" i="18" s="1"/>
  <c r="AG45" i="18" a="1"/>
  <c r="AG45" i="18" s="1"/>
  <c r="AG46" i="18" a="1"/>
  <c r="AG46" i="18" s="1"/>
  <c r="AG47" i="18" a="1"/>
  <c r="AG47" i="18" s="1"/>
  <c r="AG48" i="18" a="1"/>
  <c r="AG48" i="18" s="1"/>
  <c r="AG49" i="18" a="1"/>
  <c r="AG49" i="18" s="1"/>
  <c r="AG50" i="18" a="1"/>
  <c r="AG50" i="18" s="1"/>
  <c r="AG51" i="18" a="1"/>
  <c r="AG51" i="18" s="1"/>
  <c r="AG52" i="18" a="1"/>
  <c r="AG52" i="18" s="1"/>
  <c r="AG53" i="18" a="1"/>
  <c r="AG53" i="18" s="1"/>
  <c r="AG54" i="18" a="1"/>
  <c r="AG54" i="18" s="1"/>
  <c r="AG55" i="18" a="1"/>
  <c r="AG55" i="18" s="1"/>
  <c r="AG56" i="18" a="1"/>
  <c r="AG56" i="18" s="1"/>
  <c r="AG57" i="18" a="1"/>
  <c r="AG57" i="18" s="1"/>
  <c r="AG58" i="18" a="1"/>
  <c r="AG58" i="18" s="1"/>
  <c r="AG59" i="18" a="1"/>
  <c r="AG59" i="18" s="1"/>
  <c r="AG60" i="18" a="1"/>
  <c r="AG60" i="18" s="1"/>
  <c r="AG61" i="18" a="1"/>
  <c r="AG61" i="18" s="1"/>
  <c r="AG62" i="18" a="1"/>
  <c r="AG62" i="18" s="1"/>
  <c r="V59" i="18" l="1"/>
  <c r="V53" i="18"/>
  <c r="V47" i="18"/>
  <c r="V35" i="18"/>
  <c r="V29" i="18"/>
  <c r="V23" i="18"/>
  <c r="V62" i="18"/>
  <c r="V56" i="18"/>
  <c r="V50" i="18"/>
  <c r="V38" i="18"/>
  <c r="V32" i="18"/>
  <c r="V26" i="18"/>
  <c r="V61" i="18"/>
  <c r="V55" i="18"/>
  <c r="V43" i="18"/>
  <c r="V37" i="18"/>
  <c r="V31" i="18"/>
  <c r="V19" i="18"/>
  <c r="V51" i="18"/>
  <c r="V45" i="18"/>
  <c r="V39" i="18"/>
  <c r="V27" i="18"/>
  <c r="V21" i="18"/>
  <c r="V14" i="18"/>
  <c r="V58" i="18"/>
  <c r="V46" i="18"/>
  <c r="V40" i="18"/>
  <c r="V34" i="18"/>
  <c r="V22" i="18"/>
  <c r="V16" i="18"/>
  <c r="V54" i="18"/>
  <c r="V48" i="18"/>
  <c r="V42" i="18"/>
  <c r="V30" i="18"/>
  <c r="V24" i="18"/>
  <c r="V18" i="18"/>
  <c r="V57" i="18"/>
  <c r="V49" i="18"/>
  <c r="V41" i="18"/>
  <c r="V33" i="18"/>
  <c r="V25" i="18"/>
  <c r="V17" i="18"/>
  <c r="V15" i="18"/>
  <c r="V60" i="18"/>
  <c r="V52" i="18"/>
  <c r="V44" i="18"/>
  <c r="V36" i="18"/>
  <c r="V28" i="18"/>
  <c r="V20" i="18"/>
  <c r="AG13" i="18" a="1"/>
  <c r="AG13" i="18" s="1"/>
  <c r="AH13" i="18" a="1"/>
  <c r="AH13" i="18" s="1"/>
  <c r="U17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V13" i="18" l="1"/>
  <c r="AF14" i="18" a="1"/>
  <c r="AF14" i="18" s="1"/>
  <c r="AF15" i="18" a="1"/>
  <c r="AF15" i="18" s="1"/>
  <c r="AF16" i="18" a="1"/>
  <c r="AF16" i="18" s="1"/>
  <c r="AF17" i="18" a="1"/>
  <c r="AF17" i="18" s="1"/>
  <c r="AL17" i="18" s="1"/>
  <c r="AF18" i="18" a="1"/>
  <c r="AF18" i="18" s="1"/>
  <c r="AF19" i="18" a="1"/>
  <c r="AF19" i="18" s="1"/>
  <c r="AL19" i="18" s="1"/>
  <c r="AF20" i="18" a="1"/>
  <c r="AF20" i="18" s="1"/>
  <c r="AL20" i="18" s="1"/>
  <c r="AF21" i="18" a="1"/>
  <c r="AF21" i="18" s="1"/>
  <c r="AL21" i="18" s="1"/>
  <c r="AF22" i="18" a="1"/>
  <c r="AF22" i="18" s="1"/>
  <c r="AL22" i="18" s="1"/>
  <c r="AF23" i="18" a="1"/>
  <c r="AF23" i="18" s="1"/>
  <c r="AL23" i="18" s="1"/>
  <c r="AF24" i="18" a="1"/>
  <c r="AF24" i="18" s="1"/>
  <c r="AL24" i="18" s="1"/>
  <c r="AF25" i="18" a="1"/>
  <c r="AF25" i="18" s="1"/>
  <c r="AL25" i="18" s="1"/>
  <c r="AF26" i="18" a="1"/>
  <c r="AF26" i="18" s="1"/>
  <c r="AL26" i="18" s="1"/>
  <c r="AF27" i="18" a="1"/>
  <c r="AF27" i="18" s="1"/>
  <c r="AL27" i="18" s="1"/>
  <c r="AF28" i="18" a="1"/>
  <c r="AF28" i="18" s="1"/>
  <c r="AL28" i="18" s="1"/>
  <c r="AF29" i="18" a="1"/>
  <c r="AF29" i="18" s="1"/>
  <c r="AL29" i="18" s="1"/>
  <c r="AF30" i="18" a="1"/>
  <c r="AF30" i="18" s="1"/>
  <c r="AL30" i="18" s="1"/>
  <c r="AF31" i="18" a="1"/>
  <c r="AF31" i="18" s="1"/>
  <c r="AL31" i="18" s="1"/>
  <c r="AF32" i="18" a="1"/>
  <c r="AF32" i="18" s="1"/>
  <c r="AL32" i="18" s="1"/>
  <c r="AF33" i="18" a="1"/>
  <c r="AF33" i="18" s="1"/>
  <c r="AL33" i="18" s="1"/>
  <c r="AF34" i="18" a="1"/>
  <c r="AF34" i="18" s="1"/>
  <c r="AL34" i="18" s="1"/>
  <c r="AF35" i="18" a="1"/>
  <c r="AF35" i="18" s="1"/>
  <c r="AL35" i="18" s="1"/>
  <c r="AF36" i="18" a="1"/>
  <c r="AF36" i="18" s="1"/>
  <c r="AL36" i="18" s="1"/>
  <c r="AF37" i="18" a="1"/>
  <c r="AF37" i="18" s="1"/>
  <c r="AL37" i="18" s="1"/>
  <c r="AF38" i="18" a="1"/>
  <c r="AF38" i="18" s="1"/>
  <c r="AL38" i="18" s="1"/>
  <c r="AF39" i="18" a="1"/>
  <c r="AF39" i="18" s="1"/>
  <c r="AL39" i="18" s="1"/>
  <c r="AF40" i="18" a="1"/>
  <c r="AF40" i="18" s="1"/>
  <c r="AL40" i="18" s="1"/>
  <c r="AF41" i="18" a="1"/>
  <c r="AF41" i="18" s="1"/>
  <c r="AL41" i="18" s="1"/>
  <c r="AF42" i="18" a="1"/>
  <c r="AF42" i="18" s="1"/>
  <c r="AL42" i="18" s="1"/>
  <c r="AF43" i="18" a="1"/>
  <c r="AF43" i="18" s="1"/>
  <c r="AL43" i="18" s="1"/>
  <c r="AF44" i="18" a="1"/>
  <c r="AF44" i="18" s="1"/>
  <c r="AL44" i="18" s="1"/>
  <c r="AF45" i="18" a="1"/>
  <c r="AF45" i="18" s="1"/>
  <c r="AL45" i="18" s="1"/>
  <c r="AF46" i="18" a="1"/>
  <c r="AF46" i="18" s="1"/>
  <c r="AL46" i="18" s="1"/>
  <c r="AF47" i="18" a="1"/>
  <c r="AF47" i="18" s="1"/>
  <c r="AL47" i="18" s="1"/>
  <c r="AF48" i="18" a="1"/>
  <c r="AF48" i="18" s="1"/>
  <c r="AL48" i="18" s="1"/>
  <c r="AF49" i="18" a="1"/>
  <c r="AF49" i="18" s="1"/>
  <c r="AL49" i="18" s="1"/>
  <c r="AF50" i="18" a="1"/>
  <c r="AF50" i="18" s="1"/>
  <c r="AL50" i="18" s="1"/>
  <c r="AF51" i="18" a="1"/>
  <c r="AF51" i="18" s="1"/>
  <c r="AL51" i="18" s="1"/>
  <c r="AF52" i="18" a="1"/>
  <c r="AF52" i="18" s="1"/>
  <c r="AL52" i="18" s="1"/>
  <c r="AF53" i="18" a="1"/>
  <c r="AF53" i="18" s="1"/>
  <c r="AL53" i="18" s="1"/>
  <c r="AF54" i="18" a="1"/>
  <c r="AF54" i="18" s="1"/>
  <c r="AL54" i="18" s="1"/>
  <c r="AF55" i="18" a="1"/>
  <c r="AF55" i="18" s="1"/>
  <c r="AL55" i="18" s="1"/>
  <c r="AF56" i="18" a="1"/>
  <c r="AF56" i="18" s="1"/>
  <c r="AL56" i="18" s="1"/>
  <c r="AF57" i="18" a="1"/>
  <c r="AF57" i="18" s="1"/>
  <c r="AL57" i="18" s="1"/>
  <c r="AF58" i="18" a="1"/>
  <c r="AF58" i="18" s="1"/>
  <c r="AL58" i="18" s="1"/>
  <c r="AF59" i="18" a="1"/>
  <c r="AF59" i="18" s="1"/>
  <c r="AL59" i="18" s="1"/>
  <c r="AF60" i="18" a="1"/>
  <c r="AF60" i="18" s="1"/>
  <c r="AL60" i="18" s="1"/>
  <c r="AF61" i="18" a="1"/>
  <c r="AF61" i="18" s="1"/>
  <c r="AL61" i="18" s="1"/>
  <c r="AF62" i="18" a="1"/>
  <c r="AF62" i="18" s="1"/>
  <c r="AL62" i="18" s="1"/>
  <c r="AF13" i="18" a="1"/>
  <c r="AF13" i="18" s="1"/>
  <c r="AL18" i="18" l="1"/>
  <c r="AI18" i="18"/>
  <c r="U18" i="18" s="1"/>
  <c r="AL16" i="18"/>
  <c r="AI16" i="18"/>
  <c r="U16" i="18" s="1"/>
  <c r="AL15" i="18"/>
  <c r="AI15" i="18"/>
  <c r="U15" i="18" s="1"/>
  <c r="AL14" i="18"/>
  <c r="AI14" i="18"/>
  <c r="U14" i="18" s="1"/>
  <c r="AM47" i="18"/>
  <c r="AM62" i="18"/>
  <c r="AM58" i="18"/>
  <c r="AM50" i="18"/>
  <c r="AM45" i="18"/>
  <c r="AM35" i="18"/>
  <c r="AM18" i="18"/>
  <c r="AM55" i="18"/>
  <c r="AM44" i="18"/>
  <c r="AM39" i="18"/>
  <c r="AM34" i="18"/>
  <c r="AM28" i="18"/>
  <c r="AM17" i="18"/>
  <c r="AM54" i="18"/>
  <c r="AM33" i="18"/>
  <c r="AM22" i="18"/>
  <c r="AM56" i="18"/>
  <c r="AM40" i="18"/>
  <c r="AM24" i="18"/>
  <c r="AM61" i="18"/>
  <c r="AM49" i="18"/>
  <c r="AM23" i="18"/>
  <c r="AM60" i="18"/>
  <c r="AM48" i="18"/>
  <c r="AM43" i="18"/>
  <c r="AM38" i="18"/>
  <c r="AM59" i="18"/>
  <c r="AM53" i="18"/>
  <c r="AM32" i="18"/>
  <c r="AM27" i="18"/>
  <c r="AM21" i="18"/>
  <c r="AM16" i="18"/>
  <c r="AM42" i="18"/>
  <c r="AM52" i="18"/>
  <c r="AM37" i="18"/>
  <c r="AM31" i="18"/>
  <c r="AM26" i="18"/>
  <c r="AM20" i="18"/>
  <c r="AM15" i="18"/>
  <c r="AM57" i="18"/>
  <c r="AM51" i="18"/>
  <c r="AM46" i="18"/>
  <c r="AM41" i="18"/>
  <c r="AM36" i="18"/>
  <c r="AM30" i="18"/>
  <c r="AM25" i="18"/>
  <c r="AM19" i="18"/>
  <c r="AM29" i="18"/>
  <c r="AM14" i="18"/>
  <c r="AM13" i="18"/>
  <c r="AL13" i="18"/>
  <c r="AI13" i="18"/>
  <c r="U13" i="18" s="1"/>
  <c r="AP13" i="18" s="1"/>
  <c r="AL63" i="18" l="1"/>
  <c r="AM63" i="18"/>
  <c r="AP62" i="18"/>
  <c r="AP61" i="18"/>
  <c r="AP60" i="18"/>
  <c r="AP59" i="18"/>
  <c r="AP58" i="18"/>
  <c r="AP57" i="18"/>
  <c r="AP56" i="18"/>
  <c r="AP55" i="18"/>
  <c r="AP54" i="18"/>
  <c r="AP53" i="18"/>
  <c r="AP52" i="18"/>
  <c r="AP51" i="18"/>
  <c r="AP50" i="18"/>
  <c r="AP49" i="18"/>
  <c r="AP48" i="18"/>
  <c r="AP47" i="18"/>
  <c r="AP46" i="18"/>
  <c r="AP45" i="18"/>
  <c r="AP44" i="18"/>
  <c r="AP43" i="18"/>
  <c r="AP42" i="18"/>
  <c r="AP41" i="18"/>
  <c r="AP40" i="18"/>
  <c r="AP39" i="18"/>
  <c r="AP38" i="18"/>
  <c r="AP37" i="18"/>
  <c r="AP36" i="18"/>
  <c r="AP35" i="18"/>
  <c r="AP34" i="18"/>
  <c r="AP33" i="18"/>
  <c r="AP32" i="18"/>
  <c r="AP31" i="18"/>
  <c r="AP30" i="18"/>
  <c r="AP29" i="18"/>
  <c r="AP28" i="18"/>
  <c r="AP27" i="18"/>
  <c r="AP26" i="18"/>
  <c r="AP25" i="18"/>
  <c r="AP24" i="18"/>
  <c r="AP23" i="18"/>
  <c r="AP22" i="18"/>
  <c r="AP21" i="18"/>
  <c r="AP20" i="18"/>
  <c r="AP19" i="18"/>
  <c r="AP18" i="18"/>
  <c r="AP17" i="18"/>
  <c r="AP16" i="18"/>
  <c r="AP15" i="18"/>
  <c r="AP14" i="18"/>
  <c r="AM64" i="18" l="1"/>
  <c r="AP63" i="18"/>
  <c r="A14" i="18" l="1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E62" i="18" l="1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AO63" i="18" l="1"/>
  <c r="D13" i="18"/>
  <c r="E13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<sst xmlns="http://schemas.openxmlformats.org/spreadsheetml/2006/main" count="333" uniqueCount="129">
  <si>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</si>
  <si>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</si>
  <si>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</si>
  <si>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aaaa-bbbb</t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</si>
  <si>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</si>
  <si>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</si>
  <si>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</si>
  <si>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</si>
  <si>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</si>
  <si>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</si>
  <si>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</si>
  <si>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</si>
  <si>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</si>
  <si>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</si>
  <si>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</si>
  <si>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</si>
  <si>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</si>
  <si>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</si>
  <si>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</si>
  <si>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</si>
  <si>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</si>
  <si>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</si>
  <si>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</si>
  <si>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</si>
  <si>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</si>
  <si>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性能値</t>
    <rPh sb="0" eb="3">
      <t>セイノウチ</t>
    </rPh>
    <phoneticPr fontId="18"/>
  </si>
  <si>
    <t>産業用ヒートポンプ</t>
    <rPh sb="0" eb="3">
      <t>サンギョウヨウ</t>
    </rPh>
    <phoneticPr fontId="18"/>
  </si>
  <si>
    <t>中間期</t>
    <rPh sb="0" eb="3">
      <t>チュウカンキ</t>
    </rPh>
    <phoneticPr fontId="18"/>
  </si>
  <si>
    <t>夏期</t>
    <rPh sb="0" eb="1">
      <t>ナツ</t>
    </rPh>
    <rPh sb="1" eb="2">
      <t>キ</t>
    </rPh>
    <phoneticPr fontId="18"/>
  </si>
  <si>
    <t>冬期</t>
    <rPh sb="0" eb="2">
      <t>トウキ</t>
    </rPh>
    <phoneticPr fontId="18"/>
  </si>
  <si>
    <t>性能値（COP）：</t>
    <rPh sb="0" eb="2">
      <t>セイノウ</t>
    </rPh>
    <rPh sb="2" eb="3">
      <t>チ</t>
    </rPh>
    <phoneticPr fontId="18"/>
  </si>
  <si>
    <t>区分</t>
    <rPh sb="0" eb="2">
      <t>クブン</t>
    </rPh>
    <phoneticPr fontId="18"/>
  </si>
  <si>
    <t>10kw以下</t>
    <rPh sb="4" eb="6">
      <t>イカ</t>
    </rPh>
    <phoneticPr fontId="18"/>
  </si>
  <si>
    <t>10kw超</t>
    <rPh sb="4" eb="5">
      <t>チョウ</t>
    </rPh>
    <phoneticPr fontId="18"/>
  </si>
  <si>
    <t>基準値</t>
    <rPh sb="0" eb="3">
      <t>キジュンチ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</si>
  <si>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</si>
  <si>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rPh sb="0" eb="2">
      <t>シュベツ</t>
    </rPh>
    <phoneticPr fontId="18"/>
  </si>
  <si>
    <t>●●万円／kW</t>
    <rPh sb="2" eb="4">
      <t>マンエン</t>
    </rPh>
    <phoneticPr fontId="18"/>
  </si>
  <si>
    <t>必須</t>
    <phoneticPr fontId="18"/>
  </si>
  <si>
    <t>掛かり増し経費
（設備費）</t>
    <rPh sb="0" eb="1">
      <t>カ</t>
    </rPh>
    <rPh sb="3" eb="4">
      <t>マ</t>
    </rPh>
    <rPh sb="5" eb="7">
      <t>ケイヒ</t>
    </rPh>
    <rPh sb="9" eb="12">
      <t>セツビヒ</t>
    </rPh>
    <phoneticPr fontId="18"/>
  </si>
  <si>
    <t>掛かり増し経費
（設計費・工事費）</t>
    <rPh sb="0" eb="1">
      <t>カ</t>
    </rPh>
    <rPh sb="3" eb="4">
      <t>マ</t>
    </rPh>
    <rPh sb="5" eb="7">
      <t>ケイヒ</t>
    </rPh>
    <rPh sb="9" eb="11">
      <t>セッケイ</t>
    </rPh>
    <rPh sb="11" eb="12">
      <t>ヒ</t>
    </rPh>
    <rPh sb="13" eb="16">
      <t>コウジヒ</t>
    </rPh>
    <phoneticPr fontId="18"/>
  </si>
  <si>
    <t>非表示項目</t>
    <phoneticPr fontId="18"/>
  </si>
  <si>
    <t>加熱能力（kW）</t>
    <phoneticPr fontId="18"/>
  </si>
  <si>
    <t>消費電力（kW）</t>
    <phoneticPr fontId="18"/>
  </si>
  <si>
    <t>基準値
（COP）</t>
    <phoneticPr fontId="18"/>
  </si>
  <si>
    <t>性能値
（COP）</t>
    <phoneticPr fontId="18"/>
  </si>
  <si>
    <t>測定条件①</t>
    <rPh sb="0" eb="4">
      <t>ソクテイジョウケン</t>
    </rPh>
    <phoneticPr fontId="18"/>
  </si>
  <si>
    <t>測定条件②</t>
    <rPh sb="0" eb="4">
      <t>ソクテイジョウケン</t>
    </rPh>
    <phoneticPr fontId="18"/>
  </si>
  <si>
    <t>測定条件②</t>
    <rPh sb="0" eb="2">
      <t>ソクテイ</t>
    </rPh>
    <rPh sb="2" eb="4">
      <t>ジョウケン</t>
    </rPh>
    <phoneticPr fontId="18"/>
  </si>
  <si>
    <t>中間期</t>
    <rPh sb="0" eb="3">
      <t>チュウカンキ</t>
    </rPh>
    <phoneticPr fontId="18"/>
  </si>
  <si>
    <t>測定条件②</t>
    <rPh sb="0" eb="4">
      <t>ソクテイジョウケン</t>
    </rPh>
    <phoneticPr fontId="18"/>
  </si>
  <si>
    <t>夏期</t>
    <rPh sb="0" eb="2">
      <t>カキ</t>
    </rPh>
    <phoneticPr fontId="18"/>
  </si>
  <si>
    <t>冬期</t>
    <rPh sb="0" eb="2">
      <t>トウキ</t>
    </rPh>
    <phoneticPr fontId="18"/>
  </si>
  <si>
    <t>申請区分
※プルダウン選択</t>
    <rPh sb="0" eb="4">
      <t>シンセイクブン</t>
    </rPh>
    <rPh sb="11" eb="13">
      <t>センタク</t>
    </rPh>
    <phoneticPr fontId="18"/>
  </si>
  <si>
    <t>申請区分_判定</t>
    <rPh sb="0" eb="4">
      <t>シンセイクブン</t>
    </rPh>
    <rPh sb="5" eb="7">
      <t>ハンテイ</t>
    </rPh>
    <phoneticPr fontId="18"/>
  </si>
  <si>
    <t>基準値_判定</t>
    <rPh sb="0" eb="3">
      <t>キジュンチ</t>
    </rPh>
    <rPh sb="4" eb="6">
      <t>ハンテイ</t>
    </rPh>
    <phoneticPr fontId="18"/>
  </si>
  <si>
    <t>加熱能力_判定</t>
    <rPh sb="0" eb="2">
      <t>カネツ</t>
    </rPh>
    <rPh sb="2" eb="4">
      <t>ノウリョク</t>
    </rPh>
    <rPh sb="5" eb="7">
      <t>ハンテイ</t>
    </rPh>
    <phoneticPr fontId="18"/>
  </si>
  <si>
    <t>消費電力_判定</t>
    <rPh sb="0" eb="4">
      <t>ショウヒデンリョク</t>
    </rPh>
    <rPh sb="5" eb="7">
      <t>ハンテイ</t>
    </rPh>
    <phoneticPr fontId="18"/>
  </si>
  <si>
    <t>最終更新日</t>
    <rPh sb="0" eb="2">
      <t>サイシュウ</t>
    </rPh>
    <rPh sb="2" eb="5">
      <t>コウシンビ</t>
    </rPh>
    <phoneticPr fontId="18"/>
  </si>
  <si>
    <t>測定条件①</t>
    <rPh sb="0" eb="2">
      <t>ソクテイ</t>
    </rPh>
    <rPh sb="2" eb="4">
      <t>ジョウケン</t>
    </rPh>
    <phoneticPr fontId="18"/>
  </si>
  <si>
    <t>最高出口温度（℃）</t>
    <phoneticPr fontId="18"/>
  </si>
  <si>
    <t>未入力（中間期）
判定</t>
    <rPh sb="0" eb="3">
      <t>ミニュウリョク</t>
    </rPh>
    <rPh sb="4" eb="7">
      <t>チュウカンキ</t>
    </rPh>
    <rPh sb="9" eb="11">
      <t>ハンテイ</t>
    </rPh>
    <phoneticPr fontId="18"/>
  </si>
  <si>
    <t>未入力（夏期）
判定</t>
    <rPh sb="4" eb="6">
      <t>カキ</t>
    </rPh>
    <phoneticPr fontId="18"/>
  </si>
  <si>
    <t>未入力（冬期）
判定</t>
    <rPh sb="4" eb="6">
      <t>トウキ</t>
    </rPh>
    <phoneticPr fontId="18"/>
  </si>
  <si>
    <t>必須（条件有）</t>
    <rPh sb="0" eb="2">
      <t>ヒッス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</si>
  <si>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</si>
  <si>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</si>
  <si>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中間期</t>
    <rPh sb="0" eb="3">
      <t>チュウカンキ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</si>
  <si>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</si>
  <si>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</si>
  <si>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</si>
  <si>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</si>
  <si>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</si>
  <si>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t>熱源／方式</t>
    <rPh sb="0" eb="2">
      <t>ネツゲン</t>
    </rPh>
    <rPh sb="3" eb="5">
      <t>ホウシキ</t>
    </rPh>
    <phoneticPr fontId="18"/>
  </si>
  <si>
    <t>空気熱源／循環式</t>
  </si>
  <si>
    <t>補助金額
（本体設備費）</t>
    <rPh sb="0" eb="2">
      <t>ホジョ</t>
    </rPh>
    <rPh sb="2" eb="4">
      <t>キンガク</t>
    </rPh>
    <rPh sb="6" eb="8">
      <t>ホンタイ</t>
    </rPh>
    <rPh sb="8" eb="10">
      <t>セツビ</t>
    </rPh>
    <rPh sb="10" eb="11">
      <t>ヒ</t>
    </rPh>
    <phoneticPr fontId="18"/>
  </si>
  <si>
    <t>補助金額
（その他経費）</t>
    <rPh sb="0" eb="2">
      <t>ホジョ</t>
    </rPh>
    <rPh sb="2" eb="4">
      <t>キンガク</t>
    </rPh>
    <rPh sb="8" eb="9">
      <t>タ</t>
    </rPh>
    <rPh sb="9" eb="11">
      <t>ケイヒ</t>
    </rPh>
    <phoneticPr fontId="18"/>
  </si>
  <si>
    <t>温水出口温度：60℃～65℃
（ΔT：温水入出口温度差）：3℃～7℃</t>
  </si>
  <si>
    <t>温水出口温度：60℃～65℃
（ΔT：温水入出口温度差）：3℃～7℃</t>
    <rPh sb="0" eb="4">
      <t>オンスイデグチ</t>
    </rPh>
    <rPh sb="4" eb="6">
      <t>オンド</t>
    </rPh>
    <rPh sb="19" eb="21">
      <t>オンスイ</t>
    </rPh>
    <rPh sb="21" eb="22">
      <t>イ</t>
    </rPh>
    <rPh sb="22" eb="24">
      <t>デグチ</t>
    </rPh>
    <rPh sb="24" eb="27">
      <t>オンドサ</t>
    </rPh>
    <phoneticPr fontId="18"/>
  </si>
  <si>
    <t>外気温度 乾球温度：16℃DB
湿球温度：12℃WB</t>
  </si>
  <si>
    <t>外気温度 乾球温度：16℃DB
湿球温度：12℃WB</t>
    <rPh sb="0" eb="2">
      <t>ガイキ</t>
    </rPh>
    <rPh sb="2" eb="4">
      <t>オンド</t>
    </rPh>
    <rPh sb="5" eb="7">
      <t>カンキュウ</t>
    </rPh>
    <rPh sb="7" eb="9">
      <t>オンド</t>
    </rPh>
    <rPh sb="16" eb="18">
      <t>シツキュウ</t>
    </rPh>
    <rPh sb="18" eb="20">
      <t>オンド</t>
    </rPh>
    <phoneticPr fontId="18"/>
  </si>
  <si>
    <t>外気温度 乾球温度：25℃DB
湿球温度：21℃WB</t>
  </si>
  <si>
    <t>外気温度 乾球温度：25℃DB
湿球温度：21℃WB</t>
    <rPh sb="0" eb="2">
      <t>ガイキ</t>
    </rPh>
    <rPh sb="2" eb="4">
      <t>オンド</t>
    </rPh>
    <rPh sb="5" eb="7">
      <t>カンキュウ</t>
    </rPh>
    <rPh sb="7" eb="9">
      <t>オンド</t>
    </rPh>
    <rPh sb="16" eb="18">
      <t>シツキュウ</t>
    </rPh>
    <rPh sb="18" eb="20">
      <t>オンド</t>
    </rPh>
    <phoneticPr fontId="18"/>
  </si>
  <si>
    <t>外気温度 乾球温度：7℃DB
湿球温度：6℃WB</t>
  </si>
  <si>
    <t>外気温度 乾球温度：7℃DB
湿球温度：6℃WB</t>
    <rPh sb="0" eb="2">
      <t>ガイキ</t>
    </rPh>
    <rPh sb="2" eb="4">
      <t>オンド</t>
    </rPh>
    <rPh sb="5" eb="7">
      <t>カンキュウ</t>
    </rPh>
    <rPh sb="7" eb="9">
      <t>オンド</t>
    </rPh>
    <rPh sb="15" eb="17">
      <t>シツキュウ</t>
    </rPh>
    <rPh sb="17" eb="19">
      <t>オンド</t>
    </rPh>
    <phoneticPr fontId="18"/>
  </si>
  <si>
    <t>循環加温式ヒートポンプ</t>
    <rPh sb="0" eb="4">
      <t>ジュンカンカオン</t>
    </rPh>
    <rPh sb="4" eb="5">
      <t>シキ</t>
    </rPh>
    <phoneticPr fontId="18"/>
  </si>
  <si>
    <t>Ver.01.00</t>
    <phoneticPr fontId="18"/>
  </si>
  <si>
    <t>非公表</t>
    <rPh sb="0" eb="3">
      <t>ヒコウヒョウ</t>
    </rPh>
    <phoneticPr fontId="18"/>
  </si>
  <si>
    <t>対象外</t>
    <rPh sb="0" eb="3">
      <t>タイショウガイ</t>
    </rPh>
    <phoneticPr fontId="18"/>
  </si>
  <si>
    <t>希望小売価格
（千円）</t>
    <rPh sb="0" eb="6">
      <t>キボウコウリカカク</t>
    </rPh>
    <rPh sb="8" eb="9">
      <t>セン</t>
    </rPh>
    <rPh sb="9" eb="10">
      <t>エン</t>
    </rPh>
    <phoneticPr fontId="18"/>
  </si>
  <si>
    <t>事務局
備考欄</t>
    <rPh sb="0" eb="3">
      <t>ジムキョク</t>
    </rPh>
    <rPh sb="4" eb="7">
      <t>ビコウラン</t>
    </rPh>
    <phoneticPr fontId="18"/>
  </si>
  <si>
    <t>非公表</t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</si>
  <si>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</si>
  <si>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</si>
  <si>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必須（条件有）</t>
    <rPh sb="0" eb="2">
      <t>ヒッス</t>
    </rPh>
    <rPh sb="3" eb="5">
      <t>ジョウケン</t>
    </rPh>
    <rPh sb="5" eb="6">
      <t>アリ</t>
    </rPh>
    <phoneticPr fontId="18"/>
  </si>
  <si>
    <t>未入力
（ワイルドカード）
判定</t>
    <phoneticPr fontId="18"/>
  </si>
  <si>
    <t>XYZヒートポンプ</t>
  </si>
  <si>
    <t>非表示項目</t>
    <rPh sb="0" eb="3">
      <t>ヒヒョウジ</t>
    </rPh>
    <rPh sb="3" eb="5">
      <t>コウモク</t>
    </rPh>
    <phoneticPr fontId="18"/>
  </si>
  <si>
    <t>自動表示</t>
    <rPh sb="0" eb="4">
      <t>ジドウヒョウジ</t>
    </rPh>
    <phoneticPr fontId="18"/>
  </si>
  <si>
    <t>型番重複チェック用</t>
    <phoneticPr fontId="18"/>
  </si>
  <si>
    <t>AAA-BBB</t>
    <phoneticPr fontId="18"/>
  </si>
  <si>
    <t>BBB-EEE■</t>
    <phoneticPr fontId="18"/>
  </si>
  <si>
    <t>ABCヒートポンプ</t>
    <phoneticPr fontId="18"/>
  </si>
  <si>
    <t>BBB-CCC-1</t>
    <phoneticPr fontId="18"/>
  </si>
  <si>
    <t>BBB-CCC-2</t>
    <phoneticPr fontId="18"/>
  </si>
  <si>
    <t>BBB-CCC-3</t>
    <phoneticPr fontId="18"/>
  </si>
  <si>
    <t>BBB-VVV■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</si>
  <si>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</si>
  <si>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</si>
  <si>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</si>
  <si>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未入力項目があります。
ご確認のうえ未入力の項目に入力してください。</t>
    <rPh sb="18" eb="21">
      <t>ミニュウリョク</t>
    </rPh>
    <phoneticPr fontId="18"/>
  </si>
  <si>
    <t>未入力項目があります。
ご確認のうえ未入力の項目に入力してください。</t>
    <rPh sb="19" eb="21">
      <t>ニュウリョク</t>
    </rPh>
    <phoneticPr fontId="18"/>
  </si>
  <si>
    <t>産業ヒートポンプ（循環加温式ヒートポンプ）</t>
    <rPh sb="0" eb="2">
      <t>サンギョウ</t>
    </rPh>
    <rPh sb="9" eb="11">
      <t>ジュンカン</t>
    </rPh>
    <rPh sb="11" eb="13">
      <t>カオン</t>
    </rPh>
    <rPh sb="13" eb="14">
      <t>シキ</t>
    </rPh>
    <phoneticPr fontId="18"/>
  </si>
  <si>
    <t>産業ヒートポンプ</t>
    <rPh sb="0" eb="2">
      <t>サンギョウ</t>
    </rPh>
    <phoneticPr fontId="18"/>
  </si>
  <si>
    <t>-FL（●●仕様）,-GK（〇〇タイプ）</t>
    <phoneticPr fontId="18"/>
  </si>
  <si>
    <t>-FL（●●仕様）,-GK（〇〇タイプ）</t>
    <phoneticPr fontId="18"/>
  </si>
  <si>
    <t>＜備考＞</t>
  </si>
  <si>
    <t>※　温水最高出口温度が６０℃以上の製品で、表に示す①～③のいずれかの測定条件において、COPが基準値を満たすこと。</t>
  </si>
  <si>
    <t>st-kataban@sii.or.jp</t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</si>
  <si>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>令和３年度
先進的省エネルギー投資促進支援事業における
（C）指定設備導入事業の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35" eb="137">
      <t>セイヒン</t>
    </rPh>
    <rPh sb="142" eb="145">
      <t>シヨウショ</t>
    </rPh>
    <rPh sb="145" eb="146">
      <t>トウ</t>
    </rPh>
    <phoneticPr fontId="18"/>
  </si>
  <si>
    <t>○○○株式会社</t>
  </si>
  <si>
    <t>○○○株式会社</t>
    <rPh sb="3" eb="7">
      <t>カブシキカイシャ</t>
    </rPh>
    <phoneticPr fontId="18"/>
  </si>
  <si>
    <t>マルマルマル</t>
  </si>
  <si>
    <t>マルマルマル</t>
    <phoneticPr fontId="18"/>
  </si>
  <si>
    <t>○○○株式会社</t>
    <phoneticPr fontId="18"/>
  </si>
  <si>
    <t>-EX（〇〇仕様）,-EXS（●●タイプ）</t>
    <phoneticPr fontId="18"/>
  </si>
  <si>
    <t>Ver.</t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</si>
  <si>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・型番リストに入力した全ての事項が確認できるカタログ（仕様書等）を必ず提出してください。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あわせて、製品名、型番、数値が、カタログ（仕様書等）の記載と一致していることを確認してください。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8"/>
  </si>
  <si>
    <t>1.01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</si>
</sst>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_);[Red]\(0.0\)"/>
    <numFmt numFmtId="177" formatCode="0.0"/>
    <numFmt numFmtId="178" formatCode="0;\-0;;@"/>
    <numFmt numFmtId="179" formatCode="0_);[Red]\(0\)"/>
    <numFmt numFmtId="180" formatCode="0.00_);[Red]\(0.00\)"/>
    <numFmt numFmtId="181" formatCode="#,##0_ "/>
  </numFmts>
  <fonts count="6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51" fillId="42" borderId="24" xfId="169" applyFont="1" applyFill="1" applyBorder="1" applyAlignment="1" applyProtection="1">
      <alignment horizontal="center" vertical="center"/>
    </xf>
    <xf numFmtId="0" fontId="51" fillId="42" borderId="26" xfId="169" applyFont="1" applyFill="1" applyBorder="1" applyAlignment="1" applyProtection="1">
      <alignment horizontal="center" vertical="center" wrapText="1"/>
    </xf>
    <xf numFmtId="0" fontId="51" fillId="41" borderId="26" xfId="169" applyFont="1" applyFill="1" applyBorder="1" applyAlignment="1" applyProtection="1">
      <alignment horizontal="center" vertical="center" shrinkToFit="1"/>
    </xf>
    <xf numFmtId="0" fontId="51" fillId="41" borderId="10" xfId="169" applyFont="1" applyFill="1" applyBorder="1" applyAlignment="1" applyProtection="1">
      <alignment horizontal="center" vertical="center" shrinkToFit="1"/>
    </xf>
    <xf numFmtId="49" fontId="51" fillId="41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69" applyFont="1" applyFill="1" applyBorder="1" applyAlignment="1" applyProtection="1">
      <alignment horizontal="center" vertical="center" shrinkToFit="1"/>
      <protection locked="0"/>
    </xf>
    <xf numFmtId="178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0" xfId="169" applyFont="1" applyFill="1" applyBorder="1" applyAlignment="1" applyProtection="1">
      <alignment horizontal="center" vertical="center" shrinkToFit="1"/>
      <protection locked="0"/>
    </xf>
    <xf numFmtId="178" fontId="52" fillId="33" borderId="30" xfId="102" applyNumberFormat="1" applyFont="1" applyFill="1" applyBorder="1" applyAlignment="1" applyProtection="1">
      <alignment horizontal="center" vertical="center" shrinkToFit="1"/>
    </xf>
    <xf numFmtId="49" fontId="52" fillId="0" borderId="30" xfId="102" applyNumberFormat="1" applyFont="1" applyFill="1" applyBorder="1" applyAlignment="1" applyProtection="1">
      <alignment horizontal="center" vertical="center" shrinkToFit="1"/>
      <protection locked="0"/>
    </xf>
    <xf numFmtId="0" fontId="53" fillId="43" borderId="0" xfId="169" applyFont="1" applyFill="1" applyAlignment="1">
      <alignment horizontal="center" vertical="center"/>
    </xf>
    <xf numFmtId="0" fontId="53" fillId="0" borderId="0" xfId="169" applyFont="1" applyAlignment="1">
      <alignment horizontal="center" vertical="center"/>
    </xf>
    <xf numFmtId="0" fontId="50" fillId="0" borderId="0" xfId="169" applyFont="1" applyFill="1" applyBorder="1" applyAlignment="1" applyProtection="1">
      <alignment horizontal="center" vertical="center" wrapText="1"/>
    </xf>
    <xf numFmtId="0" fontId="47" fillId="0" borderId="0" xfId="169" applyFont="1" applyFill="1" applyBorder="1" applyAlignment="1" applyProtection="1">
      <alignment horizontal="center" vertical="center"/>
    </xf>
    <xf numFmtId="0" fontId="51" fillId="0" borderId="10" xfId="169" applyFont="1" applyBorder="1" applyAlignment="1" applyProtection="1">
      <alignment horizontal="center" vertical="center"/>
    </xf>
    <xf numFmtId="0" fontId="45" fillId="39" borderId="10" xfId="0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/>
    </xf>
    <xf numFmtId="0" fontId="45" fillId="0" borderId="10" xfId="169" applyFont="1" applyBorder="1" applyAlignment="1" applyProtection="1">
      <alignment horizontal="center" vertical="center"/>
    </xf>
    <xf numFmtId="0" fontId="51" fillId="0" borderId="0" xfId="169" applyFont="1" applyFill="1" applyBorder="1" applyAlignment="1" applyProtection="1">
      <alignment horizontal="center" vertical="center"/>
    </xf>
    <xf numFmtId="0" fontId="45" fillId="39" borderId="12" xfId="0" applyFont="1" applyFill="1" applyBorder="1" applyAlignment="1" applyProtection="1">
      <alignment horizontal="center" vertical="center" wrapText="1"/>
    </xf>
    <xf numFmtId="0" fontId="51" fillId="0" borderId="0" xfId="169" applyFont="1" applyBorder="1" applyAlignment="1" applyProtection="1">
      <alignment vertical="center"/>
    </xf>
    <xf numFmtId="0" fontId="51" fillId="0" borderId="17" xfId="169" applyFont="1" applyBorder="1" applyAlignment="1" applyProtection="1">
      <alignment vertical="center"/>
    </xf>
    <xf numFmtId="0" fontId="45" fillId="39" borderId="14" xfId="0" applyFont="1" applyFill="1" applyBorder="1" applyAlignment="1" applyProtection="1">
      <alignment horizontal="center" vertical="center" wrapText="1"/>
    </xf>
    <xf numFmtId="0" fontId="45" fillId="39" borderId="14" xfId="169" applyFont="1" applyFill="1" applyBorder="1" applyAlignment="1" applyProtection="1">
      <alignment horizontal="center" vertical="center" wrapText="1"/>
    </xf>
    <xf numFmtId="0" fontId="51" fillId="0" borderId="12" xfId="169" applyFont="1" applyBorder="1" applyAlignment="1" applyProtection="1">
      <alignment horizontal="center" vertical="center"/>
    </xf>
    <xf numFmtId="0" fontId="53" fillId="0" borderId="0" xfId="169" applyFont="1" applyAlignment="1">
      <alignment horizontal="center" vertical="center" wrapText="1"/>
    </xf>
    <xf numFmtId="0" fontId="53" fillId="43" borderId="0" xfId="169" applyFont="1" applyFill="1" applyAlignment="1">
      <alignment horizontal="center" vertical="center" wrapText="1"/>
    </xf>
    <xf numFmtId="2" fontId="51" fillId="41" borderId="10" xfId="102" applyNumberFormat="1" applyFont="1" applyFill="1" applyBorder="1" applyAlignment="1" applyProtection="1">
      <alignment horizontal="center" vertical="center" shrinkToFi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30" xfId="102" quotePrefix="1" applyNumberFormat="1" applyFont="1" applyFill="1" applyBorder="1" applyAlignment="1" applyProtection="1">
      <alignment horizontal="center" vertical="center" shrinkToFit="1"/>
    </xf>
    <xf numFmtId="2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2" fontId="52" fillId="0" borderId="30" xfId="102" applyNumberFormat="1" applyFont="1" applyFill="1" applyBorder="1" applyAlignment="1" applyProtection="1">
      <alignment horizontal="center" vertical="center" shrinkToFit="1"/>
      <protection locked="0"/>
    </xf>
    <xf numFmtId="0" fontId="56" fillId="0" borderId="0" xfId="169" applyFont="1" applyFill="1" applyBorder="1" applyAlignment="1" applyProtection="1">
      <alignment vertical="center" wrapText="1"/>
    </xf>
    <xf numFmtId="0" fontId="47" fillId="0" borderId="0" xfId="169" applyFont="1" applyFill="1" applyBorder="1" applyAlignment="1" applyProtection="1">
      <alignment vertical="center"/>
    </xf>
    <xf numFmtId="179" fontId="51" fillId="41" borderId="10" xfId="102" applyNumberFormat="1" applyFont="1" applyFill="1" applyBorder="1" applyAlignment="1" applyProtection="1">
      <alignment horizontal="center" vertical="center" wrapText="1" shrinkToFit="1"/>
    </xf>
    <xf numFmtId="179" fontId="52" fillId="0" borderId="10" xfId="102" quotePrefix="1" applyNumberFormat="1" applyFont="1" applyFill="1" applyBorder="1" applyAlignment="1" applyProtection="1">
      <alignment horizontal="center" vertical="center" wrapText="1" shrinkToFit="1"/>
      <protection locked="0"/>
    </xf>
    <xf numFmtId="179" fontId="52" fillId="0" borderId="30" xfId="102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45" fillId="0" borderId="10" xfId="0" quotePrefix="1" applyFont="1" applyBorder="1" applyAlignment="1" applyProtection="1">
      <alignment horizontal="center" vertical="center"/>
    </xf>
    <xf numFmtId="180" fontId="51" fillId="41" borderId="10" xfId="102" applyNumberFormat="1" applyFont="1" applyFill="1" applyBorder="1" applyAlignment="1" applyProtection="1">
      <alignment horizontal="center" vertical="center" shrinkToFit="1"/>
    </xf>
    <xf numFmtId="180" fontId="52" fillId="0" borderId="10" xfId="102" applyNumberFormat="1" applyFont="1" applyBorder="1" applyAlignment="1" applyProtection="1">
      <alignment horizontal="center" vertical="center" shrinkToFit="1"/>
      <protection locked="0"/>
    </xf>
    <xf numFmtId="180" fontId="52" fillId="0" borderId="30" xfId="102" applyNumberFormat="1" applyFont="1" applyBorder="1" applyAlignment="1" applyProtection="1">
      <alignment horizontal="center" vertical="center" shrinkToFit="1"/>
      <protection locked="0"/>
    </xf>
    <xf numFmtId="0" fontId="51" fillId="37" borderId="25" xfId="169" applyFont="1" applyFill="1" applyBorder="1" applyAlignment="1" applyProtection="1">
      <alignment horizontal="center" vertical="center"/>
    </xf>
    <xf numFmtId="0" fontId="51" fillId="36" borderId="25" xfId="169" applyFont="1" applyFill="1" applyBorder="1" applyAlignment="1" applyProtection="1">
      <alignment horizontal="center" vertical="center"/>
    </xf>
    <xf numFmtId="0" fontId="51" fillId="36" borderId="10" xfId="169" applyFont="1" applyFill="1" applyBorder="1" applyAlignment="1" applyProtection="1">
      <alignment horizontal="center" vertical="center"/>
    </xf>
    <xf numFmtId="0" fontId="51" fillId="37" borderId="10" xfId="169" applyFont="1" applyFill="1" applyBorder="1" applyAlignment="1" applyProtection="1">
      <alignment horizontal="center" vertical="center"/>
    </xf>
    <xf numFmtId="2" fontId="53" fillId="0" borderId="0" xfId="169" applyNumberFormat="1" applyFont="1" applyAlignment="1">
      <alignment horizontal="center" vertical="center"/>
    </xf>
    <xf numFmtId="0" fontId="52" fillId="0" borderId="26" xfId="169" applyFont="1" applyBorder="1" applyAlignment="1" applyProtection="1">
      <alignment horizontal="center" vertical="center" shrinkToFit="1"/>
    </xf>
    <xf numFmtId="0" fontId="52" fillId="33" borderId="10" xfId="169" applyFont="1" applyFill="1" applyBorder="1" applyAlignment="1" applyProtection="1">
      <alignment horizontal="center" vertical="center" shrinkToFit="1"/>
    </xf>
    <xf numFmtId="0" fontId="52" fillId="0" borderId="29" xfId="169" applyFont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10" xfId="102" quotePrefix="1" applyNumberFormat="1" applyFont="1" applyFill="1" applyBorder="1" applyAlignment="1" applyProtection="1">
      <alignment horizontal="center" vertical="center" wrapText="1" shrinkToFit="1"/>
    </xf>
    <xf numFmtId="176" fontId="52" fillId="33" borderId="10" xfId="102" quotePrefix="1" applyNumberFormat="1" applyFont="1" applyFill="1" applyBorder="1" applyAlignment="1" applyProtection="1">
      <alignment horizontal="center" vertical="center" wrapText="1" shrinkToFit="1"/>
    </xf>
    <xf numFmtId="0" fontId="52" fillId="33" borderId="30" xfId="102" quotePrefix="1" applyNumberFormat="1" applyFont="1" applyFill="1" applyBorder="1" applyAlignment="1" applyProtection="1">
      <alignment horizontal="center" vertical="center" wrapText="1" shrinkToFit="1"/>
    </xf>
    <xf numFmtId="176" fontId="52" fillId="33" borderId="30" xfId="102" quotePrefix="1" applyNumberFormat="1" applyFont="1" applyFill="1" applyBorder="1" applyAlignment="1" applyProtection="1">
      <alignment horizontal="center" vertical="center" wrapText="1" shrinkToFit="1"/>
    </xf>
    <xf numFmtId="176" fontId="52" fillId="33" borderId="10" xfId="102" applyNumberFormat="1" applyFont="1" applyFill="1" applyBorder="1" applyAlignment="1" applyProtection="1">
      <alignment horizontal="center" vertical="center" wrapText="1" shrinkToFit="1"/>
    </xf>
    <xf numFmtId="176" fontId="52" fillId="33" borderId="30" xfId="102" applyNumberFormat="1" applyFont="1" applyFill="1" applyBorder="1" applyAlignment="1" applyProtection="1">
      <alignment horizontal="center" vertical="center" wrapText="1" shrinkToFit="1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0" fontId="51" fillId="0" borderId="27" xfId="102" applyNumberFormat="1" applyFont="1" applyFill="1" applyBorder="1" applyAlignment="1" applyProtection="1">
      <alignment horizontal="center" vertical="center"/>
      <protection locked="0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176" fontId="51" fillId="33" borderId="10" xfId="102" applyNumberFormat="1" applyFont="1" applyFill="1" applyBorder="1" applyAlignment="1" applyProtection="1">
      <alignment horizontal="center" vertical="center" wrapText="1" shrinkToFit="1"/>
    </xf>
    <xf numFmtId="0" fontId="51" fillId="33" borderId="10" xfId="169" applyFont="1" applyFill="1" applyBorder="1" applyAlignment="1" applyProtection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49" fontId="51" fillId="33" borderId="10" xfId="102" applyNumberFormat="1" applyFont="1" applyFill="1" applyBorder="1" applyAlignment="1" applyProtection="1">
      <alignment horizontal="center" vertical="center" shrinkToFit="1"/>
    </xf>
    <xf numFmtId="2" fontId="52" fillId="33" borderId="30" xfId="102" applyNumberFormat="1" applyFont="1" applyFill="1" applyBorder="1" applyAlignment="1" applyProtection="1">
      <alignment horizontal="center" vertical="center" shrinkToFit="1"/>
    </xf>
    <xf numFmtId="0" fontId="51" fillId="0" borderId="43" xfId="102" applyNumberFormat="1" applyFont="1" applyFill="1" applyBorder="1" applyAlignment="1" applyProtection="1">
      <alignment horizontal="center" vertical="center"/>
      <protection locked="0"/>
    </xf>
    <xf numFmtId="0" fontId="51" fillId="42" borderId="46" xfId="169" applyFont="1" applyFill="1" applyBorder="1" applyAlignment="1" applyProtection="1">
      <alignment horizontal="center" vertical="center"/>
    </xf>
    <xf numFmtId="0" fontId="52" fillId="33" borderId="30" xfId="169" applyFont="1" applyFill="1" applyBorder="1" applyAlignment="1" applyProtection="1">
      <alignment horizontal="center" vertical="center"/>
    </xf>
    <xf numFmtId="0" fontId="52" fillId="34" borderId="30" xfId="169" applyFont="1" applyFill="1" applyBorder="1" applyAlignment="1" applyProtection="1">
      <alignment horizontal="center" vertical="center"/>
    </xf>
    <xf numFmtId="14" fontId="48" fillId="0" borderId="10" xfId="169" applyNumberFormat="1" applyFont="1" applyFill="1" applyBorder="1" applyAlignment="1" applyProtection="1">
      <alignment horizontal="center" vertical="center"/>
      <protection locked="0"/>
    </xf>
    <xf numFmtId="181" fontId="51" fillId="0" borderId="11" xfId="102" applyNumberFormat="1" applyFont="1" applyFill="1" applyBorder="1" applyAlignment="1" applyProtection="1">
      <alignment horizontal="center" vertical="center"/>
      <protection locked="0"/>
    </xf>
    <xf numFmtId="181" fontId="51" fillId="0" borderId="42" xfId="102" applyNumberFormat="1" applyFont="1" applyFill="1" applyBorder="1" applyAlignment="1" applyProtection="1">
      <alignment horizontal="center" vertical="center"/>
      <protection locked="0"/>
    </xf>
    <xf numFmtId="0" fontId="51" fillId="36" borderId="11" xfId="169" applyFont="1" applyFill="1" applyBorder="1" applyAlignment="1" applyProtection="1">
      <alignment horizontal="center" vertical="center"/>
    </xf>
    <xf numFmtId="0" fontId="51" fillId="36" borderId="28" xfId="169" applyFont="1" applyFill="1" applyBorder="1" applyAlignment="1" applyProtection="1">
      <alignment horizontal="center" vertical="center"/>
    </xf>
    <xf numFmtId="0" fontId="50" fillId="38" borderId="10" xfId="169" applyFont="1" applyFill="1" applyBorder="1" applyAlignment="1" applyProtection="1">
      <alignment horizontal="center" vertical="center"/>
    </xf>
    <xf numFmtId="0" fontId="50" fillId="38" borderId="10" xfId="169" applyFont="1" applyFill="1" applyBorder="1" applyAlignment="1" applyProtection="1">
      <alignment horizontal="center" vertical="center" wrapText="1"/>
    </xf>
    <xf numFmtId="0" fontId="50" fillId="38" borderId="24" xfId="169" applyFont="1" applyFill="1" applyBorder="1" applyAlignment="1" applyProtection="1">
      <alignment horizontal="center" vertical="center"/>
    </xf>
    <xf numFmtId="0" fontId="50" fillId="38" borderId="26" xfId="169" applyFont="1" applyFill="1" applyBorder="1" applyAlignment="1" applyProtection="1">
      <alignment horizontal="center" vertical="center"/>
    </xf>
    <xf numFmtId="0" fontId="50" fillId="38" borderId="29" xfId="169" applyFont="1" applyFill="1" applyBorder="1" applyAlignment="1" applyProtection="1">
      <alignment horizontal="center" vertical="center" wrapText="1"/>
    </xf>
    <xf numFmtId="49" fontId="51" fillId="33" borderId="10" xfId="102" quotePrefix="1" applyNumberFormat="1" applyFont="1" applyFill="1" applyBorder="1" applyAlignment="1" applyProtection="1">
      <alignment horizontal="center" vertical="center" shrinkToFit="1"/>
    </xf>
    <xf numFmtId="0" fontId="59" fillId="0" borderId="0" xfId="177" applyFont="1">
      <alignment vertical="center"/>
    </xf>
    <xf numFmtId="0" fontId="1" fillId="0" borderId="0" xfId="177">
      <alignment vertical="center"/>
    </xf>
    <xf numFmtId="0" fontId="1" fillId="0" borderId="17" xfId="177" applyBorder="1">
      <alignment vertical="center"/>
    </xf>
    <xf numFmtId="0" fontId="32" fillId="0" borderId="10" xfId="177" applyFont="1" applyBorder="1">
      <alignment vertical="center"/>
    </xf>
    <xf numFmtId="0" fontId="58" fillId="37" borderId="10" xfId="178" applyFill="1" applyBorder="1" applyAlignment="1" applyProtection="1">
      <alignment vertical="center" wrapText="1"/>
    </xf>
    <xf numFmtId="0" fontId="32" fillId="37" borderId="10" xfId="177" applyFont="1" applyFill="1" applyBorder="1">
      <alignment vertical="center"/>
    </xf>
    <xf numFmtId="0" fontId="51" fillId="39" borderId="10" xfId="169" applyFont="1" applyFill="1" applyBorder="1" applyAlignment="1" applyProtection="1">
      <alignment horizontal="center" vertical="center"/>
    </xf>
    <xf numFmtId="0" fontId="47" fillId="40" borderId="38" xfId="169" applyFont="1" applyFill="1" applyBorder="1" applyAlignment="1" applyProtection="1">
      <alignment horizontal="center" vertical="center"/>
    </xf>
    <xf numFmtId="0" fontId="47" fillId="40" borderId="22" xfId="169" applyFont="1" applyFill="1" applyBorder="1" applyAlignment="1" applyProtection="1">
      <alignment horizontal="center" vertical="center"/>
    </xf>
    <xf numFmtId="0" fontId="47" fillId="40" borderId="23" xfId="169" applyFont="1" applyFill="1" applyBorder="1" applyAlignment="1" applyProtection="1">
      <alignment horizontal="center" vertical="center"/>
    </xf>
    <xf numFmtId="0" fontId="67" fillId="0" borderId="0" xfId="0" applyFont="1" applyAlignment="1">
      <alignment horizontal="left" vertical="center" readingOrder="1"/>
    </xf>
    <xf numFmtId="0" fontId="67" fillId="0" borderId="0" xfId="0" applyFont="1">
      <alignment vertical="center"/>
    </xf>
    <xf numFmtId="0" fontId="0" fillId="0" borderId="0" xfId="0" applyProtection="1">
      <alignment vertical="center"/>
    </xf>
    <xf numFmtId="0" fontId="53" fillId="0" borderId="0" xfId="0" applyFont="1" applyProtection="1">
      <alignment vertical="center"/>
    </xf>
    <xf numFmtId="0" fontId="49" fillId="0" borderId="0" xfId="169" applyFont="1" applyAlignment="1" applyProtection="1">
      <alignment horizontal="center" vertical="center"/>
    </xf>
    <xf numFmtId="14" fontId="49" fillId="0" borderId="0" xfId="169" applyNumberFormat="1" applyFont="1" applyAlignment="1" applyProtection="1">
      <alignment horizontal="center" vertical="center"/>
    </xf>
    <xf numFmtId="0" fontId="54" fillId="0" borderId="11" xfId="169" applyFont="1" applyBorder="1" applyAlignment="1" applyProtection="1">
      <alignment horizontal="center" vertical="center" wrapText="1" shrinkToFit="1"/>
    </xf>
    <xf numFmtId="0" fontId="48" fillId="0" borderId="0" xfId="169" applyFont="1" applyFill="1" applyBorder="1" applyAlignment="1" applyProtection="1">
      <alignment vertical="center"/>
    </xf>
    <xf numFmtId="0" fontId="43" fillId="0" borderId="0" xfId="169" applyFont="1" applyAlignment="1" applyProtection="1">
      <alignment vertical="top"/>
    </xf>
    <xf numFmtId="0" fontId="57" fillId="0" borderId="0" xfId="169" applyFont="1" applyProtection="1">
      <alignment vertical="center"/>
    </xf>
    <xf numFmtId="0" fontId="48" fillId="35" borderId="10" xfId="169" applyFont="1" applyFill="1" applyBorder="1" applyAlignment="1" applyProtection="1">
      <alignment horizontal="center" vertical="center"/>
    </xf>
    <xf numFmtId="14" fontId="48" fillId="35" borderId="10" xfId="170" applyNumberFormat="1" applyFont="1" applyFill="1" applyBorder="1" applyAlignment="1" applyProtection="1">
      <alignment horizontal="center" vertical="center"/>
    </xf>
    <xf numFmtId="0" fontId="43" fillId="0" borderId="0" xfId="169" applyFont="1" applyFill="1" applyBorder="1" applyAlignment="1" applyProtection="1">
      <alignment vertical="top"/>
    </xf>
    <xf numFmtId="0" fontId="48" fillId="37" borderId="10" xfId="169" applyFont="1" applyFill="1" applyBorder="1" applyAlignment="1" applyProtection="1">
      <alignment horizontal="center" vertical="center"/>
    </xf>
    <xf numFmtId="0" fontId="65" fillId="0" borderId="0" xfId="169" applyFont="1" applyProtection="1">
      <alignment vertical="center"/>
    </xf>
    <xf numFmtId="0" fontId="44" fillId="0" borderId="37" xfId="169" applyFont="1" applyFill="1" applyBorder="1" applyAlignment="1" applyProtection="1">
      <alignment vertical="center"/>
    </xf>
    <xf numFmtId="0" fontId="44" fillId="0" borderId="0" xfId="169" applyFont="1" applyFill="1" applyBorder="1" applyAlignment="1" applyProtection="1">
      <alignment vertical="center"/>
    </xf>
    <xf numFmtId="0" fontId="53" fillId="0" borderId="0" xfId="0" applyFont="1" applyAlignment="1" applyProtection="1">
      <alignment horizontal="center" vertical="center"/>
    </xf>
    <xf numFmtId="0" fontId="44" fillId="0" borderId="0" xfId="169" applyFont="1" applyBorder="1" applyAlignment="1" applyProtection="1">
      <alignment horizontal="center" vertical="center"/>
    </xf>
    <xf numFmtId="0" fontId="52" fillId="37" borderId="28" xfId="0" applyFont="1" applyFill="1" applyBorder="1" applyAlignment="1" applyProtection="1">
      <alignment horizontal="center" vertical="center"/>
    </xf>
    <xf numFmtId="0" fontId="52" fillId="37" borderId="32" xfId="0" applyFont="1" applyFill="1" applyBorder="1" applyAlignment="1" applyProtection="1">
      <alignment horizontal="center" vertical="center"/>
    </xf>
    <xf numFmtId="0" fontId="52" fillId="37" borderId="44" xfId="0" applyFont="1" applyFill="1" applyBorder="1" applyAlignment="1" applyProtection="1">
      <alignment horizontal="center" vertical="center"/>
    </xf>
    <xf numFmtId="0" fontId="51" fillId="37" borderId="10" xfId="0" applyFont="1" applyFill="1" applyBorder="1" applyAlignment="1" applyProtection="1">
      <alignment horizontal="center" vertical="center"/>
    </xf>
    <xf numFmtId="0" fontId="51" fillId="37" borderId="27" xfId="0" applyFont="1" applyFill="1" applyBorder="1" applyAlignment="1" applyProtection="1">
      <alignment horizontal="center" vertical="center"/>
    </xf>
    <xf numFmtId="0" fontId="51" fillId="37" borderId="35" xfId="0" applyFont="1" applyFill="1" applyBorder="1" applyAlignment="1" applyProtection="1">
      <alignment horizontal="center" vertical="center"/>
    </xf>
    <xf numFmtId="0" fontId="52" fillId="35" borderId="30" xfId="0" applyFont="1" applyFill="1" applyBorder="1" applyAlignment="1" applyProtection="1">
      <alignment horizontal="center" vertical="center"/>
    </xf>
    <xf numFmtId="0" fontId="52" fillId="34" borderId="30" xfId="0" applyFont="1" applyFill="1" applyBorder="1" applyAlignment="1" applyProtection="1">
      <alignment horizontal="center" vertical="center"/>
    </xf>
    <xf numFmtId="0" fontId="52" fillId="35" borderId="43" xfId="0" applyFont="1" applyFill="1" applyBorder="1" applyAlignment="1" applyProtection="1">
      <alignment horizontal="center" vertical="center"/>
    </xf>
    <xf numFmtId="0" fontId="52" fillId="43" borderId="36" xfId="0" applyFont="1" applyFill="1" applyBorder="1" applyAlignment="1" applyProtection="1">
      <alignment horizontal="center" vertical="center"/>
    </xf>
    <xf numFmtId="181" fontId="51" fillId="41" borderId="11" xfId="102" applyNumberFormat="1" applyFont="1" applyFill="1" applyBorder="1" applyAlignment="1" applyProtection="1">
      <alignment horizontal="center" vertical="center"/>
    </xf>
    <xf numFmtId="0" fontId="51" fillId="41" borderId="27" xfId="102" applyNumberFormat="1" applyFont="1" applyFill="1" applyBorder="1" applyAlignment="1" applyProtection="1">
      <alignment horizontal="center" vertical="center"/>
    </xf>
    <xf numFmtId="0" fontId="51" fillId="33" borderId="50" xfId="102" applyNumberFormat="1" applyFont="1" applyFill="1" applyBorder="1" applyAlignment="1" applyProtection="1">
      <alignment horizontal="center" vertical="center"/>
    </xf>
    <xf numFmtId="0" fontId="52" fillId="0" borderId="10" xfId="169" applyFont="1" applyFill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179" fontId="52" fillId="0" borderId="10" xfId="102" quotePrefix="1" applyNumberFormat="1" applyFont="1" applyFill="1" applyBorder="1" applyAlignment="1" applyProtection="1">
      <alignment horizontal="center" vertical="center" wrapText="1" shrinkToFit="1"/>
    </xf>
    <xf numFmtId="180" fontId="52" fillId="0" borderId="10" xfId="102" applyNumberFormat="1" applyFont="1" applyBorder="1" applyAlignment="1" applyProtection="1">
      <alignment horizontal="center" vertical="center" shrinkToFit="1"/>
    </xf>
    <xf numFmtId="2" fontId="52" fillId="0" borderId="10" xfId="102" applyNumberFormat="1" applyFont="1" applyFill="1" applyBorder="1" applyAlignment="1" applyProtection="1">
      <alignment horizontal="center" vertical="center" shrinkToFit="1"/>
    </xf>
    <xf numFmtId="181" fontId="51" fillId="0" borderId="11" xfId="102" applyNumberFormat="1" applyFont="1" applyFill="1" applyBorder="1" applyAlignment="1" applyProtection="1">
      <alignment horizontal="center" vertical="center"/>
    </xf>
    <xf numFmtId="0" fontId="51" fillId="0" borderId="27" xfId="102" applyNumberFormat="1" applyFont="1" applyFill="1" applyBorder="1" applyAlignment="1" applyProtection="1">
      <alignment horizontal="center" vertical="center"/>
    </xf>
    <xf numFmtId="177" fontId="45" fillId="0" borderId="10" xfId="0" applyNumberFormat="1" applyFont="1" applyBorder="1" applyAlignment="1" applyProtection="1">
      <alignment horizontal="center" vertical="center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</xf>
    <xf numFmtId="0" fontId="52" fillId="0" borderId="30" xfId="169" applyFont="1" applyFill="1" applyBorder="1" applyAlignment="1" applyProtection="1">
      <alignment horizontal="center" vertical="center" shrinkToFit="1"/>
    </xf>
    <xf numFmtId="49" fontId="52" fillId="0" borderId="30" xfId="102" applyNumberFormat="1" applyFont="1" applyFill="1" applyBorder="1" applyAlignment="1" applyProtection="1">
      <alignment horizontal="center" vertical="center" shrinkToFit="1"/>
    </xf>
    <xf numFmtId="179" fontId="52" fillId="0" borderId="30" xfId="102" quotePrefix="1" applyNumberFormat="1" applyFont="1" applyFill="1" applyBorder="1" applyAlignment="1" applyProtection="1">
      <alignment horizontal="center" vertical="center" wrapText="1" shrinkToFit="1"/>
    </xf>
    <xf numFmtId="180" fontId="52" fillId="0" borderId="30" xfId="102" applyNumberFormat="1" applyFont="1" applyBorder="1" applyAlignment="1" applyProtection="1">
      <alignment horizontal="center" vertical="center" shrinkToFit="1"/>
    </xf>
    <xf numFmtId="2" fontId="52" fillId="0" borderId="30" xfId="102" applyNumberFormat="1" applyFont="1" applyFill="1" applyBorder="1" applyAlignment="1" applyProtection="1">
      <alignment horizontal="center" vertical="center" shrinkToFit="1"/>
    </xf>
    <xf numFmtId="181" fontId="51" fillId="0" borderId="42" xfId="102" applyNumberFormat="1" applyFont="1" applyFill="1" applyBorder="1" applyAlignment="1" applyProtection="1">
      <alignment horizontal="center" vertical="center"/>
    </xf>
    <xf numFmtId="0" fontId="51" fillId="0" borderId="43" xfId="102" applyNumberFormat="1" applyFont="1" applyFill="1" applyBorder="1" applyAlignment="1" applyProtection="1">
      <alignment horizontal="center" vertical="center"/>
    </xf>
    <xf numFmtId="0" fontId="51" fillId="33" borderId="51" xfId="102" applyNumberFormat="1" applyFont="1" applyFill="1" applyBorder="1" applyAlignment="1" applyProtection="1">
      <alignment horizontal="center" vertical="center"/>
    </xf>
    <xf numFmtId="0" fontId="42" fillId="0" borderId="0" xfId="169" applyFont="1" applyAlignment="1" applyProtection="1">
      <alignment horizontal="center" vertical="center"/>
    </xf>
    <xf numFmtId="0" fontId="52" fillId="37" borderId="52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center" vertical="center"/>
    </xf>
    <xf numFmtId="0" fontId="51" fillId="37" borderId="50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52" fillId="43" borderId="51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center" vertical="center" wrapText="1"/>
    </xf>
    <xf numFmtId="0" fontId="66" fillId="48" borderId="12" xfId="171" applyFont="1" applyFill="1" applyBorder="1" applyAlignment="1" applyProtection="1">
      <alignment horizontal="center" vertical="center"/>
    </xf>
    <xf numFmtId="0" fontId="66" fillId="48" borderId="10" xfId="171" applyFont="1" applyFill="1" applyBorder="1" applyAlignment="1" applyProtection="1">
      <alignment horizontal="center" vertical="center"/>
    </xf>
    <xf numFmtId="0" fontId="53" fillId="48" borderId="11" xfId="171" applyFont="1" applyFill="1" applyBorder="1" applyAlignment="1" applyProtection="1">
      <alignment horizontal="center" vertical="center" wrapText="1"/>
    </xf>
    <xf numFmtId="0" fontId="53" fillId="0" borderId="12" xfId="171" applyFont="1" applyBorder="1" applyAlignment="1" applyProtection="1">
      <alignment horizontal="center" vertical="center"/>
    </xf>
    <xf numFmtId="0" fontId="53" fillId="0" borderId="10" xfId="171" applyFont="1" applyBorder="1" applyAlignment="1" applyProtection="1">
      <alignment horizontal="center" vertical="center"/>
    </xf>
    <xf numFmtId="0" fontId="53" fillId="0" borderId="10" xfId="171" applyFont="1" applyBorder="1" applyAlignment="1" applyProtection="1">
      <alignment horizontal="center" vertical="center" wrapText="1"/>
    </xf>
    <xf numFmtId="0" fontId="52" fillId="33" borderId="30" xfId="169" applyFont="1" applyFill="1" applyBorder="1" applyAlignment="1" applyProtection="1">
      <alignment horizontal="center" vertical="center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51" fillId="39" borderId="13" xfId="169" applyFont="1" applyFill="1" applyBorder="1" applyAlignment="1" applyProtection="1">
      <alignment horizontal="center" vertical="center"/>
    </xf>
    <xf numFmtId="0" fontId="51" fillId="39" borderId="12" xfId="169" applyFont="1" applyFill="1" applyBorder="1" applyAlignment="1" applyProtection="1">
      <alignment horizontal="center" vertical="center"/>
    </xf>
    <xf numFmtId="0" fontId="46" fillId="44" borderId="11" xfId="169" applyFont="1" applyFill="1" applyBorder="1" applyAlignment="1" applyProtection="1">
      <alignment horizontal="center" vertical="center"/>
    </xf>
    <xf numFmtId="0" fontId="46" fillId="44" borderId="13" xfId="169" applyFont="1" applyFill="1" applyBorder="1" applyAlignment="1" applyProtection="1">
      <alignment horizontal="center" vertical="center"/>
    </xf>
    <xf numFmtId="0" fontId="46" fillId="44" borderId="12" xfId="169" applyFont="1" applyFill="1" applyBorder="1" applyAlignment="1" applyProtection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/>
    </xf>
    <xf numFmtId="0" fontId="54" fillId="0" borderId="31" xfId="169" applyFont="1" applyFill="1" applyBorder="1" applyAlignment="1" applyProtection="1">
      <alignment horizontal="center" vertical="center"/>
    </xf>
    <xf numFmtId="0" fontId="54" fillId="0" borderId="21" xfId="170" applyFont="1" applyBorder="1" applyAlignment="1" applyProtection="1">
      <alignment horizontal="left" vertical="center" shrinkToFit="1"/>
    </xf>
    <xf numFmtId="0" fontId="54" fillId="0" borderId="18" xfId="170" applyFont="1" applyBorder="1" applyAlignment="1" applyProtection="1">
      <alignment horizontal="left" vertical="center" shrinkToFit="1"/>
    </xf>
    <xf numFmtId="0" fontId="54" fillId="0" borderId="20" xfId="170" applyFont="1" applyBorder="1" applyAlignment="1" applyProtection="1">
      <alignment horizontal="left" vertical="center" shrinkToFit="1"/>
    </xf>
    <xf numFmtId="0" fontId="54" fillId="0" borderId="12" xfId="170" applyFont="1" applyBorder="1" applyAlignment="1" applyProtection="1">
      <alignment horizontal="left" vertical="center" shrinkToFit="1"/>
    </xf>
    <xf numFmtId="0" fontId="50" fillId="0" borderId="10" xfId="170" applyFont="1" applyBorder="1" applyAlignment="1">
      <alignment horizontal="left" vertical="top" wrapText="1"/>
    </xf>
    <xf numFmtId="0" fontId="51" fillId="39" borderId="10" xfId="169" applyFont="1" applyFill="1" applyBorder="1" applyAlignment="1" applyProtection="1">
      <alignment horizontal="center" vertical="center"/>
    </xf>
    <xf numFmtId="0" fontId="56" fillId="0" borderId="11" xfId="169" applyFont="1" applyFill="1" applyBorder="1" applyAlignment="1" applyProtection="1">
      <alignment horizontal="center" vertical="center" wrapText="1"/>
    </xf>
    <xf numFmtId="0" fontId="56" fillId="0" borderId="12" xfId="169" applyFont="1" applyFill="1" applyBorder="1" applyAlignment="1" applyProtection="1">
      <alignment horizontal="center" vertical="center" wrapText="1"/>
    </xf>
    <xf numFmtId="0" fontId="56" fillId="0" borderId="11" xfId="169" applyFont="1" applyBorder="1" applyAlignment="1" applyProtection="1">
      <alignment horizontal="center" vertical="center" wrapText="1"/>
    </xf>
    <xf numFmtId="0" fontId="56" fillId="0" borderId="12" xfId="169" applyFont="1" applyBorder="1" applyAlignment="1" applyProtection="1">
      <alignment horizontal="center" vertical="center" wrapText="1"/>
    </xf>
    <xf numFmtId="0" fontId="51" fillId="37" borderId="19" xfId="169" applyFont="1" applyFill="1" applyBorder="1" applyAlignment="1" applyProtection="1">
      <alignment horizontal="center" vertical="center"/>
    </xf>
    <xf numFmtId="0" fontId="51" fillId="37" borderId="14" xfId="169" applyFont="1" applyFill="1" applyBorder="1" applyAlignment="1" applyProtection="1">
      <alignment horizontal="center" vertical="center"/>
    </xf>
    <xf numFmtId="0" fontId="52" fillId="45" borderId="19" xfId="0" applyFont="1" applyFill="1" applyBorder="1" applyAlignment="1" applyProtection="1">
      <alignment horizontal="center" vertical="center"/>
    </xf>
    <xf numFmtId="0" fontId="52" fillId="45" borderId="14" xfId="0" applyFont="1" applyFill="1" applyBorder="1" applyAlignment="1" applyProtection="1">
      <alignment horizontal="center" vertical="center"/>
    </xf>
    <xf numFmtId="0" fontId="52" fillId="45" borderId="45" xfId="0" applyFont="1" applyFill="1" applyBorder="1" applyAlignment="1" applyProtection="1">
      <alignment horizontal="center" vertical="center" wrapText="1"/>
    </xf>
    <xf numFmtId="0" fontId="52" fillId="45" borderId="17" xfId="0" applyFont="1" applyFill="1" applyBorder="1" applyAlignment="1" applyProtection="1">
      <alignment horizontal="center" vertical="center" wrapText="1"/>
    </xf>
    <xf numFmtId="0" fontId="52" fillId="45" borderId="18" xfId="0" applyFont="1" applyFill="1" applyBorder="1" applyAlignment="1" applyProtection="1">
      <alignment horizontal="center" vertical="center" wrapText="1"/>
    </xf>
    <xf numFmtId="0" fontId="52" fillId="0" borderId="33" xfId="169" applyFont="1" applyBorder="1" applyAlignment="1" applyProtection="1">
      <alignment horizontal="center" vertical="center"/>
    </xf>
    <xf numFmtId="0" fontId="52" fillId="0" borderId="34" xfId="169" applyFont="1" applyBorder="1" applyAlignment="1" applyProtection="1">
      <alignment horizontal="center" vertical="center"/>
    </xf>
    <xf numFmtId="0" fontId="52" fillId="36" borderId="19" xfId="169" applyFont="1" applyFill="1" applyBorder="1" applyAlignment="1" applyProtection="1">
      <alignment horizontal="center" vertical="center" wrapText="1"/>
    </xf>
    <xf numFmtId="0" fontId="52" fillId="36" borderId="19" xfId="169" applyFont="1" applyFill="1" applyBorder="1" applyAlignment="1" applyProtection="1">
      <alignment horizontal="center" vertical="center"/>
    </xf>
    <xf numFmtId="0" fontId="52" fillId="36" borderId="14" xfId="169" applyFont="1" applyFill="1" applyBorder="1" applyAlignment="1" applyProtection="1">
      <alignment horizontal="center" vertical="center"/>
    </xf>
    <xf numFmtId="0" fontId="52" fillId="37" borderId="19" xfId="169" applyFont="1" applyFill="1" applyBorder="1" applyAlignment="1" applyProtection="1">
      <alignment horizontal="center" vertical="center" wrapText="1"/>
    </xf>
    <xf numFmtId="0" fontId="52" fillId="37" borderId="19" xfId="169" applyFont="1" applyFill="1" applyBorder="1" applyAlignment="1" applyProtection="1">
      <alignment horizontal="center" vertical="center"/>
    </xf>
    <xf numFmtId="0" fontId="52" fillId="37" borderId="14" xfId="169" applyFont="1" applyFill="1" applyBorder="1" applyAlignment="1" applyProtection="1">
      <alignment horizontal="center" vertical="center"/>
    </xf>
    <xf numFmtId="0" fontId="52" fillId="37" borderId="19" xfId="0" applyFont="1" applyFill="1" applyBorder="1" applyAlignment="1" applyProtection="1">
      <alignment horizontal="center" vertical="center" wrapText="1"/>
    </xf>
    <xf numFmtId="0" fontId="52" fillId="37" borderId="14" xfId="0" applyFont="1" applyFill="1" applyBorder="1" applyAlignment="1" applyProtection="1">
      <alignment horizontal="center" vertical="center" wrapText="1"/>
    </xf>
    <xf numFmtId="0" fontId="52" fillId="46" borderId="19" xfId="0" applyFont="1" applyFill="1" applyBorder="1" applyAlignment="1" applyProtection="1">
      <alignment horizontal="center" vertical="center"/>
    </xf>
    <xf numFmtId="0" fontId="52" fillId="46" borderId="14" xfId="0" applyFont="1" applyFill="1" applyBorder="1" applyAlignment="1" applyProtection="1">
      <alignment horizontal="center" vertical="center"/>
    </xf>
    <xf numFmtId="0" fontId="52" fillId="47" borderId="19" xfId="0" applyFont="1" applyFill="1" applyBorder="1" applyAlignment="1" applyProtection="1">
      <alignment horizontal="center" vertical="center"/>
    </xf>
    <xf numFmtId="0" fontId="52" fillId="47" borderId="14" xfId="0" applyFont="1" applyFill="1" applyBorder="1" applyAlignment="1" applyProtection="1">
      <alignment horizontal="center" vertical="center"/>
    </xf>
    <xf numFmtId="0" fontId="52" fillId="46" borderId="45" xfId="0" applyFont="1" applyFill="1" applyBorder="1" applyAlignment="1" applyProtection="1">
      <alignment horizontal="center" vertical="center" wrapText="1"/>
    </xf>
    <xf numFmtId="0" fontId="52" fillId="46" borderId="17" xfId="0" applyFont="1" applyFill="1" applyBorder="1" applyAlignment="1" applyProtection="1">
      <alignment horizontal="center" vertical="center" wrapText="1"/>
    </xf>
    <xf numFmtId="0" fontId="52" fillId="47" borderId="45" xfId="0" applyFont="1" applyFill="1" applyBorder="1" applyAlignment="1" applyProtection="1">
      <alignment horizontal="center" vertical="center" wrapText="1"/>
    </xf>
    <xf numFmtId="0" fontId="52" fillId="47" borderId="17" xfId="0" applyFont="1" applyFill="1" applyBorder="1" applyAlignment="1" applyProtection="1">
      <alignment horizontal="center" vertical="center" wrapText="1"/>
    </xf>
    <xf numFmtId="0" fontId="52" fillId="47" borderId="18" xfId="0" applyFont="1" applyFill="1" applyBorder="1" applyAlignment="1" applyProtection="1">
      <alignment horizontal="center" vertical="center" wrapText="1"/>
    </xf>
    <xf numFmtId="0" fontId="52" fillId="37" borderId="40" xfId="0" applyFont="1" applyFill="1" applyBorder="1" applyAlignment="1" applyProtection="1">
      <alignment horizontal="center" vertical="center"/>
    </xf>
    <xf numFmtId="0" fontId="52" fillId="37" borderId="41" xfId="0" applyFont="1" applyFill="1" applyBorder="1" applyAlignment="1" applyProtection="1">
      <alignment horizontal="center" vertical="center"/>
    </xf>
    <xf numFmtId="0" fontId="52" fillId="37" borderId="47" xfId="0" applyFont="1" applyFill="1" applyBorder="1" applyAlignment="1" applyProtection="1">
      <alignment horizontal="center" vertical="center" wrapText="1"/>
    </xf>
    <xf numFmtId="0" fontId="52" fillId="37" borderId="48" xfId="0" applyFont="1" applyFill="1" applyBorder="1" applyAlignment="1" applyProtection="1">
      <alignment horizontal="center" vertical="center" wrapText="1"/>
    </xf>
    <xf numFmtId="0" fontId="52" fillId="37" borderId="49" xfId="0" applyFont="1" applyFill="1" applyBorder="1" applyAlignment="1" applyProtection="1">
      <alignment horizontal="center" vertical="center" wrapText="1"/>
    </xf>
    <xf numFmtId="0" fontId="51" fillId="0" borderId="15" xfId="169" applyFont="1" applyBorder="1" applyAlignment="1" applyProtection="1">
      <alignment horizontal="center" vertical="center" wrapText="1"/>
    </xf>
    <xf numFmtId="0" fontId="51" fillId="0" borderId="16" xfId="169" applyFont="1" applyBorder="1" applyAlignment="1" applyProtection="1">
      <alignment horizontal="center" vertical="center"/>
    </xf>
    <xf numFmtId="0" fontId="51" fillId="0" borderId="18" xfId="169" applyFont="1" applyBorder="1" applyAlignment="1" applyProtection="1">
      <alignment horizontal="center" vertical="center"/>
    </xf>
    <xf numFmtId="0" fontId="51" fillId="0" borderId="39" xfId="169" applyFont="1" applyBorder="1" applyAlignment="1" applyProtection="1">
      <alignment horizontal="center" vertical="center" wrapText="1"/>
    </xf>
    <xf numFmtId="0" fontId="51" fillId="0" borderId="19" xfId="169" applyFont="1" applyBorder="1" applyAlignment="1" applyProtection="1">
      <alignment horizontal="center" vertical="center"/>
    </xf>
    <xf numFmtId="0" fontId="51" fillId="0" borderId="14" xfId="169" applyFont="1" applyBorder="1" applyAlignment="1" applyProtection="1">
      <alignment horizontal="center" vertical="center"/>
    </xf>
    <xf numFmtId="0" fontId="51" fillId="0" borderId="10" xfId="169" applyFont="1" applyBorder="1" applyAlignment="1" applyProtection="1">
      <alignment horizontal="center" vertical="center" wrapText="1"/>
    </xf>
    <xf numFmtId="0" fontId="47" fillId="40" borderId="38" xfId="169" applyFont="1" applyFill="1" applyBorder="1" applyAlignment="1" applyProtection="1">
      <alignment horizontal="center" vertical="center"/>
    </xf>
    <xf numFmtId="0" fontId="47" fillId="40" borderId="22" xfId="169" applyFont="1" applyFill="1" applyBorder="1" applyAlignment="1" applyProtection="1">
      <alignment horizontal="center" vertical="center"/>
    </xf>
    <xf numFmtId="0" fontId="47" fillId="40" borderId="23" xfId="169" applyFont="1" applyFill="1" applyBorder="1" applyAlignment="1" applyProtection="1">
      <alignment horizontal="center" vertical="center"/>
    </xf>
    <xf numFmtId="0" fontId="56" fillId="0" borderId="25" xfId="169" applyFont="1" applyBorder="1" applyAlignment="1" applyProtection="1">
      <alignment horizontal="center" vertical="center" wrapText="1"/>
    </xf>
    <xf numFmtId="0" fontId="56" fillId="0" borderId="32" xfId="169" applyFont="1" applyBorder="1" applyAlignment="1" applyProtection="1">
      <alignment horizontal="center" vertical="center" wrapText="1"/>
    </xf>
    <xf numFmtId="0" fontId="56" fillId="0" borderId="10" xfId="169" applyFont="1" applyBorder="1" applyAlignment="1" applyProtection="1">
      <alignment horizontal="center" vertical="center" wrapText="1"/>
    </xf>
    <xf numFmtId="0" fontId="56" fillId="0" borderId="27" xfId="169" applyFont="1" applyBorder="1" applyAlignment="1" applyProtection="1">
      <alignment horizontal="center" vertical="center" wrapText="1"/>
    </xf>
    <xf numFmtId="0" fontId="56" fillId="0" borderId="30" xfId="169" applyFont="1" applyBorder="1" applyAlignment="1" applyProtection="1">
      <alignment horizontal="center" vertical="center" wrapText="1"/>
    </xf>
    <xf numFmtId="0" fontId="56" fillId="0" borderId="43" xfId="169" applyFont="1" applyBorder="1" applyAlignment="1" applyProtection="1">
      <alignment horizontal="center" vertical="center" wrapText="1"/>
    </xf>
    <xf numFmtId="0" fontId="54" fillId="0" borderId="21" xfId="169" applyFont="1" applyBorder="1" applyAlignment="1" applyProtection="1">
      <alignment horizontal="left" vertical="center" shrinkToFit="1"/>
      <protection locked="0"/>
    </xf>
    <xf numFmtId="0" fontId="54" fillId="0" borderId="18" xfId="169" applyFont="1" applyBorder="1" applyAlignment="1" applyProtection="1">
      <alignment horizontal="left" vertical="center" shrinkToFit="1"/>
      <protection locked="0"/>
    </xf>
    <xf numFmtId="0" fontId="54" fillId="0" borderId="20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66" fillId="48" borderId="13" xfId="171" applyFont="1" applyFill="1" applyBorder="1" applyAlignment="1" applyProtection="1">
      <alignment horizontal="center" vertical="center"/>
    </xf>
    <xf numFmtId="0" fontId="32" fillId="0" borderId="39" xfId="177" applyFont="1" applyBorder="1" applyAlignment="1">
      <alignment horizontal="left" vertical="top" wrapText="1"/>
    </xf>
    <xf numFmtId="0" fontId="32" fillId="0" borderId="19" xfId="177" applyFont="1" applyBorder="1" applyAlignment="1">
      <alignment horizontal="left" vertical="top" wrapText="1"/>
    </xf>
    <xf numFmtId="0" fontId="32" fillId="0" borderId="14" xfId="177" applyFont="1" applyBorder="1" applyAlignment="1">
      <alignment horizontal="left" vertical="top" wrapText="1"/>
    </xf>
    <xf numFmtId="0" fontId="60" fillId="37" borderId="39" xfId="177" applyFont="1" applyFill="1" applyBorder="1" applyAlignment="1">
      <alignment vertical="top" wrapText="1"/>
    </xf>
    <xf numFmtId="0" fontId="60" fillId="37" borderId="19" xfId="177" applyFont="1" applyFill="1" applyBorder="1" applyAlignment="1">
      <alignment vertical="top" wrapText="1"/>
    </xf>
    <xf numFmtId="0" fontId="60" fillId="37" borderId="14" xfId="177" applyFont="1" applyFill="1" applyBorder="1" applyAlignment="1">
      <alignment vertical="top" wrapText="1"/>
    </xf>
  </cellXfs>
  <cellStyles count="179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21A9C8E1-95DD-423C-BF5B-2468EFE34CF3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1DE8D58D-3097-4E7F-A234-42BA46BF8804}"/>
    <cellStyle name="良い" xfId="6" builtinId="26" customBuiltin="1"/>
    <cellStyle name="良い 2" xfId="176" xr:uid="{00000000-0005-0000-0000-0000B2000000}"/>
  </cellStyles>
  <dxfs count="36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  <color rgb="FFFFCC99"/>
      <color rgb="FFFFCCFF"/>
      <color rgb="FFFF9966"/>
      <color rgb="FFFF6699"/>
      <color rgb="FFCCFFCC"/>
      <color rgb="FF99FFCC"/>
      <color rgb="FF99FF99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584673</xdr:colOff>
      <xdr:row>1</xdr:row>
      <xdr:rowOff>1111022</xdr:rowOff>
    </xdr:from>
    <xdr:to>
      <xdr:col>17</xdr:col>
      <xdr:colOff>64076</xdr:colOff>
      <xdr:row>3</xdr:row>
      <xdr:rowOff>1355887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6A62519-65F7-46F0-96EF-FCC4B3B07325}"/>
            </a:ext>
          </a:extLst>
        </xdr:cNvPr>
        <xdr:cNvGrpSpPr/>
      </xdr:nvGrpSpPr>
      <xdr:grpSpPr>
        <a:xfrm>
          <a:off x="34386589" y="1581788"/>
          <a:ext cx="6586207" cy="3327501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E2D3FF8-C44B-4D3A-9CCD-2A07BF47AF8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8287290D-6665-4CE7-BCED-FDF410DDA6E9}"/>
              </a:ext>
            </a:extLst>
          </xdr:cNvPr>
          <xdr:cNvGrpSpPr/>
        </xdr:nvGrpSpPr>
        <xdr:grpSpPr>
          <a:xfrm>
            <a:off x="25431458" y="849725"/>
            <a:ext cx="5272684" cy="514041"/>
            <a:chOff x="20809325" y="530440"/>
            <a:chExt cx="2469421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833B086-CE42-4C92-A7AA-9AF2ED05192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361BF275-6454-4001-837C-89B3265CA56C}"/>
                </a:ext>
              </a:extLst>
            </xdr:cNvPr>
            <xdr:cNvSpPr/>
          </xdr:nvSpPr>
          <xdr:spPr>
            <a:xfrm>
              <a:off x="21761824" y="530440"/>
              <a:ext cx="1516922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63202F4-A4A3-4822-BF8B-B0E74412F28D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C90EA167-4BA5-46E4-A269-649D02B6BACC}"/>
              </a:ext>
            </a:extLst>
          </xdr:cNvPr>
          <xdr:cNvGrpSpPr/>
        </xdr:nvGrpSpPr>
        <xdr:grpSpPr>
          <a:xfrm>
            <a:off x="25407431" y="1584070"/>
            <a:ext cx="5369218" cy="514041"/>
            <a:chOff x="20809325" y="530440"/>
            <a:chExt cx="2514478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FEC7EB2E-B9E2-4D0F-AEAD-E4292519DFF3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FE74EF9-B7E3-4431-B41B-70242347D77D}"/>
                </a:ext>
              </a:extLst>
            </xdr:cNvPr>
            <xdr:cNvSpPr/>
          </xdr:nvSpPr>
          <xdr:spPr>
            <a:xfrm>
              <a:off x="21761823" y="530440"/>
              <a:ext cx="156198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510A009D-FAF2-4C5D-96E6-8E7A30742AC3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BC1B521D-E730-431E-8C25-9077172A9C2A}"/>
              </a:ext>
            </a:extLst>
          </xdr:cNvPr>
          <xdr:cNvGrpSpPr/>
        </xdr:nvGrpSpPr>
        <xdr:grpSpPr>
          <a:xfrm>
            <a:off x="25407437" y="2326559"/>
            <a:ext cx="5421846" cy="513770"/>
            <a:chOff x="20809325" y="534306"/>
            <a:chExt cx="2539176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A0776FB5-762F-4E49-B93B-898FE2F373B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B27BAB66-0DB8-44B8-98AC-92AF64DE952C}"/>
                </a:ext>
              </a:extLst>
            </xdr:cNvPr>
            <xdr:cNvSpPr/>
          </xdr:nvSpPr>
          <xdr:spPr>
            <a:xfrm>
              <a:off x="21761821" y="534306"/>
              <a:ext cx="1586680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E76F8152-69F1-422A-84EE-5BB6F36D1EC4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495300</xdr:colOff>
      <xdr:row>1</xdr:row>
      <xdr:rowOff>1162050</xdr:rowOff>
    </xdr:from>
    <xdr:to>
      <xdr:col>33</xdr:col>
      <xdr:colOff>411389</xdr:colOff>
      <xdr:row>3</xdr:row>
      <xdr:rowOff>114072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56068B2-6890-4A60-BC80-3D31F138AD61}"/>
            </a:ext>
          </a:extLst>
        </xdr:cNvPr>
        <xdr:cNvSpPr/>
      </xdr:nvSpPr>
      <xdr:spPr>
        <a:xfrm>
          <a:off x="63341250" y="1628775"/>
          <a:ext cx="11298464" cy="17333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7</xdr:col>
      <xdr:colOff>4472</xdr:colOff>
      <xdr:row>0</xdr:row>
      <xdr:rowOff>63501</xdr:rowOff>
    </xdr:from>
    <xdr:to>
      <xdr:col>8</xdr:col>
      <xdr:colOff>2632364</xdr:colOff>
      <xdr:row>4</xdr:row>
      <xdr:rowOff>26945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B558E0CC-85BB-4C55-9111-32B80D8B62B6}"/>
            </a:ext>
          </a:extLst>
        </xdr:cNvPr>
        <xdr:cNvSpPr/>
      </xdr:nvSpPr>
      <xdr:spPr>
        <a:xfrm>
          <a:off x="15712063" y="63501"/>
          <a:ext cx="4775346" cy="4639353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2021/4/20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9524</xdr:colOff>
      <xdr:row>1</xdr:row>
      <xdr:rowOff>71437</xdr:rowOff>
    </xdr:from>
    <xdr:to>
      <xdr:col>12</xdr:col>
      <xdr:colOff>599640</xdr:colOff>
      <xdr:row>4</xdr:row>
      <xdr:rowOff>3031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52AA1B58-2E15-4B67-A298-9E0D3654CC41}"/>
            </a:ext>
          </a:extLst>
        </xdr:cNvPr>
        <xdr:cNvSpPr/>
      </xdr:nvSpPr>
      <xdr:spPr>
        <a:xfrm>
          <a:off x="31108649" y="547687"/>
          <a:ext cx="590116" cy="4074969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1783773</xdr:colOff>
      <xdr:row>20</xdr:row>
      <xdr:rowOff>346363</xdr:rowOff>
    </xdr:from>
    <xdr:to>
      <xdr:col>3</xdr:col>
      <xdr:colOff>229467</xdr:colOff>
      <xdr:row>23</xdr:row>
      <xdr:rowOff>261937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6923E29D-B90B-49F7-99F9-305AE6C32103}"/>
            </a:ext>
          </a:extLst>
        </xdr:cNvPr>
        <xdr:cNvSpPr/>
      </xdr:nvSpPr>
      <xdr:spPr>
        <a:xfrm>
          <a:off x="2736273" y="13371801"/>
          <a:ext cx="3660632" cy="1630074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0</xdr:colOff>
      <xdr:row>19</xdr:row>
      <xdr:rowOff>463262</xdr:rowOff>
    </xdr:from>
    <xdr:to>
      <xdr:col>7</xdr:col>
      <xdr:colOff>0</xdr:colOff>
      <xdr:row>20</xdr:row>
      <xdr:rowOff>482492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FF71D649-0936-4B6E-8A03-E71B6F2679D4}"/>
            </a:ext>
          </a:extLst>
        </xdr:cNvPr>
        <xdr:cNvSpPr/>
      </xdr:nvSpPr>
      <xdr:spPr>
        <a:xfrm rot="5400000">
          <a:off x="14215107" y="10560718"/>
          <a:ext cx="590730" cy="5303693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3838141</xdr:colOff>
      <xdr:row>22</xdr:row>
      <xdr:rowOff>48555</xdr:rowOff>
    </xdr:from>
    <xdr:to>
      <xdr:col>10</xdr:col>
      <xdr:colOff>2301153</xdr:colOff>
      <xdr:row>27</xdr:row>
      <xdr:rowOff>-1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73EED76A-586E-4654-B6A2-9D601A5CE7F8}"/>
            </a:ext>
          </a:extLst>
        </xdr:cNvPr>
        <xdr:cNvSpPr/>
      </xdr:nvSpPr>
      <xdr:spPr>
        <a:xfrm>
          <a:off x="23316766" y="14216993"/>
          <a:ext cx="4273262" cy="2808944"/>
        </a:xfrm>
        <a:prstGeom prst="wedgeRoundRectCallout">
          <a:avLst>
            <a:gd name="adj1" fmla="val -26388"/>
            <a:gd name="adj2" fmla="val -983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④最高出口温度（℃）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latin typeface="+mn-ea"/>
              <a:ea typeface="+mn-ea"/>
            </a:rPr>
            <a:t>④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最高出口温度を整数で入力してください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カタログ（仕様書）記載の値を入力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循環加温ヒートポンプの場合、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60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℃以上であること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が必須条件</a:t>
          </a:r>
          <a:endParaRPr kumimoji="1" lang="ja-JP" altLang="en-US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3844637</xdr:colOff>
      <xdr:row>19</xdr:row>
      <xdr:rowOff>539030</xdr:rowOff>
    </xdr:from>
    <xdr:to>
      <xdr:col>13</xdr:col>
      <xdr:colOff>0</xdr:colOff>
      <xdr:row>20</xdr:row>
      <xdr:rowOff>558260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3152C74E-E906-44C5-9855-CBBC701ECF1F}"/>
            </a:ext>
          </a:extLst>
        </xdr:cNvPr>
        <xdr:cNvSpPr/>
      </xdr:nvSpPr>
      <xdr:spPr>
        <a:xfrm rot="5400000">
          <a:off x="30834067" y="11337873"/>
          <a:ext cx="590730" cy="3931226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34636</xdr:colOff>
      <xdr:row>19</xdr:row>
      <xdr:rowOff>510888</xdr:rowOff>
    </xdr:from>
    <xdr:to>
      <xdr:col>16</xdr:col>
      <xdr:colOff>51954</xdr:colOff>
      <xdr:row>20</xdr:row>
      <xdr:rowOff>530118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6045DA9-92B5-4C03-AB68-B144C252B609}"/>
            </a:ext>
          </a:extLst>
        </xdr:cNvPr>
        <xdr:cNvSpPr/>
      </xdr:nvSpPr>
      <xdr:spPr>
        <a:xfrm rot="5400000">
          <a:off x="38661885" y="11309730"/>
          <a:ext cx="590730" cy="3931227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34635</xdr:colOff>
      <xdr:row>20</xdr:row>
      <xdr:rowOff>17317</xdr:rowOff>
    </xdr:from>
    <xdr:to>
      <xdr:col>19</xdr:col>
      <xdr:colOff>54429</xdr:colOff>
      <xdr:row>20</xdr:row>
      <xdr:rowOff>517070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C0B7370F-1002-4E4E-AF97-85A7E6260A76}"/>
            </a:ext>
          </a:extLst>
        </xdr:cNvPr>
        <xdr:cNvSpPr/>
      </xdr:nvSpPr>
      <xdr:spPr>
        <a:xfrm rot="5400000">
          <a:off x="46507977" y="11319904"/>
          <a:ext cx="499753" cy="3938651"/>
        </a:xfrm>
        <a:prstGeom prst="rightBrace">
          <a:avLst>
            <a:gd name="adj1" fmla="val 53633"/>
            <a:gd name="adj2" fmla="val 5074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3185542</xdr:colOff>
      <xdr:row>22</xdr:row>
      <xdr:rowOff>54121</xdr:rowOff>
    </xdr:from>
    <xdr:to>
      <xdr:col>13</xdr:col>
      <xdr:colOff>363543</xdr:colOff>
      <xdr:row>26</xdr:row>
      <xdr:rowOff>542205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21408A31-8641-40DB-89A6-1BCE93034241}"/>
            </a:ext>
          </a:extLst>
        </xdr:cNvPr>
        <xdr:cNvSpPr/>
      </xdr:nvSpPr>
      <xdr:spPr>
        <a:xfrm>
          <a:off x="26331292" y="14413059"/>
          <a:ext cx="4274126" cy="2774084"/>
        </a:xfrm>
        <a:prstGeom prst="wedgeRoundRectCallout">
          <a:avLst>
            <a:gd name="adj1" fmla="val 1905"/>
            <a:gd name="adj2" fmla="val -6997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加熱能力（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⑥消費電力（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⑤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加熱能力を入力してください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⑥消費電力を入力してください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3131416</xdr:colOff>
      <xdr:row>21</xdr:row>
      <xdr:rowOff>510886</xdr:rowOff>
    </xdr:from>
    <xdr:to>
      <xdr:col>16</xdr:col>
      <xdr:colOff>445943</xdr:colOff>
      <xdr:row>26</xdr:row>
      <xdr:rowOff>528204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E159CD28-A5BF-49BD-AB16-6B6CD0CBA883}"/>
            </a:ext>
          </a:extLst>
        </xdr:cNvPr>
        <xdr:cNvSpPr/>
      </xdr:nvSpPr>
      <xdr:spPr>
        <a:xfrm>
          <a:off x="33403598" y="14296159"/>
          <a:ext cx="4414981" cy="2874818"/>
        </a:xfrm>
        <a:prstGeom prst="wedgeRoundRectCallout">
          <a:avLst>
            <a:gd name="adj1" fmla="val 724"/>
            <a:gd name="adj2" fmla="val -6816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⑪で夏期を選択した場合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加熱能力（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⑧消費電力（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⑦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加熱能力を入力してください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　カタログ（仕様書）記載の値を入力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⑧消費電力を入力してください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　カタログ（仕様書）記載の値を入力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402213</xdr:colOff>
      <xdr:row>21</xdr:row>
      <xdr:rowOff>388792</xdr:rowOff>
    </xdr:from>
    <xdr:to>
      <xdr:col>22</xdr:col>
      <xdr:colOff>1049480</xdr:colOff>
      <xdr:row>28</xdr:row>
      <xdr:rowOff>436130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CFE344D0-F493-4275-AB18-BD02DB40AB4E}"/>
            </a:ext>
          </a:extLst>
        </xdr:cNvPr>
        <xdr:cNvSpPr/>
      </xdr:nvSpPr>
      <xdr:spPr>
        <a:xfrm>
          <a:off x="44903013" y="14219092"/>
          <a:ext cx="6019367" cy="4047838"/>
        </a:xfrm>
        <a:prstGeom prst="wedgeRoundRectCallout">
          <a:avLst>
            <a:gd name="adj1" fmla="val -36222"/>
            <a:gd name="adj2" fmla="val -7315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⑪申請区分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申請する型番の区分を選択してください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・「中間期」を選択した場合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⇒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列「中間期」情報のみを入力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・「夏期」を選択した場合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⇒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列「中間期」　＆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列「夏期」　の情報を入力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・「冬期」を選択した場合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⇒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列「中間期」　＆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R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S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列「冬期」　の情報を入力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3096203</xdr:colOff>
      <xdr:row>22</xdr:row>
      <xdr:rowOff>9586</xdr:rowOff>
    </xdr:from>
    <xdr:to>
      <xdr:col>19</xdr:col>
      <xdr:colOff>311499</xdr:colOff>
      <xdr:row>27</xdr:row>
      <xdr:rowOff>26904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5673066C-CFD3-4DD8-883B-03D194E270D0}"/>
            </a:ext>
          </a:extLst>
        </xdr:cNvPr>
        <xdr:cNvSpPr/>
      </xdr:nvSpPr>
      <xdr:spPr>
        <a:xfrm>
          <a:off x="40472303" y="14411386"/>
          <a:ext cx="4339996" cy="2874818"/>
        </a:xfrm>
        <a:prstGeom prst="wedgeRoundRectCallout">
          <a:avLst>
            <a:gd name="adj1" fmla="val 1397"/>
            <a:gd name="adj2" fmla="val -7159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⑪で冬期を選択した場合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加熱能力（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⑩消費電力（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⑨加熱能力を入力してください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⑩消費電力を入力してください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149679</xdr:colOff>
      <xdr:row>22</xdr:row>
      <xdr:rowOff>0</xdr:rowOff>
    </xdr:from>
    <xdr:to>
      <xdr:col>6</xdr:col>
      <xdr:colOff>2514601</xdr:colOff>
      <xdr:row>27</xdr:row>
      <xdr:rowOff>339437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C8D80DB3-7F09-449E-9D4F-0F37CCA33224}"/>
            </a:ext>
          </a:extLst>
        </xdr:cNvPr>
        <xdr:cNvSpPr/>
      </xdr:nvSpPr>
      <xdr:spPr>
        <a:xfrm>
          <a:off x="12015108" y="14165036"/>
          <a:ext cx="4991100" cy="3196937"/>
        </a:xfrm>
        <a:prstGeom prst="wedgeRoundRectCallout">
          <a:avLst>
            <a:gd name="adj1" fmla="val -8217"/>
            <a:gd name="adj2" fmla="val -66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カタログ（仕様書）記載の製品名を入力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カタログ（仕様書）に記載の型番を入力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80965</xdr:colOff>
      <xdr:row>27</xdr:row>
      <xdr:rowOff>481879</xdr:rowOff>
    </xdr:from>
    <xdr:to>
      <xdr:col>6</xdr:col>
      <xdr:colOff>2595564</xdr:colOff>
      <xdr:row>30</xdr:row>
      <xdr:rowOff>544224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3DEC9132-74DA-4584-B334-A09C8E2AED44}"/>
            </a:ext>
          </a:extLst>
        </xdr:cNvPr>
        <xdr:cNvSpPr/>
      </xdr:nvSpPr>
      <xdr:spPr>
        <a:xfrm>
          <a:off x="11939590" y="17507817"/>
          <a:ext cx="5133974" cy="1776845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21</xdr:col>
      <xdr:colOff>1582448</xdr:colOff>
      <xdr:row>28</xdr:row>
      <xdr:rowOff>417800</xdr:rowOff>
    </xdr:from>
    <xdr:to>
      <xdr:col>24</xdr:col>
      <xdr:colOff>561310</xdr:colOff>
      <xdr:row>41</xdr:row>
      <xdr:rowOff>521710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D8D93C62-2EA1-462A-B7ED-FA11C7A2BBFC}"/>
            </a:ext>
          </a:extLst>
        </xdr:cNvPr>
        <xdr:cNvSpPr/>
      </xdr:nvSpPr>
      <xdr:spPr>
        <a:xfrm>
          <a:off x="49664648" y="18248600"/>
          <a:ext cx="7932362" cy="7533410"/>
        </a:xfrm>
        <a:prstGeom prst="wedgeRoundRectCallout">
          <a:avLst>
            <a:gd name="adj1" fmla="val 18483"/>
            <a:gd name="adj2" fmla="val -11530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⑬ワイルドカードの内訳一覧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⑬（ワイルドカードを用いた場合）ワイルドカードの内訳一覧を入力してく</a:t>
          </a:r>
          <a:r>
            <a:rPr kumimoji="1" lang="ja-JP" altLang="en-US" sz="16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だ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21</xdr:col>
      <xdr:colOff>1694155</xdr:colOff>
      <xdr:row>30</xdr:row>
      <xdr:rowOff>522148</xdr:rowOff>
    </xdr:from>
    <xdr:to>
      <xdr:col>24</xdr:col>
      <xdr:colOff>445280</xdr:colOff>
      <xdr:row>39</xdr:row>
      <xdr:rowOff>545525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3D51D5D9-F8FB-4995-A85F-BDC56B080F53}"/>
            </a:ext>
          </a:extLst>
        </xdr:cNvPr>
        <xdr:cNvSpPr/>
      </xdr:nvSpPr>
      <xdr:spPr>
        <a:xfrm>
          <a:off x="49776355" y="19495948"/>
          <a:ext cx="7704625" cy="5166877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性能値・能力値に影響のない枝番部分　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枝番と枝番の示す仕様はカンマ区切で入力</a:t>
          </a:r>
          <a:endParaRPr lang="ja-JP" altLang="ja-JP" sz="16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828245</xdr:colOff>
      <xdr:row>0</xdr:row>
      <xdr:rowOff>166687</xdr:rowOff>
    </xdr:from>
    <xdr:to>
      <xdr:col>13</xdr:col>
      <xdr:colOff>3769488</xdr:colOff>
      <xdr:row>2</xdr:row>
      <xdr:rowOff>261937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6510181B-63CC-4BF5-AF27-B71862AAEE7C}"/>
            </a:ext>
          </a:extLst>
        </xdr:cNvPr>
        <xdr:cNvSpPr/>
      </xdr:nvSpPr>
      <xdr:spPr>
        <a:xfrm>
          <a:off x="31927370" y="166687"/>
          <a:ext cx="4893868" cy="1952625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885824</xdr:colOff>
      <xdr:row>2</xdr:row>
      <xdr:rowOff>498331</xdr:rowOff>
    </xdr:from>
    <xdr:to>
      <xdr:col>13</xdr:col>
      <xdr:colOff>3827067</xdr:colOff>
      <xdr:row>3</xdr:row>
      <xdr:rowOff>1350536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255C3922-5142-4875-948A-D8B2B9550484}"/>
            </a:ext>
          </a:extLst>
        </xdr:cNvPr>
        <xdr:cNvSpPr/>
      </xdr:nvSpPr>
      <xdr:spPr>
        <a:xfrm>
          <a:off x="31984949" y="2355706"/>
          <a:ext cx="4893868" cy="223333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1762125</xdr:colOff>
      <xdr:row>23</xdr:row>
      <xdr:rowOff>452439</xdr:rowOff>
    </xdr:from>
    <xdr:to>
      <xdr:col>4</xdr:col>
      <xdr:colOff>2041380</xdr:colOff>
      <xdr:row>30</xdr:row>
      <xdr:rowOff>536865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48A48CEC-AA8C-423B-9155-70463866CB1C}"/>
            </a:ext>
          </a:extLst>
        </xdr:cNvPr>
        <xdr:cNvSpPr/>
      </xdr:nvSpPr>
      <xdr:spPr>
        <a:xfrm>
          <a:off x="2714625" y="15207530"/>
          <a:ext cx="8262937" cy="4084926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1229880</xdr:colOff>
      <xdr:row>21</xdr:row>
      <xdr:rowOff>447385</xdr:rowOff>
    </xdr:from>
    <xdr:to>
      <xdr:col>23</xdr:col>
      <xdr:colOff>2160732</xdr:colOff>
      <xdr:row>25</xdr:row>
      <xdr:rowOff>46158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1A4DE57E-20A5-4B07-AC30-BE6EB564BD80}"/>
            </a:ext>
          </a:extLst>
        </xdr:cNvPr>
        <xdr:cNvSpPr/>
      </xdr:nvSpPr>
      <xdr:spPr>
        <a:xfrm>
          <a:off x="51102780" y="14277685"/>
          <a:ext cx="3140652" cy="1884773"/>
        </a:xfrm>
        <a:prstGeom prst="wedgeRoundRectCallout">
          <a:avLst>
            <a:gd name="adj1" fmla="val -40679"/>
            <a:gd name="adj2" fmla="val -10119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⑫希望小売価格（千円）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⑫希望小売価格（千円）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>
    <xdr:from>
      <xdr:col>24</xdr:col>
      <xdr:colOff>178376</xdr:colOff>
      <xdr:row>22</xdr:row>
      <xdr:rowOff>17317</xdr:rowOff>
    </xdr:from>
    <xdr:to>
      <xdr:col>24</xdr:col>
      <xdr:colOff>2835853</xdr:colOff>
      <xdr:row>25</xdr:row>
      <xdr:rowOff>368011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4650CEB2-EC5D-4FC8-9F0F-A0E93096E36C}"/>
            </a:ext>
          </a:extLst>
        </xdr:cNvPr>
        <xdr:cNvSpPr/>
      </xdr:nvSpPr>
      <xdr:spPr>
        <a:xfrm>
          <a:off x="62489194" y="14200908"/>
          <a:ext cx="2657477" cy="2065194"/>
        </a:xfrm>
        <a:prstGeom prst="wedgeRoundRectCallout">
          <a:avLst>
            <a:gd name="adj1" fmla="val -2258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⑭備考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⑭備考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201943</xdr:colOff>
      <xdr:row>1</xdr:row>
      <xdr:rowOff>1146091</xdr:rowOff>
    </xdr:from>
    <xdr:to>
      <xdr:col>13</xdr:col>
      <xdr:colOff>3543300</xdr:colOff>
      <xdr:row>4</xdr:row>
      <xdr:rowOff>307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6124086" y="1613682"/>
          <a:ext cx="6902553" cy="3426216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31458" y="849725"/>
            <a:ext cx="5272684" cy="514041"/>
            <a:chOff x="20809325" y="530440"/>
            <a:chExt cx="2469421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61824" y="530440"/>
              <a:ext cx="1516922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31" y="1584070"/>
            <a:ext cx="5369218" cy="514041"/>
            <a:chOff x="20809325" y="530440"/>
            <a:chExt cx="2514478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23" y="530440"/>
              <a:ext cx="156198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37" y="2326559"/>
            <a:ext cx="5421846" cy="513770"/>
            <a:chOff x="20809325" y="534306"/>
            <a:chExt cx="2539176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4306"/>
              <a:ext cx="1586680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133350</xdr:colOff>
      <xdr:row>1</xdr:row>
      <xdr:rowOff>1066800</xdr:rowOff>
    </xdr:from>
    <xdr:to>
      <xdr:col>41</xdr:col>
      <xdr:colOff>692727</xdr:colOff>
      <xdr:row>3</xdr:row>
      <xdr:rowOff>18822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2E78C20-4C98-41E8-8FCB-354B8F3B167B}"/>
            </a:ext>
          </a:extLst>
        </xdr:cNvPr>
        <xdr:cNvSpPr/>
      </xdr:nvSpPr>
      <xdr:spPr>
        <a:xfrm>
          <a:off x="65613395" y="1534391"/>
          <a:ext cx="20094287" cy="20000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657224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34004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循環加温式ヒートポンプ／基準値</a:t>
          </a:r>
        </a:p>
      </xdr:txBody>
    </xdr:sp>
    <xdr:clientData/>
  </xdr:twoCellAnchor>
  <xdr:twoCellAnchor editAs="oneCell">
    <xdr:from>
      <xdr:col>0</xdr:col>
      <xdr:colOff>38100</xdr:colOff>
      <xdr:row>5</xdr:row>
      <xdr:rowOff>38100</xdr:rowOff>
    </xdr:from>
    <xdr:to>
      <xdr:col>9</xdr:col>
      <xdr:colOff>251460</xdr:colOff>
      <xdr:row>19</xdr:row>
      <xdr:rowOff>45720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9939E7D-BC86-4A8D-82AE-5B478C9E8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95350"/>
          <a:ext cx="6385560" cy="2407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82FE-D719-4EC9-A900-BF97141E2001}">
  <sheetPr>
    <pageSetUpPr fitToPage="1"/>
  </sheetPr>
  <dimension ref="A1:AP64"/>
  <sheetViews>
    <sheetView tabSelected="1" view="pageBreakPreview" zoomScale="55" zoomScaleNormal="10" zoomScaleSheetLayoutView="55" zoomScalePageLayoutView="55" workbookViewId="0">
      <selection sqref="A1:G1"/>
    </sheetView>
  </sheetViews>
  <sheetFormatPr defaultColWidth="9" defaultRowHeight="16" outlineLevelCol="1"/>
  <cols>
    <col min="1" max="1" width="12.453125" style="144" customWidth="1"/>
    <col min="2" max="2" width="33.453125" style="144" customWidth="1"/>
    <col min="3" max="3" width="35.08984375" style="1" customWidth="1"/>
    <col min="4" max="4" width="36.08984375" style="1" customWidth="1"/>
    <col min="5" max="5" width="38.36328125" style="1" customWidth="1"/>
    <col min="6" max="6" width="34.453125" style="1" customWidth="1"/>
    <col min="7" max="7" width="35" style="1" customWidth="1"/>
    <col min="8" max="8" width="30.6328125" style="1" customWidth="1"/>
    <col min="9" max="9" width="50.6328125" style="1" customWidth="1"/>
    <col min="10" max="10" width="25.6328125" style="1" customWidth="1"/>
    <col min="11" max="11" width="50.6328125" style="1" customWidth="1"/>
    <col min="12" max="13" width="25.6328125" style="1" customWidth="1"/>
    <col min="14" max="14" width="50.6328125" style="1" customWidth="1"/>
    <col min="15" max="16" width="25.6328125" style="1" customWidth="1"/>
    <col min="17" max="17" width="50.6328125" style="1" customWidth="1"/>
    <col min="18" max="21" width="25.6328125" style="1" customWidth="1"/>
    <col min="22" max="22" width="25.6328125" style="96" customWidth="1"/>
    <col min="23" max="23" width="31.6328125" style="97" customWidth="1"/>
    <col min="24" max="24" width="70.6328125" style="1" customWidth="1"/>
    <col min="25" max="25" width="39.453125" style="97" customWidth="1"/>
    <col min="26" max="26" width="12.453125" style="97" customWidth="1"/>
    <col min="27" max="30" width="25.6328125" style="1" hidden="1" customWidth="1" outlineLevel="1"/>
    <col min="31" max="41" width="15.6328125" style="1" hidden="1" customWidth="1" outlineLevel="1"/>
    <col min="42" max="42" width="25.6328125" style="1" customWidth="1" collapsed="1"/>
    <col min="43" max="45" width="25.6328125" style="1" customWidth="1"/>
    <col min="46" max="47" width="9" style="1" customWidth="1"/>
    <col min="48" max="16384" width="9" style="1"/>
  </cols>
  <sheetData>
    <row r="1" spans="1:41" ht="36.75" customHeight="1">
      <c r="A1" s="164" t="s">
        <v>112</v>
      </c>
      <c r="B1" s="165"/>
      <c r="C1" s="165"/>
      <c r="D1" s="165"/>
      <c r="E1" s="165"/>
      <c r="F1" s="165"/>
      <c r="G1" s="166"/>
      <c r="J1" s="91" t="s">
        <v>13</v>
      </c>
      <c r="K1" s="92"/>
      <c r="L1" s="93"/>
      <c r="O1" s="18"/>
      <c r="T1" s="96"/>
      <c r="V1" s="97"/>
      <c r="X1" s="37"/>
      <c r="AA1" s="98" t="s">
        <v>58</v>
      </c>
      <c r="AB1" s="99">
        <v>44274</v>
      </c>
      <c r="AC1" s="99" t="s">
        <v>86</v>
      </c>
      <c r="AD1" s="99"/>
    </row>
    <row r="2" spans="1:41" ht="120.75" customHeight="1">
      <c r="A2" s="167" t="s">
        <v>17</v>
      </c>
      <c r="B2" s="168"/>
      <c r="C2" s="169" t="s">
        <v>121</v>
      </c>
      <c r="D2" s="170"/>
      <c r="E2" s="100" t="s">
        <v>24</v>
      </c>
      <c r="F2" s="171" t="s">
        <v>123</v>
      </c>
      <c r="G2" s="172"/>
      <c r="J2" s="78" t="s">
        <v>11</v>
      </c>
      <c r="K2" s="175" t="s">
        <v>110</v>
      </c>
      <c r="L2" s="176"/>
      <c r="O2" s="37"/>
      <c r="P2" s="101"/>
      <c r="Q2" s="102"/>
      <c r="R2" s="102"/>
      <c r="S2" s="102"/>
      <c r="T2" s="96"/>
      <c r="V2" s="97"/>
      <c r="X2" s="37"/>
      <c r="Z2" s="103"/>
    </row>
    <row r="3" spans="1:41" ht="120.75" customHeight="1">
      <c r="A3" s="173" t="s">
        <v>127</v>
      </c>
      <c r="B3" s="173"/>
      <c r="C3" s="173"/>
      <c r="D3" s="173"/>
      <c r="E3" s="173"/>
      <c r="F3" s="104" t="s">
        <v>22</v>
      </c>
      <c r="G3" s="105">
        <v>44306</v>
      </c>
      <c r="J3" s="78" t="s">
        <v>12</v>
      </c>
      <c r="K3" s="177" t="s">
        <v>65</v>
      </c>
      <c r="L3" s="178"/>
      <c r="O3" s="37"/>
      <c r="P3" s="106"/>
      <c r="R3" s="102"/>
      <c r="T3" s="96"/>
      <c r="V3" s="97"/>
      <c r="X3" s="37"/>
      <c r="Z3" s="103"/>
    </row>
    <row r="4" spans="1:41" ht="120.75" customHeight="1">
      <c r="A4" s="173"/>
      <c r="B4" s="173"/>
      <c r="C4" s="173"/>
      <c r="D4" s="173"/>
      <c r="E4" s="173"/>
      <c r="F4" s="107" t="s">
        <v>23</v>
      </c>
      <c r="G4" s="107">
        <f>COUNTIF($C$13:$C$62,"循環加温式ヒートポンプ")</f>
        <v>8</v>
      </c>
      <c r="J4" s="79" t="s">
        <v>30</v>
      </c>
      <c r="K4" s="177" t="s">
        <v>66</v>
      </c>
      <c r="L4" s="178"/>
      <c r="O4" s="37"/>
      <c r="P4" s="37"/>
      <c r="Q4" s="101"/>
      <c r="S4" s="102"/>
      <c r="U4" s="96"/>
      <c r="V4" s="97"/>
      <c r="X4" s="37"/>
      <c r="Z4" s="108" t="str">
        <f>IF(COUNTIF(Z13:Z62,"✓")=0,"",COUNTIF(Z13:Z62,"✓"))</f>
        <v/>
      </c>
    </row>
    <row r="5" spans="1:41" s="2" customFormat="1" ht="30" customHeight="1" thickBot="1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96"/>
      <c r="V5" s="111"/>
      <c r="W5" s="111"/>
      <c r="X5" s="110"/>
      <c r="Y5" s="111"/>
      <c r="Z5" s="110"/>
      <c r="AA5" s="110"/>
      <c r="AB5" s="110"/>
      <c r="AC5" s="110"/>
      <c r="AD5" s="110"/>
      <c r="AE5" s="110"/>
      <c r="AF5" s="110"/>
      <c r="AG5" s="110"/>
      <c r="AH5" s="112"/>
      <c r="AI5" s="112"/>
      <c r="AJ5" s="112"/>
      <c r="AK5" s="112"/>
    </row>
    <row r="6" spans="1:41" s="3" customFormat="1" ht="36" customHeight="1">
      <c r="A6" s="4" t="s">
        <v>15</v>
      </c>
      <c r="B6" s="47">
        <f>COLUMN()-1</f>
        <v>1</v>
      </c>
      <c r="C6" s="47">
        <f>COLUMN()-1</f>
        <v>2</v>
      </c>
      <c r="D6" s="77">
        <v>3</v>
      </c>
      <c r="E6" s="46">
        <v>4</v>
      </c>
      <c r="F6" s="47">
        <v>5</v>
      </c>
      <c r="G6" s="47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46">
        <v>17</v>
      </c>
      <c r="S6" s="46">
        <v>18</v>
      </c>
      <c r="T6" s="46">
        <v>19</v>
      </c>
      <c r="U6" s="46">
        <v>20</v>
      </c>
      <c r="V6" s="46">
        <v>21</v>
      </c>
      <c r="W6" s="113">
        <v>22</v>
      </c>
      <c r="X6" s="46">
        <v>23</v>
      </c>
      <c r="Y6" s="114">
        <v>24</v>
      </c>
      <c r="Z6" s="115">
        <v>25</v>
      </c>
      <c r="AA6" s="163">
        <f>COLUMN()-1</f>
        <v>26</v>
      </c>
      <c r="AB6" s="174"/>
      <c r="AC6" s="90">
        <v>27</v>
      </c>
      <c r="AD6" s="96"/>
      <c r="AE6" s="96"/>
      <c r="AF6" s="96"/>
      <c r="AG6" s="96"/>
      <c r="AH6" s="96"/>
      <c r="AI6" s="96"/>
    </row>
    <row r="7" spans="1:41" s="3" customFormat="1" ht="39">
      <c r="A7" s="5" t="s">
        <v>5</v>
      </c>
      <c r="B7" s="48" t="s">
        <v>6</v>
      </c>
      <c r="C7" s="48" t="s">
        <v>6</v>
      </c>
      <c r="D7" s="76" t="s">
        <v>6</v>
      </c>
      <c r="E7" s="49" t="s">
        <v>87</v>
      </c>
      <c r="F7" s="48" t="s">
        <v>6</v>
      </c>
      <c r="G7" s="48" t="s">
        <v>6</v>
      </c>
      <c r="H7" s="49" t="s">
        <v>7</v>
      </c>
      <c r="I7" s="49" t="s">
        <v>7</v>
      </c>
      <c r="J7" s="49" t="s">
        <v>7</v>
      </c>
      <c r="K7" s="49" t="s">
        <v>7</v>
      </c>
      <c r="L7" s="49" t="s">
        <v>87</v>
      </c>
      <c r="M7" s="49" t="s">
        <v>7</v>
      </c>
      <c r="N7" s="49" t="s">
        <v>7</v>
      </c>
      <c r="O7" s="49" t="s">
        <v>7</v>
      </c>
      <c r="P7" s="49" t="s">
        <v>7</v>
      </c>
      <c r="Q7" s="49" t="s">
        <v>7</v>
      </c>
      <c r="R7" s="49" t="s">
        <v>7</v>
      </c>
      <c r="S7" s="49" t="s">
        <v>7</v>
      </c>
      <c r="T7" s="49" t="s">
        <v>7</v>
      </c>
      <c r="U7" s="49" t="s">
        <v>7</v>
      </c>
      <c r="V7" s="49" t="s">
        <v>7</v>
      </c>
      <c r="W7" s="116" t="s">
        <v>87</v>
      </c>
      <c r="X7" s="49" t="s">
        <v>91</v>
      </c>
      <c r="Y7" s="117" t="s">
        <v>87</v>
      </c>
      <c r="Z7" s="118" t="s">
        <v>87</v>
      </c>
      <c r="AA7" s="162" t="s">
        <v>41</v>
      </c>
      <c r="AB7" s="163"/>
      <c r="AC7" s="90" t="s">
        <v>97</v>
      </c>
      <c r="AD7" s="96"/>
      <c r="AE7" s="96"/>
      <c r="AF7" s="96"/>
      <c r="AG7" s="96"/>
      <c r="AH7" s="96"/>
      <c r="AI7" s="96"/>
      <c r="AJ7" s="23"/>
      <c r="AK7" s="23"/>
      <c r="AL7" s="23"/>
      <c r="AM7" s="23"/>
      <c r="AN7" s="23"/>
      <c r="AO7" s="23"/>
    </row>
    <row r="8" spans="1:41" s="3" customFormat="1" ht="31.5" customHeight="1" thickBot="1">
      <c r="A8" s="70" t="s">
        <v>21</v>
      </c>
      <c r="B8" s="71" t="s">
        <v>16</v>
      </c>
      <c r="C8" s="72" t="s">
        <v>9</v>
      </c>
      <c r="D8" s="71" t="s">
        <v>16</v>
      </c>
      <c r="E8" s="71" t="s">
        <v>16</v>
      </c>
      <c r="F8" s="72" t="s">
        <v>9</v>
      </c>
      <c r="G8" s="72" t="s">
        <v>9</v>
      </c>
      <c r="H8" s="71" t="s">
        <v>16</v>
      </c>
      <c r="I8" s="71" t="s">
        <v>16</v>
      </c>
      <c r="J8" s="72" t="s">
        <v>9</v>
      </c>
      <c r="K8" s="71" t="s">
        <v>16</v>
      </c>
      <c r="L8" s="72" t="s">
        <v>9</v>
      </c>
      <c r="M8" s="72" t="s">
        <v>9</v>
      </c>
      <c r="N8" s="71" t="s">
        <v>16</v>
      </c>
      <c r="O8" s="72" t="s">
        <v>64</v>
      </c>
      <c r="P8" s="72" t="s">
        <v>64</v>
      </c>
      <c r="Q8" s="71" t="s">
        <v>16</v>
      </c>
      <c r="R8" s="72" t="s">
        <v>64</v>
      </c>
      <c r="S8" s="72" t="s">
        <v>64</v>
      </c>
      <c r="T8" s="72" t="s">
        <v>9</v>
      </c>
      <c r="U8" s="71" t="s">
        <v>16</v>
      </c>
      <c r="V8" s="71" t="s">
        <v>16</v>
      </c>
      <c r="W8" s="119" t="s">
        <v>10</v>
      </c>
      <c r="X8" s="120" t="s">
        <v>94</v>
      </c>
      <c r="Y8" s="121" t="s">
        <v>10</v>
      </c>
      <c r="Z8" s="122" t="s">
        <v>88</v>
      </c>
      <c r="AA8" s="162" t="s">
        <v>38</v>
      </c>
      <c r="AB8" s="163"/>
      <c r="AC8" s="90" t="s">
        <v>98</v>
      </c>
      <c r="AD8" s="96"/>
      <c r="AE8" s="96"/>
      <c r="AF8" s="96"/>
      <c r="AG8" s="96"/>
      <c r="AH8" s="96"/>
      <c r="AI8" s="96"/>
      <c r="AJ8" s="23"/>
      <c r="AK8" s="23"/>
      <c r="AL8" s="23"/>
      <c r="AM8" s="23"/>
      <c r="AN8" s="23"/>
      <c r="AO8" s="23"/>
    </row>
    <row r="9" spans="1:41" s="3" customFormat="1" ht="35.25" customHeight="1">
      <c r="A9" s="186" t="s">
        <v>8</v>
      </c>
      <c r="B9" s="188" t="s">
        <v>19</v>
      </c>
      <c r="C9" s="188" t="s">
        <v>36</v>
      </c>
      <c r="D9" s="189" t="s">
        <v>17</v>
      </c>
      <c r="E9" s="191" t="s">
        <v>35</v>
      </c>
      <c r="F9" s="189" t="s">
        <v>0</v>
      </c>
      <c r="G9" s="189" t="s">
        <v>2</v>
      </c>
      <c r="H9" s="179" t="s">
        <v>73</v>
      </c>
      <c r="I9" s="179" t="s">
        <v>59</v>
      </c>
      <c r="J9" s="179" t="s">
        <v>60</v>
      </c>
      <c r="K9" s="183" t="s">
        <v>27</v>
      </c>
      <c r="L9" s="184"/>
      <c r="M9" s="185"/>
      <c r="N9" s="200" t="s">
        <v>51</v>
      </c>
      <c r="O9" s="201"/>
      <c r="P9" s="201"/>
      <c r="Q9" s="202" t="s">
        <v>29</v>
      </c>
      <c r="R9" s="203"/>
      <c r="S9" s="204"/>
      <c r="T9" s="194" t="s">
        <v>53</v>
      </c>
      <c r="U9" s="194" t="s">
        <v>44</v>
      </c>
      <c r="V9" s="194" t="s">
        <v>45</v>
      </c>
      <c r="W9" s="194" t="s">
        <v>89</v>
      </c>
      <c r="X9" s="179" t="s">
        <v>92</v>
      </c>
      <c r="Y9" s="205" t="s">
        <v>1</v>
      </c>
      <c r="Z9" s="207" t="s">
        <v>90</v>
      </c>
      <c r="AA9" s="210" t="s">
        <v>75</v>
      </c>
      <c r="AB9" s="213" t="s">
        <v>76</v>
      </c>
      <c r="AC9" s="216" t="s">
        <v>99</v>
      </c>
      <c r="AD9" s="96"/>
      <c r="AE9" s="96"/>
      <c r="AF9" s="96"/>
      <c r="AG9" s="96"/>
      <c r="AH9" s="96"/>
      <c r="AI9" s="96"/>
      <c r="AJ9" s="25"/>
      <c r="AK9" s="25"/>
      <c r="AL9" s="25"/>
      <c r="AM9" s="25"/>
      <c r="AN9" s="25"/>
      <c r="AO9" s="25"/>
    </row>
    <row r="10" spans="1:41" s="3" customFormat="1" ht="27" customHeight="1">
      <c r="A10" s="186"/>
      <c r="B10" s="189"/>
      <c r="C10" s="189"/>
      <c r="D10" s="189"/>
      <c r="E10" s="192"/>
      <c r="F10" s="189"/>
      <c r="G10" s="189"/>
      <c r="H10" s="179"/>
      <c r="I10" s="179"/>
      <c r="J10" s="179"/>
      <c r="K10" s="181" t="s">
        <v>48</v>
      </c>
      <c r="L10" s="181" t="s">
        <v>42</v>
      </c>
      <c r="M10" s="181" t="s">
        <v>43</v>
      </c>
      <c r="N10" s="196" t="s">
        <v>48</v>
      </c>
      <c r="O10" s="196" t="s">
        <v>42</v>
      </c>
      <c r="P10" s="196" t="s">
        <v>43</v>
      </c>
      <c r="Q10" s="198" t="s">
        <v>47</v>
      </c>
      <c r="R10" s="198" t="s">
        <v>42</v>
      </c>
      <c r="S10" s="198" t="s">
        <v>43</v>
      </c>
      <c r="T10" s="194"/>
      <c r="U10" s="194"/>
      <c r="V10" s="194"/>
      <c r="W10" s="194"/>
      <c r="X10" s="179"/>
      <c r="Y10" s="205"/>
      <c r="Z10" s="208"/>
      <c r="AA10" s="211"/>
      <c r="AB10" s="214"/>
      <c r="AC10" s="216"/>
      <c r="AD10" s="96"/>
      <c r="AE10" s="96"/>
      <c r="AF10" s="96"/>
      <c r="AG10" s="96"/>
      <c r="AH10" s="96"/>
      <c r="AI10" s="96"/>
      <c r="AJ10" s="25"/>
      <c r="AK10" s="25"/>
      <c r="AL10" s="25"/>
      <c r="AM10" s="25"/>
      <c r="AN10" s="25"/>
      <c r="AO10" s="25"/>
    </row>
    <row r="11" spans="1:41" s="3" customFormat="1" ht="19.5">
      <c r="A11" s="187"/>
      <c r="B11" s="190"/>
      <c r="C11" s="190"/>
      <c r="D11" s="190"/>
      <c r="E11" s="193"/>
      <c r="F11" s="190"/>
      <c r="G11" s="190"/>
      <c r="H11" s="180"/>
      <c r="I11" s="180"/>
      <c r="J11" s="180"/>
      <c r="K11" s="182"/>
      <c r="L11" s="182"/>
      <c r="M11" s="182"/>
      <c r="N11" s="197"/>
      <c r="O11" s="197"/>
      <c r="P11" s="197"/>
      <c r="Q11" s="199"/>
      <c r="R11" s="199"/>
      <c r="S11" s="199"/>
      <c r="T11" s="195"/>
      <c r="U11" s="195"/>
      <c r="V11" s="195"/>
      <c r="W11" s="195"/>
      <c r="X11" s="180"/>
      <c r="Y11" s="206"/>
      <c r="Z11" s="209"/>
      <c r="AA11" s="212"/>
      <c r="AB11" s="215"/>
      <c r="AC11" s="216"/>
      <c r="AD11" s="96"/>
      <c r="AE11" s="96"/>
      <c r="AF11" s="96"/>
      <c r="AG11" s="96"/>
      <c r="AH11" s="96"/>
      <c r="AI11" s="96"/>
      <c r="AJ11" s="26"/>
      <c r="AK11" s="26"/>
      <c r="AL11" s="26"/>
      <c r="AM11" s="26"/>
      <c r="AN11" s="26"/>
      <c r="AO11" s="26"/>
    </row>
    <row r="12" spans="1:41" s="3" customFormat="1" ht="45" customHeight="1">
      <c r="A12" s="6" t="s">
        <v>4</v>
      </c>
      <c r="B12" s="65" t="s">
        <v>113</v>
      </c>
      <c r="C12" s="7" t="s">
        <v>85</v>
      </c>
      <c r="D12" s="66" t="s">
        <v>120</v>
      </c>
      <c r="E12" s="66" t="s">
        <v>122</v>
      </c>
      <c r="F12" s="8" t="s">
        <v>20</v>
      </c>
      <c r="G12" s="8" t="s">
        <v>3</v>
      </c>
      <c r="H12" s="67" t="s">
        <v>74</v>
      </c>
      <c r="I12" s="64" t="s">
        <v>77</v>
      </c>
      <c r="J12" s="39">
        <v>100</v>
      </c>
      <c r="K12" s="64" t="s">
        <v>79</v>
      </c>
      <c r="L12" s="43">
        <v>30</v>
      </c>
      <c r="M12" s="43">
        <v>9.5</v>
      </c>
      <c r="N12" s="64" t="s">
        <v>81</v>
      </c>
      <c r="O12" s="43">
        <v>30</v>
      </c>
      <c r="P12" s="43">
        <v>9.5</v>
      </c>
      <c r="Q12" s="64" t="s">
        <v>83</v>
      </c>
      <c r="R12" s="43">
        <v>30</v>
      </c>
      <c r="S12" s="43">
        <v>9.5</v>
      </c>
      <c r="T12" s="32" t="s">
        <v>27</v>
      </c>
      <c r="U12" s="33">
        <v>3.09</v>
      </c>
      <c r="V12" s="63">
        <v>3.15</v>
      </c>
      <c r="W12" s="123">
        <v>1555</v>
      </c>
      <c r="X12" s="83" t="s">
        <v>114</v>
      </c>
      <c r="Y12" s="124"/>
      <c r="Z12" s="125"/>
      <c r="AA12" s="24"/>
      <c r="AB12" s="20"/>
      <c r="AC12" s="20"/>
      <c r="AD12" s="96"/>
      <c r="AE12" s="20" t="s">
        <v>54</v>
      </c>
      <c r="AF12" s="20" t="s">
        <v>56</v>
      </c>
      <c r="AG12" s="20" t="s">
        <v>57</v>
      </c>
      <c r="AH12" s="20" t="s">
        <v>55</v>
      </c>
      <c r="AI12" s="20" t="s">
        <v>95</v>
      </c>
      <c r="AJ12" s="27" t="s">
        <v>61</v>
      </c>
      <c r="AK12" s="27" t="s">
        <v>62</v>
      </c>
      <c r="AL12" s="27" t="s">
        <v>63</v>
      </c>
      <c r="AM12" s="27"/>
      <c r="AN12" s="28" t="s">
        <v>14</v>
      </c>
      <c r="AO12" s="28" t="s">
        <v>25</v>
      </c>
    </row>
    <row r="13" spans="1:41" s="3" customFormat="1" ht="45" customHeight="1">
      <c r="A13" s="51">
        <f t="shared" ref="A13:A44" si="0">ROW()-12</f>
        <v>1</v>
      </c>
      <c r="B13" s="52" t="str">
        <f>IF($C13="","","産業ヒートポンプ")</f>
        <v>産業ヒートポンプ</v>
      </c>
      <c r="C13" s="126" t="s">
        <v>85</v>
      </c>
      <c r="D13" s="10" t="str">
        <f t="shared" ref="D13:D44" si="1">IF($B13&lt;&gt;"",$C$2,"")</f>
        <v>○○○株式会社</v>
      </c>
      <c r="E13" s="10" t="str">
        <f t="shared" ref="E13:E44" si="2">IF($B13&lt;&gt;"",$F$2,"")</f>
        <v>マルマルマル</v>
      </c>
      <c r="F13" s="127" t="s">
        <v>96</v>
      </c>
      <c r="G13" s="128" t="s">
        <v>3</v>
      </c>
      <c r="H13" s="55" t="str">
        <f t="shared" ref="H13:H44" si="3">IF($C13="","","空気熱源／循環式")</f>
        <v>空気熱源／循環式</v>
      </c>
      <c r="I13" s="56" t="str">
        <f t="shared" ref="I13:I44" si="4">IF($C13="","","温水出口温度：60℃～65℃
（ΔT：温水入出口温度差）：3℃～7℃")</f>
        <v>温水出口温度：60℃～65℃
（ΔT：温水入出口温度差）：3℃～7℃</v>
      </c>
      <c r="J13" s="129">
        <v>100</v>
      </c>
      <c r="K13" s="59" t="str">
        <f t="shared" ref="K13:K44" si="5">IF($C13="","","外気温度 乾球温度：16℃DB
湿球温度：12℃WB")</f>
        <v>外気温度 乾球温度：16℃DB
湿球温度：12℃WB</v>
      </c>
      <c r="L13" s="130">
        <v>30</v>
      </c>
      <c r="M13" s="130">
        <v>9.5</v>
      </c>
      <c r="N13" s="59" t="str">
        <f t="shared" ref="N13:N44" si="6">IF($C13="","","外気温度 乾球温度：25℃DB
湿球温度：21℃WB")</f>
        <v>外気温度 乾球温度：25℃DB
湿球温度：21℃WB</v>
      </c>
      <c r="O13" s="130"/>
      <c r="P13" s="130"/>
      <c r="Q13" s="59" t="str">
        <f t="shared" ref="Q13:Q44" si="7">IF($C13="","","外気温度 乾球温度：7℃DB
湿球温度：6℃WB")</f>
        <v>外気温度 乾球温度：7℃DB
湿球温度：6℃WB</v>
      </c>
      <c r="R13" s="130"/>
      <c r="S13" s="130"/>
      <c r="T13" s="131" t="s">
        <v>27</v>
      </c>
      <c r="U13" s="33">
        <f t="shared" ref="U13:U44" si="8">IF($AH13="","",$AH13)</f>
        <v>3.09</v>
      </c>
      <c r="V13" s="61">
        <f t="shared" ref="V13:V44" si="9">IFERROR(IF(OR($AF13="",$AG13=""),"",ROUND($AF13/$AG13,2)),"")</f>
        <v>3.16</v>
      </c>
      <c r="W13" s="132">
        <v>820</v>
      </c>
      <c r="X13" s="128"/>
      <c r="Y13" s="133"/>
      <c r="Z13" s="125"/>
      <c r="AA13" s="29"/>
      <c r="AB13" s="19"/>
      <c r="AC13" s="19" t="str">
        <f t="shared" ref="AC13:AC44" si="10">IF(G13="","",G13)</f>
        <v>aaaa-bbbb</v>
      </c>
      <c r="AD13" s="96"/>
      <c r="AE13" s="21" cm="1">
        <f t="array" ref="AE13">IF($C13="","",_xlfn.IFS($T13="中間期",1,$T13="夏期",2,$T13="冬期",3,$T13="",0))</f>
        <v>1</v>
      </c>
      <c r="AF13" s="134" cm="1">
        <f t="array" ref="AF13">IF($C13="","",_xlfn.IFS($T13="中間期",$L13,$T13="夏期",$O13,$T13="冬期",$R13,$T13="",""))</f>
        <v>30</v>
      </c>
      <c r="AG13" s="134" cm="1">
        <f t="array" ref="AG13">IF($C13="","",_xlfn.IFS($T13="中間期",$M13,$T13="夏期",$P13,$T13="冬期",$S13,$T13="",""))</f>
        <v>9.5</v>
      </c>
      <c r="AH13" s="21">
        <f t="shared" ref="AH13:AH44" si="11">IF($T13="","",IF(AND($AE13=1,$L13&lt;=10),VALUE(2.15),IF(AND($AE13=1,$L13&gt;10),VALUE(3.09),IF(AND($AE13=2,$O13&lt;=10),VALUE(2.5),IF(AND($AE13=2,$O13&gt;10),VALUE(3.09),IF(AND($AE13=3,$R13&lt;=10),VALUE(2),IF(AND($AE13=3,$R13&gt;10),VALUE(2.1))))))))</f>
        <v>3.09</v>
      </c>
      <c r="AI13" s="21">
        <f t="shared" ref="AI13:AI44" si="12">IF(AND($G13&lt;&gt;"",COUNTIF($G13,"*■*")&gt;0,$X13=""),1,0)</f>
        <v>0</v>
      </c>
      <c r="AJ13" s="21">
        <f t="shared" ref="AJ13:AJ44" si="13">IF(AND(($C13&lt;&gt;""),(OR($C$2="",$F$2="",$G$3="",F13="",G13="",J13="",L13="",M13="",T13=""))),1,0)</f>
        <v>0</v>
      </c>
      <c r="AK13" s="42">
        <f t="shared" ref="AK13:AK44" si="14">IF(AND($C13&lt;&gt;"",$AE13=2),OR(O13="",P13="")*1,0)</f>
        <v>0</v>
      </c>
      <c r="AL13" s="42">
        <f t="shared" ref="AL13:AL44" si="15">IF(AND($C13&lt;&gt;"",$AE13=3),OR(R13="",S13="")*1,0)</f>
        <v>0</v>
      </c>
      <c r="AM13" s="42" t="str">
        <f t="shared" ref="AM13:AM44" si="16">TEXT(AC13,"G/標準")</f>
        <v>aaaa-bbbb</v>
      </c>
      <c r="AN13" s="22">
        <f t="shared" ref="AN13:AN44" si="17">IF(AM13="",0,COUNTIF($AM$13:$AM$1048576,AM13))</f>
        <v>1</v>
      </c>
      <c r="AO13" s="22">
        <f>IF($U13&gt;$V13,1,0)</f>
        <v>0</v>
      </c>
    </row>
    <row r="14" spans="1:41" s="3" customFormat="1" ht="45" customHeight="1">
      <c r="A14" s="51">
        <f t="shared" si="0"/>
        <v>2</v>
      </c>
      <c r="B14" s="52" t="str">
        <f t="shared" ref="B14:B62" si="18">IF($C14="","","産業ヒートポンプ")</f>
        <v>産業ヒートポンプ</v>
      </c>
      <c r="C14" s="126" t="s">
        <v>85</v>
      </c>
      <c r="D14" s="10" t="str">
        <f t="shared" si="1"/>
        <v>○○○株式会社</v>
      </c>
      <c r="E14" s="10" t="str">
        <f t="shared" si="2"/>
        <v>マルマルマル</v>
      </c>
      <c r="F14" s="127" t="s">
        <v>96</v>
      </c>
      <c r="G14" s="128" t="s">
        <v>100</v>
      </c>
      <c r="H14" s="55" t="str">
        <f t="shared" si="3"/>
        <v>空気熱源／循環式</v>
      </c>
      <c r="I14" s="56" t="str">
        <f t="shared" si="4"/>
        <v>温水出口温度：60℃～65℃
（ΔT：温水入出口温度差）：3℃～7℃</v>
      </c>
      <c r="J14" s="129">
        <v>100</v>
      </c>
      <c r="K14" s="59" t="str">
        <f t="shared" si="5"/>
        <v>外気温度 乾球温度：16℃DB
湿球温度：12℃WB</v>
      </c>
      <c r="L14" s="130">
        <v>30</v>
      </c>
      <c r="M14" s="130">
        <v>9.5</v>
      </c>
      <c r="N14" s="59" t="str">
        <f t="shared" si="6"/>
        <v>外気温度 乾球温度：25℃DB
湿球温度：21℃WB</v>
      </c>
      <c r="O14" s="130"/>
      <c r="P14" s="130"/>
      <c r="Q14" s="59" t="str">
        <f t="shared" si="7"/>
        <v>外気温度 乾球温度：7℃DB
湿球温度：6℃WB</v>
      </c>
      <c r="R14" s="130"/>
      <c r="S14" s="130"/>
      <c r="T14" s="131" t="s">
        <v>27</v>
      </c>
      <c r="U14" s="33">
        <f t="shared" si="8"/>
        <v>3.09</v>
      </c>
      <c r="V14" s="61">
        <f t="shared" si="9"/>
        <v>3.16</v>
      </c>
      <c r="W14" s="132">
        <v>820</v>
      </c>
      <c r="X14" s="128"/>
      <c r="Y14" s="133"/>
      <c r="Z14" s="125"/>
      <c r="AA14" s="29"/>
      <c r="AB14" s="19"/>
      <c r="AC14" s="19" t="str">
        <f t="shared" si="10"/>
        <v>AAA-BBB</v>
      </c>
      <c r="AD14" s="96"/>
      <c r="AE14" s="21" cm="1">
        <f t="array" ref="AE14">IF($C14="","",_xlfn.IFS($T14="中間期",1,$T14="夏期",2,$T14="冬期",3,$T14="",0))</f>
        <v>1</v>
      </c>
      <c r="AF14" s="134" cm="1">
        <f t="array" ref="AF14">IF($C14="","",_xlfn.IFS($T14="中間期",$L14,$T14="夏期",$O14,$T14="冬期",$R14,$T14="",""))</f>
        <v>30</v>
      </c>
      <c r="AG14" s="134" cm="1">
        <f t="array" ref="AG14">IF($C14="","",_xlfn.IFS($T14="中間期",$M14,$T14="夏期",$P14,$T14="冬期",$S14,$T14="",""))</f>
        <v>9.5</v>
      </c>
      <c r="AH14" s="21">
        <f t="shared" si="11"/>
        <v>3.09</v>
      </c>
      <c r="AI14" s="21">
        <f t="shared" si="12"/>
        <v>0</v>
      </c>
      <c r="AJ14" s="21">
        <f t="shared" si="13"/>
        <v>0</v>
      </c>
      <c r="AK14" s="42">
        <f t="shared" si="14"/>
        <v>0</v>
      </c>
      <c r="AL14" s="42">
        <f t="shared" si="15"/>
        <v>0</v>
      </c>
      <c r="AM14" s="42" t="str">
        <f t="shared" si="16"/>
        <v>AAA-BBB</v>
      </c>
      <c r="AN14" s="22">
        <f t="shared" si="17"/>
        <v>2</v>
      </c>
      <c r="AO14" s="22">
        <f t="shared" ref="AO14:AO62" si="19">IF($U14&gt;$V14,1,0)</f>
        <v>0</v>
      </c>
    </row>
    <row r="15" spans="1:41" s="3" customFormat="1" ht="45" customHeight="1">
      <c r="A15" s="51">
        <f t="shared" si="0"/>
        <v>3</v>
      </c>
      <c r="B15" s="52" t="str">
        <f t="shared" si="18"/>
        <v>産業ヒートポンプ</v>
      </c>
      <c r="C15" s="126" t="s">
        <v>85</v>
      </c>
      <c r="D15" s="10" t="str">
        <f t="shared" si="1"/>
        <v>○○○株式会社</v>
      </c>
      <c r="E15" s="10" t="str">
        <f t="shared" si="2"/>
        <v>マルマルマル</v>
      </c>
      <c r="F15" s="127" t="s">
        <v>96</v>
      </c>
      <c r="G15" s="128" t="s">
        <v>100</v>
      </c>
      <c r="H15" s="55" t="str">
        <f t="shared" si="3"/>
        <v>空気熱源／循環式</v>
      </c>
      <c r="I15" s="56" t="str">
        <f t="shared" si="4"/>
        <v>温水出口温度：60℃～65℃
（ΔT：温水入出口温度差）：3℃～7℃</v>
      </c>
      <c r="J15" s="129">
        <v>100</v>
      </c>
      <c r="K15" s="59" t="str">
        <f t="shared" si="5"/>
        <v>外気温度 乾球温度：16℃DB
湿球温度：12℃WB</v>
      </c>
      <c r="L15" s="130">
        <v>30</v>
      </c>
      <c r="M15" s="130"/>
      <c r="N15" s="59" t="str">
        <f t="shared" si="6"/>
        <v>外気温度 乾球温度：25℃DB
湿球温度：21℃WB</v>
      </c>
      <c r="O15" s="130"/>
      <c r="P15" s="130"/>
      <c r="Q15" s="59" t="str">
        <f t="shared" si="7"/>
        <v>外気温度 乾球温度：7℃DB
湿球温度：6℃WB</v>
      </c>
      <c r="R15" s="130"/>
      <c r="S15" s="130"/>
      <c r="T15" s="131" t="s">
        <v>27</v>
      </c>
      <c r="U15" s="33">
        <f t="shared" si="8"/>
        <v>3.09</v>
      </c>
      <c r="V15" s="61" t="str">
        <f t="shared" si="9"/>
        <v/>
      </c>
      <c r="W15" s="132">
        <v>820</v>
      </c>
      <c r="X15" s="128"/>
      <c r="Y15" s="133"/>
      <c r="Z15" s="125"/>
      <c r="AA15" s="29"/>
      <c r="AB15" s="19"/>
      <c r="AC15" s="19" t="str">
        <f t="shared" si="10"/>
        <v>AAA-BBB</v>
      </c>
      <c r="AD15" s="96"/>
      <c r="AE15" s="21" cm="1">
        <f t="array" ref="AE15">IF($C15="","",_xlfn.IFS($T15="中間期",1,$T15="夏期",2,$T15="冬期",3,$T15="",0))</f>
        <v>1</v>
      </c>
      <c r="AF15" s="134" cm="1">
        <f t="array" ref="AF15">IF($C15="","",_xlfn.IFS($T15="中間期",$L15,$T15="夏期",$O15,$T15="冬期",$R15,$T15="",""))</f>
        <v>30</v>
      </c>
      <c r="AG15" s="134" cm="1">
        <f t="array" ref="AG15">IF($C15="","",_xlfn.IFS($T15="中間期",$M15,$T15="夏期",$P15,$T15="冬期",$S15,$T15="",""))</f>
        <v>0</v>
      </c>
      <c r="AH15" s="21">
        <f t="shared" si="11"/>
        <v>3.09</v>
      </c>
      <c r="AI15" s="21">
        <f t="shared" si="12"/>
        <v>0</v>
      </c>
      <c r="AJ15" s="21">
        <f t="shared" si="13"/>
        <v>1</v>
      </c>
      <c r="AK15" s="42">
        <f t="shared" si="14"/>
        <v>0</v>
      </c>
      <c r="AL15" s="42">
        <f t="shared" si="15"/>
        <v>0</v>
      </c>
      <c r="AM15" s="42" t="str">
        <f t="shared" si="16"/>
        <v>AAA-BBB</v>
      </c>
      <c r="AN15" s="22">
        <f t="shared" si="17"/>
        <v>2</v>
      </c>
      <c r="AO15" s="22">
        <f t="shared" si="19"/>
        <v>0</v>
      </c>
    </row>
    <row r="16" spans="1:41" s="3" customFormat="1" ht="45" customHeight="1">
      <c r="A16" s="51">
        <f t="shared" si="0"/>
        <v>4</v>
      </c>
      <c r="B16" s="52" t="str">
        <f t="shared" si="18"/>
        <v>産業ヒートポンプ</v>
      </c>
      <c r="C16" s="126" t="s">
        <v>85</v>
      </c>
      <c r="D16" s="10" t="str">
        <f t="shared" si="1"/>
        <v>○○○株式会社</v>
      </c>
      <c r="E16" s="10" t="str">
        <f t="shared" si="2"/>
        <v>マルマルマル</v>
      </c>
      <c r="F16" s="128" t="s">
        <v>96</v>
      </c>
      <c r="G16" s="128" t="s">
        <v>103</v>
      </c>
      <c r="H16" s="55" t="str">
        <f t="shared" si="3"/>
        <v>空気熱源／循環式</v>
      </c>
      <c r="I16" s="56" t="str">
        <f t="shared" si="4"/>
        <v>温水出口温度：60℃～65℃
（ΔT：温水入出口温度差）：3℃～7℃</v>
      </c>
      <c r="J16" s="129">
        <v>60</v>
      </c>
      <c r="K16" s="59" t="str">
        <f t="shared" si="5"/>
        <v>外気温度 乾球温度：16℃DB
湿球温度：12℃WB</v>
      </c>
      <c r="L16" s="130">
        <v>30</v>
      </c>
      <c r="M16" s="130">
        <v>9.5</v>
      </c>
      <c r="N16" s="59" t="str">
        <f t="shared" si="6"/>
        <v>外気温度 乾球温度：25℃DB
湿球温度：21℃WB</v>
      </c>
      <c r="O16" s="130"/>
      <c r="P16" s="130"/>
      <c r="Q16" s="59" t="str">
        <f t="shared" si="7"/>
        <v>外気温度 乾球温度：7℃DB
湿球温度：6℃WB</v>
      </c>
      <c r="R16" s="130"/>
      <c r="S16" s="130"/>
      <c r="T16" s="131" t="s">
        <v>27</v>
      </c>
      <c r="U16" s="33">
        <f t="shared" si="8"/>
        <v>3.09</v>
      </c>
      <c r="V16" s="61">
        <f t="shared" si="9"/>
        <v>3.16</v>
      </c>
      <c r="W16" s="132">
        <v>920</v>
      </c>
      <c r="X16" s="128"/>
      <c r="Y16" s="133"/>
      <c r="Z16" s="125"/>
      <c r="AA16" s="29"/>
      <c r="AB16" s="19"/>
      <c r="AC16" s="19" t="str">
        <f t="shared" si="10"/>
        <v>BBB-CCC-1</v>
      </c>
      <c r="AD16" s="96"/>
      <c r="AE16" s="21" cm="1">
        <f t="array" ref="AE16">IF($C16="","",_xlfn.IFS($T16="中間期",1,$T16="夏期",2,$T16="冬期",3,$T16="",0))</f>
        <v>1</v>
      </c>
      <c r="AF16" s="134" cm="1">
        <f t="array" ref="AF16">IF($C16="","",_xlfn.IFS($T16="中間期",$L16,$T16="夏期",$O16,$T16="冬期",$R16,$T16="",""))</f>
        <v>30</v>
      </c>
      <c r="AG16" s="134" cm="1">
        <f t="array" ref="AG16">IF($C16="","",_xlfn.IFS($T16="中間期",$M16,$T16="夏期",$P16,$T16="冬期",$S16,$T16="",""))</f>
        <v>9.5</v>
      </c>
      <c r="AH16" s="21">
        <f t="shared" si="11"/>
        <v>3.09</v>
      </c>
      <c r="AI16" s="21">
        <f t="shared" si="12"/>
        <v>0</v>
      </c>
      <c r="AJ16" s="21">
        <f t="shared" si="13"/>
        <v>0</v>
      </c>
      <c r="AK16" s="42">
        <f t="shared" si="14"/>
        <v>0</v>
      </c>
      <c r="AL16" s="42">
        <f t="shared" si="15"/>
        <v>0</v>
      </c>
      <c r="AM16" s="42" t="str">
        <f t="shared" si="16"/>
        <v>BBB-CCC-1</v>
      </c>
      <c r="AN16" s="22">
        <f t="shared" si="17"/>
        <v>1</v>
      </c>
      <c r="AO16" s="22">
        <f t="shared" si="19"/>
        <v>0</v>
      </c>
    </row>
    <row r="17" spans="1:41" s="3" customFormat="1" ht="45" customHeight="1">
      <c r="A17" s="51">
        <f t="shared" si="0"/>
        <v>5</v>
      </c>
      <c r="B17" s="52" t="str">
        <f t="shared" si="18"/>
        <v>産業ヒートポンプ</v>
      </c>
      <c r="C17" s="126" t="s">
        <v>85</v>
      </c>
      <c r="D17" s="10" t="str">
        <f t="shared" si="1"/>
        <v>○○○株式会社</v>
      </c>
      <c r="E17" s="10" t="str">
        <f t="shared" si="2"/>
        <v>マルマルマル</v>
      </c>
      <c r="F17" s="128" t="s">
        <v>102</v>
      </c>
      <c r="G17" s="128" t="s">
        <v>104</v>
      </c>
      <c r="H17" s="55" t="str">
        <f t="shared" si="3"/>
        <v>空気熱源／循環式</v>
      </c>
      <c r="I17" s="56" t="str">
        <f t="shared" si="4"/>
        <v>温水出口温度：60℃～65℃
（ΔT：温水入出口温度差）：3℃～7℃</v>
      </c>
      <c r="J17" s="129">
        <v>60</v>
      </c>
      <c r="K17" s="59" t="str">
        <f t="shared" si="5"/>
        <v>外気温度 乾球温度：16℃DB
湿球温度：12℃WB</v>
      </c>
      <c r="L17" s="130">
        <v>35</v>
      </c>
      <c r="M17" s="130">
        <v>10.5</v>
      </c>
      <c r="N17" s="59" t="str">
        <f t="shared" si="6"/>
        <v>外気温度 乾球温度：25℃DB
湿球温度：21℃WB</v>
      </c>
      <c r="O17" s="130">
        <v>35</v>
      </c>
      <c r="P17" s="130">
        <v>10.5</v>
      </c>
      <c r="Q17" s="59" t="str">
        <f t="shared" si="7"/>
        <v>外気温度 乾球温度：7℃DB
湿球温度：6℃WB</v>
      </c>
      <c r="R17" s="130"/>
      <c r="S17" s="130"/>
      <c r="T17" s="131" t="s">
        <v>28</v>
      </c>
      <c r="U17" s="33">
        <f t="shared" si="8"/>
        <v>3.09</v>
      </c>
      <c r="V17" s="61">
        <f t="shared" si="9"/>
        <v>3.33</v>
      </c>
      <c r="W17" s="132">
        <v>920</v>
      </c>
      <c r="X17" s="128"/>
      <c r="Y17" s="133"/>
      <c r="Z17" s="125"/>
      <c r="AA17" s="29"/>
      <c r="AB17" s="19"/>
      <c r="AC17" s="19" t="str">
        <f t="shared" si="10"/>
        <v>BBB-CCC-2</v>
      </c>
      <c r="AD17" s="96"/>
      <c r="AE17" s="21" cm="1">
        <f t="array" ref="AE17">IF($C17="","",_xlfn.IFS($T17="中間期",1,$T17="夏期",2,$T17="冬期",3,$T17="",0))</f>
        <v>2</v>
      </c>
      <c r="AF17" s="134" cm="1">
        <f t="array" ref="AF17">IF($C17="","",_xlfn.IFS($T17="中間期",$L17,$T17="夏期",$O17,$T17="冬期",$R17,$T17="",""))</f>
        <v>35</v>
      </c>
      <c r="AG17" s="134" cm="1">
        <f t="array" ref="AG17">IF($C17="","",_xlfn.IFS($T17="中間期",$M17,$T17="夏期",$P17,$T17="冬期",$S17,$T17="",""))</f>
        <v>10.5</v>
      </c>
      <c r="AH17" s="21">
        <f t="shared" si="11"/>
        <v>3.09</v>
      </c>
      <c r="AI17" s="21">
        <f t="shared" si="12"/>
        <v>0</v>
      </c>
      <c r="AJ17" s="21">
        <f t="shared" si="13"/>
        <v>0</v>
      </c>
      <c r="AK17" s="42">
        <f t="shared" si="14"/>
        <v>0</v>
      </c>
      <c r="AL17" s="42">
        <f t="shared" si="15"/>
        <v>0</v>
      </c>
      <c r="AM17" s="42" t="str">
        <f t="shared" si="16"/>
        <v>BBB-CCC-2</v>
      </c>
      <c r="AN17" s="22">
        <f t="shared" si="17"/>
        <v>1</v>
      </c>
      <c r="AO17" s="22">
        <f t="shared" si="19"/>
        <v>0</v>
      </c>
    </row>
    <row r="18" spans="1:41" s="3" customFormat="1" ht="45" customHeight="1">
      <c r="A18" s="51">
        <f t="shared" si="0"/>
        <v>6</v>
      </c>
      <c r="B18" s="52" t="str">
        <f t="shared" si="18"/>
        <v>産業ヒートポンプ</v>
      </c>
      <c r="C18" s="126" t="s">
        <v>85</v>
      </c>
      <c r="D18" s="10" t="str">
        <f t="shared" si="1"/>
        <v>○○○株式会社</v>
      </c>
      <c r="E18" s="10" t="str">
        <f t="shared" si="2"/>
        <v>マルマルマル</v>
      </c>
      <c r="F18" s="128" t="s">
        <v>102</v>
      </c>
      <c r="G18" s="128" t="s">
        <v>105</v>
      </c>
      <c r="H18" s="55" t="str">
        <f t="shared" si="3"/>
        <v>空気熱源／循環式</v>
      </c>
      <c r="I18" s="56" t="str">
        <f t="shared" si="4"/>
        <v>温水出口温度：60℃～65℃
（ΔT：温水入出口温度差）：3℃～7℃</v>
      </c>
      <c r="J18" s="129">
        <v>60</v>
      </c>
      <c r="K18" s="59" t="str">
        <f t="shared" si="5"/>
        <v>外気温度 乾球温度：16℃DB
湿球温度：12℃WB</v>
      </c>
      <c r="L18" s="130">
        <v>35</v>
      </c>
      <c r="M18" s="130">
        <v>10.5</v>
      </c>
      <c r="N18" s="59" t="str">
        <f t="shared" si="6"/>
        <v>外気温度 乾球温度：25℃DB
湿球温度：21℃WB</v>
      </c>
      <c r="O18" s="130">
        <v>35</v>
      </c>
      <c r="P18" s="130">
        <v>10.5</v>
      </c>
      <c r="Q18" s="59" t="str">
        <f t="shared" si="7"/>
        <v>外気温度 乾球温度：7℃DB
湿球温度：6℃WB</v>
      </c>
      <c r="R18" s="130"/>
      <c r="S18" s="130"/>
      <c r="T18" s="131" t="s">
        <v>28</v>
      </c>
      <c r="U18" s="33">
        <f t="shared" si="8"/>
        <v>3.09</v>
      </c>
      <c r="V18" s="61">
        <f t="shared" si="9"/>
        <v>3.33</v>
      </c>
      <c r="W18" s="132">
        <v>920</v>
      </c>
      <c r="X18" s="128"/>
      <c r="Y18" s="133"/>
      <c r="Z18" s="125"/>
      <c r="AA18" s="29"/>
      <c r="AB18" s="19"/>
      <c r="AC18" s="19" t="str">
        <f t="shared" si="10"/>
        <v>BBB-CCC-3</v>
      </c>
      <c r="AD18" s="96"/>
      <c r="AE18" s="21" cm="1">
        <f t="array" ref="AE18">IF($C18="","",_xlfn.IFS($T18="中間期",1,$T18="夏期",2,$T18="冬期",3,$T18="",0))</f>
        <v>2</v>
      </c>
      <c r="AF18" s="134" cm="1">
        <f t="array" ref="AF18">IF($C18="","",_xlfn.IFS($T18="中間期",$L18,$T18="夏期",$O18,$T18="冬期",$R18,$T18="",""))</f>
        <v>35</v>
      </c>
      <c r="AG18" s="134" cm="1">
        <f t="array" ref="AG18">IF($C18="","",_xlfn.IFS($T18="中間期",$M18,$T18="夏期",$P18,$T18="冬期",$S18,$T18="",""))</f>
        <v>10.5</v>
      </c>
      <c r="AH18" s="21">
        <f t="shared" si="11"/>
        <v>3.09</v>
      </c>
      <c r="AI18" s="21">
        <f t="shared" si="12"/>
        <v>0</v>
      </c>
      <c r="AJ18" s="21">
        <f t="shared" si="13"/>
        <v>0</v>
      </c>
      <c r="AK18" s="42">
        <f t="shared" si="14"/>
        <v>0</v>
      </c>
      <c r="AL18" s="42">
        <f t="shared" si="15"/>
        <v>0</v>
      </c>
      <c r="AM18" s="42" t="str">
        <f t="shared" si="16"/>
        <v>BBB-CCC-3</v>
      </c>
      <c r="AN18" s="22">
        <f t="shared" si="17"/>
        <v>1</v>
      </c>
      <c r="AO18" s="22">
        <f t="shared" si="19"/>
        <v>0</v>
      </c>
    </row>
    <row r="19" spans="1:41" s="3" customFormat="1" ht="45" customHeight="1">
      <c r="A19" s="51">
        <f t="shared" si="0"/>
        <v>7</v>
      </c>
      <c r="B19" s="52" t="str">
        <f t="shared" si="18"/>
        <v>産業ヒートポンプ</v>
      </c>
      <c r="C19" s="126" t="s">
        <v>85</v>
      </c>
      <c r="D19" s="10" t="str">
        <f t="shared" si="1"/>
        <v>○○○株式会社</v>
      </c>
      <c r="E19" s="10" t="str">
        <f t="shared" si="2"/>
        <v>マルマルマル</v>
      </c>
      <c r="F19" s="128" t="s">
        <v>102</v>
      </c>
      <c r="G19" s="128" t="s">
        <v>106</v>
      </c>
      <c r="H19" s="55" t="str">
        <f t="shared" si="3"/>
        <v>空気熱源／循環式</v>
      </c>
      <c r="I19" s="56" t="str">
        <f t="shared" si="4"/>
        <v>温水出口温度：60℃～65℃
（ΔT：温水入出口温度差）：3℃～7℃</v>
      </c>
      <c r="J19" s="129">
        <v>80</v>
      </c>
      <c r="K19" s="59" t="str">
        <f t="shared" si="5"/>
        <v>外気温度 乾球温度：16℃DB
湿球温度：12℃WB</v>
      </c>
      <c r="L19" s="130">
        <v>40</v>
      </c>
      <c r="M19" s="130">
        <v>12</v>
      </c>
      <c r="N19" s="59" t="str">
        <f t="shared" si="6"/>
        <v>外気温度 乾球温度：25℃DB
湿球温度：21℃WB</v>
      </c>
      <c r="O19" s="130"/>
      <c r="P19" s="130"/>
      <c r="Q19" s="59" t="str">
        <f t="shared" si="7"/>
        <v>外気温度 乾球温度：7℃DB
湿球温度：6℃WB</v>
      </c>
      <c r="R19" s="130">
        <v>25</v>
      </c>
      <c r="S19" s="130">
        <v>12</v>
      </c>
      <c r="T19" s="131" t="s">
        <v>29</v>
      </c>
      <c r="U19" s="33">
        <f t="shared" si="8"/>
        <v>2.1</v>
      </c>
      <c r="V19" s="61">
        <f t="shared" si="9"/>
        <v>2.08</v>
      </c>
      <c r="W19" s="132">
        <v>995</v>
      </c>
      <c r="X19" s="135" t="s">
        <v>115</v>
      </c>
      <c r="Y19" s="133"/>
      <c r="Z19" s="125"/>
      <c r="AA19" s="29"/>
      <c r="AB19" s="19"/>
      <c r="AC19" s="19" t="str">
        <f t="shared" si="10"/>
        <v>BBB-VVV■</v>
      </c>
      <c r="AD19" s="96"/>
      <c r="AE19" s="21" cm="1">
        <f t="array" ref="AE19">IF($C19="","",_xlfn.IFS($T19="中間期",1,$T19="夏期",2,$T19="冬期",3,$T19="",0))</f>
        <v>3</v>
      </c>
      <c r="AF19" s="134" cm="1">
        <f t="array" ref="AF19">IF($C19="","",_xlfn.IFS($T19="中間期",$L19,$T19="夏期",$O19,$T19="冬期",$R19,$T19="",""))</f>
        <v>25</v>
      </c>
      <c r="AG19" s="134" cm="1">
        <f t="array" ref="AG19">IF($C19="","",_xlfn.IFS($T19="中間期",$M19,$T19="夏期",$P19,$T19="冬期",$S19,$T19="",""))</f>
        <v>12</v>
      </c>
      <c r="AH19" s="21">
        <f t="shared" si="11"/>
        <v>2.1</v>
      </c>
      <c r="AI19" s="21">
        <f t="shared" si="12"/>
        <v>0</v>
      </c>
      <c r="AJ19" s="21">
        <f t="shared" si="13"/>
        <v>0</v>
      </c>
      <c r="AK19" s="42">
        <f t="shared" si="14"/>
        <v>0</v>
      </c>
      <c r="AL19" s="42">
        <f t="shared" si="15"/>
        <v>0</v>
      </c>
      <c r="AM19" s="42" t="str">
        <f t="shared" si="16"/>
        <v>BBB-VVV■</v>
      </c>
      <c r="AN19" s="22">
        <f t="shared" si="17"/>
        <v>1</v>
      </c>
      <c r="AO19" s="22">
        <f t="shared" si="19"/>
        <v>1</v>
      </c>
    </row>
    <row r="20" spans="1:41" s="3" customFormat="1" ht="45" customHeight="1">
      <c r="A20" s="51">
        <f t="shared" si="0"/>
        <v>8</v>
      </c>
      <c r="B20" s="52" t="str">
        <f t="shared" si="18"/>
        <v>産業ヒートポンプ</v>
      </c>
      <c r="C20" s="126" t="s">
        <v>85</v>
      </c>
      <c r="D20" s="10" t="str">
        <f t="shared" si="1"/>
        <v>○○○株式会社</v>
      </c>
      <c r="E20" s="10" t="str">
        <f t="shared" si="2"/>
        <v>マルマルマル</v>
      </c>
      <c r="F20" s="128" t="s">
        <v>102</v>
      </c>
      <c r="G20" s="128" t="s">
        <v>101</v>
      </c>
      <c r="H20" s="55" t="str">
        <f t="shared" si="3"/>
        <v>空気熱源／循環式</v>
      </c>
      <c r="I20" s="56" t="str">
        <f t="shared" si="4"/>
        <v>温水出口温度：60℃～65℃
（ΔT：温水入出口温度差）：3℃～7℃</v>
      </c>
      <c r="J20" s="129">
        <v>80</v>
      </c>
      <c r="K20" s="59" t="str">
        <f t="shared" si="5"/>
        <v>外気温度 乾球温度：16℃DB
湿球温度：12℃WB</v>
      </c>
      <c r="L20" s="130">
        <v>40</v>
      </c>
      <c r="M20" s="130">
        <v>12</v>
      </c>
      <c r="N20" s="59" t="str">
        <f t="shared" si="6"/>
        <v>外気温度 乾球温度：25℃DB
湿球温度：21℃WB</v>
      </c>
      <c r="O20" s="130"/>
      <c r="P20" s="130"/>
      <c r="Q20" s="59" t="str">
        <f t="shared" si="7"/>
        <v>外気温度 乾球温度：7℃DB
湿球温度：6℃WB</v>
      </c>
      <c r="R20" s="130">
        <v>25</v>
      </c>
      <c r="S20" s="130">
        <v>12</v>
      </c>
      <c r="T20" s="131" t="s">
        <v>29</v>
      </c>
      <c r="U20" s="33">
        <f t="shared" si="8"/>
        <v>2.1</v>
      </c>
      <c r="V20" s="61">
        <f t="shared" si="9"/>
        <v>2.08</v>
      </c>
      <c r="W20" s="132">
        <v>1020</v>
      </c>
      <c r="X20" s="135" t="s">
        <v>115</v>
      </c>
      <c r="Y20" s="133"/>
      <c r="Z20" s="125"/>
      <c r="AA20" s="29"/>
      <c r="AB20" s="19"/>
      <c r="AC20" s="19" t="str">
        <f t="shared" si="10"/>
        <v>BBB-EEE■</v>
      </c>
      <c r="AD20" s="96"/>
      <c r="AE20" s="21" cm="1">
        <f t="array" ref="AE20">IF($C20="","",_xlfn.IFS($T20="中間期",1,$T20="夏期",2,$T20="冬期",3,$T20="",0))</f>
        <v>3</v>
      </c>
      <c r="AF20" s="134" cm="1">
        <f t="array" ref="AF20">IF($C20="","",_xlfn.IFS($T20="中間期",$L20,$T20="夏期",$O20,$T20="冬期",$R20,$T20="",""))</f>
        <v>25</v>
      </c>
      <c r="AG20" s="134" cm="1">
        <f t="array" ref="AG20">IF($C20="","",_xlfn.IFS($T20="中間期",$M20,$T20="夏期",$P20,$T20="冬期",$S20,$T20="",""))</f>
        <v>12</v>
      </c>
      <c r="AH20" s="21">
        <f t="shared" si="11"/>
        <v>2.1</v>
      </c>
      <c r="AI20" s="21">
        <f t="shared" si="12"/>
        <v>0</v>
      </c>
      <c r="AJ20" s="21">
        <f t="shared" si="13"/>
        <v>0</v>
      </c>
      <c r="AK20" s="42">
        <f t="shared" si="14"/>
        <v>0</v>
      </c>
      <c r="AL20" s="42">
        <f t="shared" si="15"/>
        <v>0</v>
      </c>
      <c r="AM20" s="42" t="str">
        <f t="shared" si="16"/>
        <v>BBB-EEE■</v>
      </c>
      <c r="AN20" s="22">
        <f t="shared" si="17"/>
        <v>1</v>
      </c>
      <c r="AO20" s="22">
        <f t="shared" si="19"/>
        <v>1</v>
      </c>
    </row>
    <row r="21" spans="1:41" s="3" customFormat="1" ht="45" customHeight="1">
      <c r="A21" s="51">
        <f t="shared" si="0"/>
        <v>9</v>
      </c>
      <c r="B21" s="52" t="str">
        <f t="shared" si="18"/>
        <v/>
      </c>
      <c r="C21" s="126"/>
      <c r="D21" s="10" t="str">
        <f t="shared" si="1"/>
        <v/>
      </c>
      <c r="E21" s="10" t="str">
        <f t="shared" si="2"/>
        <v/>
      </c>
      <c r="F21" s="128"/>
      <c r="G21" s="128"/>
      <c r="H21" s="55" t="str">
        <f t="shared" si="3"/>
        <v/>
      </c>
      <c r="I21" s="56" t="str">
        <f t="shared" si="4"/>
        <v/>
      </c>
      <c r="J21" s="129"/>
      <c r="K21" s="59" t="str">
        <f t="shared" si="5"/>
        <v/>
      </c>
      <c r="L21" s="130"/>
      <c r="M21" s="130"/>
      <c r="N21" s="59" t="str">
        <f t="shared" si="6"/>
        <v/>
      </c>
      <c r="O21" s="130"/>
      <c r="P21" s="130"/>
      <c r="Q21" s="59" t="str">
        <f t="shared" si="7"/>
        <v/>
      </c>
      <c r="R21" s="130"/>
      <c r="S21" s="130"/>
      <c r="T21" s="131"/>
      <c r="U21" s="33" t="str">
        <f t="shared" si="8"/>
        <v/>
      </c>
      <c r="V21" s="61" t="str">
        <f t="shared" si="9"/>
        <v/>
      </c>
      <c r="W21" s="132"/>
      <c r="X21" s="128"/>
      <c r="Y21" s="133"/>
      <c r="Z21" s="125"/>
      <c r="AA21" s="29"/>
      <c r="AB21" s="19"/>
      <c r="AC21" s="19" t="str">
        <f t="shared" si="10"/>
        <v/>
      </c>
      <c r="AD21" s="96"/>
      <c r="AE21" s="21" t="str" cm="1">
        <f t="array" ref="AE21">IF($C21="","",_xlfn.IFS($T21="中間期",1,$T21="夏期",2,$T21="冬期",3,$T21="",0))</f>
        <v/>
      </c>
      <c r="AF21" s="134" t="str" cm="1">
        <f t="array" ref="AF21">IF($C21="","",_xlfn.IFS($T21="中間期",$L21,$T21="夏期",$O21,$T21="冬期",$R21,$T21="",""))</f>
        <v/>
      </c>
      <c r="AG21" s="134" t="str" cm="1">
        <f t="array" ref="AG21">IF($C21="","",_xlfn.IFS($T21="中間期",$M21,$T21="夏期",$P21,$T21="冬期",$S21,$T21="",""))</f>
        <v/>
      </c>
      <c r="AH21" s="21" t="str">
        <f t="shared" si="11"/>
        <v/>
      </c>
      <c r="AI21" s="21">
        <f t="shared" si="12"/>
        <v>0</v>
      </c>
      <c r="AJ21" s="21">
        <f t="shared" si="13"/>
        <v>0</v>
      </c>
      <c r="AK21" s="42">
        <f t="shared" si="14"/>
        <v>0</v>
      </c>
      <c r="AL21" s="42">
        <f t="shared" si="15"/>
        <v>0</v>
      </c>
      <c r="AM21" s="42" t="str">
        <f t="shared" si="16"/>
        <v/>
      </c>
      <c r="AN21" s="22">
        <f t="shared" si="17"/>
        <v>0</v>
      </c>
      <c r="AO21" s="22">
        <f t="shared" si="19"/>
        <v>0</v>
      </c>
    </row>
    <row r="22" spans="1:41" s="3" customFormat="1" ht="45" customHeight="1">
      <c r="A22" s="51">
        <f t="shared" si="0"/>
        <v>10</v>
      </c>
      <c r="B22" s="52" t="str">
        <f t="shared" si="18"/>
        <v/>
      </c>
      <c r="C22" s="126"/>
      <c r="D22" s="10" t="str">
        <f t="shared" si="1"/>
        <v/>
      </c>
      <c r="E22" s="10" t="str">
        <f t="shared" si="2"/>
        <v/>
      </c>
      <c r="F22" s="128"/>
      <c r="G22" s="128"/>
      <c r="H22" s="55" t="str">
        <f t="shared" si="3"/>
        <v/>
      </c>
      <c r="I22" s="56" t="str">
        <f t="shared" si="4"/>
        <v/>
      </c>
      <c r="J22" s="129"/>
      <c r="K22" s="59" t="str">
        <f t="shared" si="5"/>
        <v/>
      </c>
      <c r="L22" s="130"/>
      <c r="M22" s="130"/>
      <c r="N22" s="59" t="str">
        <f t="shared" si="6"/>
        <v/>
      </c>
      <c r="O22" s="130"/>
      <c r="P22" s="130"/>
      <c r="Q22" s="59" t="str">
        <f t="shared" si="7"/>
        <v/>
      </c>
      <c r="R22" s="130"/>
      <c r="S22" s="130"/>
      <c r="T22" s="131"/>
      <c r="U22" s="33" t="str">
        <f t="shared" si="8"/>
        <v/>
      </c>
      <c r="V22" s="61" t="str">
        <f t="shared" si="9"/>
        <v/>
      </c>
      <c r="W22" s="132"/>
      <c r="X22" s="128"/>
      <c r="Y22" s="133"/>
      <c r="Z22" s="125"/>
      <c r="AA22" s="29"/>
      <c r="AB22" s="19"/>
      <c r="AC22" s="19" t="str">
        <f t="shared" si="10"/>
        <v/>
      </c>
      <c r="AD22" s="96"/>
      <c r="AE22" s="21" t="str" cm="1">
        <f t="array" ref="AE22">IF($C22="","",_xlfn.IFS($T22="中間期",1,$T22="夏期",2,$T22="冬期",3,$T22="",0))</f>
        <v/>
      </c>
      <c r="AF22" s="134" t="str" cm="1">
        <f t="array" ref="AF22">IF($C22="","",_xlfn.IFS($T22="中間期",$L22,$T22="夏期",$O22,$T22="冬期",$R22,$T22="",""))</f>
        <v/>
      </c>
      <c r="AG22" s="134" t="str" cm="1">
        <f t="array" ref="AG22">IF($C22="","",_xlfn.IFS($T22="中間期",$M22,$T22="夏期",$P22,$T22="冬期",$S22,$T22="",""))</f>
        <v/>
      </c>
      <c r="AH22" s="21" t="str">
        <f t="shared" si="11"/>
        <v/>
      </c>
      <c r="AI22" s="21">
        <f t="shared" si="12"/>
        <v>0</v>
      </c>
      <c r="AJ22" s="21">
        <f t="shared" si="13"/>
        <v>0</v>
      </c>
      <c r="AK22" s="42">
        <f t="shared" si="14"/>
        <v>0</v>
      </c>
      <c r="AL22" s="42">
        <f t="shared" si="15"/>
        <v>0</v>
      </c>
      <c r="AM22" s="42" t="str">
        <f t="shared" si="16"/>
        <v/>
      </c>
      <c r="AN22" s="22">
        <f t="shared" si="17"/>
        <v>0</v>
      </c>
      <c r="AO22" s="22">
        <f t="shared" si="19"/>
        <v>0</v>
      </c>
    </row>
    <row r="23" spans="1:41" s="3" customFormat="1" ht="45" customHeight="1">
      <c r="A23" s="51">
        <f t="shared" si="0"/>
        <v>11</v>
      </c>
      <c r="B23" s="52" t="str">
        <f t="shared" si="18"/>
        <v/>
      </c>
      <c r="C23" s="126"/>
      <c r="D23" s="10" t="str">
        <f t="shared" si="1"/>
        <v/>
      </c>
      <c r="E23" s="10" t="str">
        <f t="shared" si="2"/>
        <v/>
      </c>
      <c r="F23" s="128"/>
      <c r="G23" s="128"/>
      <c r="H23" s="55" t="str">
        <f t="shared" si="3"/>
        <v/>
      </c>
      <c r="I23" s="56" t="str">
        <f t="shared" si="4"/>
        <v/>
      </c>
      <c r="J23" s="129"/>
      <c r="K23" s="59" t="str">
        <f t="shared" si="5"/>
        <v/>
      </c>
      <c r="L23" s="130"/>
      <c r="M23" s="130"/>
      <c r="N23" s="59" t="str">
        <f t="shared" si="6"/>
        <v/>
      </c>
      <c r="O23" s="130"/>
      <c r="P23" s="130"/>
      <c r="Q23" s="59" t="str">
        <f t="shared" si="7"/>
        <v/>
      </c>
      <c r="R23" s="130"/>
      <c r="S23" s="130"/>
      <c r="T23" s="131"/>
      <c r="U23" s="33" t="str">
        <f t="shared" si="8"/>
        <v/>
      </c>
      <c r="V23" s="61" t="str">
        <f t="shared" si="9"/>
        <v/>
      </c>
      <c r="W23" s="132"/>
      <c r="X23" s="128"/>
      <c r="Y23" s="133"/>
      <c r="Z23" s="125"/>
      <c r="AA23" s="29"/>
      <c r="AB23" s="19"/>
      <c r="AC23" s="19" t="str">
        <f t="shared" si="10"/>
        <v/>
      </c>
      <c r="AD23" s="96"/>
      <c r="AE23" s="21" t="str" cm="1">
        <f t="array" ref="AE23">IF($C23="","",_xlfn.IFS($T23="中間期",1,$T23="夏期",2,$T23="冬期",3,$T23="",0))</f>
        <v/>
      </c>
      <c r="AF23" s="134" t="str" cm="1">
        <f t="array" ref="AF23">IF($C23="","",_xlfn.IFS($T23="中間期",$L23,$T23="夏期",$O23,$T23="冬期",$R23,$T23="",""))</f>
        <v/>
      </c>
      <c r="AG23" s="134" t="str" cm="1">
        <f t="array" ref="AG23">IF($C23="","",_xlfn.IFS($T23="中間期",$M23,$T23="夏期",$P23,$T23="冬期",$S23,$T23="",""))</f>
        <v/>
      </c>
      <c r="AH23" s="21" t="str">
        <f t="shared" si="11"/>
        <v/>
      </c>
      <c r="AI23" s="21">
        <f t="shared" si="12"/>
        <v>0</v>
      </c>
      <c r="AJ23" s="21">
        <f t="shared" si="13"/>
        <v>0</v>
      </c>
      <c r="AK23" s="42">
        <f t="shared" si="14"/>
        <v>0</v>
      </c>
      <c r="AL23" s="42">
        <f t="shared" si="15"/>
        <v>0</v>
      </c>
      <c r="AM23" s="42" t="str">
        <f t="shared" si="16"/>
        <v/>
      </c>
      <c r="AN23" s="22">
        <f t="shared" si="17"/>
        <v>0</v>
      </c>
      <c r="AO23" s="22">
        <f t="shared" si="19"/>
        <v>0</v>
      </c>
    </row>
    <row r="24" spans="1:41" s="3" customFormat="1" ht="45" customHeight="1">
      <c r="A24" s="51">
        <f t="shared" si="0"/>
        <v>12</v>
      </c>
      <c r="B24" s="52" t="str">
        <f t="shared" si="18"/>
        <v/>
      </c>
      <c r="C24" s="126"/>
      <c r="D24" s="10" t="str">
        <f t="shared" si="1"/>
        <v/>
      </c>
      <c r="E24" s="10" t="str">
        <f t="shared" si="2"/>
        <v/>
      </c>
      <c r="F24" s="128"/>
      <c r="G24" s="128"/>
      <c r="H24" s="55" t="str">
        <f t="shared" si="3"/>
        <v/>
      </c>
      <c r="I24" s="56" t="str">
        <f t="shared" si="4"/>
        <v/>
      </c>
      <c r="J24" s="129"/>
      <c r="K24" s="59" t="str">
        <f t="shared" si="5"/>
        <v/>
      </c>
      <c r="L24" s="130"/>
      <c r="M24" s="130"/>
      <c r="N24" s="59" t="str">
        <f t="shared" si="6"/>
        <v/>
      </c>
      <c r="O24" s="130"/>
      <c r="P24" s="130"/>
      <c r="Q24" s="59" t="str">
        <f t="shared" si="7"/>
        <v/>
      </c>
      <c r="R24" s="130"/>
      <c r="S24" s="130"/>
      <c r="T24" s="131"/>
      <c r="U24" s="33" t="str">
        <f t="shared" si="8"/>
        <v/>
      </c>
      <c r="V24" s="61" t="str">
        <f t="shared" si="9"/>
        <v/>
      </c>
      <c r="W24" s="132"/>
      <c r="X24" s="128"/>
      <c r="Y24" s="133"/>
      <c r="Z24" s="125"/>
      <c r="AA24" s="29"/>
      <c r="AB24" s="19"/>
      <c r="AC24" s="19" t="str">
        <f t="shared" si="10"/>
        <v/>
      </c>
      <c r="AD24" s="96"/>
      <c r="AE24" s="21" t="str" cm="1">
        <f t="array" ref="AE24">IF($C24="","",_xlfn.IFS($T24="中間期",1,$T24="夏期",2,$T24="冬期",3,$T24="",0))</f>
        <v/>
      </c>
      <c r="AF24" s="134" t="str" cm="1">
        <f t="array" ref="AF24">IF($C24="","",_xlfn.IFS($T24="中間期",$L24,$T24="夏期",$O24,$T24="冬期",$R24,$T24="",""))</f>
        <v/>
      </c>
      <c r="AG24" s="134" t="str" cm="1">
        <f t="array" ref="AG24">IF($C24="","",_xlfn.IFS($T24="中間期",$M24,$T24="夏期",$P24,$T24="冬期",$S24,$T24="",""))</f>
        <v/>
      </c>
      <c r="AH24" s="21" t="str">
        <f t="shared" si="11"/>
        <v/>
      </c>
      <c r="AI24" s="21">
        <f t="shared" si="12"/>
        <v>0</v>
      </c>
      <c r="AJ24" s="21">
        <f t="shared" si="13"/>
        <v>0</v>
      </c>
      <c r="AK24" s="42">
        <f t="shared" si="14"/>
        <v>0</v>
      </c>
      <c r="AL24" s="42">
        <f t="shared" si="15"/>
        <v>0</v>
      </c>
      <c r="AM24" s="42" t="str">
        <f t="shared" si="16"/>
        <v/>
      </c>
      <c r="AN24" s="22">
        <f t="shared" si="17"/>
        <v>0</v>
      </c>
      <c r="AO24" s="22">
        <f t="shared" si="19"/>
        <v>0</v>
      </c>
    </row>
    <row r="25" spans="1:41" s="3" customFormat="1" ht="45" customHeight="1">
      <c r="A25" s="51">
        <f t="shared" si="0"/>
        <v>13</v>
      </c>
      <c r="B25" s="52" t="str">
        <f t="shared" si="18"/>
        <v/>
      </c>
      <c r="C25" s="126"/>
      <c r="D25" s="10" t="str">
        <f t="shared" si="1"/>
        <v/>
      </c>
      <c r="E25" s="10" t="str">
        <f t="shared" si="2"/>
        <v/>
      </c>
      <c r="F25" s="128"/>
      <c r="G25" s="128"/>
      <c r="H25" s="55" t="str">
        <f t="shared" si="3"/>
        <v/>
      </c>
      <c r="I25" s="56" t="str">
        <f t="shared" si="4"/>
        <v/>
      </c>
      <c r="J25" s="129"/>
      <c r="K25" s="59" t="str">
        <f t="shared" si="5"/>
        <v/>
      </c>
      <c r="L25" s="130"/>
      <c r="M25" s="130"/>
      <c r="N25" s="59" t="str">
        <f t="shared" si="6"/>
        <v/>
      </c>
      <c r="O25" s="130"/>
      <c r="P25" s="130"/>
      <c r="Q25" s="59" t="str">
        <f t="shared" si="7"/>
        <v/>
      </c>
      <c r="R25" s="130"/>
      <c r="S25" s="130"/>
      <c r="T25" s="131"/>
      <c r="U25" s="33" t="str">
        <f t="shared" si="8"/>
        <v/>
      </c>
      <c r="V25" s="61" t="str">
        <f t="shared" si="9"/>
        <v/>
      </c>
      <c r="W25" s="132"/>
      <c r="X25" s="128"/>
      <c r="Y25" s="133"/>
      <c r="Z25" s="125"/>
      <c r="AA25" s="29"/>
      <c r="AB25" s="19"/>
      <c r="AC25" s="19" t="str">
        <f t="shared" si="10"/>
        <v/>
      </c>
      <c r="AD25" s="96"/>
      <c r="AE25" s="21" t="str" cm="1">
        <f t="array" ref="AE25">IF($C25="","",_xlfn.IFS($T25="中間期",1,$T25="夏期",2,$T25="冬期",3,$T25="",0))</f>
        <v/>
      </c>
      <c r="AF25" s="134" t="str" cm="1">
        <f t="array" ref="AF25">IF($C25="","",_xlfn.IFS($T25="中間期",$L25,$T25="夏期",$O25,$T25="冬期",$R25,$T25="",""))</f>
        <v/>
      </c>
      <c r="AG25" s="134" t="str" cm="1">
        <f t="array" ref="AG25">IF($C25="","",_xlfn.IFS($T25="中間期",$M25,$T25="夏期",$P25,$T25="冬期",$S25,$T25="",""))</f>
        <v/>
      </c>
      <c r="AH25" s="21" t="str">
        <f t="shared" si="11"/>
        <v/>
      </c>
      <c r="AI25" s="21">
        <f t="shared" si="12"/>
        <v>0</v>
      </c>
      <c r="AJ25" s="21">
        <f t="shared" si="13"/>
        <v>0</v>
      </c>
      <c r="AK25" s="42">
        <f t="shared" si="14"/>
        <v>0</v>
      </c>
      <c r="AL25" s="42">
        <f t="shared" si="15"/>
        <v>0</v>
      </c>
      <c r="AM25" s="42" t="str">
        <f t="shared" si="16"/>
        <v/>
      </c>
      <c r="AN25" s="22">
        <f t="shared" si="17"/>
        <v>0</v>
      </c>
      <c r="AO25" s="22">
        <f t="shared" si="19"/>
        <v>0</v>
      </c>
    </row>
    <row r="26" spans="1:41" s="3" customFormat="1" ht="45" customHeight="1">
      <c r="A26" s="51">
        <f t="shared" si="0"/>
        <v>14</v>
      </c>
      <c r="B26" s="52" t="str">
        <f t="shared" si="18"/>
        <v/>
      </c>
      <c r="C26" s="126"/>
      <c r="D26" s="10" t="str">
        <f t="shared" si="1"/>
        <v/>
      </c>
      <c r="E26" s="10" t="str">
        <f t="shared" si="2"/>
        <v/>
      </c>
      <c r="F26" s="128"/>
      <c r="G26" s="128"/>
      <c r="H26" s="55" t="str">
        <f t="shared" si="3"/>
        <v/>
      </c>
      <c r="I26" s="56" t="str">
        <f t="shared" si="4"/>
        <v/>
      </c>
      <c r="J26" s="129"/>
      <c r="K26" s="59" t="str">
        <f t="shared" si="5"/>
        <v/>
      </c>
      <c r="L26" s="130"/>
      <c r="M26" s="130"/>
      <c r="N26" s="59" t="str">
        <f t="shared" si="6"/>
        <v/>
      </c>
      <c r="O26" s="130"/>
      <c r="P26" s="130"/>
      <c r="Q26" s="59" t="str">
        <f t="shared" si="7"/>
        <v/>
      </c>
      <c r="R26" s="130"/>
      <c r="S26" s="130"/>
      <c r="T26" s="131"/>
      <c r="U26" s="33" t="str">
        <f t="shared" si="8"/>
        <v/>
      </c>
      <c r="V26" s="61" t="str">
        <f t="shared" si="9"/>
        <v/>
      </c>
      <c r="W26" s="132"/>
      <c r="X26" s="128"/>
      <c r="Y26" s="133"/>
      <c r="Z26" s="125"/>
      <c r="AA26" s="29"/>
      <c r="AB26" s="19"/>
      <c r="AC26" s="19" t="str">
        <f t="shared" si="10"/>
        <v/>
      </c>
      <c r="AD26" s="96"/>
      <c r="AE26" s="21" t="str" cm="1">
        <f t="array" ref="AE26">IF($C26="","",_xlfn.IFS($T26="中間期",1,$T26="夏期",2,$T26="冬期",3,$T26="",0))</f>
        <v/>
      </c>
      <c r="AF26" s="134" t="str" cm="1">
        <f t="array" ref="AF26">IF($C26="","",_xlfn.IFS($T26="中間期",$L26,$T26="夏期",$O26,$T26="冬期",$R26,$T26="",""))</f>
        <v/>
      </c>
      <c r="AG26" s="134" t="str" cm="1">
        <f t="array" ref="AG26">IF($C26="","",_xlfn.IFS($T26="中間期",$M26,$T26="夏期",$P26,$T26="冬期",$S26,$T26="",""))</f>
        <v/>
      </c>
      <c r="AH26" s="21" t="str">
        <f t="shared" si="11"/>
        <v/>
      </c>
      <c r="AI26" s="21">
        <f t="shared" si="12"/>
        <v>0</v>
      </c>
      <c r="AJ26" s="21">
        <f t="shared" si="13"/>
        <v>0</v>
      </c>
      <c r="AK26" s="42">
        <f t="shared" si="14"/>
        <v>0</v>
      </c>
      <c r="AL26" s="42">
        <f t="shared" si="15"/>
        <v>0</v>
      </c>
      <c r="AM26" s="42" t="str">
        <f t="shared" si="16"/>
        <v/>
      </c>
      <c r="AN26" s="22">
        <f t="shared" si="17"/>
        <v>0</v>
      </c>
      <c r="AO26" s="22">
        <f t="shared" si="19"/>
        <v>0</v>
      </c>
    </row>
    <row r="27" spans="1:41" s="3" customFormat="1" ht="45" customHeight="1">
      <c r="A27" s="51">
        <f t="shared" si="0"/>
        <v>15</v>
      </c>
      <c r="B27" s="52" t="str">
        <f t="shared" si="18"/>
        <v/>
      </c>
      <c r="C27" s="126"/>
      <c r="D27" s="10" t="str">
        <f t="shared" si="1"/>
        <v/>
      </c>
      <c r="E27" s="10" t="str">
        <f t="shared" si="2"/>
        <v/>
      </c>
      <c r="F27" s="128"/>
      <c r="G27" s="128"/>
      <c r="H27" s="55" t="str">
        <f t="shared" si="3"/>
        <v/>
      </c>
      <c r="I27" s="56" t="str">
        <f t="shared" si="4"/>
        <v/>
      </c>
      <c r="J27" s="129"/>
      <c r="K27" s="59" t="str">
        <f t="shared" si="5"/>
        <v/>
      </c>
      <c r="L27" s="130"/>
      <c r="M27" s="130"/>
      <c r="N27" s="59" t="str">
        <f t="shared" si="6"/>
        <v/>
      </c>
      <c r="O27" s="130"/>
      <c r="P27" s="130"/>
      <c r="Q27" s="59" t="str">
        <f t="shared" si="7"/>
        <v/>
      </c>
      <c r="R27" s="130"/>
      <c r="S27" s="130"/>
      <c r="T27" s="131"/>
      <c r="U27" s="33" t="str">
        <f t="shared" si="8"/>
        <v/>
      </c>
      <c r="V27" s="61" t="str">
        <f t="shared" si="9"/>
        <v/>
      </c>
      <c r="W27" s="132"/>
      <c r="X27" s="128"/>
      <c r="Y27" s="133"/>
      <c r="Z27" s="125"/>
      <c r="AA27" s="29"/>
      <c r="AB27" s="19"/>
      <c r="AC27" s="19" t="str">
        <f t="shared" si="10"/>
        <v/>
      </c>
      <c r="AD27" s="96"/>
      <c r="AE27" s="21" t="str" cm="1">
        <f t="array" ref="AE27">IF($C27="","",_xlfn.IFS($T27="中間期",1,$T27="夏期",2,$T27="冬期",3,$T27="",0))</f>
        <v/>
      </c>
      <c r="AF27" s="134" t="str" cm="1">
        <f t="array" ref="AF27">IF($C27="","",_xlfn.IFS($T27="中間期",$L27,$T27="夏期",$O27,$T27="冬期",$R27,$T27="",""))</f>
        <v/>
      </c>
      <c r="AG27" s="134" t="str" cm="1">
        <f t="array" ref="AG27">IF($C27="","",_xlfn.IFS($T27="中間期",$M27,$T27="夏期",$P27,$T27="冬期",$S27,$T27="",""))</f>
        <v/>
      </c>
      <c r="AH27" s="21" t="str">
        <f t="shared" si="11"/>
        <v/>
      </c>
      <c r="AI27" s="21">
        <f t="shared" si="12"/>
        <v>0</v>
      </c>
      <c r="AJ27" s="21">
        <f t="shared" si="13"/>
        <v>0</v>
      </c>
      <c r="AK27" s="42">
        <f t="shared" si="14"/>
        <v>0</v>
      </c>
      <c r="AL27" s="42">
        <f t="shared" si="15"/>
        <v>0</v>
      </c>
      <c r="AM27" s="42" t="str">
        <f t="shared" si="16"/>
        <v/>
      </c>
      <c r="AN27" s="22">
        <f t="shared" si="17"/>
        <v>0</v>
      </c>
      <c r="AO27" s="22">
        <f t="shared" si="19"/>
        <v>0</v>
      </c>
    </row>
    <row r="28" spans="1:41" s="3" customFormat="1" ht="45" customHeight="1">
      <c r="A28" s="51">
        <f t="shared" si="0"/>
        <v>16</v>
      </c>
      <c r="B28" s="52" t="str">
        <f t="shared" si="18"/>
        <v/>
      </c>
      <c r="C28" s="126"/>
      <c r="D28" s="10" t="str">
        <f t="shared" si="1"/>
        <v/>
      </c>
      <c r="E28" s="10" t="str">
        <f t="shared" si="2"/>
        <v/>
      </c>
      <c r="F28" s="128"/>
      <c r="G28" s="128"/>
      <c r="H28" s="55" t="str">
        <f t="shared" si="3"/>
        <v/>
      </c>
      <c r="I28" s="56" t="str">
        <f t="shared" si="4"/>
        <v/>
      </c>
      <c r="J28" s="129"/>
      <c r="K28" s="59" t="str">
        <f t="shared" si="5"/>
        <v/>
      </c>
      <c r="L28" s="130"/>
      <c r="M28" s="130"/>
      <c r="N28" s="59" t="str">
        <f t="shared" si="6"/>
        <v/>
      </c>
      <c r="O28" s="130"/>
      <c r="P28" s="130"/>
      <c r="Q28" s="59" t="str">
        <f t="shared" si="7"/>
        <v/>
      </c>
      <c r="R28" s="130"/>
      <c r="S28" s="130"/>
      <c r="T28" s="131"/>
      <c r="U28" s="33" t="str">
        <f t="shared" si="8"/>
        <v/>
      </c>
      <c r="V28" s="61" t="str">
        <f t="shared" si="9"/>
        <v/>
      </c>
      <c r="W28" s="132"/>
      <c r="X28" s="128"/>
      <c r="Y28" s="133"/>
      <c r="Z28" s="125"/>
      <c r="AA28" s="29"/>
      <c r="AB28" s="19"/>
      <c r="AC28" s="19" t="str">
        <f t="shared" si="10"/>
        <v/>
      </c>
      <c r="AD28" s="96"/>
      <c r="AE28" s="21" t="str" cm="1">
        <f t="array" ref="AE28">IF($C28="","",_xlfn.IFS($T28="中間期",1,$T28="夏期",2,$T28="冬期",3,$T28="",0))</f>
        <v/>
      </c>
      <c r="AF28" s="134" t="str" cm="1">
        <f t="array" ref="AF28">IF($C28="","",_xlfn.IFS($T28="中間期",$L28,$T28="夏期",$O28,$T28="冬期",$R28,$T28="",""))</f>
        <v/>
      </c>
      <c r="AG28" s="134" t="str" cm="1">
        <f t="array" ref="AG28">IF($C28="","",_xlfn.IFS($T28="中間期",$M28,$T28="夏期",$P28,$T28="冬期",$S28,$T28="",""))</f>
        <v/>
      </c>
      <c r="AH28" s="21" t="str">
        <f t="shared" si="11"/>
        <v/>
      </c>
      <c r="AI28" s="21">
        <f t="shared" si="12"/>
        <v>0</v>
      </c>
      <c r="AJ28" s="21">
        <f t="shared" si="13"/>
        <v>0</v>
      </c>
      <c r="AK28" s="42">
        <f t="shared" si="14"/>
        <v>0</v>
      </c>
      <c r="AL28" s="42">
        <f t="shared" si="15"/>
        <v>0</v>
      </c>
      <c r="AM28" s="42" t="str">
        <f t="shared" si="16"/>
        <v/>
      </c>
      <c r="AN28" s="22">
        <f t="shared" si="17"/>
        <v>0</v>
      </c>
      <c r="AO28" s="22">
        <f t="shared" si="19"/>
        <v>0</v>
      </c>
    </row>
    <row r="29" spans="1:41" s="3" customFormat="1" ht="45" customHeight="1">
      <c r="A29" s="51">
        <f t="shared" si="0"/>
        <v>17</v>
      </c>
      <c r="B29" s="52" t="str">
        <f t="shared" si="18"/>
        <v/>
      </c>
      <c r="C29" s="126"/>
      <c r="D29" s="10" t="str">
        <f t="shared" si="1"/>
        <v/>
      </c>
      <c r="E29" s="10" t="str">
        <f t="shared" si="2"/>
        <v/>
      </c>
      <c r="F29" s="128"/>
      <c r="G29" s="128"/>
      <c r="H29" s="55" t="str">
        <f t="shared" si="3"/>
        <v/>
      </c>
      <c r="I29" s="56" t="str">
        <f t="shared" si="4"/>
        <v/>
      </c>
      <c r="J29" s="129"/>
      <c r="K29" s="59" t="str">
        <f t="shared" si="5"/>
        <v/>
      </c>
      <c r="L29" s="130"/>
      <c r="M29" s="130"/>
      <c r="N29" s="59" t="str">
        <f t="shared" si="6"/>
        <v/>
      </c>
      <c r="O29" s="130"/>
      <c r="P29" s="130"/>
      <c r="Q29" s="59" t="str">
        <f t="shared" si="7"/>
        <v/>
      </c>
      <c r="R29" s="130"/>
      <c r="S29" s="130"/>
      <c r="T29" s="131"/>
      <c r="U29" s="33" t="str">
        <f t="shared" si="8"/>
        <v/>
      </c>
      <c r="V29" s="61" t="str">
        <f t="shared" si="9"/>
        <v/>
      </c>
      <c r="W29" s="132"/>
      <c r="X29" s="128"/>
      <c r="Y29" s="133"/>
      <c r="Z29" s="125"/>
      <c r="AA29" s="29"/>
      <c r="AB29" s="19"/>
      <c r="AC29" s="19" t="str">
        <f t="shared" si="10"/>
        <v/>
      </c>
      <c r="AD29" s="96"/>
      <c r="AE29" s="21" t="str" cm="1">
        <f t="array" ref="AE29">IF($C29="","",_xlfn.IFS($T29="中間期",1,$T29="夏期",2,$T29="冬期",3,$T29="",0))</f>
        <v/>
      </c>
      <c r="AF29" s="134" t="str" cm="1">
        <f t="array" ref="AF29">IF($C29="","",_xlfn.IFS($T29="中間期",$L29,$T29="夏期",$O29,$T29="冬期",$R29,$T29="",""))</f>
        <v/>
      </c>
      <c r="AG29" s="134" t="str" cm="1">
        <f t="array" ref="AG29">IF($C29="","",_xlfn.IFS($T29="中間期",$M29,$T29="夏期",$P29,$T29="冬期",$S29,$T29="",""))</f>
        <v/>
      </c>
      <c r="AH29" s="21" t="str">
        <f t="shared" si="11"/>
        <v/>
      </c>
      <c r="AI29" s="21">
        <f t="shared" si="12"/>
        <v>0</v>
      </c>
      <c r="AJ29" s="21">
        <f t="shared" si="13"/>
        <v>0</v>
      </c>
      <c r="AK29" s="42">
        <f t="shared" si="14"/>
        <v>0</v>
      </c>
      <c r="AL29" s="42">
        <f t="shared" si="15"/>
        <v>0</v>
      </c>
      <c r="AM29" s="42" t="str">
        <f t="shared" si="16"/>
        <v/>
      </c>
      <c r="AN29" s="22">
        <f t="shared" si="17"/>
        <v>0</v>
      </c>
      <c r="AO29" s="22">
        <f t="shared" si="19"/>
        <v>0</v>
      </c>
    </row>
    <row r="30" spans="1:41" s="3" customFormat="1" ht="45" customHeight="1">
      <c r="A30" s="51">
        <f t="shared" si="0"/>
        <v>18</v>
      </c>
      <c r="B30" s="52" t="str">
        <f t="shared" si="18"/>
        <v/>
      </c>
      <c r="C30" s="126"/>
      <c r="D30" s="10" t="str">
        <f t="shared" si="1"/>
        <v/>
      </c>
      <c r="E30" s="10" t="str">
        <f t="shared" si="2"/>
        <v/>
      </c>
      <c r="F30" s="128"/>
      <c r="G30" s="128"/>
      <c r="H30" s="55" t="str">
        <f t="shared" si="3"/>
        <v/>
      </c>
      <c r="I30" s="56" t="str">
        <f t="shared" si="4"/>
        <v/>
      </c>
      <c r="J30" s="129"/>
      <c r="K30" s="59" t="str">
        <f t="shared" si="5"/>
        <v/>
      </c>
      <c r="L30" s="130"/>
      <c r="M30" s="130"/>
      <c r="N30" s="59" t="str">
        <f t="shared" si="6"/>
        <v/>
      </c>
      <c r="O30" s="130"/>
      <c r="P30" s="130"/>
      <c r="Q30" s="59" t="str">
        <f t="shared" si="7"/>
        <v/>
      </c>
      <c r="R30" s="130"/>
      <c r="S30" s="130"/>
      <c r="T30" s="131"/>
      <c r="U30" s="33" t="str">
        <f t="shared" si="8"/>
        <v/>
      </c>
      <c r="V30" s="61" t="str">
        <f t="shared" si="9"/>
        <v/>
      </c>
      <c r="W30" s="132"/>
      <c r="X30" s="128"/>
      <c r="Y30" s="133"/>
      <c r="Z30" s="125"/>
      <c r="AA30" s="29"/>
      <c r="AB30" s="19"/>
      <c r="AC30" s="19" t="str">
        <f t="shared" si="10"/>
        <v/>
      </c>
      <c r="AD30" s="96"/>
      <c r="AE30" s="21" t="str" cm="1">
        <f t="array" ref="AE30">IF($C30="","",_xlfn.IFS($T30="中間期",1,$T30="夏期",2,$T30="冬期",3,$T30="",0))</f>
        <v/>
      </c>
      <c r="AF30" s="134" t="str" cm="1">
        <f t="array" ref="AF30">IF($C30="","",_xlfn.IFS($T30="中間期",$L30,$T30="夏期",$O30,$T30="冬期",$R30,$T30="",""))</f>
        <v/>
      </c>
      <c r="AG30" s="134" t="str" cm="1">
        <f t="array" ref="AG30">IF($C30="","",_xlfn.IFS($T30="中間期",$M30,$T30="夏期",$P30,$T30="冬期",$S30,$T30="",""))</f>
        <v/>
      </c>
      <c r="AH30" s="21" t="str">
        <f t="shared" si="11"/>
        <v/>
      </c>
      <c r="AI30" s="21">
        <f t="shared" si="12"/>
        <v>0</v>
      </c>
      <c r="AJ30" s="21">
        <f t="shared" si="13"/>
        <v>0</v>
      </c>
      <c r="AK30" s="42">
        <f t="shared" si="14"/>
        <v>0</v>
      </c>
      <c r="AL30" s="42">
        <f t="shared" si="15"/>
        <v>0</v>
      </c>
      <c r="AM30" s="42" t="str">
        <f t="shared" si="16"/>
        <v/>
      </c>
      <c r="AN30" s="22">
        <f t="shared" si="17"/>
        <v>0</v>
      </c>
      <c r="AO30" s="22">
        <f t="shared" si="19"/>
        <v>0</v>
      </c>
    </row>
    <row r="31" spans="1:41" s="3" customFormat="1" ht="45" customHeight="1">
      <c r="A31" s="51">
        <f t="shared" si="0"/>
        <v>19</v>
      </c>
      <c r="B31" s="52" t="str">
        <f t="shared" si="18"/>
        <v/>
      </c>
      <c r="C31" s="126"/>
      <c r="D31" s="10" t="str">
        <f t="shared" si="1"/>
        <v/>
      </c>
      <c r="E31" s="10" t="str">
        <f t="shared" si="2"/>
        <v/>
      </c>
      <c r="F31" s="128"/>
      <c r="G31" s="128"/>
      <c r="H31" s="55" t="str">
        <f t="shared" si="3"/>
        <v/>
      </c>
      <c r="I31" s="56" t="str">
        <f t="shared" si="4"/>
        <v/>
      </c>
      <c r="J31" s="129"/>
      <c r="K31" s="59" t="str">
        <f t="shared" si="5"/>
        <v/>
      </c>
      <c r="L31" s="130"/>
      <c r="M31" s="130"/>
      <c r="N31" s="59" t="str">
        <f t="shared" si="6"/>
        <v/>
      </c>
      <c r="O31" s="130"/>
      <c r="P31" s="130"/>
      <c r="Q31" s="59" t="str">
        <f t="shared" si="7"/>
        <v/>
      </c>
      <c r="R31" s="130"/>
      <c r="S31" s="130"/>
      <c r="T31" s="131"/>
      <c r="U31" s="33" t="str">
        <f t="shared" si="8"/>
        <v/>
      </c>
      <c r="V31" s="61" t="str">
        <f t="shared" si="9"/>
        <v/>
      </c>
      <c r="W31" s="132"/>
      <c r="X31" s="128"/>
      <c r="Y31" s="133"/>
      <c r="Z31" s="125"/>
      <c r="AA31" s="29"/>
      <c r="AB31" s="19"/>
      <c r="AC31" s="19" t="str">
        <f t="shared" si="10"/>
        <v/>
      </c>
      <c r="AD31" s="96"/>
      <c r="AE31" s="21" t="str" cm="1">
        <f t="array" ref="AE31">IF($C31="","",_xlfn.IFS($T31="中間期",1,$T31="夏期",2,$T31="冬期",3,$T31="",0))</f>
        <v/>
      </c>
      <c r="AF31" s="134" t="str" cm="1">
        <f t="array" ref="AF31">IF($C31="","",_xlfn.IFS($T31="中間期",$L31,$T31="夏期",$O31,$T31="冬期",$R31,$T31="",""))</f>
        <v/>
      </c>
      <c r="AG31" s="134" t="str" cm="1">
        <f t="array" ref="AG31">IF($C31="","",_xlfn.IFS($T31="中間期",$M31,$T31="夏期",$P31,$T31="冬期",$S31,$T31="",""))</f>
        <v/>
      </c>
      <c r="AH31" s="21" t="str">
        <f t="shared" si="11"/>
        <v/>
      </c>
      <c r="AI31" s="21">
        <f t="shared" si="12"/>
        <v>0</v>
      </c>
      <c r="AJ31" s="21">
        <f t="shared" si="13"/>
        <v>0</v>
      </c>
      <c r="AK31" s="42">
        <f t="shared" si="14"/>
        <v>0</v>
      </c>
      <c r="AL31" s="42">
        <f t="shared" si="15"/>
        <v>0</v>
      </c>
      <c r="AM31" s="42" t="str">
        <f t="shared" si="16"/>
        <v/>
      </c>
      <c r="AN31" s="22">
        <f t="shared" si="17"/>
        <v>0</v>
      </c>
      <c r="AO31" s="22">
        <f t="shared" si="19"/>
        <v>0</v>
      </c>
    </row>
    <row r="32" spans="1:41" s="3" customFormat="1" ht="45" customHeight="1">
      <c r="A32" s="51">
        <f t="shared" si="0"/>
        <v>20</v>
      </c>
      <c r="B32" s="52" t="str">
        <f t="shared" si="18"/>
        <v/>
      </c>
      <c r="C32" s="126"/>
      <c r="D32" s="10" t="str">
        <f t="shared" si="1"/>
        <v/>
      </c>
      <c r="E32" s="10" t="str">
        <f t="shared" si="2"/>
        <v/>
      </c>
      <c r="F32" s="128"/>
      <c r="G32" s="128"/>
      <c r="H32" s="55" t="str">
        <f t="shared" si="3"/>
        <v/>
      </c>
      <c r="I32" s="56" t="str">
        <f t="shared" si="4"/>
        <v/>
      </c>
      <c r="J32" s="129"/>
      <c r="K32" s="59" t="str">
        <f t="shared" si="5"/>
        <v/>
      </c>
      <c r="L32" s="130"/>
      <c r="M32" s="130"/>
      <c r="N32" s="59" t="str">
        <f t="shared" si="6"/>
        <v/>
      </c>
      <c r="O32" s="130"/>
      <c r="P32" s="130"/>
      <c r="Q32" s="59" t="str">
        <f t="shared" si="7"/>
        <v/>
      </c>
      <c r="R32" s="130"/>
      <c r="S32" s="130"/>
      <c r="T32" s="131"/>
      <c r="U32" s="33" t="str">
        <f t="shared" si="8"/>
        <v/>
      </c>
      <c r="V32" s="61" t="str">
        <f t="shared" si="9"/>
        <v/>
      </c>
      <c r="W32" s="132"/>
      <c r="X32" s="128"/>
      <c r="Y32" s="133"/>
      <c r="Z32" s="125"/>
      <c r="AA32" s="29"/>
      <c r="AB32" s="19"/>
      <c r="AC32" s="19" t="str">
        <f t="shared" si="10"/>
        <v/>
      </c>
      <c r="AD32" s="96"/>
      <c r="AE32" s="21" t="str" cm="1">
        <f t="array" ref="AE32">IF($C32="","",_xlfn.IFS($T32="中間期",1,$T32="夏期",2,$T32="冬期",3,$T32="",0))</f>
        <v/>
      </c>
      <c r="AF32" s="134" t="str" cm="1">
        <f t="array" ref="AF32">IF($C32="","",_xlfn.IFS($T32="中間期",$L32,$T32="夏期",$O32,$T32="冬期",$R32,$T32="",""))</f>
        <v/>
      </c>
      <c r="AG32" s="134" t="str" cm="1">
        <f t="array" ref="AG32">IF($C32="","",_xlfn.IFS($T32="中間期",$M32,$T32="夏期",$P32,$T32="冬期",$S32,$T32="",""))</f>
        <v/>
      </c>
      <c r="AH32" s="21" t="str">
        <f t="shared" si="11"/>
        <v/>
      </c>
      <c r="AI32" s="21">
        <f t="shared" si="12"/>
        <v>0</v>
      </c>
      <c r="AJ32" s="21">
        <f t="shared" si="13"/>
        <v>0</v>
      </c>
      <c r="AK32" s="42">
        <f t="shared" si="14"/>
        <v>0</v>
      </c>
      <c r="AL32" s="42">
        <f t="shared" si="15"/>
        <v>0</v>
      </c>
      <c r="AM32" s="42" t="str">
        <f t="shared" si="16"/>
        <v/>
      </c>
      <c r="AN32" s="22">
        <f t="shared" si="17"/>
        <v>0</v>
      </c>
      <c r="AO32" s="22">
        <f t="shared" si="19"/>
        <v>0</v>
      </c>
    </row>
    <row r="33" spans="1:41" s="3" customFormat="1" ht="45" customHeight="1">
      <c r="A33" s="51">
        <f t="shared" si="0"/>
        <v>21</v>
      </c>
      <c r="B33" s="52" t="str">
        <f t="shared" si="18"/>
        <v/>
      </c>
      <c r="C33" s="126"/>
      <c r="D33" s="10" t="str">
        <f t="shared" si="1"/>
        <v/>
      </c>
      <c r="E33" s="10" t="str">
        <f t="shared" si="2"/>
        <v/>
      </c>
      <c r="F33" s="128"/>
      <c r="G33" s="128"/>
      <c r="H33" s="55" t="str">
        <f t="shared" si="3"/>
        <v/>
      </c>
      <c r="I33" s="56" t="str">
        <f t="shared" si="4"/>
        <v/>
      </c>
      <c r="J33" s="129"/>
      <c r="K33" s="59" t="str">
        <f t="shared" si="5"/>
        <v/>
      </c>
      <c r="L33" s="130"/>
      <c r="M33" s="130"/>
      <c r="N33" s="59" t="str">
        <f t="shared" si="6"/>
        <v/>
      </c>
      <c r="O33" s="130"/>
      <c r="P33" s="130"/>
      <c r="Q33" s="59" t="str">
        <f t="shared" si="7"/>
        <v/>
      </c>
      <c r="R33" s="130"/>
      <c r="S33" s="130"/>
      <c r="T33" s="131"/>
      <c r="U33" s="33" t="str">
        <f t="shared" si="8"/>
        <v/>
      </c>
      <c r="V33" s="61" t="str">
        <f t="shared" si="9"/>
        <v/>
      </c>
      <c r="W33" s="132"/>
      <c r="X33" s="128"/>
      <c r="Y33" s="133"/>
      <c r="Z33" s="125"/>
      <c r="AA33" s="29"/>
      <c r="AB33" s="19"/>
      <c r="AC33" s="19" t="str">
        <f t="shared" si="10"/>
        <v/>
      </c>
      <c r="AD33" s="96"/>
      <c r="AE33" s="21" t="str" cm="1">
        <f t="array" ref="AE33">IF($C33="","",_xlfn.IFS($T33="中間期",1,$T33="夏期",2,$T33="冬期",3,$T33="",0))</f>
        <v/>
      </c>
      <c r="AF33" s="134" t="str" cm="1">
        <f t="array" ref="AF33">IF($C33="","",_xlfn.IFS($T33="中間期",$L33,$T33="夏期",$O33,$T33="冬期",$R33,$T33="",""))</f>
        <v/>
      </c>
      <c r="AG33" s="134" t="str" cm="1">
        <f t="array" ref="AG33">IF($C33="","",_xlfn.IFS($T33="中間期",$M33,$T33="夏期",$P33,$T33="冬期",$S33,$T33="",""))</f>
        <v/>
      </c>
      <c r="AH33" s="21" t="str">
        <f t="shared" si="11"/>
        <v/>
      </c>
      <c r="AI33" s="21">
        <f t="shared" si="12"/>
        <v>0</v>
      </c>
      <c r="AJ33" s="21">
        <f t="shared" si="13"/>
        <v>0</v>
      </c>
      <c r="AK33" s="42">
        <f t="shared" si="14"/>
        <v>0</v>
      </c>
      <c r="AL33" s="42">
        <f t="shared" si="15"/>
        <v>0</v>
      </c>
      <c r="AM33" s="42" t="str">
        <f t="shared" si="16"/>
        <v/>
      </c>
      <c r="AN33" s="22">
        <f t="shared" si="17"/>
        <v>0</v>
      </c>
      <c r="AO33" s="22">
        <f t="shared" si="19"/>
        <v>0</v>
      </c>
    </row>
    <row r="34" spans="1:41" s="3" customFormat="1" ht="45" customHeight="1">
      <c r="A34" s="51">
        <f t="shared" si="0"/>
        <v>22</v>
      </c>
      <c r="B34" s="52" t="str">
        <f t="shared" si="18"/>
        <v/>
      </c>
      <c r="C34" s="126"/>
      <c r="D34" s="10" t="str">
        <f t="shared" si="1"/>
        <v/>
      </c>
      <c r="E34" s="10" t="str">
        <f t="shared" si="2"/>
        <v/>
      </c>
      <c r="F34" s="128"/>
      <c r="G34" s="128"/>
      <c r="H34" s="55" t="str">
        <f t="shared" si="3"/>
        <v/>
      </c>
      <c r="I34" s="56" t="str">
        <f t="shared" si="4"/>
        <v/>
      </c>
      <c r="J34" s="129"/>
      <c r="K34" s="59" t="str">
        <f t="shared" si="5"/>
        <v/>
      </c>
      <c r="L34" s="130"/>
      <c r="M34" s="130"/>
      <c r="N34" s="59" t="str">
        <f t="shared" si="6"/>
        <v/>
      </c>
      <c r="O34" s="130"/>
      <c r="P34" s="130"/>
      <c r="Q34" s="59" t="str">
        <f t="shared" si="7"/>
        <v/>
      </c>
      <c r="R34" s="130"/>
      <c r="S34" s="130"/>
      <c r="T34" s="131"/>
      <c r="U34" s="33" t="str">
        <f t="shared" si="8"/>
        <v/>
      </c>
      <c r="V34" s="61" t="str">
        <f t="shared" si="9"/>
        <v/>
      </c>
      <c r="W34" s="132"/>
      <c r="X34" s="128"/>
      <c r="Y34" s="133"/>
      <c r="Z34" s="125"/>
      <c r="AA34" s="29"/>
      <c r="AB34" s="19"/>
      <c r="AC34" s="19" t="str">
        <f t="shared" si="10"/>
        <v/>
      </c>
      <c r="AD34" s="96"/>
      <c r="AE34" s="21" t="str" cm="1">
        <f t="array" ref="AE34">IF($C34="","",_xlfn.IFS($T34="中間期",1,$T34="夏期",2,$T34="冬期",3,$T34="",0))</f>
        <v/>
      </c>
      <c r="AF34" s="134" t="str" cm="1">
        <f t="array" ref="AF34">IF($C34="","",_xlfn.IFS($T34="中間期",$L34,$T34="夏期",$O34,$T34="冬期",$R34,$T34="",""))</f>
        <v/>
      </c>
      <c r="AG34" s="134" t="str" cm="1">
        <f t="array" ref="AG34">IF($C34="","",_xlfn.IFS($T34="中間期",$M34,$T34="夏期",$P34,$T34="冬期",$S34,$T34="",""))</f>
        <v/>
      </c>
      <c r="AH34" s="21" t="str">
        <f t="shared" si="11"/>
        <v/>
      </c>
      <c r="AI34" s="21">
        <f t="shared" si="12"/>
        <v>0</v>
      </c>
      <c r="AJ34" s="21">
        <f t="shared" si="13"/>
        <v>0</v>
      </c>
      <c r="AK34" s="42">
        <f t="shared" si="14"/>
        <v>0</v>
      </c>
      <c r="AL34" s="42">
        <f t="shared" si="15"/>
        <v>0</v>
      </c>
      <c r="AM34" s="42" t="str">
        <f t="shared" si="16"/>
        <v/>
      </c>
      <c r="AN34" s="22">
        <f t="shared" si="17"/>
        <v>0</v>
      </c>
      <c r="AO34" s="22">
        <f t="shared" si="19"/>
        <v>0</v>
      </c>
    </row>
    <row r="35" spans="1:41" s="3" customFormat="1" ht="45" customHeight="1">
      <c r="A35" s="51">
        <f t="shared" si="0"/>
        <v>23</v>
      </c>
      <c r="B35" s="52" t="str">
        <f t="shared" si="18"/>
        <v/>
      </c>
      <c r="C35" s="126"/>
      <c r="D35" s="10" t="str">
        <f t="shared" si="1"/>
        <v/>
      </c>
      <c r="E35" s="10" t="str">
        <f t="shared" si="2"/>
        <v/>
      </c>
      <c r="F35" s="128"/>
      <c r="G35" s="128"/>
      <c r="H35" s="55" t="str">
        <f t="shared" si="3"/>
        <v/>
      </c>
      <c r="I35" s="56" t="str">
        <f t="shared" si="4"/>
        <v/>
      </c>
      <c r="J35" s="129"/>
      <c r="K35" s="59" t="str">
        <f t="shared" si="5"/>
        <v/>
      </c>
      <c r="L35" s="130"/>
      <c r="M35" s="130"/>
      <c r="N35" s="59" t="str">
        <f t="shared" si="6"/>
        <v/>
      </c>
      <c r="O35" s="130"/>
      <c r="P35" s="130"/>
      <c r="Q35" s="59" t="str">
        <f t="shared" si="7"/>
        <v/>
      </c>
      <c r="R35" s="130"/>
      <c r="S35" s="130"/>
      <c r="T35" s="131"/>
      <c r="U35" s="33" t="str">
        <f t="shared" si="8"/>
        <v/>
      </c>
      <c r="V35" s="61" t="str">
        <f t="shared" si="9"/>
        <v/>
      </c>
      <c r="W35" s="132"/>
      <c r="X35" s="128"/>
      <c r="Y35" s="133"/>
      <c r="Z35" s="125"/>
      <c r="AA35" s="29"/>
      <c r="AB35" s="19"/>
      <c r="AC35" s="19" t="str">
        <f t="shared" si="10"/>
        <v/>
      </c>
      <c r="AD35" s="96"/>
      <c r="AE35" s="21" t="str" cm="1">
        <f t="array" ref="AE35">IF($C35="","",_xlfn.IFS($T35="中間期",1,$T35="夏期",2,$T35="冬期",3,$T35="",0))</f>
        <v/>
      </c>
      <c r="AF35" s="134" t="str" cm="1">
        <f t="array" ref="AF35">IF($C35="","",_xlfn.IFS($T35="中間期",$L35,$T35="夏期",$O35,$T35="冬期",$R35,$T35="",""))</f>
        <v/>
      </c>
      <c r="AG35" s="134" t="str" cm="1">
        <f t="array" ref="AG35">IF($C35="","",_xlfn.IFS($T35="中間期",$M35,$T35="夏期",$P35,$T35="冬期",$S35,$T35="",""))</f>
        <v/>
      </c>
      <c r="AH35" s="21" t="str">
        <f t="shared" si="11"/>
        <v/>
      </c>
      <c r="AI35" s="21">
        <f t="shared" si="12"/>
        <v>0</v>
      </c>
      <c r="AJ35" s="21">
        <f t="shared" si="13"/>
        <v>0</v>
      </c>
      <c r="AK35" s="42">
        <f t="shared" si="14"/>
        <v>0</v>
      </c>
      <c r="AL35" s="42">
        <f t="shared" si="15"/>
        <v>0</v>
      </c>
      <c r="AM35" s="42" t="str">
        <f t="shared" si="16"/>
        <v/>
      </c>
      <c r="AN35" s="22">
        <f t="shared" si="17"/>
        <v>0</v>
      </c>
      <c r="AO35" s="22">
        <f t="shared" si="19"/>
        <v>0</v>
      </c>
    </row>
    <row r="36" spans="1:41" s="3" customFormat="1" ht="45" customHeight="1">
      <c r="A36" s="51">
        <f t="shared" si="0"/>
        <v>24</v>
      </c>
      <c r="B36" s="52" t="str">
        <f t="shared" si="18"/>
        <v/>
      </c>
      <c r="C36" s="126"/>
      <c r="D36" s="10" t="str">
        <f t="shared" si="1"/>
        <v/>
      </c>
      <c r="E36" s="10" t="str">
        <f t="shared" si="2"/>
        <v/>
      </c>
      <c r="F36" s="128"/>
      <c r="G36" s="128"/>
      <c r="H36" s="55" t="str">
        <f t="shared" si="3"/>
        <v/>
      </c>
      <c r="I36" s="56" t="str">
        <f t="shared" si="4"/>
        <v/>
      </c>
      <c r="J36" s="129"/>
      <c r="K36" s="59" t="str">
        <f t="shared" si="5"/>
        <v/>
      </c>
      <c r="L36" s="130"/>
      <c r="M36" s="130"/>
      <c r="N36" s="59" t="str">
        <f t="shared" si="6"/>
        <v/>
      </c>
      <c r="O36" s="130"/>
      <c r="P36" s="130"/>
      <c r="Q36" s="59" t="str">
        <f t="shared" si="7"/>
        <v/>
      </c>
      <c r="R36" s="130"/>
      <c r="S36" s="130"/>
      <c r="T36" s="131"/>
      <c r="U36" s="33" t="str">
        <f t="shared" si="8"/>
        <v/>
      </c>
      <c r="V36" s="61" t="str">
        <f t="shared" si="9"/>
        <v/>
      </c>
      <c r="W36" s="132"/>
      <c r="X36" s="128"/>
      <c r="Y36" s="133"/>
      <c r="Z36" s="125"/>
      <c r="AA36" s="29"/>
      <c r="AB36" s="19"/>
      <c r="AC36" s="19" t="str">
        <f t="shared" si="10"/>
        <v/>
      </c>
      <c r="AD36" s="96"/>
      <c r="AE36" s="21" t="str" cm="1">
        <f t="array" ref="AE36">IF($C36="","",_xlfn.IFS($T36="中間期",1,$T36="夏期",2,$T36="冬期",3,$T36="",0))</f>
        <v/>
      </c>
      <c r="AF36" s="134" t="str" cm="1">
        <f t="array" ref="AF36">IF($C36="","",_xlfn.IFS($T36="中間期",$L36,$T36="夏期",$O36,$T36="冬期",$R36,$T36="",""))</f>
        <v/>
      </c>
      <c r="AG36" s="134" t="str" cm="1">
        <f t="array" ref="AG36">IF($C36="","",_xlfn.IFS($T36="中間期",$M36,$T36="夏期",$P36,$T36="冬期",$S36,$T36="",""))</f>
        <v/>
      </c>
      <c r="AH36" s="21" t="str">
        <f t="shared" si="11"/>
        <v/>
      </c>
      <c r="AI36" s="21">
        <f t="shared" si="12"/>
        <v>0</v>
      </c>
      <c r="AJ36" s="21">
        <f t="shared" si="13"/>
        <v>0</v>
      </c>
      <c r="AK36" s="42">
        <f t="shared" si="14"/>
        <v>0</v>
      </c>
      <c r="AL36" s="42">
        <f t="shared" si="15"/>
        <v>0</v>
      </c>
      <c r="AM36" s="42" t="str">
        <f t="shared" si="16"/>
        <v/>
      </c>
      <c r="AN36" s="22">
        <f t="shared" si="17"/>
        <v>0</v>
      </c>
      <c r="AO36" s="22">
        <f t="shared" si="19"/>
        <v>0</v>
      </c>
    </row>
    <row r="37" spans="1:41" s="3" customFormat="1" ht="45" customHeight="1">
      <c r="A37" s="51">
        <f t="shared" si="0"/>
        <v>25</v>
      </c>
      <c r="B37" s="52" t="str">
        <f t="shared" si="18"/>
        <v/>
      </c>
      <c r="C37" s="126"/>
      <c r="D37" s="10" t="str">
        <f t="shared" si="1"/>
        <v/>
      </c>
      <c r="E37" s="10" t="str">
        <f t="shared" si="2"/>
        <v/>
      </c>
      <c r="F37" s="128"/>
      <c r="G37" s="128"/>
      <c r="H37" s="55" t="str">
        <f t="shared" si="3"/>
        <v/>
      </c>
      <c r="I37" s="56" t="str">
        <f t="shared" si="4"/>
        <v/>
      </c>
      <c r="J37" s="129"/>
      <c r="K37" s="59" t="str">
        <f t="shared" si="5"/>
        <v/>
      </c>
      <c r="L37" s="130"/>
      <c r="M37" s="130"/>
      <c r="N37" s="59" t="str">
        <f t="shared" si="6"/>
        <v/>
      </c>
      <c r="O37" s="130"/>
      <c r="P37" s="130"/>
      <c r="Q37" s="59" t="str">
        <f t="shared" si="7"/>
        <v/>
      </c>
      <c r="R37" s="130"/>
      <c r="S37" s="130"/>
      <c r="T37" s="131"/>
      <c r="U37" s="33" t="str">
        <f t="shared" si="8"/>
        <v/>
      </c>
      <c r="V37" s="61" t="str">
        <f t="shared" si="9"/>
        <v/>
      </c>
      <c r="W37" s="132"/>
      <c r="X37" s="128"/>
      <c r="Y37" s="133"/>
      <c r="Z37" s="125"/>
      <c r="AA37" s="29"/>
      <c r="AB37" s="19"/>
      <c r="AC37" s="19" t="str">
        <f t="shared" si="10"/>
        <v/>
      </c>
      <c r="AD37" s="96"/>
      <c r="AE37" s="21" t="str" cm="1">
        <f t="array" ref="AE37">IF($C37="","",_xlfn.IFS($T37="中間期",1,$T37="夏期",2,$T37="冬期",3,$T37="",0))</f>
        <v/>
      </c>
      <c r="AF37" s="134" t="str" cm="1">
        <f t="array" ref="AF37">IF($C37="","",_xlfn.IFS($T37="中間期",$L37,$T37="夏期",$O37,$T37="冬期",$R37,$T37="",""))</f>
        <v/>
      </c>
      <c r="AG37" s="134" t="str" cm="1">
        <f t="array" ref="AG37">IF($C37="","",_xlfn.IFS($T37="中間期",$M37,$T37="夏期",$P37,$T37="冬期",$S37,$T37="",""))</f>
        <v/>
      </c>
      <c r="AH37" s="21" t="str">
        <f t="shared" si="11"/>
        <v/>
      </c>
      <c r="AI37" s="21">
        <f t="shared" si="12"/>
        <v>0</v>
      </c>
      <c r="AJ37" s="21">
        <f t="shared" si="13"/>
        <v>0</v>
      </c>
      <c r="AK37" s="42">
        <f t="shared" si="14"/>
        <v>0</v>
      </c>
      <c r="AL37" s="42">
        <f t="shared" si="15"/>
        <v>0</v>
      </c>
      <c r="AM37" s="42" t="str">
        <f t="shared" si="16"/>
        <v/>
      </c>
      <c r="AN37" s="22">
        <f t="shared" si="17"/>
        <v>0</v>
      </c>
      <c r="AO37" s="22">
        <f t="shared" si="19"/>
        <v>0</v>
      </c>
    </row>
    <row r="38" spans="1:41" s="3" customFormat="1" ht="45" customHeight="1">
      <c r="A38" s="51">
        <f t="shared" si="0"/>
        <v>26</v>
      </c>
      <c r="B38" s="52" t="str">
        <f t="shared" si="18"/>
        <v/>
      </c>
      <c r="C38" s="126"/>
      <c r="D38" s="10" t="str">
        <f t="shared" si="1"/>
        <v/>
      </c>
      <c r="E38" s="10" t="str">
        <f t="shared" si="2"/>
        <v/>
      </c>
      <c r="F38" s="128"/>
      <c r="G38" s="128"/>
      <c r="H38" s="55" t="str">
        <f t="shared" si="3"/>
        <v/>
      </c>
      <c r="I38" s="56" t="str">
        <f t="shared" si="4"/>
        <v/>
      </c>
      <c r="J38" s="129"/>
      <c r="K38" s="59" t="str">
        <f t="shared" si="5"/>
        <v/>
      </c>
      <c r="L38" s="130"/>
      <c r="M38" s="130"/>
      <c r="N38" s="59" t="str">
        <f t="shared" si="6"/>
        <v/>
      </c>
      <c r="O38" s="130"/>
      <c r="P38" s="130"/>
      <c r="Q38" s="59" t="str">
        <f t="shared" si="7"/>
        <v/>
      </c>
      <c r="R38" s="130"/>
      <c r="S38" s="130"/>
      <c r="T38" s="131"/>
      <c r="U38" s="33" t="str">
        <f t="shared" si="8"/>
        <v/>
      </c>
      <c r="V38" s="61" t="str">
        <f t="shared" si="9"/>
        <v/>
      </c>
      <c r="W38" s="132"/>
      <c r="X38" s="128"/>
      <c r="Y38" s="133"/>
      <c r="Z38" s="125"/>
      <c r="AA38" s="29"/>
      <c r="AB38" s="19"/>
      <c r="AC38" s="19" t="str">
        <f t="shared" si="10"/>
        <v/>
      </c>
      <c r="AD38" s="96"/>
      <c r="AE38" s="21" t="str" cm="1">
        <f t="array" ref="AE38">IF($C38="","",_xlfn.IFS($T38="中間期",1,$T38="夏期",2,$T38="冬期",3,$T38="",0))</f>
        <v/>
      </c>
      <c r="AF38" s="134" t="str" cm="1">
        <f t="array" ref="AF38">IF($C38="","",_xlfn.IFS($T38="中間期",$L38,$T38="夏期",$O38,$T38="冬期",$R38,$T38="",""))</f>
        <v/>
      </c>
      <c r="AG38" s="134" t="str" cm="1">
        <f t="array" ref="AG38">IF($C38="","",_xlfn.IFS($T38="中間期",$M38,$T38="夏期",$P38,$T38="冬期",$S38,$T38="",""))</f>
        <v/>
      </c>
      <c r="AH38" s="21" t="str">
        <f t="shared" si="11"/>
        <v/>
      </c>
      <c r="AI38" s="21">
        <f t="shared" si="12"/>
        <v>0</v>
      </c>
      <c r="AJ38" s="21">
        <f t="shared" si="13"/>
        <v>0</v>
      </c>
      <c r="AK38" s="42">
        <f t="shared" si="14"/>
        <v>0</v>
      </c>
      <c r="AL38" s="42">
        <f t="shared" si="15"/>
        <v>0</v>
      </c>
      <c r="AM38" s="42" t="str">
        <f t="shared" si="16"/>
        <v/>
      </c>
      <c r="AN38" s="22">
        <f t="shared" si="17"/>
        <v>0</v>
      </c>
      <c r="AO38" s="22">
        <f t="shared" si="19"/>
        <v>0</v>
      </c>
    </row>
    <row r="39" spans="1:41" s="3" customFormat="1" ht="45" customHeight="1">
      <c r="A39" s="51">
        <f t="shared" si="0"/>
        <v>27</v>
      </c>
      <c r="B39" s="52" t="str">
        <f t="shared" si="18"/>
        <v/>
      </c>
      <c r="C39" s="126"/>
      <c r="D39" s="10" t="str">
        <f t="shared" si="1"/>
        <v/>
      </c>
      <c r="E39" s="10" t="str">
        <f t="shared" si="2"/>
        <v/>
      </c>
      <c r="F39" s="128"/>
      <c r="G39" s="128"/>
      <c r="H39" s="55" t="str">
        <f t="shared" si="3"/>
        <v/>
      </c>
      <c r="I39" s="56" t="str">
        <f t="shared" si="4"/>
        <v/>
      </c>
      <c r="J39" s="129"/>
      <c r="K39" s="59" t="str">
        <f t="shared" si="5"/>
        <v/>
      </c>
      <c r="L39" s="130"/>
      <c r="M39" s="130"/>
      <c r="N39" s="59" t="str">
        <f t="shared" si="6"/>
        <v/>
      </c>
      <c r="O39" s="130"/>
      <c r="P39" s="130"/>
      <c r="Q39" s="59" t="str">
        <f t="shared" si="7"/>
        <v/>
      </c>
      <c r="R39" s="130"/>
      <c r="S39" s="130"/>
      <c r="T39" s="131"/>
      <c r="U39" s="33" t="str">
        <f t="shared" si="8"/>
        <v/>
      </c>
      <c r="V39" s="61" t="str">
        <f t="shared" si="9"/>
        <v/>
      </c>
      <c r="W39" s="132"/>
      <c r="X39" s="128"/>
      <c r="Y39" s="133"/>
      <c r="Z39" s="125"/>
      <c r="AA39" s="29"/>
      <c r="AB39" s="19"/>
      <c r="AC39" s="19" t="str">
        <f t="shared" si="10"/>
        <v/>
      </c>
      <c r="AD39" s="96"/>
      <c r="AE39" s="21" t="str" cm="1">
        <f t="array" ref="AE39">IF($C39="","",_xlfn.IFS($T39="中間期",1,$T39="夏期",2,$T39="冬期",3,$T39="",0))</f>
        <v/>
      </c>
      <c r="AF39" s="134" t="str" cm="1">
        <f t="array" ref="AF39">IF($C39="","",_xlfn.IFS($T39="中間期",$L39,$T39="夏期",$O39,$T39="冬期",$R39,$T39="",""))</f>
        <v/>
      </c>
      <c r="AG39" s="134" t="str" cm="1">
        <f t="array" ref="AG39">IF($C39="","",_xlfn.IFS($T39="中間期",$M39,$T39="夏期",$P39,$T39="冬期",$S39,$T39="",""))</f>
        <v/>
      </c>
      <c r="AH39" s="21" t="str">
        <f t="shared" si="11"/>
        <v/>
      </c>
      <c r="AI39" s="21">
        <f t="shared" si="12"/>
        <v>0</v>
      </c>
      <c r="AJ39" s="21">
        <f t="shared" si="13"/>
        <v>0</v>
      </c>
      <c r="AK39" s="42">
        <f t="shared" si="14"/>
        <v>0</v>
      </c>
      <c r="AL39" s="42">
        <f t="shared" si="15"/>
        <v>0</v>
      </c>
      <c r="AM39" s="42" t="str">
        <f t="shared" si="16"/>
        <v/>
      </c>
      <c r="AN39" s="22">
        <f t="shared" si="17"/>
        <v>0</v>
      </c>
      <c r="AO39" s="22">
        <f t="shared" si="19"/>
        <v>0</v>
      </c>
    </row>
    <row r="40" spans="1:41" s="3" customFormat="1" ht="45" customHeight="1">
      <c r="A40" s="51">
        <f t="shared" si="0"/>
        <v>28</v>
      </c>
      <c r="B40" s="52" t="str">
        <f t="shared" si="18"/>
        <v/>
      </c>
      <c r="C40" s="126"/>
      <c r="D40" s="10" t="str">
        <f t="shared" si="1"/>
        <v/>
      </c>
      <c r="E40" s="10" t="str">
        <f t="shared" si="2"/>
        <v/>
      </c>
      <c r="F40" s="128"/>
      <c r="G40" s="128"/>
      <c r="H40" s="55" t="str">
        <f t="shared" si="3"/>
        <v/>
      </c>
      <c r="I40" s="56" t="str">
        <f t="shared" si="4"/>
        <v/>
      </c>
      <c r="J40" s="129"/>
      <c r="K40" s="59" t="str">
        <f t="shared" si="5"/>
        <v/>
      </c>
      <c r="L40" s="130"/>
      <c r="M40" s="130"/>
      <c r="N40" s="59" t="str">
        <f t="shared" si="6"/>
        <v/>
      </c>
      <c r="O40" s="130"/>
      <c r="P40" s="130"/>
      <c r="Q40" s="59" t="str">
        <f t="shared" si="7"/>
        <v/>
      </c>
      <c r="R40" s="130"/>
      <c r="S40" s="130"/>
      <c r="T40" s="131"/>
      <c r="U40" s="33" t="str">
        <f t="shared" si="8"/>
        <v/>
      </c>
      <c r="V40" s="61" t="str">
        <f t="shared" si="9"/>
        <v/>
      </c>
      <c r="W40" s="132"/>
      <c r="X40" s="128"/>
      <c r="Y40" s="133"/>
      <c r="Z40" s="125"/>
      <c r="AA40" s="29"/>
      <c r="AB40" s="19"/>
      <c r="AC40" s="19" t="str">
        <f t="shared" si="10"/>
        <v/>
      </c>
      <c r="AD40" s="96"/>
      <c r="AE40" s="21" t="str" cm="1">
        <f t="array" ref="AE40">IF($C40="","",_xlfn.IFS($T40="中間期",1,$T40="夏期",2,$T40="冬期",3,$T40="",0))</f>
        <v/>
      </c>
      <c r="AF40" s="134" t="str" cm="1">
        <f t="array" ref="AF40">IF($C40="","",_xlfn.IFS($T40="中間期",$L40,$T40="夏期",$O40,$T40="冬期",$R40,$T40="",""))</f>
        <v/>
      </c>
      <c r="AG40" s="134" t="str" cm="1">
        <f t="array" ref="AG40">IF($C40="","",_xlfn.IFS($T40="中間期",$M40,$T40="夏期",$P40,$T40="冬期",$S40,$T40="",""))</f>
        <v/>
      </c>
      <c r="AH40" s="21" t="str">
        <f t="shared" si="11"/>
        <v/>
      </c>
      <c r="AI40" s="21">
        <f t="shared" si="12"/>
        <v>0</v>
      </c>
      <c r="AJ40" s="21">
        <f t="shared" si="13"/>
        <v>0</v>
      </c>
      <c r="AK40" s="42">
        <f t="shared" si="14"/>
        <v>0</v>
      </c>
      <c r="AL40" s="42">
        <f t="shared" si="15"/>
        <v>0</v>
      </c>
      <c r="AM40" s="42" t="str">
        <f t="shared" si="16"/>
        <v/>
      </c>
      <c r="AN40" s="22">
        <f t="shared" si="17"/>
        <v>0</v>
      </c>
      <c r="AO40" s="22">
        <f t="shared" si="19"/>
        <v>0</v>
      </c>
    </row>
    <row r="41" spans="1:41" s="3" customFormat="1" ht="45" customHeight="1">
      <c r="A41" s="51">
        <f t="shared" si="0"/>
        <v>29</v>
      </c>
      <c r="B41" s="52" t="str">
        <f t="shared" si="18"/>
        <v/>
      </c>
      <c r="C41" s="126"/>
      <c r="D41" s="10" t="str">
        <f t="shared" si="1"/>
        <v/>
      </c>
      <c r="E41" s="10" t="str">
        <f t="shared" si="2"/>
        <v/>
      </c>
      <c r="F41" s="128"/>
      <c r="G41" s="128"/>
      <c r="H41" s="55" t="str">
        <f t="shared" si="3"/>
        <v/>
      </c>
      <c r="I41" s="56" t="str">
        <f t="shared" si="4"/>
        <v/>
      </c>
      <c r="J41" s="129"/>
      <c r="K41" s="59" t="str">
        <f t="shared" si="5"/>
        <v/>
      </c>
      <c r="L41" s="130"/>
      <c r="M41" s="130"/>
      <c r="N41" s="59" t="str">
        <f t="shared" si="6"/>
        <v/>
      </c>
      <c r="O41" s="130"/>
      <c r="P41" s="130"/>
      <c r="Q41" s="59" t="str">
        <f t="shared" si="7"/>
        <v/>
      </c>
      <c r="R41" s="130"/>
      <c r="S41" s="130"/>
      <c r="T41" s="131"/>
      <c r="U41" s="33" t="str">
        <f t="shared" si="8"/>
        <v/>
      </c>
      <c r="V41" s="61" t="str">
        <f t="shared" si="9"/>
        <v/>
      </c>
      <c r="W41" s="132"/>
      <c r="X41" s="128"/>
      <c r="Y41" s="133"/>
      <c r="Z41" s="125"/>
      <c r="AA41" s="29"/>
      <c r="AB41" s="19"/>
      <c r="AC41" s="19" t="str">
        <f t="shared" si="10"/>
        <v/>
      </c>
      <c r="AD41" s="96"/>
      <c r="AE41" s="21" t="str" cm="1">
        <f t="array" ref="AE41">IF($C41="","",_xlfn.IFS($T41="中間期",1,$T41="夏期",2,$T41="冬期",3,$T41="",0))</f>
        <v/>
      </c>
      <c r="AF41" s="134" t="str" cm="1">
        <f t="array" ref="AF41">IF($C41="","",_xlfn.IFS($T41="中間期",$L41,$T41="夏期",$O41,$T41="冬期",$R41,$T41="",""))</f>
        <v/>
      </c>
      <c r="AG41" s="134" t="str" cm="1">
        <f t="array" ref="AG41">IF($C41="","",_xlfn.IFS($T41="中間期",$M41,$T41="夏期",$P41,$T41="冬期",$S41,$T41="",""))</f>
        <v/>
      </c>
      <c r="AH41" s="21" t="str">
        <f t="shared" si="11"/>
        <v/>
      </c>
      <c r="AI41" s="21">
        <f t="shared" si="12"/>
        <v>0</v>
      </c>
      <c r="AJ41" s="21">
        <f t="shared" si="13"/>
        <v>0</v>
      </c>
      <c r="AK41" s="42">
        <f t="shared" si="14"/>
        <v>0</v>
      </c>
      <c r="AL41" s="42">
        <f t="shared" si="15"/>
        <v>0</v>
      </c>
      <c r="AM41" s="42" t="str">
        <f t="shared" si="16"/>
        <v/>
      </c>
      <c r="AN41" s="22">
        <f t="shared" si="17"/>
        <v>0</v>
      </c>
      <c r="AO41" s="22">
        <f t="shared" si="19"/>
        <v>0</v>
      </c>
    </row>
    <row r="42" spans="1:41" s="3" customFormat="1" ht="45" customHeight="1">
      <c r="A42" s="51">
        <f t="shared" si="0"/>
        <v>30</v>
      </c>
      <c r="B42" s="52" t="str">
        <f t="shared" si="18"/>
        <v/>
      </c>
      <c r="C42" s="126"/>
      <c r="D42" s="10" t="str">
        <f t="shared" si="1"/>
        <v/>
      </c>
      <c r="E42" s="10" t="str">
        <f t="shared" si="2"/>
        <v/>
      </c>
      <c r="F42" s="128"/>
      <c r="G42" s="128"/>
      <c r="H42" s="55" t="str">
        <f t="shared" si="3"/>
        <v/>
      </c>
      <c r="I42" s="56" t="str">
        <f t="shared" si="4"/>
        <v/>
      </c>
      <c r="J42" s="129"/>
      <c r="K42" s="59" t="str">
        <f t="shared" si="5"/>
        <v/>
      </c>
      <c r="L42" s="130"/>
      <c r="M42" s="130"/>
      <c r="N42" s="59" t="str">
        <f t="shared" si="6"/>
        <v/>
      </c>
      <c r="O42" s="130"/>
      <c r="P42" s="130"/>
      <c r="Q42" s="59" t="str">
        <f t="shared" si="7"/>
        <v/>
      </c>
      <c r="R42" s="130"/>
      <c r="S42" s="130"/>
      <c r="T42" s="131"/>
      <c r="U42" s="33" t="str">
        <f t="shared" si="8"/>
        <v/>
      </c>
      <c r="V42" s="61" t="str">
        <f t="shared" si="9"/>
        <v/>
      </c>
      <c r="W42" s="132"/>
      <c r="X42" s="128"/>
      <c r="Y42" s="133"/>
      <c r="Z42" s="125"/>
      <c r="AA42" s="29"/>
      <c r="AB42" s="19"/>
      <c r="AC42" s="19" t="str">
        <f t="shared" si="10"/>
        <v/>
      </c>
      <c r="AD42" s="96"/>
      <c r="AE42" s="21" t="str" cm="1">
        <f t="array" ref="AE42">IF($C42="","",_xlfn.IFS($T42="中間期",1,$T42="夏期",2,$T42="冬期",3,$T42="",0))</f>
        <v/>
      </c>
      <c r="AF42" s="134" t="str" cm="1">
        <f t="array" ref="AF42">IF($C42="","",_xlfn.IFS($T42="中間期",$L42,$T42="夏期",$O42,$T42="冬期",$R42,$T42="",""))</f>
        <v/>
      </c>
      <c r="AG42" s="134" t="str" cm="1">
        <f t="array" ref="AG42">IF($C42="","",_xlfn.IFS($T42="中間期",$M42,$T42="夏期",$P42,$T42="冬期",$S42,$T42="",""))</f>
        <v/>
      </c>
      <c r="AH42" s="21" t="str">
        <f t="shared" si="11"/>
        <v/>
      </c>
      <c r="AI42" s="21">
        <f t="shared" si="12"/>
        <v>0</v>
      </c>
      <c r="AJ42" s="21">
        <f t="shared" si="13"/>
        <v>0</v>
      </c>
      <c r="AK42" s="42">
        <f t="shared" si="14"/>
        <v>0</v>
      </c>
      <c r="AL42" s="42">
        <f t="shared" si="15"/>
        <v>0</v>
      </c>
      <c r="AM42" s="42" t="str">
        <f t="shared" si="16"/>
        <v/>
      </c>
      <c r="AN42" s="22">
        <f t="shared" si="17"/>
        <v>0</v>
      </c>
      <c r="AO42" s="22">
        <f t="shared" si="19"/>
        <v>0</v>
      </c>
    </row>
    <row r="43" spans="1:41" s="3" customFormat="1" ht="45" customHeight="1">
      <c r="A43" s="51">
        <f t="shared" si="0"/>
        <v>31</v>
      </c>
      <c r="B43" s="52" t="str">
        <f t="shared" si="18"/>
        <v/>
      </c>
      <c r="C43" s="126"/>
      <c r="D43" s="10" t="str">
        <f t="shared" si="1"/>
        <v/>
      </c>
      <c r="E43" s="10" t="str">
        <f t="shared" si="2"/>
        <v/>
      </c>
      <c r="F43" s="128"/>
      <c r="G43" s="128"/>
      <c r="H43" s="55" t="str">
        <f t="shared" si="3"/>
        <v/>
      </c>
      <c r="I43" s="56" t="str">
        <f t="shared" si="4"/>
        <v/>
      </c>
      <c r="J43" s="129"/>
      <c r="K43" s="59" t="str">
        <f t="shared" si="5"/>
        <v/>
      </c>
      <c r="L43" s="130"/>
      <c r="M43" s="130"/>
      <c r="N43" s="59" t="str">
        <f t="shared" si="6"/>
        <v/>
      </c>
      <c r="O43" s="130"/>
      <c r="P43" s="130"/>
      <c r="Q43" s="59" t="str">
        <f t="shared" si="7"/>
        <v/>
      </c>
      <c r="R43" s="130"/>
      <c r="S43" s="130"/>
      <c r="T43" s="131"/>
      <c r="U43" s="33" t="str">
        <f t="shared" si="8"/>
        <v/>
      </c>
      <c r="V43" s="61" t="str">
        <f t="shared" si="9"/>
        <v/>
      </c>
      <c r="W43" s="132"/>
      <c r="X43" s="128"/>
      <c r="Y43" s="133"/>
      <c r="Z43" s="125"/>
      <c r="AA43" s="29"/>
      <c r="AB43" s="19"/>
      <c r="AC43" s="19" t="str">
        <f t="shared" si="10"/>
        <v/>
      </c>
      <c r="AD43" s="96"/>
      <c r="AE43" s="21" t="str" cm="1">
        <f t="array" ref="AE43">IF($C43="","",_xlfn.IFS($T43="中間期",1,$T43="夏期",2,$T43="冬期",3,$T43="",0))</f>
        <v/>
      </c>
      <c r="AF43" s="134" t="str" cm="1">
        <f t="array" ref="AF43">IF($C43="","",_xlfn.IFS($T43="中間期",$L43,$T43="夏期",$O43,$T43="冬期",$R43,$T43="",""))</f>
        <v/>
      </c>
      <c r="AG43" s="134" t="str" cm="1">
        <f t="array" ref="AG43">IF($C43="","",_xlfn.IFS($T43="中間期",$M43,$T43="夏期",$P43,$T43="冬期",$S43,$T43="",""))</f>
        <v/>
      </c>
      <c r="AH43" s="21" t="str">
        <f t="shared" si="11"/>
        <v/>
      </c>
      <c r="AI43" s="21">
        <f t="shared" si="12"/>
        <v>0</v>
      </c>
      <c r="AJ43" s="21">
        <f t="shared" si="13"/>
        <v>0</v>
      </c>
      <c r="AK43" s="42">
        <f t="shared" si="14"/>
        <v>0</v>
      </c>
      <c r="AL43" s="42">
        <f t="shared" si="15"/>
        <v>0</v>
      </c>
      <c r="AM43" s="42" t="str">
        <f t="shared" si="16"/>
        <v/>
      </c>
      <c r="AN43" s="22">
        <f t="shared" si="17"/>
        <v>0</v>
      </c>
      <c r="AO43" s="22">
        <f t="shared" si="19"/>
        <v>0</v>
      </c>
    </row>
    <row r="44" spans="1:41" s="3" customFormat="1" ht="45" customHeight="1">
      <c r="A44" s="51">
        <f t="shared" si="0"/>
        <v>32</v>
      </c>
      <c r="B44" s="52" t="str">
        <f t="shared" si="18"/>
        <v/>
      </c>
      <c r="C44" s="126"/>
      <c r="D44" s="10" t="str">
        <f t="shared" si="1"/>
        <v/>
      </c>
      <c r="E44" s="10" t="str">
        <f t="shared" si="2"/>
        <v/>
      </c>
      <c r="F44" s="128"/>
      <c r="G44" s="128"/>
      <c r="H44" s="55" t="str">
        <f t="shared" si="3"/>
        <v/>
      </c>
      <c r="I44" s="56" t="str">
        <f t="shared" si="4"/>
        <v/>
      </c>
      <c r="J44" s="129"/>
      <c r="K44" s="59" t="str">
        <f t="shared" si="5"/>
        <v/>
      </c>
      <c r="L44" s="130"/>
      <c r="M44" s="130"/>
      <c r="N44" s="59" t="str">
        <f t="shared" si="6"/>
        <v/>
      </c>
      <c r="O44" s="130"/>
      <c r="P44" s="130"/>
      <c r="Q44" s="59" t="str">
        <f t="shared" si="7"/>
        <v/>
      </c>
      <c r="R44" s="130"/>
      <c r="S44" s="130"/>
      <c r="T44" s="131"/>
      <c r="U44" s="33" t="str">
        <f t="shared" si="8"/>
        <v/>
      </c>
      <c r="V44" s="61" t="str">
        <f t="shared" si="9"/>
        <v/>
      </c>
      <c r="W44" s="132"/>
      <c r="X44" s="128"/>
      <c r="Y44" s="133"/>
      <c r="Z44" s="125"/>
      <c r="AA44" s="29"/>
      <c r="AB44" s="19"/>
      <c r="AC44" s="19" t="str">
        <f t="shared" si="10"/>
        <v/>
      </c>
      <c r="AD44" s="96"/>
      <c r="AE44" s="21" t="str" cm="1">
        <f t="array" ref="AE44">IF($C44="","",_xlfn.IFS($T44="中間期",1,$T44="夏期",2,$T44="冬期",3,$T44="",0))</f>
        <v/>
      </c>
      <c r="AF44" s="134" t="str" cm="1">
        <f t="array" ref="AF44">IF($C44="","",_xlfn.IFS($T44="中間期",$L44,$T44="夏期",$O44,$T44="冬期",$R44,$T44="",""))</f>
        <v/>
      </c>
      <c r="AG44" s="134" t="str" cm="1">
        <f t="array" ref="AG44">IF($C44="","",_xlfn.IFS($T44="中間期",$M44,$T44="夏期",$P44,$T44="冬期",$S44,$T44="",""))</f>
        <v/>
      </c>
      <c r="AH44" s="21" t="str">
        <f t="shared" si="11"/>
        <v/>
      </c>
      <c r="AI44" s="21">
        <f t="shared" si="12"/>
        <v>0</v>
      </c>
      <c r="AJ44" s="21">
        <f t="shared" si="13"/>
        <v>0</v>
      </c>
      <c r="AK44" s="42">
        <f t="shared" si="14"/>
        <v>0</v>
      </c>
      <c r="AL44" s="42">
        <f t="shared" si="15"/>
        <v>0</v>
      </c>
      <c r="AM44" s="42" t="str">
        <f t="shared" si="16"/>
        <v/>
      </c>
      <c r="AN44" s="22">
        <f t="shared" si="17"/>
        <v>0</v>
      </c>
      <c r="AO44" s="22">
        <f t="shared" si="19"/>
        <v>0</v>
      </c>
    </row>
    <row r="45" spans="1:41" s="3" customFormat="1" ht="45" customHeight="1">
      <c r="A45" s="51">
        <f t="shared" ref="A45:A62" si="20">ROW()-12</f>
        <v>33</v>
      </c>
      <c r="B45" s="52" t="str">
        <f t="shared" si="18"/>
        <v/>
      </c>
      <c r="C45" s="126"/>
      <c r="D45" s="10" t="str">
        <f t="shared" ref="D45:D62" si="21">IF($B45&lt;&gt;"",$C$2,"")</f>
        <v/>
      </c>
      <c r="E45" s="10" t="str">
        <f t="shared" ref="E45:E62" si="22">IF($B45&lt;&gt;"",$F$2,"")</f>
        <v/>
      </c>
      <c r="F45" s="128"/>
      <c r="G45" s="128"/>
      <c r="H45" s="55" t="str">
        <f t="shared" ref="H45:H62" si="23">IF($C45="","","空気熱源／循環式")</f>
        <v/>
      </c>
      <c r="I45" s="56" t="str">
        <f t="shared" ref="I45:I62" si="24">IF($C45="","","温水出口温度：60℃～65℃
（ΔT：温水入出口温度差）：3℃～7℃")</f>
        <v/>
      </c>
      <c r="J45" s="129"/>
      <c r="K45" s="59" t="str">
        <f t="shared" ref="K45:K62" si="25">IF($C45="","","外気温度 乾球温度：16℃DB
湿球温度：12℃WB")</f>
        <v/>
      </c>
      <c r="L45" s="130"/>
      <c r="M45" s="130"/>
      <c r="N45" s="59" t="str">
        <f t="shared" ref="N45:N62" si="26">IF($C45="","","外気温度 乾球温度：25℃DB
湿球温度：21℃WB")</f>
        <v/>
      </c>
      <c r="O45" s="130"/>
      <c r="P45" s="130"/>
      <c r="Q45" s="59" t="str">
        <f t="shared" ref="Q45:Q62" si="27">IF($C45="","","外気温度 乾球温度：7℃DB
湿球温度：6℃WB")</f>
        <v/>
      </c>
      <c r="R45" s="130"/>
      <c r="S45" s="130"/>
      <c r="T45" s="131"/>
      <c r="U45" s="33" t="str">
        <f t="shared" ref="U45:U62" si="28">IF($AH45="","",$AH45)</f>
        <v/>
      </c>
      <c r="V45" s="61" t="str">
        <f t="shared" ref="V45:V62" si="29">IFERROR(IF(OR($AF45="",$AG45=""),"",ROUND($AF45/$AG45,2)),"")</f>
        <v/>
      </c>
      <c r="W45" s="132"/>
      <c r="X45" s="128"/>
      <c r="Y45" s="133"/>
      <c r="Z45" s="125"/>
      <c r="AA45" s="29"/>
      <c r="AB45" s="19"/>
      <c r="AC45" s="19" t="str">
        <f t="shared" ref="AC45:AC62" si="30">IF(G45="","",G45)</f>
        <v/>
      </c>
      <c r="AD45" s="96"/>
      <c r="AE45" s="21" t="str" cm="1">
        <f t="array" ref="AE45">IF($C45="","",_xlfn.IFS($T45="中間期",1,$T45="夏期",2,$T45="冬期",3,$T45="",0))</f>
        <v/>
      </c>
      <c r="AF45" s="134" t="str" cm="1">
        <f t="array" ref="AF45">IF($C45="","",_xlfn.IFS($T45="中間期",$L45,$T45="夏期",$O45,$T45="冬期",$R45,$T45="",""))</f>
        <v/>
      </c>
      <c r="AG45" s="134" t="str" cm="1">
        <f t="array" ref="AG45">IF($C45="","",_xlfn.IFS($T45="中間期",$M45,$T45="夏期",$P45,$T45="冬期",$S45,$T45="",""))</f>
        <v/>
      </c>
      <c r="AH45" s="21" t="str">
        <f t="shared" ref="AH45:AH62" si="31">IF($T45="","",IF(AND($AE45=1,$L45&lt;=10),VALUE(2.15),IF(AND($AE45=1,$L45&gt;10),VALUE(3.09),IF(AND($AE45=2,$O45&lt;=10),VALUE(2.5),IF(AND($AE45=2,$O45&gt;10),VALUE(3.09),IF(AND($AE45=3,$R45&lt;=10),VALUE(2),IF(AND($AE45=3,$R45&gt;10),VALUE(2.1))))))))</f>
        <v/>
      </c>
      <c r="AI45" s="21">
        <f t="shared" ref="AI45:AI62" si="32">IF(AND($G45&lt;&gt;"",COUNTIF($G45,"*■*")&gt;0,$X45=""),1,0)</f>
        <v>0</v>
      </c>
      <c r="AJ45" s="21">
        <f t="shared" ref="AJ45:AJ62" si="33">IF(AND(($C45&lt;&gt;""),(OR($C$2="",$F$2="",$G$3="",F45="",G45="",J45="",L45="",M45="",T45=""))),1,0)</f>
        <v>0</v>
      </c>
      <c r="AK45" s="42">
        <f t="shared" ref="AK45:AK62" si="34">IF(AND($C45&lt;&gt;"",$AE45=2),OR(O45="",P45="")*1,0)</f>
        <v>0</v>
      </c>
      <c r="AL45" s="42">
        <f t="shared" ref="AL45:AL62" si="35">IF(AND($C45&lt;&gt;"",$AE45=3),OR(R45="",S45="")*1,0)</f>
        <v>0</v>
      </c>
      <c r="AM45" s="42" t="str">
        <f t="shared" ref="AM45:AM62" si="36">TEXT(AC45,"G/標準")</f>
        <v/>
      </c>
      <c r="AN45" s="22">
        <f t="shared" ref="AN45:AN62" si="37">IF(AM45="",0,COUNTIF($AM$13:$AM$1048576,AM45))</f>
        <v>0</v>
      </c>
      <c r="AO45" s="22">
        <f t="shared" si="19"/>
        <v>0</v>
      </c>
    </row>
    <row r="46" spans="1:41" s="3" customFormat="1" ht="45" customHeight="1">
      <c r="A46" s="51">
        <f t="shared" si="20"/>
        <v>34</v>
      </c>
      <c r="B46" s="52" t="str">
        <f t="shared" si="18"/>
        <v/>
      </c>
      <c r="C46" s="126"/>
      <c r="D46" s="10" t="str">
        <f t="shared" si="21"/>
        <v/>
      </c>
      <c r="E46" s="10" t="str">
        <f t="shared" si="22"/>
        <v/>
      </c>
      <c r="F46" s="128"/>
      <c r="G46" s="128"/>
      <c r="H46" s="55" t="str">
        <f t="shared" si="23"/>
        <v/>
      </c>
      <c r="I46" s="56" t="str">
        <f t="shared" si="24"/>
        <v/>
      </c>
      <c r="J46" s="129"/>
      <c r="K46" s="59" t="str">
        <f t="shared" si="25"/>
        <v/>
      </c>
      <c r="L46" s="130"/>
      <c r="M46" s="130"/>
      <c r="N46" s="59" t="str">
        <f t="shared" si="26"/>
        <v/>
      </c>
      <c r="O46" s="130"/>
      <c r="P46" s="130"/>
      <c r="Q46" s="59" t="str">
        <f t="shared" si="27"/>
        <v/>
      </c>
      <c r="R46" s="130"/>
      <c r="S46" s="130"/>
      <c r="T46" s="131"/>
      <c r="U46" s="33" t="str">
        <f t="shared" si="28"/>
        <v/>
      </c>
      <c r="V46" s="61" t="str">
        <f t="shared" si="29"/>
        <v/>
      </c>
      <c r="W46" s="132"/>
      <c r="X46" s="128"/>
      <c r="Y46" s="133"/>
      <c r="Z46" s="125"/>
      <c r="AA46" s="29"/>
      <c r="AB46" s="19"/>
      <c r="AC46" s="19" t="str">
        <f t="shared" si="30"/>
        <v/>
      </c>
      <c r="AD46" s="96"/>
      <c r="AE46" s="21" t="str" cm="1">
        <f t="array" ref="AE46">IF($C46="","",_xlfn.IFS($T46="中間期",1,$T46="夏期",2,$T46="冬期",3,$T46="",0))</f>
        <v/>
      </c>
      <c r="AF46" s="134" t="str" cm="1">
        <f t="array" ref="AF46">IF($C46="","",_xlfn.IFS($T46="中間期",$L46,$T46="夏期",$O46,$T46="冬期",$R46,$T46="",""))</f>
        <v/>
      </c>
      <c r="AG46" s="134" t="str" cm="1">
        <f t="array" ref="AG46">IF($C46="","",_xlfn.IFS($T46="中間期",$M46,$T46="夏期",$P46,$T46="冬期",$S46,$T46="",""))</f>
        <v/>
      </c>
      <c r="AH46" s="21" t="str">
        <f t="shared" si="31"/>
        <v/>
      </c>
      <c r="AI46" s="21">
        <f t="shared" si="32"/>
        <v>0</v>
      </c>
      <c r="AJ46" s="21">
        <f t="shared" si="33"/>
        <v>0</v>
      </c>
      <c r="AK46" s="42">
        <f t="shared" si="34"/>
        <v>0</v>
      </c>
      <c r="AL46" s="42">
        <f t="shared" si="35"/>
        <v>0</v>
      </c>
      <c r="AM46" s="42" t="str">
        <f t="shared" si="36"/>
        <v/>
      </c>
      <c r="AN46" s="22">
        <f t="shared" si="37"/>
        <v>0</v>
      </c>
      <c r="AO46" s="22">
        <f t="shared" si="19"/>
        <v>0</v>
      </c>
    </row>
    <row r="47" spans="1:41" s="3" customFormat="1" ht="45" customHeight="1">
      <c r="A47" s="51">
        <f t="shared" si="20"/>
        <v>35</v>
      </c>
      <c r="B47" s="52" t="str">
        <f t="shared" si="18"/>
        <v/>
      </c>
      <c r="C47" s="126"/>
      <c r="D47" s="10" t="str">
        <f t="shared" si="21"/>
        <v/>
      </c>
      <c r="E47" s="10" t="str">
        <f t="shared" si="22"/>
        <v/>
      </c>
      <c r="F47" s="128"/>
      <c r="G47" s="128"/>
      <c r="H47" s="55" t="str">
        <f t="shared" si="23"/>
        <v/>
      </c>
      <c r="I47" s="56" t="str">
        <f t="shared" si="24"/>
        <v/>
      </c>
      <c r="J47" s="129"/>
      <c r="K47" s="59" t="str">
        <f t="shared" si="25"/>
        <v/>
      </c>
      <c r="L47" s="130"/>
      <c r="M47" s="130"/>
      <c r="N47" s="59" t="str">
        <f t="shared" si="26"/>
        <v/>
      </c>
      <c r="O47" s="130"/>
      <c r="P47" s="130"/>
      <c r="Q47" s="59" t="str">
        <f t="shared" si="27"/>
        <v/>
      </c>
      <c r="R47" s="130"/>
      <c r="S47" s="130"/>
      <c r="T47" s="131"/>
      <c r="U47" s="33" t="str">
        <f t="shared" si="28"/>
        <v/>
      </c>
      <c r="V47" s="61" t="str">
        <f t="shared" si="29"/>
        <v/>
      </c>
      <c r="W47" s="132"/>
      <c r="X47" s="128"/>
      <c r="Y47" s="133"/>
      <c r="Z47" s="125"/>
      <c r="AA47" s="29"/>
      <c r="AB47" s="19"/>
      <c r="AC47" s="19" t="str">
        <f t="shared" si="30"/>
        <v/>
      </c>
      <c r="AD47" s="96"/>
      <c r="AE47" s="21" t="str" cm="1">
        <f t="array" ref="AE47">IF($C47="","",_xlfn.IFS($T47="中間期",1,$T47="夏期",2,$T47="冬期",3,$T47="",0))</f>
        <v/>
      </c>
      <c r="AF47" s="134" t="str" cm="1">
        <f t="array" ref="AF47">IF($C47="","",_xlfn.IFS($T47="中間期",$L47,$T47="夏期",$O47,$T47="冬期",$R47,$T47="",""))</f>
        <v/>
      </c>
      <c r="AG47" s="134" t="str" cm="1">
        <f t="array" ref="AG47">IF($C47="","",_xlfn.IFS($T47="中間期",$M47,$T47="夏期",$P47,$T47="冬期",$S47,$T47="",""))</f>
        <v/>
      </c>
      <c r="AH47" s="21" t="str">
        <f t="shared" si="31"/>
        <v/>
      </c>
      <c r="AI47" s="21">
        <f t="shared" si="32"/>
        <v>0</v>
      </c>
      <c r="AJ47" s="21">
        <f t="shared" si="33"/>
        <v>0</v>
      </c>
      <c r="AK47" s="42">
        <f t="shared" si="34"/>
        <v>0</v>
      </c>
      <c r="AL47" s="42">
        <f t="shared" si="35"/>
        <v>0</v>
      </c>
      <c r="AM47" s="42" t="str">
        <f t="shared" si="36"/>
        <v/>
      </c>
      <c r="AN47" s="22">
        <f t="shared" si="37"/>
        <v>0</v>
      </c>
      <c r="AO47" s="22">
        <f t="shared" si="19"/>
        <v>0</v>
      </c>
    </row>
    <row r="48" spans="1:41" s="3" customFormat="1" ht="45" customHeight="1">
      <c r="A48" s="51">
        <f t="shared" si="20"/>
        <v>36</v>
      </c>
      <c r="B48" s="52" t="str">
        <f t="shared" si="18"/>
        <v/>
      </c>
      <c r="C48" s="126"/>
      <c r="D48" s="10" t="str">
        <f t="shared" si="21"/>
        <v/>
      </c>
      <c r="E48" s="10" t="str">
        <f t="shared" si="22"/>
        <v/>
      </c>
      <c r="F48" s="128"/>
      <c r="G48" s="128"/>
      <c r="H48" s="55" t="str">
        <f t="shared" si="23"/>
        <v/>
      </c>
      <c r="I48" s="56" t="str">
        <f t="shared" si="24"/>
        <v/>
      </c>
      <c r="J48" s="129"/>
      <c r="K48" s="59" t="str">
        <f t="shared" si="25"/>
        <v/>
      </c>
      <c r="L48" s="130"/>
      <c r="M48" s="130"/>
      <c r="N48" s="59" t="str">
        <f t="shared" si="26"/>
        <v/>
      </c>
      <c r="O48" s="130"/>
      <c r="P48" s="130"/>
      <c r="Q48" s="59" t="str">
        <f t="shared" si="27"/>
        <v/>
      </c>
      <c r="R48" s="130"/>
      <c r="S48" s="130"/>
      <c r="T48" s="131"/>
      <c r="U48" s="33" t="str">
        <f t="shared" si="28"/>
        <v/>
      </c>
      <c r="V48" s="61" t="str">
        <f t="shared" si="29"/>
        <v/>
      </c>
      <c r="W48" s="132"/>
      <c r="X48" s="128"/>
      <c r="Y48" s="133"/>
      <c r="Z48" s="125"/>
      <c r="AA48" s="29"/>
      <c r="AB48" s="19"/>
      <c r="AC48" s="19" t="str">
        <f t="shared" si="30"/>
        <v/>
      </c>
      <c r="AD48" s="96"/>
      <c r="AE48" s="21" t="str" cm="1">
        <f t="array" ref="AE48">IF($C48="","",_xlfn.IFS($T48="中間期",1,$T48="夏期",2,$T48="冬期",3,$T48="",0))</f>
        <v/>
      </c>
      <c r="AF48" s="134" t="str" cm="1">
        <f t="array" ref="AF48">IF($C48="","",_xlfn.IFS($T48="中間期",$L48,$T48="夏期",$O48,$T48="冬期",$R48,$T48="",""))</f>
        <v/>
      </c>
      <c r="AG48" s="134" t="str" cm="1">
        <f t="array" ref="AG48">IF($C48="","",_xlfn.IFS($T48="中間期",$M48,$T48="夏期",$P48,$T48="冬期",$S48,$T48="",""))</f>
        <v/>
      </c>
      <c r="AH48" s="21" t="str">
        <f t="shared" si="31"/>
        <v/>
      </c>
      <c r="AI48" s="21">
        <f t="shared" si="32"/>
        <v>0</v>
      </c>
      <c r="AJ48" s="21">
        <f t="shared" si="33"/>
        <v>0</v>
      </c>
      <c r="AK48" s="42">
        <f t="shared" si="34"/>
        <v>0</v>
      </c>
      <c r="AL48" s="42">
        <f t="shared" si="35"/>
        <v>0</v>
      </c>
      <c r="AM48" s="42" t="str">
        <f t="shared" si="36"/>
        <v/>
      </c>
      <c r="AN48" s="22">
        <f t="shared" si="37"/>
        <v>0</v>
      </c>
      <c r="AO48" s="22">
        <f t="shared" si="19"/>
        <v>0</v>
      </c>
    </row>
    <row r="49" spans="1:41" s="3" customFormat="1" ht="45" customHeight="1">
      <c r="A49" s="51">
        <f t="shared" si="20"/>
        <v>37</v>
      </c>
      <c r="B49" s="52" t="str">
        <f t="shared" si="18"/>
        <v/>
      </c>
      <c r="C49" s="126"/>
      <c r="D49" s="10" t="str">
        <f t="shared" si="21"/>
        <v/>
      </c>
      <c r="E49" s="10" t="str">
        <f t="shared" si="22"/>
        <v/>
      </c>
      <c r="F49" s="128"/>
      <c r="G49" s="128"/>
      <c r="H49" s="55" t="str">
        <f t="shared" si="23"/>
        <v/>
      </c>
      <c r="I49" s="56" t="str">
        <f t="shared" si="24"/>
        <v/>
      </c>
      <c r="J49" s="129"/>
      <c r="K49" s="59" t="str">
        <f t="shared" si="25"/>
        <v/>
      </c>
      <c r="L49" s="130"/>
      <c r="M49" s="130"/>
      <c r="N49" s="59" t="str">
        <f t="shared" si="26"/>
        <v/>
      </c>
      <c r="O49" s="130"/>
      <c r="P49" s="130"/>
      <c r="Q49" s="59" t="str">
        <f t="shared" si="27"/>
        <v/>
      </c>
      <c r="R49" s="130"/>
      <c r="S49" s="130"/>
      <c r="T49" s="131"/>
      <c r="U49" s="33" t="str">
        <f t="shared" si="28"/>
        <v/>
      </c>
      <c r="V49" s="61" t="str">
        <f t="shared" si="29"/>
        <v/>
      </c>
      <c r="W49" s="132"/>
      <c r="X49" s="128"/>
      <c r="Y49" s="133"/>
      <c r="Z49" s="125"/>
      <c r="AA49" s="29"/>
      <c r="AB49" s="19"/>
      <c r="AC49" s="19" t="str">
        <f t="shared" si="30"/>
        <v/>
      </c>
      <c r="AD49" s="96"/>
      <c r="AE49" s="21" t="str" cm="1">
        <f t="array" ref="AE49">IF($C49="","",_xlfn.IFS($T49="中間期",1,$T49="夏期",2,$T49="冬期",3,$T49="",0))</f>
        <v/>
      </c>
      <c r="AF49" s="134" t="str" cm="1">
        <f t="array" ref="AF49">IF($C49="","",_xlfn.IFS($T49="中間期",$L49,$T49="夏期",$O49,$T49="冬期",$R49,$T49="",""))</f>
        <v/>
      </c>
      <c r="AG49" s="134" t="str" cm="1">
        <f t="array" ref="AG49">IF($C49="","",_xlfn.IFS($T49="中間期",$M49,$T49="夏期",$P49,$T49="冬期",$S49,$T49="",""))</f>
        <v/>
      </c>
      <c r="AH49" s="21" t="str">
        <f t="shared" si="31"/>
        <v/>
      </c>
      <c r="AI49" s="21">
        <f t="shared" si="32"/>
        <v>0</v>
      </c>
      <c r="AJ49" s="21">
        <f t="shared" si="33"/>
        <v>0</v>
      </c>
      <c r="AK49" s="42">
        <f t="shared" si="34"/>
        <v>0</v>
      </c>
      <c r="AL49" s="42">
        <f t="shared" si="35"/>
        <v>0</v>
      </c>
      <c r="AM49" s="42" t="str">
        <f t="shared" si="36"/>
        <v/>
      </c>
      <c r="AN49" s="22">
        <f t="shared" si="37"/>
        <v>0</v>
      </c>
      <c r="AO49" s="22">
        <f t="shared" si="19"/>
        <v>0</v>
      </c>
    </row>
    <row r="50" spans="1:41" s="3" customFormat="1" ht="45" customHeight="1">
      <c r="A50" s="51">
        <f t="shared" si="20"/>
        <v>38</v>
      </c>
      <c r="B50" s="52" t="str">
        <f t="shared" si="18"/>
        <v/>
      </c>
      <c r="C50" s="126"/>
      <c r="D50" s="10" t="str">
        <f t="shared" si="21"/>
        <v/>
      </c>
      <c r="E50" s="10" t="str">
        <f t="shared" si="22"/>
        <v/>
      </c>
      <c r="F50" s="128"/>
      <c r="G50" s="128"/>
      <c r="H50" s="55" t="str">
        <f t="shared" si="23"/>
        <v/>
      </c>
      <c r="I50" s="56" t="str">
        <f t="shared" si="24"/>
        <v/>
      </c>
      <c r="J50" s="129"/>
      <c r="K50" s="59" t="str">
        <f t="shared" si="25"/>
        <v/>
      </c>
      <c r="L50" s="130"/>
      <c r="M50" s="130"/>
      <c r="N50" s="59" t="str">
        <f t="shared" si="26"/>
        <v/>
      </c>
      <c r="O50" s="130"/>
      <c r="P50" s="130"/>
      <c r="Q50" s="59" t="str">
        <f t="shared" si="27"/>
        <v/>
      </c>
      <c r="R50" s="130"/>
      <c r="S50" s="130"/>
      <c r="T50" s="131"/>
      <c r="U50" s="33" t="str">
        <f t="shared" si="28"/>
        <v/>
      </c>
      <c r="V50" s="61" t="str">
        <f t="shared" si="29"/>
        <v/>
      </c>
      <c r="W50" s="132"/>
      <c r="X50" s="128"/>
      <c r="Y50" s="133"/>
      <c r="Z50" s="125"/>
      <c r="AA50" s="29"/>
      <c r="AB50" s="19"/>
      <c r="AC50" s="19" t="str">
        <f t="shared" si="30"/>
        <v/>
      </c>
      <c r="AD50" s="96"/>
      <c r="AE50" s="21" t="str" cm="1">
        <f t="array" ref="AE50">IF($C50="","",_xlfn.IFS($T50="中間期",1,$T50="夏期",2,$T50="冬期",3,$T50="",0))</f>
        <v/>
      </c>
      <c r="AF50" s="134" t="str" cm="1">
        <f t="array" ref="AF50">IF($C50="","",_xlfn.IFS($T50="中間期",$L50,$T50="夏期",$O50,$T50="冬期",$R50,$T50="",""))</f>
        <v/>
      </c>
      <c r="AG50" s="134" t="str" cm="1">
        <f t="array" ref="AG50">IF($C50="","",_xlfn.IFS($T50="中間期",$M50,$T50="夏期",$P50,$T50="冬期",$S50,$T50="",""))</f>
        <v/>
      </c>
      <c r="AH50" s="21" t="str">
        <f t="shared" si="31"/>
        <v/>
      </c>
      <c r="AI50" s="21">
        <f t="shared" si="32"/>
        <v>0</v>
      </c>
      <c r="AJ50" s="21">
        <f t="shared" si="33"/>
        <v>0</v>
      </c>
      <c r="AK50" s="42">
        <f t="shared" si="34"/>
        <v>0</v>
      </c>
      <c r="AL50" s="42">
        <f t="shared" si="35"/>
        <v>0</v>
      </c>
      <c r="AM50" s="42" t="str">
        <f t="shared" si="36"/>
        <v/>
      </c>
      <c r="AN50" s="22">
        <f t="shared" si="37"/>
        <v>0</v>
      </c>
      <c r="AO50" s="22">
        <f t="shared" si="19"/>
        <v>0</v>
      </c>
    </row>
    <row r="51" spans="1:41" s="3" customFormat="1" ht="45" customHeight="1">
      <c r="A51" s="51">
        <f t="shared" si="20"/>
        <v>39</v>
      </c>
      <c r="B51" s="52" t="str">
        <f t="shared" si="18"/>
        <v/>
      </c>
      <c r="C51" s="126"/>
      <c r="D51" s="10" t="str">
        <f t="shared" si="21"/>
        <v/>
      </c>
      <c r="E51" s="10" t="str">
        <f t="shared" si="22"/>
        <v/>
      </c>
      <c r="F51" s="128"/>
      <c r="G51" s="128"/>
      <c r="H51" s="55" t="str">
        <f t="shared" si="23"/>
        <v/>
      </c>
      <c r="I51" s="56" t="str">
        <f t="shared" si="24"/>
        <v/>
      </c>
      <c r="J51" s="129"/>
      <c r="K51" s="59" t="str">
        <f t="shared" si="25"/>
        <v/>
      </c>
      <c r="L51" s="130"/>
      <c r="M51" s="130"/>
      <c r="N51" s="59" t="str">
        <f t="shared" si="26"/>
        <v/>
      </c>
      <c r="O51" s="130"/>
      <c r="P51" s="130"/>
      <c r="Q51" s="59" t="str">
        <f t="shared" si="27"/>
        <v/>
      </c>
      <c r="R51" s="130"/>
      <c r="S51" s="130"/>
      <c r="T51" s="131"/>
      <c r="U51" s="33" t="str">
        <f t="shared" si="28"/>
        <v/>
      </c>
      <c r="V51" s="61" t="str">
        <f t="shared" si="29"/>
        <v/>
      </c>
      <c r="W51" s="132"/>
      <c r="X51" s="128"/>
      <c r="Y51" s="133"/>
      <c r="Z51" s="125"/>
      <c r="AA51" s="29"/>
      <c r="AB51" s="19"/>
      <c r="AC51" s="19" t="str">
        <f t="shared" si="30"/>
        <v/>
      </c>
      <c r="AD51" s="96"/>
      <c r="AE51" s="21" t="str" cm="1">
        <f t="array" ref="AE51">IF($C51="","",_xlfn.IFS($T51="中間期",1,$T51="夏期",2,$T51="冬期",3,$T51="",0))</f>
        <v/>
      </c>
      <c r="AF51" s="134" t="str" cm="1">
        <f t="array" ref="AF51">IF($C51="","",_xlfn.IFS($T51="中間期",$L51,$T51="夏期",$O51,$T51="冬期",$R51,$T51="",""))</f>
        <v/>
      </c>
      <c r="AG51" s="134" t="str" cm="1">
        <f t="array" ref="AG51">IF($C51="","",_xlfn.IFS($T51="中間期",$M51,$T51="夏期",$P51,$T51="冬期",$S51,$T51="",""))</f>
        <v/>
      </c>
      <c r="AH51" s="21" t="str">
        <f t="shared" si="31"/>
        <v/>
      </c>
      <c r="AI51" s="21">
        <f t="shared" si="32"/>
        <v>0</v>
      </c>
      <c r="AJ51" s="21">
        <f t="shared" si="33"/>
        <v>0</v>
      </c>
      <c r="AK51" s="42">
        <f t="shared" si="34"/>
        <v>0</v>
      </c>
      <c r="AL51" s="42">
        <f t="shared" si="35"/>
        <v>0</v>
      </c>
      <c r="AM51" s="42" t="str">
        <f t="shared" si="36"/>
        <v/>
      </c>
      <c r="AN51" s="22">
        <f t="shared" si="37"/>
        <v>0</v>
      </c>
      <c r="AO51" s="22">
        <f t="shared" si="19"/>
        <v>0</v>
      </c>
    </row>
    <row r="52" spans="1:41" s="3" customFormat="1" ht="45" customHeight="1">
      <c r="A52" s="51">
        <f t="shared" si="20"/>
        <v>40</v>
      </c>
      <c r="B52" s="52" t="str">
        <f t="shared" si="18"/>
        <v/>
      </c>
      <c r="C52" s="126"/>
      <c r="D52" s="10" t="str">
        <f t="shared" si="21"/>
        <v/>
      </c>
      <c r="E52" s="10" t="str">
        <f t="shared" si="22"/>
        <v/>
      </c>
      <c r="F52" s="128"/>
      <c r="G52" s="128"/>
      <c r="H52" s="55" t="str">
        <f t="shared" si="23"/>
        <v/>
      </c>
      <c r="I52" s="56" t="str">
        <f t="shared" si="24"/>
        <v/>
      </c>
      <c r="J52" s="129"/>
      <c r="K52" s="59" t="str">
        <f t="shared" si="25"/>
        <v/>
      </c>
      <c r="L52" s="130"/>
      <c r="M52" s="130"/>
      <c r="N52" s="59" t="str">
        <f t="shared" si="26"/>
        <v/>
      </c>
      <c r="O52" s="130"/>
      <c r="P52" s="130"/>
      <c r="Q52" s="59" t="str">
        <f t="shared" si="27"/>
        <v/>
      </c>
      <c r="R52" s="130"/>
      <c r="S52" s="130"/>
      <c r="T52" s="131"/>
      <c r="U52" s="33" t="str">
        <f t="shared" si="28"/>
        <v/>
      </c>
      <c r="V52" s="61" t="str">
        <f t="shared" si="29"/>
        <v/>
      </c>
      <c r="W52" s="132"/>
      <c r="X52" s="128"/>
      <c r="Y52" s="133"/>
      <c r="Z52" s="125"/>
      <c r="AA52" s="29"/>
      <c r="AB52" s="19"/>
      <c r="AC52" s="19" t="str">
        <f t="shared" si="30"/>
        <v/>
      </c>
      <c r="AD52" s="96"/>
      <c r="AE52" s="21" t="str" cm="1">
        <f t="array" ref="AE52">IF($C52="","",_xlfn.IFS($T52="中間期",1,$T52="夏期",2,$T52="冬期",3,$T52="",0))</f>
        <v/>
      </c>
      <c r="AF52" s="134" t="str" cm="1">
        <f t="array" ref="AF52">IF($C52="","",_xlfn.IFS($T52="中間期",$L52,$T52="夏期",$O52,$T52="冬期",$R52,$T52="",""))</f>
        <v/>
      </c>
      <c r="AG52" s="134" t="str" cm="1">
        <f t="array" ref="AG52">IF($C52="","",_xlfn.IFS($T52="中間期",$M52,$T52="夏期",$P52,$T52="冬期",$S52,$T52="",""))</f>
        <v/>
      </c>
      <c r="AH52" s="21" t="str">
        <f t="shared" si="31"/>
        <v/>
      </c>
      <c r="AI52" s="21">
        <f t="shared" si="32"/>
        <v>0</v>
      </c>
      <c r="AJ52" s="21">
        <f t="shared" si="33"/>
        <v>0</v>
      </c>
      <c r="AK52" s="42">
        <f t="shared" si="34"/>
        <v>0</v>
      </c>
      <c r="AL52" s="42">
        <f t="shared" si="35"/>
        <v>0</v>
      </c>
      <c r="AM52" s="42" t="str">
        <f t="shared" si="36"/>
        <v/>
      </c>
      <c r="AN52" s="22">
        <f t="shared" si="37"/>
        <v>0</v>
      </c>
      <c r="AO52" s="22">
        <f t="shared" si="19"/>
        <v>0</v>
      </c>
    </row>
    <row r="53" spans="1:41" s="3" customFormat="1" ht="45" customHeight="1">
      <c r="A53" s="51">
        <f t="shared" si="20"/>
        <v>41</v>
      </c>
      <c r="B53" s="52" t="str">
        <f t="shared" si="18"/>
        <v/>
      </c>
      <c r="C53" s="126"/>
      <c r="D53" s="10" t="str">
        <f t="shared" si="21"/>
        <v/>
      </c>
      <c r="E53" s="10" t="str">
        <f t="shared" si="22"/>
        <v/>
      </c>
      <c r="F53" s="128"/>
      <c r="G53" s="128"/>
      <c r="H53" s="55" t="str">
        <f t="shared" si="23"/>
        <v/>
      </c>
      <c r="I53" s="56" t="str">
        <f t="shared" si="24"/>
        <v/>
      </c>
      <c r="J53" s="129"/>
      <c r="K53" s="59" t="str">
        <f t="shared" si="25"/>
        <v/>
      </c>
      <c r="L53" s="130"/>
      <c r="M53" s="130"/>
      <c r="N53" s="59" t="str">
        <f t="shared" si="26"/>
        <v/>
      </c>
      <c r="O53" s="130"/>
      <c r="P53" s="130"/>
      <c r="Q53" s="59" t="str">
        <f t="shared" si="27"/>
        <v/>
      </c>
      <c r="R53" s="130"/>
      <c r="S53" s="130"/>
      <c r="T53" s="131"/>
      <c r="U53" s="33" t="str">
        <f t="shared" si="28"/>
        <v/>
      </c>
      <c r="V53" s="61" t="str">
        <f t="shared" si="29"/>
        <v/>
      </c>
      <c r="W53" s="132"/>
      <c r="X53" s="128"/>
      <c r="Y53" s="133"/>
      <c r="Z53" s="125"/>
      <c r="AA53" s="29"/>
      <c r="AB53" s="19"/>
      <c r="AC53" s="19" t="str">
        <f t="shared" si="30"/>
        <v/>
      </c>
      <c r="AD53" s="96"/>
      <c r="AE53" s="21" t="str" cm="1">
        <f t="array" ref="AE53">IF($C53="","",_xlfn.IFS($T53="中間期",1,$T53="夏期",2,$T53="冬期",3,$T53="",0))</f>
        <v/>
      </c>
      <c r="AF53" s="134" t="str" cm="1">
        <f t="array" ref="AF53">IF($C53="","",_xlfn.IFS($T53="中間期",$L53,$T53="夏期",$O53,$T53="冬期",$R53,$T53="",""))</f>
        <v/>
      </c>
      <c r="AG53" s="134" t="str" cm="1">
        <f t="array" ref="AG53">IF($C53="","",_xlfn.IFS($T53="中間期",$M53,$T53="夏期",$P53,$T53="冬期",$S53,$T53="",""))</f>
        <v/>
      </c>
      <c r="AH53" s="21" t="str">
        <f t="shared" si="31"/>
        <v/>
      </c>
      <c r="AI53" s="21">
        <f t="shared" si="32"/>
        <v>0</v>
      </c>
      <c r="AJ53" s="21">
        <f t="shared" si="33"/>
        <v>0</v>
      </c>
      <c r="AK53" s="42">
        <f t="shared" si="34"/>
        <v>0</v>
      </c>
      <c r="AL53" s="42">
        <f t="shared" si="35"/>
        <v>0</v>
      </c>
      <c r="AM53" s="42" t="str">
        <f t="shared" si="36"/>
        <v/>
      </c>
      <c r="AN53" s="22">
        <f t="shared" si="37"/>
        <v>0</v>
      </c>
      <c r="AO53" s="22">
        <f t="shared" si="19"/>
        <v>0</v>
      </c>
    </row>
    <row r="54" spans="1:41" s="3" customFormat="1" ht="45" customHeight="1">
      <c r="A54" s="51">
        <f t="shared" si="20"/>
        <v>42</v>
      </c>
      <c r="B54" s="52" t="str">
        <f t="shared" si="18"/>
        <v/>
      </c>
      <c r="C54" s="126"/>
      <c r="D54" s="10" t="str">
        <f t="shared" si="21"/>
        <v/>
      </c>
      <c r="E54" s="10" t="str">
        <f t="shared" si="22"/>
        <v/>
      </c>
      <c r="F54" s="128"/>
      <c r="G54" s="128"/>
      <c r="H54" s="55" t="str">
        <f t="shared" si="23"/>
        <v/>
      </c>
      <c r="I54" s="56" t="str">
        <f t="shared" si="24"/>
        <v/>
      </c>
      <c r="J54" s="129"/>
      <c r="K54" s="59" t="str">
        <f t="shared" si="25"/>
        <v/>
      </c>
      <c r="L54" s="130"/>
      <c r="M54" s="130"/>
      <c r="N54" s="59" t="str">
        <f t="shared" si="26"/>
        <v/>
      </c>
      <c r="O54" s="130"/>
      <c r="P54" s="130"/>
      <c r="Q54" s="59" t="str">
        <f t="shared" si="27"/>
        <v/>
      </c>
      <c r="R54" s="130"/>
      <c r="S54" s="130"/>
      <c r="T54" s="131"/>
      <c r="U54" s="33" t="str">
        <f t="shared" si="28"/>
        <v/>
      </c>
      <c r="V54" s="61" t="str">
        <f t="shared" si="29"/>
        <v/>
      </c>
      <c r="W54" s="132"/>
      <c r="X54" s="128"/>
      <c r="Y54" s="133"/>
      <c r="Z54" s="125"/>
      <c r="AA54" s="29"/>
      <c r="AB54" s="19"/>
      <c r="AC54" s="19" t="str">
        <f t="shared" si="30"/>
        <v/>
      </c>
      <c r="AD54" s="96"/>
      <c r="AE54" s="21" t="str" cm="1">
        <f t="array" ref="AE54">IF($C54="","",_xlfn.IFS($T54="中間期",1,$T54="夏期",2,$T54="冬期",3,$T54="",0))</f>
        <v/>
      </c>
      <c r="AF54" s="134" t="str" cm="1">
        <f t="array" ref="AF54">IF($C54="","",_xlfn.IFS($T54="中間期",$L54,$T54="夏期",$O54,$T54="冬期",$R54,$T54="",""))</f>
        <v/>
      </c>
      <c r="AG54" s="134" t="str" cm="1">
        <f t="array" ref="AG54">IF($C54="","",_xlfn.IFS($T54="中間期",$M54,$T54="夏期",$P54,$T54="冬期",$S54,$T54="",""))</f>
        <v/>
      </c>
      <c r="AH54" s="21" t="str">
        <f t="shared" si="31"/>
        <v/>
      </c>
      <c r="AI54" s="21">
        <f t="shared" si="32"/>
        <v>0</v>
      </c>
      <c r="AJ54" s="21">
        <f t="shared" si="33"/>
        <v>0</v>
      </c>
      <c r="AK54" s="42">
        <f t="shared" si="34"/>
        <v>0</v>
      </c>
      <c r="AL54" s="42">
        <f t="shared" si="35"/>
        <v>0</v>
      </c>
      <c r="AM54" s="42" t="str">
        <f t="shared" si="36"/>
        <v/>
      </c>
      <c r="AN54" s="22">
        <f t="shared" si="37"/>
        <v>0</v>
      </c>
      <c r="AO54" s="22">
        <f t="shared" si="19"/>
        <v>0</v>
      </c>
    </row>
    <row r="55" spans="1:41" s="3" customFormat="1" ht="45" customHeight="1">
      <c r="A55" s="51">
        <f t="shared" si="20"/>
        <v>43</v>
      </c>
      <c r="B55" s="52" t="str">
        <f t="shared" si="18"/>
        <v/>
      </c>
      <c r="C55" s="126"/>
      <c r="D55" s="10" t="str">
        <f t="shared" si="21"/>
        <v/>
      </c>
      <c r="E55" s="10" t="str">
        <f t="shared" si="22"/>
        <v/>
      </c>
      <c r="F55" s="128"/>
      <c r="G55" s="128"/>
      <c r="H55" s="55" t="str">
        <f t="shared" si="23"/>
        <v/>
      </c>
      <c r="I55" s="56" t="str">
        <f t="shared" si="24"/>
        <v/>
      </c>
      <c r="J55" s="129"/>
      <c r="K55" s="59" t="str">
        <f t="shared" si="25"/>
        <v/>
      </c>
      <c r="L55" s="130"/>
      <c r="M55" s="130"/>
      <c r="N55" s="59" t="str">
        <f t="shared" si="26"/>
        <v/>
      </c>
      <c r="O55" s="130"/>
      <c r="P55" s="130"/>
      <c r="Q55" s="59" t="str">
        <f t="shared" si="27"/>
        <v/>
      </c>
      <c r="R55" s="130"/>
      <c r="S55" s="130"/>
      <c r="T55" s="131"/>
      <c r="U55" s="33" t="str">
        <f t="shared" si="28"/>
        <v/>
      </c>
      <c r="V55" s="61" t="str">
        <f t="shared" si="29"/>
        <v/>
      </c>
      <c r="W55" s="132"/>
      <c r="X55" s="128"/>
      <c r="Y55" s="133"/>
      <c r="Z55" s="125"/>
      <c r="AA55" s="29"/>
      <c r="AB55" s="19"/>
      <c r="AC55" s="19" t="str">
        <f t="shared" si="30"/>
        <v/>
      </c>
      <c r="AD55" s="96"/>
      <c r="AE55" s="21" t="str" cm="1">
        <f t="array" ref="AE55">IF($C55="","",_xlfn.IFS($T55="中間期",1,$T55="夏期",2,$T55="冬期",3,$T55="",0))</f>
        <v/>
      </c>
      <c r="AF55" s="134" t="str" cm="1">
        <f t="array" ref="AF55">IF($C55="","",_xlfn.IFS($T55="中間期",$L55,$T55="夏期",$O55,$T55="冬期",$R55,$T55="",""))</f>
        <v/>
      </c>
      <c r="AG55" s="134" t="str" cm="1">
        <f t="array" ref="AG55">IF($C55="","",_xlfn.IFS($T55="中間期",$M55,$T55="夏期",$P55,$T55="冬期",$S55,$T55="",""))</f>
        <v/>
      </c>
      <c r="AH55" s="21" t="str">
        <f t="shared" si="31"/>
        <v/>
      </c>
      <c r="AI55" s="21">
        <f t="shared" si="32"/>
        <v>0</v>
      </c>
      <c r="AJ55" s="21">
        <f t="shared" si="33"/>
        <v>0</v>
      </c>
      <c r="AK55" s="42">
        <f t="shared" si="34"/>
        <v>0</v>
      </c>
      <c r="AL55" s="42">
        <f t="shared" si="35"/>
        <v>0</v>
      </c>
      <c r="AM55" s="42" t="str">
        <f t="shared" si="36"/>
        <v/>
      </c>
      <c r="AN55" s="22">
        <f t="shared" si="37"/>
        <v>0</v>
      </c>
      <c r="AO55" s="22">
        <f t="shared" si="19"/>
        <v>0</v>
      </c>
    </row>
    <row r="56" spans="1:41" s="3" customFormat="1" ht="45" customHeight="1">
      <c r="A56" s="51">
        <f t="shared" si="20"/>
        <v>44</v>
      </c>
      <c r="B56" s="52" t="str">
        <f t="shared" si="18"/>
        <v/>
      </c>
      <c r="C56" s="126"/>
      <c r="D56" s="10" t="str">
        <f t="shared" si="21"/>
        <v/>
      </c>
      <c r="E56" s="10" t="str">
        <f t="shared" si="22"/>
        <v/>
      </c>
      <c r="F56" s="128"/>
      <c r="G56" s="128"/>
      <c r="H56" s="55" t="str">
        <f t="shared" si="23"/>
        <v/>
      </c>
      <c r="I56" s="56" t="str">
        <f t="shared" si="24"/>
        <v/>
      </c>
      <c r="J56" s="129"/>
      <c r="K56" s="59" t="str">
        <f t="shared" si="25"/>
        <v/>
      </c>
      <c r="L56" s="130"/>
      <c r="M56" s="130"/>
      <c r="N56" s="59" t="str">
        <f t="shared" si="26"/>
        <v/>
      </c>
      <c r="O56" s="130"/>
      <c r="P56" s="130"/>
      <c r="Q56" s="59" t="str">
        <f t="shared" si="27"/>
        <v/>
      </c>
      <c r="R56" s="130"/>
      <c r="S56" s="130"/>
      <c r="T56" s="131"/>
      <c r="U56" s="33" t="str">
        <f t="shared" si="28"/>
        <v/>
      </c>
      <c r="V56" s="61" t="str">
        <f t="shared" si="29"/>
        <v/>
      </c>
      <c r="W56" s="132"/>
      <c r="X56" s="128"/>
      <c r="Y56" s="133"/>
      <c r="Z56" s="125"/>
      <c r="AA56" s="29"/>
      <c r="AB56" s="19"/>
      <c r="AC56" s="19" t="str">
        <f t="shared" si="30"/>
        <v/>
      </c>
      <c r="AD56" s="96"/>
      <c r="AE56" s="21" t="str" cm="1">
        <f t="array" ref="AE56">IF($C56="","",_xlfn.IFS($T56="中間期",1,$T56="夏期",2,$T56="冬期",3,$T56="",0))</f>
        <v/>
      </c>
      <c r="AF56" s="134" t="str" cm="1">
        <f t="array" ref="AF56">IF($C56="","",_xlfn.IFS($T56="中間期",$L56,$T56="夏期",$O56,$T56="冬期",$R56,$T56="",""))</f>
        <v/>
      </c>
      <c r="AG56" s="134" t="str" cm="1">
        <f t="array" ref="AG56">IF($C56="","",_xlfn.IFS($T56="中間期",$M56,$T56="夏期",$P56,$T56="冬期",$S56,$T56="",""))</f>
        <v/>
      </c>
      <c r="AH56" s="21" t="str">
        <f t="shared" si="31"/>
        <v/>
      </c>
      <c r="AI56" s="21">
        <f t="shared" si="32"/>
        <v>0</v>
      </c>
      <c r="AJ56" s="21">
        <f t="shared" si="33"/>
        <v>0</v>
      </c>
      <c r="AK56" s="42">
        <f t="shared" si="34"/>
        <v>0</v>
      </c>
      <c r="AL56" s="42">
        <f t="shared" si="35"/>
        <v>0</v>
      </c>
      <c r="AM56" s="42" t="str">
        <f t="shared" si="36"/>
        <v/>
      </c>
      <c r="AN56" s="22">
        <f t="shared" si="37"/>
        <v>0</v>
      </c>
      <c r="AO56" s="22">
        <f t="shared" si="19"/>
        <v>0</v>
      </c>
    </row>
    <row r="57" spans="1:41" s="3" customFormat="1" ht="45" customHeight="1">
      <c r="A57" s="51">
        <f t="shared" si="20"/>
        <v>45</v>
      </c>
      <c r="B57" s="52" t="str">
        <f t="shared" si="18"/>
        <v/>
      </c>
      <c r="C57" s="126"/>
      <c r="D57" s="10" t="str">
        <f t="shared" si="21"/>
        <v/>
      </c>
      <c r="E57" s="10" t="str">
        <f t="shared" si="22"/>
        <v/>
      </c>
      <c r="F57" s="128"/>
      <c r="G57" s="128"/>
      <c r="H57" s="55" t="str">
        <f t="shared" si="23"/>
        <v/>
      </c>
      <c r="I57" s="56" t="str">
        <f t="shared" si="24"/>
        <v/>
      </c>
      <c r="J57" s="129"/>
      <c r="K57" s="59" t="str">
        <f t="shared" si="25"/>
        <v/>
      </c>
      <c r="L57" s="130"/>
      <c r="M57" s="130"/>
      <c r="N57" s="59" t="str">
        <f t="shared" si="26"/>
        <v/>
      </c>
      <c r="O57" s="130"/>
      <c r="P57" s="130"/>
      <c r="Q57" s="59" t="str">
        <f t="shared" si="27"/>
        <v/>
      </c>
      <c r="R57" s="130"/>
      <c r="S57" s="130"/>
      <c r="T57" s="131"/>
      <c r="U57" s="33" t="str">
        <f t="shared" si="28"/>
        <v/>
      </c>
      <c r="V57" s="61" t="str">
        <f t="shared" si="29"/>
        <v/>
      </c>
      <c r="W57" s="132"/>
      <c r="X57" s="128"/>
      <c r="Y57" s="133"/>
      <c r="Z57" s="125"/>
      <c r="AA57" s="29"/>
      <c r="AB57" s="19"/>
      <c r="AC57" s="19" t="str">
        <f t="shared" si="30"/>
        <v/>
      </c>
      <c r="AD57" s="96"/>
      <c r="AE57" s="21" t="str" cm="1">
        <f t="array" ref="AE57">IF($C57="","",_xlfn.IFS($T57="中間期",1,$T57="夏期",2,$T57="冬期",3,$T57="",0))</f>
        <v/>
      </c>
      <c r="AF57" s="134" t="str" cm="1">
        <f t="array" ref="AF57">IF($C57="","",_xlfn.IFS($T57="中間期",$L57,$T57="夏期",$O57,$T57="冬期",$R57,$T57="",""))</f>
        <v/>
      </c>
      <c r="AG57" s="134" t="str" cm="1">
        <f t="array" ref="AG57">IF($C57="","",_xlfn.IFS($T57="中間期",$M57,$T57="夏期",$P57,$T57="冬期",$S57,$T57="",""))</f>
        <v/>
      </c>
      <c r="AH57" s="21" t="str">
        <f t="shared" si="31"/>
        <v/>
      </c>
      <c r="AI57" s="21">
        <f t="shared" si="32"/>
        <v>0</v>
      </c>
      <c r="AJ57" s="21">
        <f t="shared" si="33"/>
        <v>0</v>
      </c>
      <c r="AK57" s="42">
        <f t="shared" si="34"/>
        <v>0</v>
      </c>
      <c r="AL57" s="42">
        <f t="shared" si="35"/>
        <v>0</v>
      </c>
      <c r="AM57" s="42" t="str">
        <f t="shared" si="36"/>
        <v/>
      </c>
      <c r="AN57" s="22">
        <f t="shared" si="37"/>
        <v>0</v>
      </c>
      <c r="AO57" s="22">
        <f t="shared" si="19"/>
        <v>0</v>
      </c>
    </row>
    <row r="58" spans="1:41" s="3" customFormat="1" ht="45" customHeight="1">
      <c r="A58" s="51">
        <f t="shared" si="20"/>
        <v>46</v>
      </c>
      <c r="B58" s="52" t="str">
        <f t="shared" si="18"/>
        <v/>
      </c>
      <c r="C58" s="126"/>
      <c r="D58" s="10" t="str">
        <f t="shared" si="21"/>
        <v/>
      </c>
      <c r="E58" s="10" t="str">
        <f t="shared" si="22"/>
        <v/>
      </c>
      <c r="F58" s="128"/>
      <c r="G58" s="128"/>
      <c r="H58" s="55" t="str">
        <f t="shared" si="23"/>
        <v/>
      </c>
      <c r="I58" s="56" t="str">
        <f t="shared" si="24"/>
        <v/>
      </c>
      <c r="J58" s="129"/>
      <c r="K58" s="59" t="str">
        <f t="shared" si="25"/>
        <v/>
      </c>
      <c r="L58" s="130"/>
      <c r="M58" s="130"/>
      <c r="N58" s="59" t="str">
        <f t="shared" si="26"/>
        <v/>
      </c>
      <c r="O58" s="130"/>
      <c r="P58" s="130"/>
      <c r="Q58" s="59" t="str">
        <f t="shared" si="27"/>
        <v/>
      </c>
      <c r="R58" s="130"/>
      <c r="S58" s="130"/>
      <c r="T58" s="131"/>
      <c r="U58" s="33" t="str">
        <f t="shared" si="28"/>
        <v/>
      </c>
      <c r="V58" s="61" t="str">
        <f t="shared" si="29"/>
        <v/>
      </c>
      <c r="W58" s="132"/>
      <c r="X58" s="128"/>
      <c r="Y58" s="133"/>
      <c r="Z58" s="125"/>
      <c r="AA58" s="29"/>
      <c r="AB58" s="19"/>
      <c r="AC58" s="19" t="str">
        <f t="shared" si="30"/>
        <v/>
      </c>
      <c r="AD58" s="96"/>
      <c r="AE58" s="21" t="str" cm="1">
        <f t="array" ref="AE58">IF($C58="","",_xlfn.IFS($T58="中間期",1,$T58="夏期",2,$T58="冬期",3,$T58="",0))</f>
        <v/>
      </c>
      <c r="AF58" s="134" t="str" cm="1">
        <f t="array" ref="AF58">IF($C58="","",_xlfn.IFS($T58="中間期",$L58,$T58="夏期",$O58,$T58="冬期",$R58,$T58="",""))</f>
        <v/>
      </c>
      <c r="AG58" s="134" t="str" cm="1">
        <f t="array" ref="AG58">IF($C58="","",_xlfn.IFS($T58="中間期",$M58,$T58="夏期",$P58,$T58="冬期",$S58,$T58="",""))</f>
        <v/>
      </c>
      <c r="AH58" s="21" t="str">
        <f t="shared" si="31"/>
        <v/>
      </c>
      <c r="AI58" s="21">
        <f t="shared" si="32"/>
        <v>0</v>
      </c>
      <c r="AJ58" s="21">
        <f t="shared" si="33"/>
        <v>0</v>
      </c>
      <c r="AK58" s="42">
        <f t="shared" si="34"/>
        <v>0</v>
      </c>
      <c r="AL58" s="42">
        <f t="shared" si="35"/>
        <v>0</v>
      </c>
      <c r="AM58" s="42" t="str">
        <f t="shared" si="36"/>
        <v/>
      </c>
      <c r="AN58" s="22">
        <f t="shared" si="37"/>
        <v>0</v>
      </c>
      <c r="AO58" s="22">
        <f t="shared" si="19"/>
        <v>0</v>
      </c>
    </row>
    <row r="59" spans="1:41" s="3" customFormat="1" ht="45" customHeight="1">
      <c r="A59" s="51">
        <f t="shared" si="20"/>
        <v>47</v>
      </c>
      <c r="B59" s="52" t="str">
        <f t="shared" si="18"/>
        <v/>
      </c>
      <c r="C59" s="126"/>
      <c r="D59" s="10" t="str">
        <f t="shared" si="21"/>
        <v/>
      </c>
      <c r="E59" s="10" t="str">
        <f t="shared" si="22"/>
        <v/>
      </c>
      <c r="F59" s="128"/>
      <c r="G59" s="128"/>
      <c r="H59" s="55" t="str">
        <f t="shared" si="23"/>
        <v/>
      </c>
      <c r="I59" s="56" t="str">
        <f t="shared" si="24"/>
        <v/>
      </c>
      <c r="J59" s="129"/>
      <c r="K59" s="59" t="str">
        <f t="shared" si="25"/>
        <v/>
      </c>
      <c r="L59" s="130"/>
      <c r="M59" s="130"/>
      <c r="N59" s="59" t="str">
        <f t="shared" si="26"/>
        <v/>
      </c>
      <c r="O59" s="130"/>
      <c r="P59" s="130"/>
      <c r="Q59" s="59" t="str">
        <f t="shared" si="27"/>
        <v/>
      </c>
      <c r="R59" s="130"/>
      <c r="S59" s="130"/>
      <c r="T59" s="131"/>
      <c r="U59" s="33" t="str">
        <f t="shared" si="28"/>
        <v/>
      </c>
      <c r="V59" s="61" t="str">
        <f t="shared" si="29"/>
        <v/>
      </c>
      <c r="W59" s="132"/>
      <c r="X59" s="128"/>
      <c r="Y59" s="133"/>
      <c r="Z59" s="125"/>
      <c r="AA59" s="29"/>
      <c r="AB59" s="19"/>
      <c r="AC59" s="19" t="str">
        <f t="shared" si="30"/>
        <v/>
      </c>
      <c r="AD59" s="96"/>
      <c r="AE59" s="21" t="str" cm="1">
        <f t="array" ref="AE59">IF($C59="","",_xlfn.IFS($T59="中間期",1,$T59="夏期",2,$T59="冬期",3,$T59="",0))</f>
        <v/>
      </c>
      <c r="AF59" s="134" t="str" cm="1">
        <f t="array" ref="AF59">IF($C59="","",_xlfn.IFS($T59="中間期",$L59,$T59="夏期",$O59,$T59="冬期",$R59,$T59="",""))</f>
        <v/>
      </c>
      <c r="AG59" s="134" t="str" cm="1">
        <f t="array" ref="AG59">IF($C59="","",_xlfn.IFS($T59="中間期",$M59,$T59="夏期",$P59,$T59="冬期",$S59,$T59="",""))</f>
        <v/>
      </c>
      <c r="AH59" s="21" t="str">
        <f t="shared" si="31"/>
        <v/>
      </c>
      <c r="AI59" s="21">
        <f t="shared" si="32"/>
        <v>0</v>
      </c>
      <c r="AJ59" s="21">
        <f t="shared" si="33"/>
        <v>0</v>
      </c>
      <c r="AK59" s="42">
        <f t="shared" si="34"/>
        <v>0</v>
      </c>
      <c r="AL59" s="42">
        <f t="shared" si="35"/>
        <v>0</v>
      </c>
      <c r="AM59" s="42" t="str">
        <f t="shared" si="36"/>
        <v/>
      </c>
      <c r="AN59" s="22">
        <f t="shared" si="37"/>
        <v>0</v>
      </c>
      <c r="AO59" s="22">
        <f t="shared" si="19"/>
        <v>0</v>
      </c>
    </row>
    <row r="60" spans="1:41" s="3" customFormat="1" ht="45" customHeight="1">
      <c r="A60" s="51">
        <f t="shared" si="20"/>
        <v>48</v>
      </c>
      <c r="B60" s="52" t="str">
        <f t="shared" si="18"/>
        <v/>
      </c>
      <c r="C60" s="126"/>
      <c r="D60" s="10" t="str">
        <f t="shared" si="21"/>
        <v/>
      </c>
      <c r="E60" s="10" t="str">
        <f t="shared" si="22"/>
        <v/>
      </c>
      <c r="F60" s="128"/>
      <c r="G60" s="128"/>
      <c r="H60" s="55" t="str">
        <f t="shared" si="23"/>
        <v/>
      </c>
      <c r="I60" s="56" t="str">
        <f t="shared" si="24"/>
        <v/>
      </c>
      <c r="J60" s="129"/>
      <c r="K60" s="59" t="str">
        <f t="shared" si="25"/>
        <v/>
      </c>
      <c r="L60" s="130"/>
      <c r="M60" s="130"/>
      <c r="N60" s="59" t="str">
        <f t="shared" si="26"/>
        <v/>
      </c>
      <c r="O60" s="130"/>
      <c r="P60" s="130"/>
      <c r="Q60" s="59" t="str">
        <f t="shared" si="27"/>
        <v/>
      </c>
      <c r="R60" s="130"/>
      <c r="S60" s="130"/>
      <c r="T60" s="131"/>
      <c r="U60" s="33" t="str">
        <f t="shared" si="28"/>
        <v/>
      </c>
      <c r="V60" s="61" t="str">
        <f t="shared" si="29"/>
        <v/>
      </c>
      <c r="W60" s="132"/>
      <c r="X60" s="128"/>
      <c r="Y60" s="133"/>
      <c r="Z60" s="125"/>
      <c r="AA60" s="29"/>
      <c r="AB60" s="19"/>
      <c r="AC60" s="19" t="str">
        <f t="shared" si="30"/>
        <v/>
      </c>
      <c r="AD60" s="96"/>
      <c r="AE60" s="21" t="str" cm="1">
        <f t="array" ref="AE60">IF($C60="","",_xlfn.IFS($T60="中間期",1,$T60="夏期",2,$T60="冬期",3,$T60="",0))</f>
        <v/>
      </c>
      <c r="AF60" s="134" t="str" cm="1">
        <f t="array" ref="AF60">IF($C60="","",_xlfn.IFS($T60="中間期",$L60,$T60="夏期",$O60,$T60="冬期",$R60,$T60="",""))</f>
        <v/>
      </c>
      <c r="AG60" s="134" t="str" cm="1">
        <f t="array" ref="AG60">IF($C60="","",_xlfn.IFS($T60="中間期",$M60,$T60="夏期",$P60,$T60="冬期",$S60,$T60="",""))</f>
        <v/>
      </c>
      <c r="AH60" s="21" t="str">
        <f t="shared" si="31"/>
        <v/>
      </c>
      <c r="AI60" s="21">
        <f t="shared" si="32"/>
        <v>0</v>
      </c>
      <c r="AJ60" s="21">
        <f t="shared" si="33"/>
        <v>0</v>
      </c>
      <c r="AK60" s="42">
        <f t="shared" si="34"/>
        <v>0</v>
      </c>
      <c r="AL60" s="42">
        <f t="shared" si="35"/>
        <v>0</v>
      </c>
      <c r="AM60" s="42" t="str">
        <f t="shared" si="36"/>
        <v/>
      </c>
      <c r="AN60" s="22">
        <f t="shared" si="37"/>
        <v>0</v>
      </c>
      <c r="AO60" s="22">
        <f t="shared" si="19"/>
        <v>0</v>
      </c>
    </row>
    <row r="61" spans="1:41" s="3" customFormat="1" ht="45" customHeight="1">
      <c r="A61" s="51">
        <f t="shared" si="20"/>
        <v>49</v>
      </c>
      <c r="B61" s="52" t="str">
        <f t="shared" si="18"/>
        <v/>
      </c>
      <c r="C61" s="126"/>
      <c r="D61" s="10" t="str">
        <f t="shared" si="21"/>
        <v/>
      </c>
      <c r="E61" s="10" t="str">
        <f t="shared" si="22"/>
        <v/>
      </c>
      <c r="F61" s="128"/>
      <c r="G61" s="128"/>
      <c r="H61" s="55" t="str">
        <f t="shared" si="23"/>
        <v/>
      </c>
      <c r="I61" s="56" t="str">
        <f t="shared" si="24"/>
        <v/>
      </c>
      <c r="J61" s="129"/>
      <c r="K61" s="59" t="str">
        <f t="shared" si="25"/>
        <v/>
      </c>
      <c r="L61" s="130"/>
      <c r="M61" s="130"/>
      <c r="N61" s="59" t="str">
        <f t="shared" si="26"/>
        <v/>
      </c>
      <c r="O61" s="130"/>
      <c r="P61" s="130"/>
      <c r="Q61" s="59" t="str">
        <f t="shared" si="27"/>
        <v/>
      </c>
      <c r="R61" s="130"/>
      <c r="S61" s="130"/>
      <c r="T61" s="131"/>
      <c r="U61" s="33" t="str">
        <f t="shared" si="28"/>
        <v/>
      </c>
      <c r="V61" s="61" t="str">
        <f t="shared" si="29"/>
        <v/>
      </c>
      <c r="W61" s="132"/>
      <c r="X61" s="128"/>
      <c r="Y61" s="133"/>
      <c r="Z61" s="125"/>
      <c r="AA61" s="29"/>
      <c r="AB61" s="19"/>
      <c r="AC61" s="19" t="str">
        <f t="shared" si="30"/>
        <v/>
      </c>
      <c r="AD61" s="96"/>
      <c r="AE61" s="21" t="str" cm="1">
        <f t="array" ref="AE61">IF($C61="","",_xlfn.IFS($T61="中間期",1,$T61="夏期",2,$T61="冬期",3,$T61="",0))</f>
        <v/>
      </c>
      <c r="AF61" s="134" t="str" cm="1">
        <f t="array" ref="AF61">IF($C61="","",_xlfn.IFS($T61="中間期",$L61,$T61="夏期",$O61,$T61="冬期",$R61,$T61="",""))</f>
        <v/>
      </c>
      <c r="AG61" s="134" t="str" cm="1">
        <f t="array" ref="AG61">IF($C61="","",_xlfn.IFS($T61="中間期",$M61,$T61="夏期",$P61,$T61="冬期",$S61,$T61="",""))</f>
        <v/>
      </c>
      <c r="AH61" s="21" t="str">
        <f t="shared" si="31"/>
        <v/>
      </c>
      <c r="AI61" s="21">
        <f t="shared" si="32"/>
        <v>0</v>
      </c>
      <c r="AJ61" s="21">
        <f t="shared" si="33"/>
        <v>0</v>
      </c>
      <c r="AK61" s="42">
        <f t="shared" si="34"/>
        <v>0</v>
      </c>
      <c r="AL61" s="42">
        <f t="shared" si="35"/>
        <v>0</v>
      </c>
      <c r="AM61" s="42" t="str">
        <f t="shared" si="36"/>
        <v/>
      </c>
      <c r="AN61" s="22">
        <f t="shared" si="37"/>
        <v>0</v>
      </c>
      <c r="AO61" s="22">
        <f t="shared" si="19"/>
        <v>0</v>
      </c>
    </row>
    <row r="62" spans="1:41" s="3" customFormat="1" ht="45" customHeight="1" thickBot="1">
      <c r="A62" s="53">
        <f t="shared" si="20"/>
        <v>50</v>
      </c>
      <c r="B62" s="157" t="str">
        <f t="shared" si="18"/>
        <v/>
      </c>
      <c r="C62" s="136"/>
      <c r="D62" s="13" t="str">
        <f t="shared" si="21"/>
        <v/>
      </c>
      <c r="E62" s="13" t="str">
        <f t="shared" si="22"/>
        <v/>
      </c>
      <c r="F62" s="137"/>
      <c r="G62" s="137"/>
      <c r="H62" s="57" t="str">
        <f t="shared" si="23"/>
        <v/>
      </c>
      <c r="I62" s="58" t="str">
        <f t="shared" si="24"/>
        <v/>
      </c>
      <c r="J62" s="138"/>
      <c r="K62" s="60" t="str">
        <f t="shared" si="25"/>
        <v/>
      </c>
      <c r="L62" s="139"/>
      <c r="M62" s="139"/>
      <c r="N62" s="60" t="str">
        <f t="shared" si="26"/>
        <v/>
      </c>
      <c r="O62" s="139"/>
      <c r="P62" s="139"/>
      <c r="Q62" s="60" t="str">
        <f t="shared" si="27"/>
        <v/>
      </c>
      <c r="R62" s="139"/>
      <c r="S62" s="139"/>
      <c r="T62" s="140"/>
      <c r="U62" s="34" t="str">
        <f t="shared" si="28"/>
        <v/>
      </c>
      <c r="V62" s="68" t="str">
        <f t="shared" si="29"/>
        <v/>
      </c>
      <c r="W62" s="141"/>
      <c r="X62" s="137"/>
      <c r="Y62" s="142"/>
      <c r="Z62" s="143"/>
      <c r="AA62" s="29"/>
      <c r="AB62" s="19"/>
      <c r="AC62" s="19" t="str">
        <f t="shared" si="30"/>
        <v/>
      </c>
      <c r="AD62" s="96"/>
      <c r="AE62" s="21" t="str" cm="1">
        <f t="array" ref="AE62">IF($C62="","",_xlfn.IFS($T62="中間期",1,$T62="夏期",2,$T62="冬期",3,$T62="",0))</f>
        <v/>
      </c>
      <c r="AF62" s="134" t="str" cm="1">
        <f t="array" ref="AF62">IF($C62="","",_xlfn.IFS($T62="中間期",$L62,$T62="夏期",$O62,$T62="冬期",$R62,$T62="",""))</f>
        <v/>
      </c>
      <c r="AG62" s="134" t="str" cm="1">
        <f t="array" ref="AG62">IF($C62="","",_xlfn.IFS($T62="中間期",$M62,$T62="夏期",$P62,$T62="冬期",$S62,$T62="",""))</f>
        <v/>
      </c>
      <c r="AH62" s="21" t="str">
        <f t="shared" si="31"/>
        <v/>
      </c>
      <c r="AI62" s="21">
        <f t="shared" si="32"/>
        <v>0</v>
      </c>
      <c r="AJ62" s="21">
        <f t="shared" si="33"/>
        <v>0</v>
      </c>
      <c r="AK62" s="42">
        <f t="shared" si="34"/>
        <v>0</v>
      </c>
      <c r="AL62" s="42">
        <f t="shared" si="35"/>
        <v>0</v>
      </c>
      <c r="AM62" s="42" t="str">
        <f t="shared" si="36"/>
        <v/>
      </c>
      <c r="AN62" s="22">
        <f t="shared" si="37"/>
        <v>0</v>
      </c>
      <c r="AO62" s="22">
        <f t="shared" si="19"/>
        <v>0</v>
      </c>
    </row>
    <row r="63" spans="1:41">
      <c r="AI63" s="1">
        <f>SUM(AI13:AI62)</f>
        <v>0</v>
      </c>
      <c r="AJ63" s="1">
        <f t="shared" ref="AJ63:AK63" si="38">SUM(AJ13:AJ62)</f>
        <v>1</v>
      </c>
      <c r="AK63" s="1">
        <f t="shared" si="38"/>
        <v>0</v>
      </c>
      <c r="AL63" s="1">
        <f>SUM(AL13:AL62)</f>
        <v>0</v>
      </c>
      <c r="AN63" s="1">
        <f>IF(COUNTIF(AN13:AN62,"&gt;=2"),2,"1")</f>
        <v>2</v>
      </c>
      <c r="AO63" s="1">
        <f>SUM(AO13:AO62)</f>
        <v>2</v>
      </c>
    </row>
    <row r="64" spans="1:41">
      <c r="AL64" s="1">
        <f>SUM(AI63:AL63)</f>
        <v>1</v>
      </c>
    </row>
  </sheetData>
  <sheetProtection algorithmName="SHA-512" hashValue="vydVxL1gCDkYO7MPHaClNcXK0IUbxQqQ8Y+tBV3F1ew480xaeW1cYXMRt468XsrE3w22rb/wbwHTwIZeQeVdHw==" saltValue="QQqZ4e9Gx22al8xLCPSpqw==" spinCount="100000" sheet="1" objects="1" scenarios="1" selectLockedCells="1" selectUnlockedCells="1"/>
  <autoFilter ref="A12:Z12" xr:uid="{B837ED5F-98F2-44D1-8693-857A6DFFA809}"/>
  <dataConsolidate/>
  <mergeCells count="43">
    <mergeCell ref="Y9:Y11"/>
    <mergeCell ref="Z9:Z11"/>
    <mergeCell ref="AA9:AA11"/>
    <mergeCell ref="AB9:AB11"/>
    <mergeCell ref="AC9:AC11"/>
    <mergeCell ref="F9:F11"/>
    <mergeCell ref="G9:G11"/>
    <mergeCell ref="W9:W11"/>
    <mergeCell ref="P10:P11"/>
    <mergeCell ref="Q10:Q11"/>
    <mergeCell ref="R10:R11"/>
    <mergeCell ref="S10:S11"/>
    <mergeCell ref="N9:P9"/>
    <mergeCell ref="Q9:S9"/>
    <mergeCell ref="T9:T11"/>
    <mergeCell ref="U9:U11"/>
    <mergeCell ref="V9:V11"/>
    <mergeCell ref="N10:N11"/>
    <mergeCell ref="O10:O11"/>
    <mergeCell ref="A9:A11"/>
    <mergeCell ref="B9:B11"/>
    <mergeCell ref="C9:C11"/>
    <mergeCell ref="D9:D11"/>
    <mergeCell ref="E9:E11"/>
    <mergeCell ref="X9:X11"/>
    <mergeCell ref="H9:H11"/>
    <mergeCell ref="I9:I11"/>
    <mergeCell ref="J9:J11"/>
    <mergeCell ref="K10:K11"/>
    <mergeCell ref="L10:L11"/>
    <mergeCell ref="M10:M11"/>
    <mergeCell ref="K9:M9"/>
    <mergeCell ref="AA8:AB8"/>
    <mergeCell ref="A1:G1"/>
    <mergeCell ref="A2:B2"/>
    <mergeCell ref="C2:D2"/>
    <mergeCell ref="F2:G2"/>
    <mergeCell ref="A3:E4"/>
    <mergeCell ref="AA6:AB6"/>
    <mergeCell ref="AA7:AB7"/>
    <mergeCell ref="K2:L2"/>
    <mergeCell ref="K3:L3"/>
    <mergeCell ref="K4:L4"/>
  </mergeCells>
  <phoneticPr fontId="18"/>
  <conditionalFormatting sqref="G13:G62 X13:X62">
    <cfRule type="expression" dxfId="35" priority="9">
      <formula>$AN13&gt;=2</formula>
    </cfRule>
  </conditionalFormatting>
  <conditionalFormatting sqref="V13:V62">
    <cfRule type="expression" dxfId="34" priority="14">
      <formula>AND($U13&lt;&gt;"",$U13&gt;$V13)</formula>
    </cfRule>
    <cfRule type="notContainsBlanks" dxfId="33" priority="15">
      <formula>LEN(TRIM(V13))&gt;0</formula>
    </cfRule>
  </conditionalFormatting>
  <conditionalFormatting sqref="F13:G62 J13:J62 L13:M62 O13:P62 R13:T62">
    <cfRule type="notContainsBlanks" dxfId="32" priority="10">
      <formula>LEN(TRIM(F13))&gt;0</formula>
    </cfRule>
  </conditionalFormatting>
  <conditionalFormatting sqref="O13:P62">
    <cfRule type="expression" dxfId="31" priority="12">
      <formula>$T13="夏期"</formula>
    </cfRule>
  </conditionalFormatting>
  <conditionalFormatting sqref="R13:S62">
    <cfRule type="expression" dxfId="30" priority="13">
      <formula>$T13="冬期"</formula>
    </cfRule>
  </conditionalFormatting>
  <conditionalFormatting sqref="F13:G62 J13:J62 L13:M62 T13:T62">
    <cfRule type="expression" dxfId="29" priority="11">
      <formula>$C13&lt;&gt;""</formula>
    </cfRule>
  </conditionalFormatting>
  <conditionalFormatting sqref="K2">
    <cfRule type="expression" dxfId="28" priority="22">
      <formula>$AL$64&gt;=1</formula>
    </cfRule>
  </conditionalFormatting>
  <conditionalFormatting sqref="K3">
    <cfRule type="expression" dxfId="27" priority="23">
      <formula>$AN$63=2</formula>
    </cfRule>
  </conditionalFormatting>
  <conditionalFormatting sqref="K4">
    <cfRule type="expression" dxfId="26" priority="24">
      <formula>$AO$63&gt;=1</formula>
    </cfRule>
  </conditionalFormatting>
  <conditionalFormatting sqref="X13:X62">
    <cfRule type="expression" dxfId="25" priority="7">
      <formula>AND(COUNTIF(G13,"*■*")&gt;=1,X13="")</formula>
    </cfRule>
    <cfRule type="expression" dxfId="24" priority="8">
      <formula>COUNTIF($G13,"*■*")=0</formula>
    </cfRule>
  </conditionalFormatting>
  <conditionalFormatting sqref="C2:D2">
    <cfRule type="expression" dxfId="23" priority="6">
      <formula>C2=""</formula>
    </cfRule>
  </conditionalFormatting>
  <conditionalFormatting sqref="C2:D2">
    <cfRule type="expression" dxfId="22" priority="5">
      <formula>$C$12=""</formula>
    </cfRule>
  </conditionalFormatting>
  <conditionalFormatting sqref="F2">
    <cfRule type="expression" dxfId="21" priority="4">
      <formula>F2=""</formula>
    </cfRule>
  </conditionalFormatting>
  <conditionalFormatting sqref="F2:G2">
    <cfRule type="expression" dxfId="20" priority="3">
      <formula>$C$12=""</formula>
    </cfRule>
  </conditionalFormatting>
  <conditionalFormatting sqref="G3">
    <cfRule type="expression" dxfId="19" priority="2">
      <formula>G3=""</formula>
    </cfRule>
  </conditionalFormatting>
  <conditionalFormatting sqref="G3">
    <cfRule type="expression" dxfId="18" priority="1">
      <formula>$C$12=""</formula>
    </cfRule>
  </conditionalFormatting>
  <dataValidations count="22">
    <dataValidation allowBlank="1" showInputMessage="1" sqref="W9:Z9" xr:uid="{C467A4AA-A49E-43F7-B618-174CF16E96A9}"/>
    <dataValidation type="textLength" operator="lessThanOrEqual" allowBlank="1" showInputMessage="1" showErrorMessage="1" errorTitle="無効な入力" error="40文字以下で入力してください。" sqref="Y12:Y62" xr:uid="{1C229EAA-3407-4ACF-A1F6-2680E7C061DD}">
      <formula1>40</formula1>
    </dataValidation>
    <dataValidation type="list" allowBlank="1" showInputMessage="1" showErrorMessage="1" sqref="Z12:Z62" xr:uid="{3EBA08B6-95CA-4F19-BE94-DB3B44F0BBF7}">
      <formula1>"✓"</formula1>
    </dataValidation>
    <dataValidation type="custom" allowBlank="1" showInputMessage="1" showErrorMessage="1" errorTitle="無効な入力" error="整数で値を入力して下さい。" sqref="W12:W62" xr:uid="{49ED3BF9-4FBC-49C3-8A6E-A0EC93BF1C83}">
      <formula1>W12=INT(W12)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S13:S62" xr:uid="{A5AE4EE4-25F0-46FF-A682-C6533E8CF40E}">
      <formula1>$S13*100=INT($S13*100)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R13:R62" xr:uid="{6DC6D562-EFD7-46D1-8CE5-4F1B772E3250}">
      <formula1>$R13*100=INT($R13*100)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P13:P62" xr:uid="{BE97B241-4C32-4903-B0C1-576CB7682AA2}">
      <formula1>$P13*100=INT($P13*100)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O13:O62" xr:uid="{21462C51-AB0B-4659-A718-E4755A88EB51}">
      <formula1>$O13*100=INT($O13*100)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3:M62" xr:uid="{AA1311B5-3A75-40BE-B50A-B02F7E0679D0}">
      <formula1>$M13*100=INT($M13*100)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3:L62" xr:uid="{E91CA680-9D43-4C5C-A5DE-E42E2AD012FD}">
      <formula1>$L13*100=INT($L13*100)</formula1>
    </dataValidation>
    <dataValidation type="whole" allowBlank="1" showInputMessage="1" showErrorMessage="1" errorTitle="無効な入力" error="60(℃)以上、4文字以内の数値を入力してください。" prompt="60(℃)以上、4文字以内の数値を入力してください。" sqref="J13:J62" xr:uid="{AA7D92CD-1E08-4658-AC16-AF7328C5C163}">
      <formula1>60</formula1>
      <formula2>9999</formula2>
    </dataValidation>
    <dataValidation allowBlank="1" showErrorMessage="1" sqref="H13:I62 K63:L1048576" xr:uid="{BB3F56E4-ED54-445B-87DF-640550C9244E}"/>
    <dataValidation type="textLength" operator="lessThanOrEqual" allowBlank="1" showErrorMessage="1" error="40字以内で入力してください。" prompt="40字以内で入力してください。" sqref="C2:D2" xr:uid="{39B2D045-D75E-4F90-8714-3C542A259A5F}">
      <formula1>40</formula1>
    </dataValidation>
    <dataValidation type="textLength" operator="lessThanOrEqual" allowBlank="1" showInputMessage="1" showErrorMessage="1" errorTitle="無効な入力" error="40字以内で入力してください。" prompt="40字以内で入力してください。" sqref="F13:G62" xr:uid="{B0AA0E10-ACF6-4FB9-A69F-76BD8B7CBC6A}">
      <formula1>40</formula1>
    </dataValidation>
    <dataValidation imeMode="fullKatakana" operator="lessThanOrEqual" allowBlank="1" showInputMessage="1" showErrorMessage="1" sqref="E2" xr:uid="{9431B5E2-76CB-45AA-A7CA-E363256E36F2}"/>
    <dataValidation type="textLength" operator="lessThanOrEqual" allowBlank="1" showErrorMessage="1" errorTitle="無効な入力" error="200字以内で入力してください。" prompt="200字以内で入力してください。" sqref="X13:X62" xr:uid="{D876EE97-3A07-4591-B654-C604CBDB6DBD}">
      <formula1>200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X3" xr:uid="{D5C9E4D1-EB4B-47C6-A257-DA924E20BAC3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X2" xr:uid="{653F8151-2139-4075-AB71-5C80DE74CCF3}">
      <formula1>40</formula1>
    </dataValidation>
    <dataValidation type="whole" operator="lessThanOrEqual" allowBlank="1" showErrorMessage="1" error="200文字以下で入力してください。" sqref="X13:X62" xr:uid="{43BA6920-CE2F-402B-8ADF-E7154ADA42A2}">
      <formula1>200</formula1>
    </dataValidation>
    <dataValidation type="textLength" operator="lessThanOrEqual" allowBlank="1" showErrorMessage="1" error="200文字以下で入力してください。" sqref="X12" xr:uid="{C4E75556-82CC-427B-89B0-117B9622CBC0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1C9BDA9-535A-435B-882A-2AA704EB00EC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90BA7FB4-763F-45DA-90EF-2F6EB5586F6F}">
      <formula1>44256</formula1>
    </dataValidation>
  </dataValidations>
  <pageMargins left="0.23622047244094491" right="0.23622047244094491" top="0.74803149606299213" bottom="0.74803149606299213" header="0.31496062992125984" footer="0.31496062992125984"/>
  <pageSetup paperSize="8" scale="24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allowBlank="1" showInputMessage="1" showErrorMessage="1" error="5字以内で入力してください。" prompt="5字以内で入力してください。" xr:uid="{76001B9F-EDAD-4E7B-9258-F9341B911808}">
          <x14:formula1>
            <xm:f>プルダウン!$D$2:$D$4</xm:f>
          </x14:formula1>
          <xm:sqref>T13:T62</xm:sqref>
        </x14:dataValidation>
        <x14:dataValidation type="list" allowBlank="1" showInputMessage="1" showErrorMessage="1" xr:uid="{B8C74373-F5DC-46BB-BA44-FDBF25926974}">
          <x14:formula1>
            <xm:f>プルダウン!$D$2:$D$4</xm:f>
          </x14:formula1>
          <xm:sqref>T13:T62</xm:sqref>
        </x14:dataValidation>
        <x14:dataValidation type="list" allowBlank="1" showInputMessage="1" showErrorMessage="1" xr:uid="{A6001370-CB9F-4F63-AADC-1CAD3AF88E02}">
          <x14:formula1>
            <xm:f>プルダウン!$B$2</xm:f>
          </x14:formula1>
          <xm:sqref>C13:C62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Q64"/>
  <sheetViews>
    <sheetView zoomScale="55" zoomScaleNormal="55" zoomScaleSheetLayoutView="70" zoomScalePageLayoutView="55" workbookViewId="0">
      <selection sqref="A1:G1"/>
    </sheetView>
  </sheetViews>
  <sheetFormatPr defaultColWidth="9" defaultRowHeight="16" outlineLevelCol="1"/>
  <cols>
    <col min="1" max="1" width="12.453125" style="144" customWidth="1"/>
    <col min="2" max="2" width="35.08984375" style="144" customWidth="1"/>
    <col min="3" max="5" width="35.08984375" style="1" customWidth="1"/>
    <col min="6" max="8" width="30.6328125" style="1" customWidth="1"/>
    <col min="9" max="9" width="50.6328125" style="1" customWidth="1"/>
    <col min="10" max="10" width="25.6328125" style="1" customWidth="1"/>
    <col min="11" max="11" width="50.6328125" style="1" customWidth="1"/>
    <col min="12" max="13" width="25.6328125" style="1" customWidth="1"/>
    <col min="14" max="14" width="50.6328125" style="1" customWidth="1"/>
    <col min="15" max="16" width="25.6328125" style="1" customWidth="1"/>
    <col min="17" max="17" width="50.6328125" style="1" customWidth="1"/>
    <col min="18" max="21" width="25.6328125" style="1" customWidth="1"/>
    <col min="22" max="22" width="25.6328125" style="96" customWidth="1"/>
    <col min="23" max="23" width="31.6328125" style="97" customWidth="1"/>
    <col min="24" max="24" width="70.6328125" style="1" customWidth="1"/>
    <col min="25" max="25" width="39.453125" style="97" customWidth="1"/>
    <col min="26" max="26" width="12.453125" style="97" customWidth="1"/>
    <col min="27" max="29" width="12.453125" style="97" hidden="1" customWidth="1" outlineLevel="1"/>
    <col min="30" max="31" width="25.6328125" style="1" hidden="1" customWidth="1" outlineLevel="1"/>
    <col min="32" max="38" width="15.6328125" style="1" hidden="1" customWidth="1" outlineLevel="1"/>
    <col min="39" max="39" width="22.90625" style="1" hidden="1" customWidth="1" outlineLevel="1"/>
    <col min="40" max="40" width="24.453125" style="1" hidden="1" customWidth="1" outlineLevel="1"/>
    <col min="41" max="41" width="10.08984375" style="1" hidden="1" customWidth="1" outlineLevel="1"/>
    <col min="42" max="42" width="11" style="1" hidden="1" customWidth="1" outlineLevel="1"/>
    <col min="43" max="43" width="9" style="1" collapsed="1"/>
    <col min="44" max="16384" width="9" style="1"/>
  </cols>
  <sheetData>
    <row r="1" spans="1:42" ht="36.75" customHeight="1" thickBot="1">
      <c r="A1" s="164" t="s">
        <v>112</v>
      </c>
      <c r="B1" s="165"/>
      <c r="C1" s="165"/>
      <c r="D1" s="165"/>
      <c r="E1" s="165"/>
      <c r="F1" s="165"/>
      <c r="G1" s="166"/>
      <c r="I1" s="217" t="s">
        <v>13</v>
      </c>
      <c r="J1" s="218"/>
      <c r="K1" s="219"/>
      <c r="L1" s="38"/>
      <c r="M1" s="38"/>
      <c r="N1" s="38"/>
      <c r="O1" s="18"/>
      <c r="T1" s="96"/>
      <c r="V1" s="97"/>
      <c r="X1" s="37"/>
      <c r="Z1" s="99"/>
      <c r="AA1" s="99"/>
      <c r="AB1" s="99"/>
      <c r="AC1" s="99"/>
      <c r="AD1" s="99"/>
      <c r="AE1" s="99"/>
      <c r="AM1" s="158" t="s">
        <v>58</v>
      </c>
      <c r="AN1" s="159">
        <v>44545</v>
      </c>
      <c r="AO1" s="160" t="s">
        <v>126</v>
      </c>
      <c r="AP1" s="161" t="s">
        <v>128</v>
      </c>
    </row>
    <row r="2" spans="1:42" ht="120" customHeight="1">
      <c r="A2" s="167" t="s">
        <v>17</v>
      </c>
      <c r="B2" s="168"/>
      <c r="C2" s="226"/>
      <c r="D2" s="227"/>
      <c r="E2" s="100" t="s">
        <v>24</v>
      </c>
      <c r="F2" s="228"/>
      <c r="G2" s="229"/>
      <c r="I2" s="80" t="s">
        <v>11</v>
      </c>
      <c r="J2" s="220" t="s">
        <v>111</v>
      </c>
      <c r="K2" s="221"/>
      <c r="L2" s="37"/>
      <c r="M2" s="37"/>
      <c r="N2" s="37"/>
      <c r="O2" s="37"/>
      <c r="P2" s="101"/>
      <c r="Q2" s="102"/>
      <c r="R2" s="102"/>
      <c r="S2" s="102"/>
      <c r="T2" s="96"/>
      <c r="V2" s="97"/>
      <c r="X2" s="37"/>
      <c r="Z2" s="103"/>
      <c r="AA2" s="103"/>
      <c r="AB2" s="103"/>
      <c r="AC2" s="103"/>
    </row>
    <row r="3" spans="1:42" ht="120" customHeight="1">
      <c r="A3" s="173" t="s">
        <v>127</v>
      </c>
      <c r="B3" s="173"/>
      <c r="C3" s="173"/>
      <c r="D3" s="173"/>
      <c r="E3" s="173"/>
      <c r="F3" s="104" t="s">
        <v>22</v>
      </c>
      <c r="G3" s="73"/>
      <c r="I3" s="81" t="s">
        <v>12</v>
      </c>
      <c r="J3" s="222" t="s">
        <v>65</v>
      </c>
      <c r="K3" s="223"/>
      <c r="L3" s="37"/>
      <c r="M3" s="37"/>
      <c r="N3" s="37"/>
      <c r="O3" s="37"/>
      <c r="P3" s="106"/>
      <c r="R3" s="102"/>
      <c r="T3" s="96"/>
      <c r="V3" s="97"/>
      <c r="X3" s="37"/>
      <c r="Z3" s="103"/>
      <c r="AA3" s="103"/>
      <c r="AB3" s="103"/>
      <c r="AC3" s="103"/>
    </row>
    <row r="4" spans="1:42" ht="120" customHeight="1" thickBot="1">
      <c r="A4" s="173"/>
      <c r="B4" s="173"/>
      <c r="C4" s="173"/>
      <c r="D4" s="173"/>
      <c r="E4" s="173"/>
      <c r="F4" s="107" t="s">
        <v>23</v>
      </c>
      <c r="G4" s="107">
        <f>COUNTIF($C$13:$C$62,"循環加温式ヒートポンプ")</f>
        <v>0</v>
      </c>
      <c r="I4" s="82" t="s">
        <v>30</v>
      </c>
      <c r="J4" s="224" t="s">
        <v>66</v>
      </c>
      <c r="K4" s="225"/>
      <c r="L4" s="37"/>
      <c r="M4" s="17"/>
      <c r="N4" s="37"/>
      <c r="O4" s="37"/>
      <c r="P4" s="37"/>
      <c r="Q4" s="101"/>
      <c r="S4" s="102"/>
      <c r="U4" s="96"/>
      <c r="V4" s="97"/>
      <c r="X4" s="37"/>
      <c r="Z4" s="108" t="str">
        <f>IF(COUNTIF(Z13:Z62,"✓")=0,"",COUNTIF(Z13:Z62,"✓"))</f>
        <v/>
      </c>
      <c r="AA4" s="108"/>
      <c r="AB4" s="108"/>
      <c r="AC4" s="108"/>
    </row>
    <row r="5" spans="1:42" s="2" customFormat="1" ht="29.25" customHeight="1" thickBot="1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96"/>
      <c r="V5" s="111"/>
      <c r="W5" s="111"/>
      <c r="X5" s="110"/>
      <c r="Y5" s="111"/>
      <c r="Z5" s="110"/>
      <c r="AA5" s="110"/>
      <c r="AB5" s="110"/>
      <c r="AC5" s="110"/>
      <c r="AD5" s="110"/>
      <c r="AE5" s="110"/>
      <c r="AF5" s="110"/>
      <c r="AG5" s="110"/>
      <c r="AH5" s="110"/>
      <c r="AI5" s="112"/>
      <c r="AJ5" s="112"/>
      <c r="AK5" s="112"/>
      <c r="AL5" s="112"/>
    </row>
    <row r="6" spans="1:42" s="3" customFormat="1" ht="36" customHeight="1">
      <c r="A6" s="4" t="s">
        <v>15</v>
      </c>
      <c r="B6" s="47">
        <v>1</v>
      </c>
      <c r="C6" s="47">
        <v>2</v>
      </c>
      <c r="D6" s="77">
        <v>3</v>
      </c>
      <c r="E6" s="46">
        <v>4</v>
      </c>
      <c r="F6" s="47">
        <v>5</v>
      </c>
      <c r="G6" s="47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46">
        <v>17</v>
      </c>
      <c r="S6" s="46">
        <v>18</v>
      </c>
      <c r="T6" s="46">
        <v>19</v>
      </c>
      <c r="U6" s="46">
        <v>20</v>
      </c>
      <c r="V6" s="46">
        <v>21</v>
      </c>
      <c r="W6" s="113">
        <v>22</v>
      </c>
      <c r="X6" s="46">
        <v>23</v>
      </c>
      <c r="Y6" s="114">
        <v>24</v>
      </c>
      <c r="Z6" s="145">
        <v>25</v>
      </c>
      <c r="AA6" s="146"/>
      <c r="AB6" s="146"/>
      <c r="AC6" s="146"/>
      <c r="AD6" s="90">
        <v>26</v>
      </c>
      <c r="AE6" s="96"/>
      <c r="AF6" s="96"/>
      <c r="AG6" s="96"/>
      <c r="AH6" s="96"/>
      <c r="AI6" s="96"/>
      <c r="AJ6" s="96"/>
    </row>
    <row r="7" spans="1:42" s="3" customFormat="1" ht="39">
      <c r="A7" s="5" t="s">
        <v>5</v>
      </c>
      <c r="B7" s="48" t="s">
        <v>6</v>
      </c>
      <c r="C7" s="48" t="s">
        <v>6</v>
      </c>
      <c r="D7" s="76" t="s">
        <v>6</v>
      </c>
      <c r="E7" s="49" t="s">
        <v>93</v>
      </c>
      <c r="F7" s="48" t="s">
        <v>6</v>
      </c>
      <c r="G7" s="48" t="s">
        <v>6</v>
      </c>
      <c r="H7" s="49" t="s">
        <v>7</v>
      </c>
      <c r="I7" s="49" t="s">
        <v>7</v>
      </c>
      <c r="J7" s="49" t="s">
        <v>7</v>
      </c>
      <c r="K7" s="49" t="s">
        <v>7</v>
      </c>
      <c r="L7" s="49" t="s">
        <v>87</v>
      </c>
      <c r="M7" s="49" t="s">
        <v>7</v>
      </c>
      <c r="N7" s="49" t="s">
        <v>7</v>
      </c>
      <c r="O7" s="49" t="s">
        <v>7</v>
      </c>
      <c r="P7" s="49" t="s">
        <v>7</v>
      </c>
      <c r="Q7" s="49" t="s">
        <v>7</v>
      </c>
      <c r="R7" s="49" t="s">
        <v>7</v>
      </c>
      <c r="S7" s="49" t="s">
        <v>7</v>
      </c>
      <c r="T7" s="49" t="s">
        <v>7</v>
      </c>
      <c r="U7" s="49" t="s">
        <v>7</v>
      </c>
      <c r="V7" s="49" t="s">
        <v>7</v>
      </c>
      <c r="W7" s="116" t="s">
        <v>87</v>
      </c>
      <c r="X7" s="49" t="s">
        <v>91</v>
      </c>
      <c r="Y7" s="117" t="s">
        <v>87</v>
      </c>
      <c r="Z7" s="147" t="s">
        <v>87</v>
      </c>
      <c r="AA7" s="148"/>
      <c r="AB7" s="148"/>
      <c r="AC7" s="148"/>
      <c r="AD7" s="90" t="s">
        <v>97</v>
      </c>
      <c r="AE7" s="96"/>
      <c r="AF7" s="96"/>
      <c r="AG7" s="96"/>
      <c r="AH7" s="96"/>
      <c r="AI7" s="96"/>
      <c r="AJ7" s="96"/>
      <c r="AK7" s="23"/>
      <c r="AL7" s="23"/>
      <c r="AM7" s="23"/>
      <c r="AN7" s="23"/>
      <c r="AO7" s="23"/>
      <c r="AP7" s="23"/>
    </row>
    <row r="8" spans="1:42" s="3" customFormat="1" ht="31.5" customHeight="1" thickBot="1">
      <c r="A8" s="70" t="s">
        <v>21</v>
      </c>
      <c r="B8" s="71" t="s">
        <v>16</v>
      </c>
      <c r="C8" s="72" t="s">
        <v>9</v>
      </c>
      <c r="D8" s="71" t="s">
        <v>16</v>
      </c>
      <c r="E8" s="71" t="s">
        <v>16</v>
      </c>
      <c r="F8" s="72" t="s">
        <v>9</v>
      </c>
      <c r="G8" s="72" t="s">
        <v>9</v>
      </c>
      <c r="H8" s="71" t="s">
        <v>16</v>
      </c>
      <c r="I8" s="71" t="s">
        <v>16</v>
      </c>
      <c r="J8" s="72" t="s">
        <v>9</v>
      </c>
      <c r="K8" s="71" t="s">
        <v>16</v>
      </c>
      <c r="L8" s="72" t="s">
        <v>9</v>
      </c>
      <c r="M8" s="72" t="s">
        <v>9</v>
      </c>
      <c r="N8" s="71" t="s">
        <v>16</v>
      </c>
      <c r="O8" s="72" t="s">
        <v>64</v>
      </c>
      <c r="P8" s="72" t="s">
        <v>64</v>
      </c>
      <c r="Q8" s="71" t="s">
        <v>16</v>
      </c>
      <c r="R8" s="72" t="s">
        <v>64</v>
      </c>
      <c r="S8" s="72" t="s">
        <v>64</v>
      </c>
      <c r="T8" s="72" t="s">
        <v>9</v>
      </c>
      <c r="U8" s="71" t="s">
        <v>16</v>
      </c>
      <c r="V8" s="71" t="s">
        <v>16</v>
      </c>
      <c r="W8" s="119" t="s">
        <v>10</v>
      </c>
      <c r="X8" s="120" t="s">
        <v>94</v>
      </c>
      <c r="Y8" s="121" t="s">
        <v>10</v>
      </c>
      <c r="Z8" s="149" t="s">
        <v>88</v>
      </c>
      <c r="AA8" s="146"/>
      <c r="AB8" s="146"/>
      <c r="AC8" s="146"/>
      <c r="AD8" s="90" t="s">
        <v>98</v>
      </c>
      <c r="AE8" s="96"/>
      <c r="AF8" s="96"/>
      <c r="AG8" s="96"/>
      <c r="AH8" s="96"/>
      <c r="AI8" s="96"/>
      <c r="AJ8" s="96"/>
      <c r="AK8" s="23"/>
      <c r="AL8" s="23"/>
      <c r="AM8" s="23"/>
      <c r="AN8" s="23"/>
      <c r="AO8" s="23"/>
      <c r="AP8" s="23"/>
    </row>
    <row r="9" spans="1:42" s="3" customFormat="1" ht="35.25" customHeight="1">
      <c r="A9" s="186" t="s">
        <v>8</v>
      </c>
      <c r="B9" s="188" t="s">
        <v>19</v>
      </c>
      <c r="C9" s="188" t="s">
        <v>36</v>
      </c>
      <c r="D9" s="189" t="s">
        <v>17</v>
      </c>
      <c r="E9" s="191" t="s">
        <v>35</v>
      </c>
      <c r="F9" s="189" t="s">
        <v>0</v>
      </c>
      <c r="G9" s="189" t="s">
        <v>2</v>
      </c>
      <c r="H9" s="179" t="s">
        <v>73</v>
      </c>
      <c r="I9" s="179" t="s">
        <v>59</v>
      </c>
      <c r="J9" s="179" t="s">
        <v>60</v>
      </c>
      <c r="K9" s="183" t="s">
        <v>49</v>
      </c>
      <c r="L9" s="184"/>
      <c r="M9" s="185"/>
      <c r="N9" s="200" t="s">
        <v>51</v>
      </c>
      <c r="O9" s="201"/>
      <c r="P9" s="201"/>
      <c r="Q9" s="202" t="s">
        <v>52</v>
      </c>
      <c r="R9" s="203"/>
      <c r="S9" s="204"/>
      <c r="T9" s="194" t="s">
        <v>53</v>
      </c>
      <c r="U9" s="194" t="s">
        <v>44</v>
      </c>
      <c r="V9" s="194" t="s">
        <v>45</v>
      </c>
      <c r="W9" s="194" t="s">
        <v>89</v>
      </c>
      <c r="X9" s="179" t="s">
        <v>92</v>
      </c>
      <c r="Y9" s="205" t="s">
        <v>1</v>
      </c>
      <c r="Z9" s="207" t="s">
        <v>90</v>
      </c>
      <c r="AA9" s="150"/>
      <c r="AB9" s="150"/>
      <c r="AC9" s="150"/>
      <c r="AD9" s="216" t="s">
        <v>99</v>
      </c>
      <c r="AE9" s="96"/>
      <c r="AF9" s="96"/>
      <c r="AG9" s="96"/>
      <c r="AH9" s="96"/>
      <c r="AI9" s="96"/>
      <c r="AJ9" s="96"/>
      <c r="AK9" s="25"/>
      <c r="AL9" s="25"/>
      <c r="AM9" s="25"/>
      <c r="AN9" s="25"/>
      <c r="AO9" s="25"/>
      <c r="AP9" s="25"/>
    </row>
    <row r="10" spans="1:42" s="3" customFormat="1" ht="27" customHeight="1">
      <c r="A10" s="186"/>
      <c r="B10" s="189"/>
      <c r="C10" s="189"/>
      <c r="D10" s="189"/>
      <c r="E10" s="192"/>
      <c r="F10" s="189"/>
      <c r="G10" s="189"/>
      <c r="H10" s="179"/>
      <c r="I10" s="179"/>
      <c r="J10" s="179"/>
      <c r="K10" s="181" t="s">
        <v>48</v>
      </c>
      <c r="L10" s="181" t="s">
        <v>42</v>
      </c>
      <c r="M10" s="181" t="s">
        <v>43</v>
      </c>
      <c r="N10" s="196" t="s">
        <v>48</v>
      </c>
      <c r="O10" s="196" t="s">
        <v>42</v>
      </c>
      <c r="P10" s="196" t="s">
        <v>43</v>
      </c>
      <c r="Q10" s="198" t="s">
        <v>50</v>
      </c>
      <c r="R10" s="198" t="s">
        <v>42</v>
      </c>
      <c r="S10" s="198" t="s">
        <v>43</v>
      </c>
      <c r="T10" s="194"/>
      <c r="U10" s="194"/>
      <c r="V10" s="194"/>
      <c r="W10" s="194"/>
      <c r="X10" s="179"/>
      <c r="Y10" s="205"/>
      <c r="Z10" s="208"/>
      <c r="AA10" s="230" t="s">
        <v>107</v>
      </c>
      <c r="AB10" s="230"/>
      <c r="AC10" s="230"/>
      <c r="AD10" s="216"/>
      <c r="AE10" s="96"/>
      <c r="AF10" s="96"/>
      <c r="AG10" s="96"/>
      <c r="AH10" s="96"/>
      <c r="AI10" s="96"/>
      <c r="AJ10" s="96"/>
      <c r="AK10" s="25"/>
      <c r="AL10" s="25"/>
      <c r="AM10" s="25"/>
      <c r="AN10" s="25"/>
      <c r="AO10" s="25"/>
      <c r="AP10" s="25"/>
    </row>
    <row r="11" spans="1:42" s="3" customFormat="1" ht="19.5">
      <c r="A11" s="187"/>
      <c r="B11" s="190"/>
      <c r="C11" s="190"/>
      <c r="D11" s="190"/>
      <c r="E11" s="193"/>
      <c r="F11" s="190"/>
      <c r="G11" s="190"/>
      <c r="H11" s="180"/>
      <c r="I11" s="180"/>
      <c r="J11" s="180"/>
      <c r="K11" s="182"/>
      <c r="L11" s="182"/>
      <c r="M11" s="182"/>
      <c r="N11" s="197"/>
      <c r="O11" s="197"/>
      <c r="P11" s="197"/>
      <c r="Q11" s="199"/>
      <c r="R11" s="199"/>
      <c r="S11" s="199"/>
      <c r="T11" s="195"/>
      <c r="U11" s="195"/>
      <c r="V11" s="195"/>
      <c r="W11" s="195"/>
      <c r="X11" s="180"/>
      <c r="Y11" s="206"/>
      <c r="Z11" s="209"/>
      <c r="AA11" s="151" t="s">
        <v>108</v>
      </c>
      <c r="AB11" s="152" t="s">
        <v>109</v>
      </c>
      <c r="AC11" s="153" t="s">
        <v>1</v>
      </c>
      <c r="AD11" s="216"/>
      <c r="AE11" s="96"/>
      <c r="AF11" s="96"/>
      <c r="AG11" s="96"/>
      <c r="AH11" s="96"/>
      <c r="AI11" s="96"/>
      <c r="AJ11" s="96"/>
      <c r="AK11" s="26"/>
      <c r="AL11" s="26"/>
      <c r="AM11" s="26"/>
      <c r="AN11" s="26"/>
      <c r="AO11" s="26"/>
      <c r="AP11" s="26"/>
    </row>
    <row r="12" spans="1:42" s="3" customFormat="1" ht="45" customHeight="1">
      <c r="A12" s="6" t="s">
        <v>4</v>
      </c>
      <c r="B12" s="65" t="s">
        <v>113</v>
      </c>
      <c r="C12" s="7" t="s">
        <v>85</v>
      </c>
      <c r="D12" s="66" t="s">
        <v>124</v>
      </c>
      <c r="E12" s="66" t="s">
        <v>123</v>
      </c>
      <c r="F12" s="8" t="s">
        <v>20</v>
      </c>
      <c r="G12" s="8" t="s">
        <v>3</v>
      </c>
      <c r="H12" s="67" t="s">
        <v>74</v>
      </c>
      <c r="I12" s="64" t="s">
        <v>77</v>
      </c>
      <c r="J12" s="39">
        <v>100</v>
      </c>
      <c r="K12" s="64" t="s">
        <v>79</v>
      </c>
      <c r="L12" s="43">
        <v>30</v>
      </c>
      <c r="M12" s="43">
        <v>9.5</v>
      </c>
      <c r="N12" s="64" t="s">
        <v>81</v>
      </c>
      <c r="O12" s="43">
        <v>30</v>
      </c>
      <c r="P12" s="43">
        <v>9.5</v>
      </c>
      <c r="Q12" s="64" t="s">
        <v>83</v>
      </c>
      <c r="R12" s="43">
        <v>30</v>
      </c>
      <c r="S12" s="43">
        <v>9.5</v>
      </c>
      <c r="T12" s="32" t="s">
        <v>67</v>
      </c>
      <c r="U12" s="33">
        <v>3.09</v>
      </c>
      <c r="V12" s="63">
        <v>3.15</v>
      </c>
      <c r="W12" s="123">
        <v>1555</v>
      </c>
      <c r="X12" s="8" t="s">
        <v>125</v>
      </c>
      <c r="Y12" s="124"/>
      <c r="Z12" s="125"/>
      <c r="AA12" s="154"/>
      <c r="AB12" s="155"/>
      <c r="AC12" s="156"/>
      <c r="AD12" s="20"/>
      <c r="AE12" s="96"/>
      <c r="AF12" s="20" t="s">
        <v>54</v>
      </c>
      <c r="AG12" s="20" t="s">
        <v>56</v>
      </c>
      <c r="AH12" s="20" t="s">
        <v>57</v>
      </c>
      <c r="AI12" s="20" t="s">
        <v>55</v>
      </c>
      <c r="AJ12" s="20" t="s">
        <v>95</v>
      </c>
      <c r="AK12" s="27" t="s">
        <v>61</v>
      </c>
      <c r="AL12" s="27" t="s">
        <v>62</v>
      </c>
      <c r="AM12" s="27" t="s">
        <v>63</v>
      </c>
      <c r="AN12" s="27"/>
      <c r="AO12" s="28" t="s">
        <v>14</v>
      </c>
      <c r="AP12" s="28" t="s">
        <v>25</v>
      </c>
    </row>
    <row r="13" spans="1:42" s="3" customFormat="1" ht="45" customHeight="1">
      <c r="A13" s="51">
        <f>ROW()-12</f>
        <v>1</v>
      </c>
      <c r="B13" s="52" t="str">
        <f>IF($C13="","","産業ヒートポンプ")</f>
        <v/>
      </c>
      <c r="C13" s="9"/>
      <c r="D13" s="10" t="str">
        <f>IF($B13&lt;&gt;"",$C$2,"")</f>
        <v/>
      </c>
      <c r="E13" s="10" t="str">
        <f>IF($B13&lt;&gt;"",$F$2,"")</f>
        <v/>
      </c>
      <c r="F13" s="54"/>
      <c r="G13" s="54"/>
      <c r="H13" s="55" t="str">
        <f>IF($C13="","","空気熱源／循環式")</f>
        <v/>
      </c>
      <c r="I13" s="56" t="str">
        <f>IF($C13="","","温水出口温度：60℃～65℃
（ΔT：温水入出口温度差）：3℃～7℃")</f>
        <v/>
      </c>
      <c r="J13" s="40"/>
      <c r="K13" s="59" t="str">
        <f>IF($C13="","","外気温度 乾球温度：16℃DB
湿球温度：12℃WB")</f>
        <v/>
      </c>
      <c r="L13" s="44"/>
      <c r="M13" s="44"/>
      <c r="N13" s="59" t="str">
        <f>IF($C13="","","外気温度 乾球温度：25℃DB
湿球温度：21℃WB")</f>
        <v/>
      </c>
      <c r="O13" s="44"/>
      <c r="P13" s="44"/>
      <c r="Q13" s="59" t="str">
        <f>IF($C13="","","外気温度 乾球温度：7℃DB
湿球温度：6℃WB")</f>
        <v/>
      </c>
      <c r="R13" s="44"/>
      <c r="S13" s="44"/>
      <c r="T13" s="35"/>
      <c r="U13" s="33" t="str">
        <f>IF($AI13="","",$AI13)</f>
        <v/>
      </c>
      <c r="V13" s="61" t="str">
        <f>IFERROR(IF(OR($AG13="",$AH13=""),"",ROUND($AG13/$AH13,2)),"")</f>
        <v/>
      </c>
      <c r="W13" s="74"/>
      <c r="X13" s="11"/>
      <c r="Y13" s="62"/>
      <c r="Z13" s="125"/>
      <c r="AA13" s="154"/>
      <c r="AB13" s="155"/>
      <c r="AC13" s="156"/>
      <c r="AD13" s="19" t="str">
        <f t="shared" ref="AD13:AD44" si="0">IF(G13="","",G13)</f>
        <v/>
      </c>
      <c r="AE13" s="96"/>
      <c r="AF13" s="21" t="str" cm="1">
        <f t="array" ref="AF13">IF($C13="","",_xlfn.IFS($T13="中間期",1,$T13="夏期",2,$T13="冬期",3,$T13="",0))</f>
        <v/>
      </c>
      <c r="AG13" s="134" t="str" cm="1">
        <f t="array" ref="AG13">IF($C13="","",_xlfn.IFS($T13="中間期",$L13,$T13="夏期",$O13,$T13="冬期",$R13,$T13="",""))</f>
        <v/>
      </c>
      <c r="AH13" s="134" t="str" cm="1">
        <f t="array" ref="AH13">IF($C13="","",_xlfn.IFS($T13="中間期",$M13,$T13="夏期",$P13,$T13="冬期",$S13,$T13="",""))</f>
        <v/>
      </c>
      <c r="AI13" s="21" t="str">
        <f t="shared" ref="AI13:AI44" si="1">IF($T13="","",IF(AND($AF13=1,$L13&lt;=10),VALUE(2.15),IF(AND($AF13=1,$L13&gt;10),VALUE(3.09),IF(AND($AF13=2,$O13&lt;=10),VALUE(2.5),IF(AND($AF13=2,$O13&gt;10),VALUE(3.09),IF(AND($AF13=3,$R13&lt;=10),VALUE(2),IF(AND($AF13=3,$R13&gt;10),VALUE(2.1))))))))</f>
        <v/>
      </c>
      <c r="AJ13" s="21">
        <f t="shared" ref="AJ13:AJ44" si="2">IF(AND($G13&lt;&gt;"",COUNTIF($G13,"*■*")&gt;0,$X13=""),1,0)</f>
        <v>0</v>
      </c>
      <c r="AK13" s="21">
        <f t="shared" ref="AK13:AK44" si="3">IF(AND(($C13&lt;&gt;""),(OR($C$2="",$F$2="",$G$3="",F13="",G13="",J13="",L13="",M13="",T13=""))),1,0)</f>
        <v>0</v>
      </c>
      <c r="AL13" s="42">
        <f t="shared" ref="AL13:AL44" si="4">IF(AND($C13&lt;&gt;"",$AF13=2),OR(O13="",P13="")*1,0)</f>
        <v>0</v>
      </c>
      <c r="AM13" s="42">
        <f t="shared" ref="AM13:AM44" si="5">IF(AND($C13&lt;&gt;"",$AF13=3),OR(R13="",S13="")*1,0)</f>
        <v>0</v>
      </c>
      <c r="AN13" s="42" t="str">
        <f>TEXT(AD13,"G/標準")</f>
        <v/>
      </c>
      <c r="AO13" s="22">
        <f>IF(AN13="",0,COUNTIF($AN$13:$AN$1048576,AN13))</f>
        <v>0</v>
      </c>
      <c r="AP13" s="22">
        <f>IF($U13&gt;$V13,1,0)</f>
        <v>0</v>
      </c>
    </row>
    <row r="14" spans="1:42" s="3" customFormat="1" ht="45" customHeight="1">
      <c r="A14" s="51">
        <f t="shared" ref="A14:A62" si="6">ROW()-12</f>
        <v>2</v>
      </c>
      <c r="B14" s="52" t="str">
        <f t="shared" ref="B14:B62" si="7">IF($C14="","","産業ヒートポンプ")</f>
        <v/>
      </c>
      <c r="C14" s="9"/>
      <c r="D14" s="10" t="str">
        <f t="shared" ref="D14:D62" si="8">IF($B14&lt;&gt;"",$C$2,"")</f>
        <v/>
      </c>
      <c r="E14" s="10" t="str">
        <f>IF($B14&lt;&gt;"",$F$2,"")</f>
        <v/>
      </c>
      <c r="F14" s="54"/>
      <c r="G14" s="54"/>
      <c r="H14" s="55" t="str">
        <f t="shared" ref="H14:H62" si="9">IF($C14="","","空気熱源／循環式")</f>
        <v/>
      </c>
      <c r="I14" s="56" t="str">
        <f t="shared" ref="I14:I62" si="10">IF($C14="","","温水出口温度：60℃～65℃
（ΔT：温水入出口温度差）：3℃～7℃")</f>
        <v/>
      </c>
      <c r="J14" s="40"/>
      <c r="K14" s="59" t="str">
        <f t="shared" ref="K14:K62" si="11">IF($C14="","","外気温度 乾球温度：16℃DB
湿球温度：12℃WB")</f>
        <v/>
      </c>
      <c r="L14" s="44"/>
      <c r="M14" s="44"/>
      <c r="N14" s="59" t="str">
        <f t="shared" ref="N14:N62" si="12">IF($C14="","","外気温度 乾球温度：25℃DB
湿球温度：21℃WB")</f>
        <v/>
      </c>
      <c r="O14" s="44"/>
      <c r="P14" s="44"/>
      <c r="Q14" s="59" t="str">
        <f t="shared" ref="Q14:Q62" si="13">IF($C14="","","外気温度 乾球温度：7℃DB
湿球温度：6℃WB")</f>
        <v/>
      </c>
      <c r="R14" s="44"/>
      <c r="S14" s="44"/>
      <c r="T14" s="35"/>
      <c r="U14" s="33" t="str">
        <f t="shared" ref="U14:U62" si="14">IF($AI14="","",$AI14)</f>
        <v/>
      </c>
      <c r="V14" s="61" t="str">
        <f t="shared" ref="V14:V62" si="15">IFERROR(IF(OR($AG14="",$AH14=""),"",ROUND($AG14/$AH14,2)),"")</f>
        <v/>
      </c>
      <c r="W14" s="74"/>
      <c r="X14" s="11"/>
      <c r="Y14" s="62"/>
      <c r="Z14" s="125"/>
      <c r="AA14" s="154"/>
      <c r="AB14" s="155"/>
      <c r="AC14" s="156"/>
      <c r="AD14" s="19" t="str">
        <f t="shared" si="0"/>
        <v/>
      </c>
      <c r="AE14" s="96"/>
      <c r="AF14" s="21" t="str" cm="1">
        <f t="array" ref="AF14">IF($C14="","",_xlfn.IFS($T14="中間期",1,$T14="夏期",2,$T14="冬期",3,$T14="",0))</f>
        <v/>
      </c>
      <c r="AG14" s="134" t="str" cm="1">
        <f t="array" ref="AG14">IF($C14="","",_xlfn.IFS($T14="中間期",$L14,$T14="夏期",$O14,$T14="冬期",$R14,$T14="",""))</f>
        <v/>
      </c>
      <c r="AH14" s="134" t="str" cm="1">
        <f t="array" ref="AH14">IF($C14="","",_xlfn.IFS($T14="中間期",$M14,$T14="夏期",$P14,$T14="冬期",$S14,$T14="",""))</f>
        <v/>
      </c>
      <c r="AI14" s="21" t="str">
        <f t="shared" si="1"/>
        <v/>
      </c>
      <c r="AJ14" s="21">
        <f t="shared" si="2"/>
        <v>0</v>
      </c>
      <c r="AK14" s="21">
        <f t="shared" si="3"/>
        <v>0</v>
      </c>
      <c r="AL14" s="42">
        <f t="shared" si="4"/>
        <v>0</v>
      </c>
      <c r="AM14" s="42">
        <f t="shared" si="5"/>
        <v>0</v>
      </c>
      <c r="AN14" s="42" t="str">
        <f t="shared" ref="AN14:AN62" si="16">TEXT(AD14,"G/標準")</f>
        <v/>
      </c>
      <c r="AO14" s="22">
        <f t="shared" ref="AO14:AO62" si="17">IF(AN14="",0,COUNTIF($AN$13:$AN$1048576,AN14))</f>
        <v>0</v>
      </c>
      <c r="AP14" s="22">
        <f t="shared" ref="AP14:AP62" si="18">IF($U14&gt;$V14,1,0)</f>
        <v>0</v>
      </c>
    </row>
    <row r="15" spans="1:42" s="3" customFormat="1" ht="45" customHeight="1">
      <c r="A15" s="51">
        <f t="shared" si="6"/>
        <v>3</v>
      </c>
      <c r="B15" s="52" t="str">
        <f t="shared" si="7"/>
        <v/>
      </c>
      <c r="C15" s="9"/>
      <c r="D15" s="10" t="str">
        <f t="shared" si="8"/>
        <v/>
      </c>
      <c r="E15" s="10" t="str">
        <f t="shared" ref="E15:E62" si="19">IF($B15&lt;&gt;"",$F$2,"")</f>
        <v/>
      </c>
      <c r="F15" s="54"/>
      <c r="G15" s="54"/>
      <c r="H15" s="55" t="str">
        <f t="shared" si="9"/>
        <v/>
      </c>
      <c r="I15" s="56" t="str">
        <f t="shared" si="10"/>
        <v/>
      </c>
      <c r="J15" s="40"/>
      <c r="K15" s="59" t="str">
        <f t="shared" si="11"/>
        <v/>
      </c>
      <c r="L15" s="44"/>
      <c r="M15" s="44"/>
      <c r="N15" s="59" t="str">
        <f t="shared" si="12"/>
        <v/>
      </c>
      <c r="O15" s="44"/>
      <c r="P15" s="44"/>
      <c r="Q15" s="59" t="str">
        <f t="shared" si="13"/>
        <v/>
      </c>
      <c r="R15" s="44"/>
      <c r="S15" s="44"/>
      <c r="T15" s="35"/>
      <c r="U15" s="33" t="str">
        <f t="shared" si="14"/>
        <v/>
      </c>
      <c r="V15" s="61" t="str">
        <f t="shared" si="15"/>
        <v/>
      </c>
      <c r="W15" s="74"/>
      <c r="X15" s="11"/>
      <c r="Y15" s="62"/>
      <c r="Z15" s="125"/>
      <c r="AA15" s="154"/>
      <c r="AB15" s="155"/>
      <c r="AC15" s="156"/>
      <c r="AD15" s="19" t="str">
        <f t="shared" si="0"/>
        <v/>
      </c>
      <c r="AE15" s="96"/>
      <c r="AF15" s="21" t="str" cm="1">
        <f t="array" ref="AF15">IF($C15="","",_xlfn.IFS($T15="中間期",1,$T15="夏期",2,$T15="冬期",3,$T15="",0))</f>
        <v/>
      </c>
      <c r="AG15" s="134" t="str" cm="1">
        <f t="array" ref="AG15">IF($C15="","",_xlfn.IFS($T15="中間期",$L15,$T15="夏期",$O15,$T15="冬期",$R15,$T15="",""))</f>
        <v/>
      </c>
      <c r="AH15" s="134" t="str" cm="1">
        <f t="array" ref="AH15">IF($C15="","",_xlfn.IFS($T15="中間期",$M15,$T15="夏期",$P15,$T15="冬期",$S15,$T15="",""))</f>
        <v/>
      </c>
      <c r="AI15" s="21" t="str">
        <f t="shared" si="1"/>
        <v/>
      </c>
      <c r="AJ15" s="21">
        <f>IF(AND($G15&lt;&gt;"",COUNTIF($G15,"*■*")&gt;0,$X15=""),1,0)</f>
        <v>0</v>
      </c>
      <c r="AK15" s="21">
        <f t="shared" si="3"/>
        <v>0</v>
      </c>
      <c r="AL15" s="42">
        <f t="shared" si="4"/>
        <v>0</v>
      </c>
      <c r="AM15" s="42">
        <f t="shared" si="5"/>
        <v>0</v>
      </c>
      <c r="AN15" s="42" t="str">
        <f t="shared" si="16"/>
        <v/>
      </c>
      <c r="AO15" s="22">
        <f t="shared" si="17"/>
        <v>0</v>
      </c>
      <c r="AP15" s="22">
        <f t="shared" si="18"/>
        <v>0</v>
      </c>
    </row>
    <row r="16" spans="1:42" s="3" customFormat="1" ht="45" customHeight="1">
      <c r="A16" s="51">
        <f t="shared" si="6"/>
        <v>4</v>
      </c>
      <c r="B16" s="52" t="str">
        <f t="shared" si="7"/>
        <v/>
      </c>
      <c r="C16" s="9"/>
      <c r="D16" s="10" t="str">
        <f t="shared" si="8"/>
        <v/>
      </c>
      <c r="E16" s="10" t="str">
        <f t="shared" si="19"/>
        <v/>
      </c>
      <c r="F16" s="11"/>
      <c r="G16" s="54"/>
      <c r="H16" s="55" t="str">
        <f t="shared" si="9"/>
        <v/>
      </c>
      <c r="I16" s="56" t="str">
        <f t="shared" si="10"/>
        <v/>
      </c>
      <c r="J16" s="40"/>
      <c r="K16" s="59" t="str">
        <f t="shared" si="11"/>
        <v/>
      </c>
      <c r="L16" s="44"/>
      <c r="M16" s="44"/>
      <c r="N16" s="59" t="str">
        <f t="shared" si="12"/>
        <v/>
      </c>
      <c r="O16" s="44"/>
      <c r="P16" s="44"/>
      <c r="Q16" s="59" t="str">
        <f t="shared" si="13"/>
        <v/>
      </c>
      <c r="R16" s="44"/>
      <c r="S16" s="44"/>
      <c r="T16" s="35"/>
      <c r="U16" s="33" t="str">
        <f t="shared" si="14"/>
        <v/>
      </c>
      <c r="V16" s="61" t="str">
        <f t="shared" si="15"/>
        <v/>
      </c>
      <c r="W16" s="74"/>
      <c r="X16" s="11"/>
      <c r="Y16" s="62"/>
      <c r="Z16" s="125"/>
      <c r="AA16" s="154"/>
      <c r="AB16" s="155"/>
      <c r="AC16" s="156"/>
      <c r="AD16" s="19" t="str">
        <f t="shared" si="0"/>
        <v/>
      </c>
      <c r="AE16" s="96"/>
      <c r="AF16" s="21" t="str" cm="1">
        <f t="array" ref="AF16">IF($C16="","",_xlfn.IFS($T16="中間期",1,$T16="夏期",2,$T16="冬期",3,$T16="",0))</f>
        <v/>
      </c>
      <c r="AG16" s="134" t="str" cm="1">
        <f t="array" ref="AG16">IF($C16="","",_xlfn.IFS($T16="中間期",$L16,$T16="夏期",$O16,$T16="冬期",$R16,$T16="",""))</f>
        <v/>
      </c>
      <c r="AH16" s="134" t="str" cm="1">
        <f t="array" ref="AH16">IF($C16="","",_xlfn.IFS($T16="中間期",$M16,$T16="夏期",$P16,$T16="冬期",$S16,$T16="",""))</f>
        <v/>
      </c>
      <c r="AI16" s="21" t="str">
        <f t="shared" si="1"/>
        <v/>
      </c>
      <c r="AJ16" s="21">
        <f t="shared" si="2"/>
        <v>0</v>
      </c>
      <c r="AK16" s="21">
        <f t="shared" si="3"/>
        <v>0</v>
      </c>
      <c r="AL16" s="42">
        <f t="shared" si="4"/>
        <v>0</v>
      </c>
      <c r="AM16" s="42">
        <f t="shared" si="5"/>
        <v>0</v>
      </c>
      <c r="AN16" s="42" t="str">
        <f t="shared" si="16"/>
        <v/>
      </c>
      <c r="AO16" s="22">
        <f t="shared" si="17"/>
        <v>0</v>
      </c>
      <c r="AP16" s="22">
        <f t="shared" si="18"/>
        <v>0</v>
      </c>
    </row>
    <row r="17" spans="1:42" s="3" customFormat="1" ht="45" customHeight="1">
      <c r="A17" s="51">
        <f t="shared" si="6"/>
        <v>5</v>
      </c>
      <c r="B17" s="52" t="str">
        <f t="shared" si="7"/>
        <v/>
      </c>
      <c r="C17" s="9"/>
      <c r="D17" s="10" t="str">
        <f t="shared" si="8"/>
        <v/>
      </c>
      <c r="E17" s="10" t="str">
        <f t="shared" si="19"/>
        <v/>
      </c>
      <c r="F17" s="11"/>
      <c r="G17" s="54"/>
      <c r="H17" s="55" t="str">
        <f t="shared" si="9"/>
        <v/>
      </c>
      <c r="I17" s="56" t="str">
        <f t="shared" si="10"/>
        <v/>
      </c>
      <c r="J17" s="40"/>
      <c r="K17" s="59" t="str">
        <f t="shared" si="11"/>
        <v/>
      </c>
      <c r="L17" s="44"/>
      <c r="M17" s="44"/>
      <c r="N17" s="59" t="str">
        <f t="shared" si="12"/>
        <v/>
      </c>
      <c r="O17" s="44"/>
      <c r="P17" s="44"/>
      <c r="Q17" s="59" t="str">
        <f t="shared" si="13"/>
        <v/>
      </c>
      <c r="R17" s="44"/>
      <c r="S17" s="44"/>
      <c r="T17" s="35"/>
      <c r="U17" s="33" t="str">
        <f t="shared" si="14"/>
        <v/>
      </c>
      <c r="V17" s="61" t="str">
        <f t="shared" si="15"/>
        <v/>
      </c>
      <c r="W17" s="74"/>
      <c r="X17" s="11"/>
      <c r="Y17" s="62"/>
      <c r="Z17" s="125"/>
      <c r="AA17" s="154"/>
      <c r="AB17" s="155"/>
      <c r="AC17" s="156"/>
      <c r="AD17" s="19" t="str">
        <f t="shared" si="0"/>
        <v/>
      </c>
      <c r="AE17" s="96"/>
      <c r="AF17" s="21" t="str" cm="1">
        <f t="array" ref="AF17">IF($C17="","",_xlfn.IFS($T17="中間期",1,$T17="夏期",2,$T17="冬期",3,$T17="",0))</f>
        <v/>
      </c>
      <c r="AG17" s="134" t="str" cm="1">
        <f t="array" ref="AG17">IF($C17="","",_xlfn.IFS($T17="中間期",$L17,$T17="夏期",$O17,$T17="冬期",$R17,$T17="",""))</f>
        <v/>
      </c>
      <c r="AH17" s="134" t="str" cm="1">
        <f t="array" ref="AH17">IF($C17="","",_xlfn.IFS($T17="中間期",$M17,$T17="夏期",$P17,$T17="冬期",$S17,$T17="",""))</f>
        <v/>
      </c>
      <c r="AI17" s="21" t="str">
        <f t="shared" si="1"/>
        <v/>
      </c>
      <c r="AJ17" s="21">
        <f t="shared" si="2"/>
        <v>0</v>
      </c>
      <c r="AK17" s="21">
        <f t="shared" si="3"/>
        <v>0</v>
      </c>
      <c r="AL17" s="42">
        <f t="shared" si="4"/>
        <v>0</v>
      </c>
      <c r="AM17" s="42">
        <f t="shared" si="5"/>
        <v>0</v>
      </c>
      <c r="AN17" s="42" t="str">
        <f t="shared" si="16"/>
        <v/>
      </c>
      <c r="AO17" s="22">
        <f t="shared" si="17"/>
        <v>0</v>
      </c>
      <c r="AP17" s="22">
        <f t="shared" si="18"/>
        <v>0</v>
      </c>
    </row>
    <row r="18" spans="1:42" s="3" customFormat="1" ht="45" customHeight="1">
      <c r="A18" s="51">
        <f t="shared" si="6"/>
        <v>6</v>
      </c>
      <c r="B18" s="52" t="str">
        <f t="shared" si="7"/>
        <v/>
      </c>
      <c r="C18" s="9"/>
      <c r="D18" s="10" t="str">
        <f t="shared" si="8"/>
        <v/>
      </c>
      <c r="E18" s="10" t="str">
        <f t="shared" si="19"/>
        <v/>
      </c>
      <c r="F18" s="11"/>
      <c r="G18" s="54"/>
      <c r="H18" s="55" t="str">
        <f t="shared" si="9"/>
        <v/>
      </c>
      <c r="I18" s="56" t="str">
        <f t="shared" si="10"/>
        <v/>
      </c>
      <c r="J18" s="40"/>
      <c r="K18" s="59" t="str">
        <f t="shared" si="11"/>
        <v/>
      </c>
      <c r="L18" s="44"/>
      <c r="M18" s="44"/>
      <c r="N18" s="59" t="str">
        <f t="shared" si="12"/>
        <v/>
      </c>
      <c r="O18" s="44"/>
      <c r="P18" s="44"/>
      <c r="Q18" s="59" t="str">
        <f t="shared" si="13"/>
        <v/>
      </c>
      <c r="R18" s="44"/>
      <c r="S18" s="44"/>
      <c r="T18" s="35"/>
      <c r="U18" s="33" t="str">
        <f t="shared" si="14"/>
        <v/>
      </c>
      <c r="V18" s="61" t="str">
        <f t="shared" si="15"/>
        <v/>
      </c>
      <c r="W18" s="74"/>
      <c r="X18" s="11"/>
      <c r="Y18" s="62"/>
      <c r="Z18" s="125"/>
      <c r="AA18" s="154"/>
      <c r="AB18" s="155"/>
      <c r="AC18" s="156"/>
      <c r="AD18" s="19" t="str">
        <f t="shared" si="0"/>
        <v/>
      </c>
      <c r="AE18" s="96"/>
      <c r="AF18" s="21" t="str" cm="1">
        <f t="array" ref="AF18">IF($C18="","",_xlfn.IFS($T18="中間期",1,$T18="夏期",2,$T18="冬期",3,$T18="",0))</f>
        <v/>
      </c>
      <c r="AG18" s="134" t="str" cm="1">
        <f t="array" ref="AG18">IF($C18="","",_xlfn.IFS($T18="中間期",$L18,$T18="夏期",$O18,$T18="冬期",$R18,$T18="",""))</f>
        <v/>
      </c>
      <c r="AH18" s="134" t="str" cm="1">
        <f t="array" ref="AH18">IF($C18="","",_xlfn.IFS($T18="中間期",$M18,$T18="夏期",$P18,$T18="冬期",$S18,$T18="",""))</f>
        <v/>
      </c>
      <c r="AI18" s="21" t="str">
        <f t="shared" si="1"/>
        <v/>
      </c>
      <c r="AJ18" s="21">
        <f t="shared" si="2"/>
        <v>0</v>
      </c>
      <c r="AK18" s="21">
        <f t="shared" si="3"/>
        <v>0</v>
      </c>
      <c r="AL18" s="42">
        <f t="shared" si="4"/>
        <v>0</v>
      </c>
      <c r="AM18" s="42">
        <f t="shared" si="5"/>
        <v>0</v>
      </c>
      <c r="AN18" s="42" t="str">
        <f t="shared" si="16"/>
        <v/>
      </c>
      <c r="AO18" s="22">
        <f t="shared" si="17"/>
        <v>0</v>
      </c>
      <c r="AP18" s="22">
        <f t="shared" si="18"/>
        <v>0</v>
      </c>
    </row>
    <row r="19" spans="1:42" s="3" customFormat="1" ht="45" customHeight="1">
      <c r="A19" s="51">
        <f t="shared" si="6"/>
        <v>7</v>
      </c>
      <c r="B19" s="52" t="str">
        <f t="shared" si="7"/>
        <v/>
      </c>
      <c r="C19" s="9"/>
      <c r="D19" s="10" t="str">
        <f t="shared" si="8"/>
        <v/>
      </c>
      <c r="E19" s="10" t="str">
        <f t="shared" si="19"/>
        <v/>
      </c>
      <c r="F19" s="11"/>
      <c r="G19" s="54"/>
      <c r="H19" s="55" t="str">
        <f t="shared" si="9"/>
        <v/>
      </c>
      <c r="I19" s="56" t="str">
        <f t="shared" si="10"/>
        <v/>
      </c>
      <c r="J19" s="40"/>
      <c r="K19" s="59" t="str">
        <f t="shared" si="11"/>
        <v/>
      </c>
      <c r="L19" s="44"/>
      <c r="M19" s="44"/>
      <c r="N19" s="59" t="str">
        <f t="shared" si="12"/>
        <v/>
      </c>
      <c r="O19" s="44"/>
      <c r="P19" s="44"/>
      <c r="Q19" s="59" t="str">
        <f t="shared" si="13"/>
        <v/>
      </c>
      <c r="R19" s="44"/>
      <c r="S19" s="44"/>
      <c r="T19" s="35"/>
      <c r="U19" s="33" t="str">
        <f t="shared" si="14"/>
        <v/>
      </c>
      <c r="V19" s="61" t="str">
        <f t="shared" si="15"/>
        <v/>
      </c>
      <c r="W19" s="74"/>
      <c r="X19" s="11"/>
      <c r="Y19" s="62"/>
      <c r="Z19" s="125"/>
      <c r="AA19" s="154"/>
      <c r="AB19" s="155"/>
      <c r="AC19" s="156"/>
      <c r="AD19" s="19" t="str">
        <f t="shared" si="0"/>
        <v/>
      </c>
      <c r="AE19" s="96"/>
      <c r="AF19" s="21" t="str" cm="1">
        <f t="array" ref="AF19">IF($C19="","",_xlfn.IFS($T19="中間期",1,$T19="夏期",2,$T19="冬期",3,$T19="",0))</f>
        <v/>
      </c>
      <c r="AG19" s="134" t="str" cm="1">
        <f t="array" ref="AG19">IF($C19="","",_xlfn.IFS($T19="中間期",$L19,$T19="夏期",$O19,$T19="冬期",$R19,$T19="",""))</f>
        <v/>
      </c>
      <c r="AH19" s="134" t="str" cm="1">
        <f t="array" ref="AH19">IF($C19="","",_xlfn.IFS($T19="中間期",$M19,$T19="夏期",$P19,$T19="冬期",$S19,$T19="",""))</f>
        <v/>
      </c>
      <c r="AI19" s="21" t="str">
        <f t="shared" si="1"/>
        <v/>
      </c>
      <c r="AJ19" s="21">
        <f t="shared" si="2"/>
        <v>0</v>
      </c>
      <c r="AK19" s="21">
        <f t="shared" si="3"/>
        <v>0</v>
      </c>
      <c r="AL19" s="42">
        <f t="shared" si="4"/>
        <v>0</v>
      </c>
      <c r="AM19" s="42">
        <f t="shared" si="5"/>
        <v>0</v>
      </c>
      <c r="AN19" s="42" t="str">
        <f t="shared" si="16"/>
        <v/>
      </c>
      <c r="AO19" s="22">
        <f t="shared" si="17"/>
        <v>0</v>
      </c>
      <c r="AP19" s="22">
        <f t="shared" si="18"/>
        <v>0</v>
      </c>
    </row>
    <row r="20" spans="1:42" s="3" customFormat="1" ht="45" customHeight="1">
      <c r="A20" s="51">
        <f t="shared" si="6"/>
        <v>8</v>
      </c>
      <c r="B20" s="52" t="str">
        <f t="shared" si="7"/>
        <v/>
      </c>
      <c r="C20" s="9"/>
      <c r="D20" s="10" t="str">
        <f t="shared" si="8"/>
        <v/>
      </c>
      <c r="E20" s="10" t="str">
        <f t="shared" si="19"/>
        <v/>
      </c>
      <c r="F20" s="11"/>
      <c r="G20" s="54"/>
      <c r="H20" s="55" t="str">
        <f t="shared" si="9"/>
        <v/>
      </c>
      <c r="I20" s="56" t="str">
        <f t="shared" si="10"/>
        <v/>
      </c>
      <c r="J20" s="40"/>
      <c r="K20" s="59" t="str">
        <f t="shared" si="11"/>
        <v/>
      </c>
      <c r="L20" s="44"/>
      <c r="M20" s="44"/>
      <c r="N20" s="59" t="str">
        <f t="shared" si="12"/>
        <v/>
      </c>
      <c r="O20" s="44"/>
      <c r="P20" s="44"/>
      <c r="Q20" s="59" t="str">
        <f t="shared" si="13"/>
        <v/>
      </c>
      <c r="R20" s="44"/>
      <c r="S20" s="44"/>
      <c r="T20" s="35"/>
      <c r="U20" s="33" t="str">
        <f t="shared" si="14"/>
        <v/>
      </c>
      <c r="V20" s="61" t="str">
        <f t="shared" si="15"/>
        <v/>
      </c>
      <c r="W20" s="74"/>
      <c r="X20" s="11"/>
      <c r="Y20" s="62"/>
      <c r="Z20" s="125"/>
      <c r="AA20" s="154"/>
      <c r="AB20" s="155"/>
      <c r="AC20" s="156"/>
      <c r="AD20" s="19" t="str">
        <f t="shared" si="0"/>
        <v/>
      </c>
      <c r="AE20" s="96"/>
      <c r="AF20" s="21" t="str" cm="1">
        <f t="array" ref="AF20">IF($C20="","",_xlfn.IFS($T20="中間期",1,$T20="夏期",2,$T20="冬期",3,$T20="",0))</f>
        <v/>
      </c>
      <c r="AG20" s="134" t="str" cm="1">
        <f t="array" ref="AG20">IF($C20="","",_xlfn.IFS($T20="中間期",$L20,$T20="夏期",$O20,$T20="冬期",$R20,$T20="",""))</f>
        <v/>
      </c>
      <c r="AH20" s="134" t="str" cm="1">
        <f t="array" ref="AH20">IF($C20="","",_xlfn.IFS($T20="中間期",$M20,$T20="夏期",$P20,$T20="冬期",$S20,$T20="",""))</f>
        <v/>
      </c>
      <c r="AI20" s="21" t="str">
        <f t="shared" si="1"/>
        <v/>
      </c>
      <c r="AJ20" s="21">
        <f t="shared" si="2"/>
        <v>0</v>
      </c>
      <c r="AK20" s="21">
        <f t="shared" si="3"/>
        <v>0</v>
      </c>
      <c r="AL20" s="42">
        <f t="shared" si="4"/>
        <v>0</v>
      </c>
      <c r="AM20" s="42">
        <f t="shared" si="5"/>
        <v>0</v>
      </c>
      <c r="AN20" s="42" t="str">
        <f t="shared" si="16"/>
        <v/>
      </c>
      <c r="AO20" s="22">
        <f t="shared" si="17"/>
        <v>0</v>
      </c>
      <c r="AP20" s="22">
        <f t="shared" si="18"/>
        <v>0</v>
      </c>
    </row>
    <row r="21" spans="1:42" s="3" customFormat="1" ht="45" customHeight="1">
      <c r="A21" s="51">
        <f t="shared" si="6"/>
        <v>9</v>
      </c>
      <c r="B21" s="52" t="str">
        <f t="shared" si="7"/>
        <v/>
      </c>
      <c r="C21" s="9"/>
      <c r="D21" s="10" t="str">
        <f t="shared" si="8"/>
        <v/>
      </c>
      <c r="E21" s="10" t="str">
        <f t="shared" si="19"/>
        <v/>
      </c>
      <c r="F21" s="11"/>
      <c r="G21" s="54"/>
      <c r="H21" s="55" t="str">
        <f t="shared" si="9"/>
        <v/>
      </c>
      <c r="I21" s="56" t="str">
        <f t="shared" si="10"/>
        <v/>
      </c>
      <c r="J21" s="40"/>
      <c r="K21" s="59" t="str">
        <f t="shared" si="11"/>
        <v/>
      </c>
      <c r="L21" s="44"/>
      <c r="M21" s="44"/>
      <c r="N21" s="59" t="str">
        <f t="shared" si="12"/>
        <v/>
      </c>
      <c r="O21" s="44"/>
      <c r="P21" s="44"/>
      <c r="Q21" s="59" t="str">
        <f t="shared" si="13"/>
        <v/>
      </c>
      <c r="R21" s="44"/>
      <c r="S21" s="44"/>
      <c r="T21" s="35"/>
      <c r="U21" s="33" t="str">
        <f t="shared" si="14"/>
        <v/>
      </c>
      <c r="V21" s="61" t="str">
        <f t="shared" si="15"/>
        <v/>
      </c>
      <c r="W21" s="74"/>
      <c r="X21" s="11"/>
      <c r="Y21" s="62"/>
      <c r="Z21" s="125"/>
      <c r="AA21" s="154"/>
      <c r="AB21" s="155"/>
      <c r="AC21" s="156"/>
      <c r="AD21" s="19" t="str">
        <f t="shared" si="0"/>
        <v/>
      </c>
      <c r="AE21" s="96"/>
      <c r="AF21" s="21" t="str" cm="1">
        <f t="array" ref="AF21">IF($C21="","",_xlfn.IFS($T21="中間期",1,$T21="夏期",2,$T21="冬期",3,$T21="",0))</f>
        <v/>
      </c>
      <c r="AG21" s="134" t="str" cm="1">
        <f t="array" ref="AG21">IF($C21="","",_xlfn.IFS($T21="中間期",$L21,$T21="夏期",$O21,$T21="冬期",$R21,$T21="",""))</f>
        <v/>
      </c>
      <c r="AH21" s="134" t="str" cm="1">
        <f t="array" ref="AH21">IF($C21="","",_xlfn.IFS($T21="中間期",$M21,$T21="夏期",$P21,$T21="冬期",$S21,$T21="",""))</f>
        <v/>
      </c>
      <c r="AI21" s="21" t="str">
        <f t="shared" si="1"/>
        <v/>
      </c>
      <c r="AJ21" s="21">
        <f t="shared" si="2"/>
        <v>0</v>
      </c>
      <c r="AK21" s="21">
        <f t="shared" si="3"/>
        <v>0</v>
      </c>
      <c r="AL21" s="42">
        <f t="shared" si="4"/>
        <v>0</v>
      </c>
      <c r="AM21" s="42">
        <f t="shared" si="5"/>
        <v>0</v>
      </c>
      <c r="AN21" s="42" t="str">
        <f t="shared" si="16"/>
        <v/>
      </c>
      <c r="AO21" s="22">
        <f t="shared" si="17"/>
        <v>0</v>
      </c>
      <c r="AP21" s="22">
        <f t="shared" si="18"/>
        <v>0</v>
      </c>
    </row>
    <row r="22" spans="1:42" s="3" customFormat="1" ht="45" customHeight="1">
      <c r="A22" s="51">
        <f t="shared" si="6"/>
        <v>10</v>
      </c>
      <c r="B22" s="52" t="str">
        <f t="shared" si="7"/>
        <v/>
      </c>
      <c r="C22" s="9"/>
      <c r="D22" s="10" t="str">
        <f t="shared" si="8"/>
        <v/>
      </c>
      <c r="E22" s="10" t="str">
        <f t="shared" si="19"/>
        <v/>
      </c>
      <c r="F22" s="11"/>
      <c r="G22" s="54"/>
      <c r="H22" s="55" t="str">
        <f t="shared" si="9"/>
        <v/>
      </c>
      <c r="I22" s="56" t="str">
        <f t="shared" si="10"/>
        <v/>
      </c>
      <c r="J22" s="40"/>
      <c r="K22" s="59" t="str">
        <f t="shared" si="11"/>
        <v/>
      </c>
      <c r="L22" s="44"/>
      <c r="M22" s="44"/>
      <c r="N22" s="59" t="str">
        <f t="shared" si="12"/>
        <v/>
      </c>
      <c r="O22" s="44"/>
      <c r="P22" s="44"/>
      <c r="Q22" s="59" t="str">
        <f t="shared" si="13"/>
        <v/>
      </c>
      <c r="R22" s="44"/>
      <c r="S22" s="44"/>
      <c r="T22" s="35"/>
      <c r="U22" s="33" t="str">
        <f t="shared" si="14"/>
        <v/>
      </c>
      <c r="V22" s="61" t="str">
        <f t="shared" si="15"/>
        <v/>
      </c>
      <c r="W22" s="74"/>
      <c r="X22" s="11"/>
      <c r="Y22" s="62"/>
      <c r="Z22" s="125"/>
      <c r="AA22" s="154"/>
      <c r="AB22" s="155"/>
      <c r="AC22" s="156"/>
      <c r="AD22" s="19" t="str">
        <f t="shared" si="0"/>
        <v/>
      </c>
      <c r="AE22" s="96"/>
      <c r="AF22" s="21" t="str" cm="1">
        <f t="array" ref="AF22">IF($C22="","",_xlfn.IFS($T22="中間期",1,$T22="夏期",2,$T22="冬期",3,$T22="",0))</f>
        <v/>
      </c>
      <c r="AG22" s="134" t="str" cm="1">
        <f t="array" ref="AG22">IF($C22="","",_xlfn.IFS($T22="中間期",$L22,$T22="夏期",$O22,$T22="冬期",$R22,$T22="",""))</f>
        <v/>
      </c>
      <c r="AH22" s="134" t="str" cm="1">
        <f t="array" ref="AH22">IF($C22="","",_xlfn.IFS($T22="中間期",$M22,$T22="夏期",$P22,$T22="冬期",$S22,$T22="",""))</f>
        <v/>
      </c>
      <c r="AI22" s="21" t="str">
        <f t="shared" si="1"/>
        <v/>
      </c>
      <c r="AJ22" s="21">
        <f t="shared" si="2"/>
        <v>0</v>
      </c>
      <c r="AK22" s="21">
        <f t="shared" si="3"/>
        <v>0</v>
      </c>
      <c r="AL22" s="42">
        <f t="shared" si="4"/>
        <v>0</v>
      </c>
      <c r="AM22" s="42">
        <f t="shared" si="5"/>
        <v>0</v>
      </c>
      <c r="AN22" s="42" t="str">
        <f t="shared" si="16"/>
        <v/>
      </c>
      <c r="AO22" s="22">
        <f t="shared" si="17"/>
        <v>0</v>
      </c>
      <c r="AP22" s="22">
        <f t="shared" si="18"/>
        <v>0</v>
      </c>
    </row>
    <row r="23" spans="1:42" s="3" customFormat="1" ht="45" customHeight="1">
      <c r="A23" s="51">
        <f t="shared" si="6"/>
        <v>11</v>
      </c>
      <c r="B23" s="52" t="str">
        <f t="shared" si="7"/>
        <v/>
      </c>
      <c r="C23" s="9"/>
      <c r="D23" s="10" t="str">
        <f t="shared" si="8"/>
        <v/>
      </c>
      <c r="E23" s="10" t="str">
        <f t="shared" si="19"/>
        <v/>
      </c>
      <c r="F23" s="11"/>
      <c r="G23" s="54"/>
      <c r="H23" s="55" t="str">
        <f t="shared" si="9"/>
        <v/>
      </c>
      <c r="I23" s="56" t="str">
        <f t="shared" si="10"/>
        <v/>
      </c>
      <c r="J23" s="40"/>
      <c r="K23" s="59" t="str">
        <f t="shared" si="11"/>
        <v/>
      </c>
      <c r="L23" s="44"/>
      <c r="M23" s="44"/>
      <c r="N23" s="59" t="str">
        <f t="shared" si="12"/>
        <v/>
      </c>
      <c r="O23" s="44"/>
      <c r="P23" s="44"/>
      <c r="Q23" s="59" t="str">
        <f t="shared" si="13"/>
        <v/>
      </c>
      <c r="R23" s="44"/>
      <c r="S23" s="44"/>
      <c r="T23" s="35"/>
      <c r="U23" s="33" t="str">
        <f t="shared" si="14"/>
        <v/>
      </c>
      <c r="V23" s="61" t="str">
        <f t="shared" si="15"/>
        <v/>
      </c>
      <c r="W23" s="74"/>
      <c r="X23" s="11"/>
      <c r="Y23" s="62"/>
      <c r="Z23" s="125"/>
      <c r="AA23" s="154"/>
      <c r="AB23" s="155"/>
      <c r="AC23" s="156"/>
      <c r="AD23" s="19" t="str">
        <f t="shared" si="0"/>
        <v/>
      </c>
      <c r="AE23" s="96"/>
      <c r="AF23" s="21" t="str" cm="1">
        <f t="array" ref="AF23">IF($C23="","",_xlfn.IFS($T23="中間期",1,$T23="夏期",2,$T23="冬期",3,$T23="",0))</f>
        <v/>
      </c>
      <c r="AG23" s="134" t="str" cm="1">
        <f t="array" ref="AG23">IF($C23="","",_xlfn.IFS($T23="中間期",$L23,$T23="夏期",$O23,$T23="冬期",$R23,$T23="",""))</f>
        <v/>
      </c>
      <c r="AH23" s="134" t="str" cm="1">
        <f t="array" ref="AH23">IF($C23="","",_xlfn.IFS($T23="中間期",$M23,$T23="夏期",$P23,$T23="冬期",$S23,$T23="",""))</f>
        <v/>
      </c>
      <c r="AI23" s="21" t="str">
        <f t="shared" si="1"/>
        <v/>
      </c>
      <c r="AJ23" s="21">
        <f t="shared" si="2"/>
        <v>0</v>
      </c>
      <c r="AK23" s="21">
        <f t="shared" si="3"/>
        <v>0</v>
      </c>
      <c r="AL23" s="42">
        <f t="shared" si="4"/>
        <v>0</v>
      </c>
      <c r="AM23" s="42">
        <f t="shared" si="5"/>
        <v>0</v>
      </c>
      <c r="AN23" s="42" t="str">
        <f t="shared" si="16"/>
        <v/>
      </c>
      <c r="AO23" s="22">
        <f t="shared" si="17"/>
        <v>0</v>
      </c>
      <c r="AP23" s="22">
        <f t="shared" si="18"/>
        <v>0</v>
      </c>
    </row>
    <row r="24" spans="1:42" s="3" customFormat="1" ht="45" customHeight="1">
      <c r="A24" s="51">
        <f t="shared" si="6"/>
        <v>12</v>
      </c>
      <c r="B24" s="52" t="str">
        <f t="shared" si="7"/>
        <v/>
      </c>
      <c r="C24" s="9"/>
      <c r="D24" s="10" t="str">
        <f t="shared" si="8"/>
        <v/>
      </c>
      <c r="E24" s="10" t="str">
        <f t="shared" si="19"/>
        <v/>
      </c>
      <c r="F24" s="11"/>
      <c r="G24" s="54"/>
      <c r="H24" s="55" t="str">
        <f t="shared" si="9"/>
        <v/>
      </c>
      <c r="I24" s="56" t="str">
        <f t="shared" si="10"/>
        <v/>
      </c>
      <c r="J24" s="40"/>
      <c r="K24" s="59" t="str">
        <f t="shared" si="11"/>
        <v/>
      </c>
      <c r="L24" s="44"/>
      <c r="M24" s="44"/>
      <c r="N24" s="59" t="str">
        <f t="shared" si="12"/>
        <v/>
      </c>
      <c r="O24" s="44"/>
      <c r="P24" s="44"/>
      <c r="Q24" s="59" t="str">
        <f t="shared" si="13"/>
        <v/>
      </c>
      <c r="R24" s="44"/>
      <c r="S24" s="44"/>
      <c r="T24" s="35"/>
      <c r="U24" s="33" t="str">
        <f t="shared" si="14"/>
        <v/>
      </c>
      <c r="V24" s="61" t="str">
        <f t="shared" si="15"/>
        <v/>
      </c>
      <c r="W24" s="74"/>
      <c r="X24" s="11"/>
      <c r="Y24" s="62"/>
      <c r="Z24" s="125"/>
      <c r="AA24" s="154"/>
      <c r="AB24" s="155"/>
      <c r="AC24" s="156"/>
      <c r="AD24" s="19" t="str">
        <f t="shared" si="0"/>
        <v/>
      </c>
      <c r="AE24" s="96"/>
      <c r="AF24" s="21" t="str" cm="1">
        <f t="array" ref="AF24">IF($C24="","",_xlfn.IFS($T24="中間期",1,$T24="夏期",2,$T24="冬期",3,$T24="",0))</f>
        <v/>
      </c>
      <c r="AG24" s="134" t="str" cm="1">
        <f t="array" ref="AG24">IF($C24="","",_xlfn.IFS($T24="中間期",$L24,$T24="夏期",$O24,$T24="冬期",$R24,$T24="",""))</f>
        <v/>
      </c>
      <c r="AH24" s="134" t="str" cm="1">
        <f t="array" ref="AH24">IF($C24="","",_xlfn.IFS($T24="中間期",$M24,$T24="夏期",$P24,$T24="冬期",$S24,$T24="",""))</f>
        <v/>
      </c>
      <c r="AI24" s="21" t="str">
        <f t="shared" si="1"/>
        <v/>
      </c>
      <c r="AJ24" s="21">
        <f t="shared" si="2"/>
        <v>0</v>
      </c>
      <c r="AK24" s="21">
        <f t="shared" si="3"/>
        <v>0</v>
      </c>
      <c r="AL24" s="42">
        <f t="shared" si="4"/>
        <v>0</v>
      </c>
      <c r="AM24" s="42">
        <f t="shared" si="5"/>
        <v>0</v>
      </c>
      <c r="AN24" s="42" t="str">
        <f t="shared" si="16"/>
        <v/>
      </c>
      <c r="AO24" s="22">
        <f t="shared" si="17"/>
        <v>0</v>
      </c>
      <c r="AP24" s="22">
        <f t="shared" si="18"/>
        <v>0</v>
      </c>
    </row>
    <row r="25" spans="1:42" s="3" customFormat="1" ht="45" customHeight="1">
      <c r="A25" s="51">
        <f t="shared" si="6"/>
        <v>13</v>
      </c>
      <c r="B25" s="52" t="str">
        <f t="shared" si="7"/>
        <v/>
      </c>
      <c r="C25" s="9"/>
      <c r="D25" s="10" t="str">
        <f t="shared" si="8"/>
        <v/>
      </c>
      <c r="E25" s="10" t="str">
        <f t="shared" si="19"/>
        <v/>
      </c>
      <c r="F25" s="11"/>
      <c r="G25" s="54"/>
      <c r="H25" s="55" t="str">
        <f t="shared" si="9"/>
        <v/>
      </c>
      <c r="I25" s="56" t="str">
        <f t="shared" si="10"/>
        <v/>
      </c>
      <c r="J25" s="40"/>
      <c r="K25" s="59" t="str">
        <f t="shared" si="11"/>
        <v/>
      </c>
      <c r="L25" s="44"/>
      <c r="M25" s="44"/>
      <c r="N25" s="59" t="str">
        <f t="shared" si="12"/>
        <v/>
      </c>
      <c r="O25" s="44"/>
      <c r="P25" s="44"/>
      <c r="Q25" s="59" t="str">
        <f t="shared" si="13"/>
        <v/>
      </c>
      <c r="R25" s="44"/>
      <c r="S25" s="44"/>
      <c r="T25" s="35"/>
      <c r="U25" s="33" t="str">
        <f t="shared" si="14"/>
        <v/>
      </c>
      <c r="V25" s="61" t="str">
        <f t="shared" si="15"/>
        <v/>
      </c>
      <c r="W25" s="74"/>
      <c r="X25" s="11"/>
      <c r="Y25" s="62"/>
      <c r="Z25" s="125"/>
      <c r="AA25" s="154"/>
      <c r="AB25" s="155"/>
      <c r="AC25" s="156"/>
      <c r="AD25" s="19" t="str">
        <f t="shared" si="0"/>
        <v/>
      </c>
      <c r="AE25" s="96"/>
      <c r="AF25" s="21" t="str" cm="1">
        <f t="array" ref="AF25">IF($C25="","",_xlfn.IFS($T25="中間期",1,$T25="夏期",2,$T25="冬期",3,$T25="",0))</f>
        <v/>
      </c>
      <c r="AG25" s="134" t="str" cm="1">
        <f t="array" ref="AG25">IF($C25="","",_xlfn.IFS($T25="中間期",$L25,$T25="夏期",$O25,$T25="冬期",$R25,$T25="",""))</f>
        <v/>
      </c>
      <c r="AH25" s="134" t="str" cm="1">
        <f t="array" ref="AH25">IF($C25="","",_xlfn.IFS($T25="中間期",$M25,$T25="夏期",$P25,$T25="冬期",$S25,$T25="",""))</f>
        <v/>
      </c>
      <c r="AI25" s="21" t="str">
        <f t="shared" si="1"/>
        <v/>
      </c>
      <c r="AJ25" s="21">
        <f t="shared" si="2"/>
        <v>0</v>
      </c>
      <c r="AK25" s="21">
        <f t="shared" si="3"/>
        <v>0</v>
      </c>
      <c r="AL25" s="42">
        <f t="shared" si="4"/>
        <v>0</v>
      </c>
      <c r="AM25" s="42">
        <f t="shared" si="5"/>
        <v>0</v>
      </c>
      <c r="AN25" s="42" t="str">
        <f t="shared" si="16"/>
        <v/>
      </c>
      <c r="AO25" s="22">
        <f t="shared" si="17"/>
        <v>0</v>
      </c>
      <c r="AP25" s="22">
        <f t="shared" si="18"/>
        <v>0</v>
      </c>
    </row>
    <row r="26" spans="1:42" s="3" customFormat="1" ht="45" customHeight="1">
      <c r="A26" s="51">
        <f t="shared" si="6"/>
        <v>14</v>
      </c>
      <c r="B26" s="52" t="str">
        <f t="shared" si="7"/>
        <v/>
      </c>
      <c r="C26" s="9"/>
      <c r="D26" s="10" t="str">
        <f t="shared" si="8"/>
        <v/>
      </c>
      <c r="E26" s="10" t="str">
        <f t="shared" si="19"/>
        <v/>
      </c>
      <c r="F26" s="11"/>
      <c r="G26" s="54"/>
      <c r="H26" s="55" t="str">
        <f t="shared" si="9"/>
        <v/>
      </c>
      <c r="I26" s="56" t="str">
        <f t="shared" si="10"/>
        <v/>
      </c>
      <c r="J26" s="40"/>
      <c r="K26" s="59" t="str">
        <f t="shared" si="11"/>
        <v/>
      </c>
      <c r="L26" s="44"/>
      <c r="M26" s="44"/>
      <c r="N26" s="59" t="str">
        <f t="shared" si="12"/>
        <v/>
      </c>
      <c r="O26" s="44"/>
      <c r="P26" s="44"/>
      <c r="Q26" s="59" t="str">
        <f t="shared" si="13"/>
        <v/>
      </c>
      <c r="R26" s="44"/>
      <c r="S26" s="44"/>
      <c r="T26" s="35"/>
      <c r="U26" s="33" t="str">
        <f t="shared" si="14"/>
        <v/>
      </c>
      <c r="V26" s="61" t="str">
        <f t="shared" si="15"/>
        <v/>
      </c>
      <c r="W26" s="74"/>
      <c r="X26" s="11"/>
      <c r="Y26" s="62"/>
      <c r="Z26" s="125"/>
      <c r="AA26" s="154"/>
      <c r="AB26" s="155"/>
      <c r="AC26" s="156"/>
      <c r="AD26" s="19" t="str">
        <f t="shared" si="0"/>
        <v/>
      </c>
      <c r="AE26" s="96"/>
      <c r="AF26" s="21" t="str" cm="1">
        <f t="array" ref="AF26">IF($C26="","",_xlfn.IFS($T26="中間期",1,$T26="夏期",2,$T26="冬期",3,$T26="",0))</f>
        <v/>
      </c>
      <c r="AG26" s="134" t="str" cm="1">
        <f t="array" ref="AG26">IF($C26="","",_xlfn.IFS($T26="中間期",$L26,$T26="夏期",$O26,$T26="冬期",$R26,$T26="",""))</f>
        <v/>
      </c>
      <c r="AH26" s="134" t="str" cm="1">
        <f t="array" ref="AH26">IF($C26="","",_xlfn.IFS($T26="中間期",$M26,$T26="夏期",$P26,$T26="冬期",$S26,$T26="",""))</f>
        <v/>
      </c>
      <c r="AI26" s="21" t="str">
        <f t="shared" si="1"/>
        <v/>
      </c>
      <c r="AJ26" s="21">
        <f t="shared" si="2"/>
        <v>0</v>
      </c>
      <c r="AK26" s="21">
        <f t="shared" si="3"/>
        <v>0</v>
      </c>
      <c r="AL26" s="42">
        <f t="shared" si="4"/>
        <v>0</v>
      </c>
      <c r="AM26" s="42">
        <f t="shared" si="5"/>
        <v>0</v>
      </c>
      <c r="AN26" s="42" t="str">
        <f t="shared" si="16"/>
        <v/>
      </c>
      <c r="AO26" s="22">
        <f t="shared" si="17"/>
        <v>0</v>
      </c>
      <c r="AP26" s="22">
        <f t="shared" si="18"/>
        <v>0</v>
      </c>
    </row>
    <row r="27" spans="1:42" s="3" customFormat="1" ht="45" customHeight="1">
      <c r="A27" s="51">
        <f t="shared" si="6"/>
        <v>15</v>
      </c>
      <c r="B27" s="52" t="str">
        <f t="shared" si="7"/>
        <v/>
      </c>
      <c r="C27" s="9"/>
      <c r="D27" s="10" t="str">
        <f t="shared" si="8"/>
        <v/>
      </c>
      <c r="E27" s="10" t="str">
        <f t="shared" si="19"/>
        <v/>
      </c>
      <c r="F27" s="11"/>
      <c r="G27" s="54"/>
      <c r="H27" s="55" t="str">
        <f t="shared" si="9"/>
        <v/>
      </c>
      <c r="I27" s="56" t="str">
        <f t="shared" si="10"/>
        <v/>
      </c>
      <c r="J27" s="40"/>
      <c r="K27" s="59" t="str">
        <f t="shared" si="11"/>
        <v/>
      </c>
      <c r="L27" s="44"/>
      <c r="M27" s="44"/>
      <c r="N27" s="59" t="str">
        <f t="shared" si="12"/>
        <v/>
      </c>
      <c r="O27" s="44"/>
      <c r="P27" s="44"/>
      <c r="Q27" s="59" t="str">
        <f t="shared" si="13"/>
        <v/>
      </c>
      <c r="R27" s="44"/>
      <c r="S27" s="44"/>
      <c r="T27" s="35"/>
      <c r="U27" s="33" t="str">
        <f t="shared" si="14"/>
        <v/>
      </c>
      <c r="V27" s="61" t="str">
        <f t="shared" si="15"/>
        <v/>
      </c>
      <c r="W27" s="74"/>
      <c r="X27" s="11"/>
      <c r="Y27" s="62"/>
      <c r="Z27" s="125"/>
      <c r="AA27" s="154"/>
      <c r="AB27" s="155"/>
      <c r="AC27" s="156"/>
      <c r="AD27" s="19" t="str">
        <f t="shared" si="0"/>
        <v/>
      </c>
      <c r="AE27" s="96"/>
      <c r="AF27" s="21" t="str" cm="1">
        <f t="array" ref="AF27">IF($C27="","",_xlfn.IFS($T27="中間期",1,$T27="夏期",2,$T27="冬期",3,$T27="",0))</f>
        <v/>
      </c>
      <c r="AG27" s="134" t="str" cm="1">
        <f t="array" ref="AG27">IF($C27="","",_xlfn.IFS($T27="中間期",$L27,$T27="夏期",$O27,$T27="冬期",$R27,$T27="",""))</f>
        <v/>
      </c>
      <c r="AH27" s="134" t="str" cm="1">
        <f t="array" ref="AH27">IF($C27="","",_xlfn.IFS($T27="中間期",$M27,$T27="夏期",$P27,$T27="冬期",$S27,$T27="",""))</f>
        <v/>
      </c>
      <c r="AI27" s="21" t="str">
        <f t="shared" si="1"/>
        <v/>
      </c>
      <c r="AJ27" s="21">
        <f t="shared" si="2"/>
        <v>0</v>
      </c>
      <c r="AK27" s="21">
        <f t="shared" si="3"/>
        <v>0</v>
      </c>
      <c r="AL27" s="42">
        <f t="shared" si="4"/>
        <v>0</v>
      </c>
      <c r="AM27" s="42">
        <f t="shared" si="5"/>
        <v>0</v>
      </c>
      <c r="AN27" s="42" t="str">
        <f t="shared" si="16"/>
        <v/>
      </c>
      <c r="AO27" s="22">
        <f t="shared" si="17"/>
        <v>0</v>
      </c>
      <c r="AP27" s="22">
        <f t="shared" si="18"/>
        <v>0</v>
      </c>
    </row>
    <row r="28" spans="1:42" s="3" customFormat="1" ht="45" customHeight="1">
      <c r="A28" s="51">
        <f t="shared" si="6"/>
        <v>16</v>
      </c>
      <c r="B28" s="52" t="str">
        <f t="shared" si="7"/>
        <v/>
      </c>
      <c r="C28" s="9"/>
      <c r="D28" s="10" t="str">
        <f t="shared" si="8"/>
        <v/>
      </c>
      <c r="E28" s="10" t="str">
        <f t="shared" si="19"/>
        <v/>
      </c>
      <c r="F28" s="11"/>
      <c r="G28" s="11"/>
      <c r="H28" s="55" t="str">
        <f t="shared" si="9"/>
        <v/>
      </c>
      <c r="I28" s="56" t="str">
        <f t="shared" si="10"/>
        <v/>
      </c>
      <c r="J28" s="40"/>
      <c r="K28" s="59" t="str">
        <f t="shared" si="11"/>
        <v/>
      </c>
      <c r="L28" s="44"/>
      <c r="M28" s="44"/>
      <c r="N28" s="59" t="str">
        <f t="shared" si="12"/>
        <v/>
      </c>
      <c r="O28" s="44"/>
      <c r="P28" s="44"/>
      <c r="Q28" s="59" t="str">
        <f t="shared" si="13"/>
        <v/>
      </c>
      <c r="R28" s="44"/>
      <c r="S28" s="44"/>
      <c r="T28" s="35"/>
      <c r="U28" s="33" t="str">
        <f t="shared" si="14"/>
        <v/>
      </c>
      <c r="V28" s="61" t="str">
        <f t="shared" si="15"/>
        <v/>
      </c>
      <c r="W28" s="74"/>
      <c r="X28" s="11"/>
      <c r="Y28" s="62"/>
      <c r="Z28" s="125"/>
      <c r="AA28" s="154"/>
      <c r="AB28" s="155"/>
      <c r="AC28" s="156"/>
      <c r="AD28" s="19" t="str">
        <f t="shared" si="0"/>
        <v/>
      </c>
      <c r="AE28" s="96"/>
      <c r="AF28" s="21" t="str" cm="1">
        <f t="array" ref="AF28">IF($C28="","",_xlfn.IFS($T28="中間期",1,$T28="夏期",2,$T28="冬期",3,$T28="",0))</f>
        <v/>
      </c>
      <c r="AG28" s="134" t="str" cm="1">
        <f t="array" ref="AG28">IF($C28="","",_xlfn.IFS($T28="中間期",$L28,$T28="夏期",$O28,$T28="冬期",$R28,$T28="",""))</f>
        <v/>
      </c>
      <c r="AH28" s="134" t="str" cm="1">
        <f t="array" ref="AH28">IF($C28="","",_xlfn.IFS($T28="中間期",$M28,$T28="夏期",$P28,$T28="冬期",$S28,$T28="",""))</f>
        <v/>
      </c>
      <c r="AI28" s="21" t="str">
        <f t="shared" si="1"/>
        <v/>
      </c>
      <c r="AJ28" s="21">
        <f t="shared" si="2"/>
        <v>0</v>
      </c>
      <c r="AK28" s="21">
        <f t="shared" si="3"/>
        <v>0</v>
      </c>
      <c r="AL28" s="42">
        <f t="shared" si="4"/>
        <v>0</v>
      </c>
      <c r="AM28" s="42">
        <f t="shared" si="5"/>
        <v>0</v>
      </c>
      <c r="AN28" s="42" t="str">
        <f t="shared" si="16"/>
        <v/>
      </c>
      <c r="AO28" s="22">
        <f t="shared" si="17"/>
        <v>0</v>
      </c>
      <c r="AP28" s="22">
        <f t="shared" si="18"/>
        <v>0</v>
      </c>
    </row>
    <row r="29" spans="1:42" s="3" customFormat="1" ht="45" customHeight="1">
      <c r="A29" s="51">
        <f t="shared" si="6"/>
        <v>17</v>
      </c>
      <c r="B29" s="52" t="str">
        <f t="shared" si="7"/>
        <v/>
      </c>
      <c r="C29" s="9"/>
      <c r="D29" s="10" t="str">
        <f t="shared" si="8"/>
        <v/>
      </c>
      <c r="E29" s="10" t="str">
        <f t="shared" si="19"/>
        <v/>
      </c>
      <c r="F29" s="11"/>
      <c r="G29" s="11"/>
      <c r="H29" s="55" t="str">
        <f t="shared" si="9"/>
        <v/>
      </c>
      <c r="I29" s="56" t="str">
        <f t="shared" si="10"/>
        <v/>
      </c>
      <c r="J29" s="40"/>
      <c r="K29" s="59" t="str">
        <f t="shared" si="11"/>
        <v/>
      </c>
      <c r="L29" s="44"/>
      <c r="M29" s="44"/>
      <c r="N29" s="59" t="str">
        <f t="shared" si="12"/>
        <v/>
      </c>
      <c r="O29" s="44"/>
      <c r="P29" s="44"/>
      <c r="Q29" s="59" t="str">
        <f t="shared" si="13"/>
        <v/>
      </c>
      <c r="R29" s="44"/>
      <c r="S29" s="44"/>
      <c r="T29" s="35"/>
      <c r="U29" s="33" t="str">
        <f t="shared" si="14"/>
        <v/>
      </c>
      <c r="V29" s="61" t="str">
        <f t="shared" si="15"/>
        <v/>
      </c>
      <c r="W29" s="74"/>
      <c r="X29" s="11"/>
      <c r="Y29" s="62"/>
      <c r="Z29" s="125"/>
      <c r="AA29" s="154"/>
      <c r="AB29" s="155"/>
      <c r="AC29" s="156"/>
      <c r="AD29" s="19" t="str">
        <f t="shared" si="0"/>
        <v/>
      </c>
      <c r="AE29" s="96"/>
      <c r="AF29" s="21" t="str" cm="1">
        <f t="array" ref="AF29">IF($C29="","",_xlfn.IFS($T29="中間期",1,$T29="夏期",2,$T29="冬期",3,$T29="",0))</f>
        <v/>
      </c>
      <c r="AG29" s="134" t="str" cm="1">
        <f t="array" ref="AG29">IF($C29="","",_xlfn.IFS($T29="中間期",$L29,$T29="夏期",$O29,$T29="冬期",$R29,$T29="",""))</f>
        <v/>
      </c>
      <c r="AH29" s="134" t="str" cm="1">
        <f t="array" ref="AH29">IF($C29="","",_xlfn.IFS($T29="中間期",$M29,$T29="夏期",$P29,$T29="冬期",$S29,$T29="",""))</f>
        <v/>
      </c>
      <c r="AI29" s="21" t="str">
        <f t="shared" si="1"/>
        <v/>
      </c>
      <c r="AJ29" s="21">
        <f t="shared" si="2"/>
        <v>0</v>
      </c>
      <c r="AK29" s="21">
        <f t="shared" si="3"/>
        <v>0</v>
      </c>
      <c r="AL29" s="42">
        <f t="shared" si="4"/>
        <v>0</v>
      </c>
      <c r="AM29" s="42">
        <f t="shared" si="5"/>
        <v>0</v>
      </c>
      <c r="AN29" s="42" t="str">
        <f t="shared" si="16"/>
        <v/>
      </c>
      <c r="AO29" s="22">
        <f t="shared" si="17"/>
        <v>0</v>
      </c>
      <c r="AP29" s="22">
        <f t="shared" si="18"/>
        <v>0</v>
      </c>
    </row>
    <row r="30" spans="1:42" s="3" customFormat="1" ht="45" customHeight="1">
      <c r="A30" s="51">
        <f t="shared" si="6"/>
        <v>18</v>
      </c>
      <c r="B30" s="52" t="str">
        <f t="shared" si="7"/>
        <v/>
      </c>
      <c r="C30" s="9"/>
      <c r="D30" s="10" t="str">
        <f t="shared" si="8"/>
        <v/>
      </c>
      <c r="E30" s="10" t="str">
        <f t="shared" si="19"/>
        <v/>
      </c>
      <c r="F30" s="11"/>
      <c r="G30" s="11"/>
      <c r="H30" s="55" t="str">
        <f t="shared" si="9"/>
        <v/>
      </c>
      <c r="I30" s="56" t="str">
        <f t="shared" si="10"/>
        <v/>
      </c>
      <c r="J30" s="40"/>
      <c r="K30" s="59" t="str">
        <f t="shared" si="11"/>
        <v/>
      </c>
      <c r="L30" s="44"/>
      <c r="M30" s="44"/>
      <c r="N30" s="59" t="str">
        <f t="shared" si="12"/>
        <v/>
      </c>
      <c r="O30" s="44"/>
      <c r="P30" s="44"/>
      <c r="Q30" s="59" t="str">
        <f t="shared" si="13"/>
        <v/>
      </c>
      <c r="R30" s="44"/>
      <c r="S30" s="44"/>
      <c r="T30" s="35"/>
      <c r="U30" s="33" t="str">
        <f t="shared" si="14"/>
        <v/>
      </c>
      <c r="V30" s="61" t="str">
        <f t="shared" si="15"/>
        <v/>
      </c>
      <c r="W30" s="74"/>
      <c r="X30" s="11"/>
      <c r="Y30" s="62"/>
      <c r="Z30" s="125"/>
      <c r="AA30" s="154"/>
      <c r="AB30" s="155"/>
      <c r="AC30" s="156"/>
      <c r="AD30" s="19" t="str">
        <f t="shared" si="0"/>
        <v/>
      </c>
      <c r="AE30" s="96"/>
      <c r="AF30" s="21" t="str" cm="1">
        <f t="array" ref="AF30">IF($C30="","",_xlfn.IFS($T30="中間期",1,$T30="夏期",2,$T30="冬期",3,$T30="",0))</f>
        <v/>
      </c>
      <c r="AG30" s="134" t="str" cm="1">
        <f t="array" ref="AG30">IF($C30="","",_xlfn.IFS($T30="中間期",$L30,$T30="夏期",$O30,$T30="冬期",$R30,$T30="",""))</f>
        <v/>
      </c>
      <c r="AH30" s="134" t="str" cm="1">
        <f t="array" ref="AH30">IF($C30="","",_xlfn.IFS($T30="中間期",$M30,$T30="夏期",$P30,$T30="冬期",$S30,$T30="",""))</f>
        <v/>
      </c>
      <c r="AI30" s="21" t="str">
        <f t="shared" si="1"/>
        <v/>
      </c>
      <c r="AJ30" s="21">
        <f t="shared" si="2"/>
        <v>0</v>
      </c>
      <c r="AK30" s="21">
        <f t="shared" si="3"/>
        <v>0</v>
      </c>
      <c r="AL30" s="42">
        <f t="shared" si="4"/>
        <v>0</v>
      </c>
      <c r="AM30" s="42">
        <f t="shared" si="5"/>
        <v>0</v>
      </c>
      <c r="AN30" s="42" t="str">
        <f t="shared" si="16"/>
        <v/>
      </c>
      <c r="AO30" s="22">
        <f t="shared" si="17"/>
        <v>0</v>
      </c>
      <c r="AP30" s="22">
        <f t="shared" si="18"/>
        <v>0</v>
      </c>
    </row>
    <row r="31" spans="1:42" s="3" customFormat="1" ht="45" customHeight="1">
      <c r="A31" s="51">
        <f t="shared" si="6"/>
        <v>19</v>
      </c>
      <c r="B31" s="52" t="str">
        <f t="shared" si="7"/>
        <v/>
      </c>
      <c r="C31" s="9"/>
      <c r="D31" s="10" t="str">
        <f t="shared" si="8"/>
        <v/>
      </c>
      <c r="E31" s="10" t="str">
        <f t="shared" si="19"/>
        <v/>
      </c>
      <c r="F31" s="11"/>
      <c r="G31" s="11"/>
      <c r="H31" s="55" t="str">
        <f t="shared" si="9"/>
        <v/>
      </c>
      <c r="I31" s="56" t="str">
        <f t="shared" si="10"/>
        <v/>
      </c>
      <c r="J31" s="40"/>
      <c r="K31" s="59" t="str">
        <f t="shared" si="11"/>
        <v/>
      </c>
      <c r="L31" s="44"/>
      <c r="M31" s="44"/>
      <c r="N31" s="59" t="str">
        <f t="shared" si="12"/>
        <v/>
      </c>
      <c r="O31" s="44"/>
      <c r="P31" s="44"/>
      <c r="Q31" s="59" t="str">
        <f t="shared" si="13"/>
        <v/>
      </c>
      <c r="R31" s="44"/>
      <c r="S31" s="44"/>
      <c r="T31" s="35"/>
      <c r="U31" s="33" t="str">
        <f t="shared" si="14"/>
        <v/>
      </c>
      <c r="V31" s="61" t="str">
        <f t="shared" si="15"/>
        <v/>
      </c>
      <c r="W31" s="74"/>
      <c r="X31" s="11"/>
      <c r="Y31" s="62"/>
      <c r="Z31" s="125"/>
      <c r="AA31" s="154"/>
      <c r="AB31" s="155"/>
      <c r="AC31" s="156"/>
      <c r="AD31" s="19" t="str">
        <f t="shared" si="0"/>
        <v/>
      </c>
      <c r="AE31" s="96"/>
      <c r="AF31" s="21" t="str" cm="1">
        <f t="array" ref="AF31">IF($C31="","",_xlfn.IFS($T31="中間期",1,$T31="夏期",2,$T31="冬期",3,$T31="",0))</f>
        <v/>
      </c>
      <c r="AG31" s="134" t="str" cm="1">
        <f t="array" ref="AG31">IF($C31="","",_xlfn.IFS($T31="中間期",$L31,$T31="夏期",$O31,$T31="冬期",$R31,$T31="",""))</f>
        <v/>
      </c>
      <c r="AH31" s="134" t="str" cm="1">
        <f t="array" ref="AH31">IF($C31="","",_xlfn.IFS($T31="中間期",$M31,$T31="夏期",$P31,$T31="冬期",$S31,$T31="",""))</f>
        <v/>
      </c>
      <c r="AI31" s="21" t="str">
        <f t="shared" si="1"/>
        <v/>
      </c>
      <c r="AJ31" s="21">
        <f t="shared" si="2"/>
        <v>0</v>
      </c>
      <c r="AK31" s="21">
        <f t="shared" si="3"/>
        <v>0</v>
      </c>
      <c r="AL31" s="42">
        <f t="shared" si="4"/>
        <v>0</v>
      </c>
      <c r="AM31" s="42">
        <f t="shared" si="5"/>
        <v>0</v>
      </c>
      <c r="AN31" s="42" t="str">
        <f t="shared" si="16"/>
        <v/>
      </c>
      <c r="AO31" s="22">
        <f t="shared" si="17"/>
        <v>0</v>
      </c>
      <c r="AP31" s="22">
        <f t="shared" si="18"/>
        <v>0</v>
      </c>
    </row>
    <row r="32" spans="1:42" s="3" customFormat="1" ht="45" customHeight="1">
      <c r="A32" s="51">
        <f t="shared" si="6"/>
        <v>20</v>
      </c>
      <c r="B32" s="52" t="str">
        <f t="shared" si="7"/>
        <v/>
      </c>
      <c r="C32" s="9"/>
      <c r="D32" s="10" t="str">
        <f t="shared" si="8"/>
        <v/>
      </c>
      <c r="E32" s="10" t="str">
        <f t="shared" si="19"/>
        <v/>
      </c>
      <c r="F32" s="11"/>
      <c r="G32" s="11"/>
      <c r="H32" s="55" t="str">
        <f t="shared" si="9"/>
        <v/>
      </c>
      <c r="I32" s="56" t="str">
        <f t="shared" si="10"/>
        <v/>
      </c>
      <c r="J32" s="40"/>
      <c r="K32" s="59" t="str">
        <f t="shared" si="11"/>
        <v/>
      </c>
      <c r="L32" s="44"/>
      <c r="M32" s="44"/>
      <c r="N32" s="59" t="str">
        <f t="shared" si="12"/>
        <v/>
      </c>
      <c r="O32" s="44"/>
      <c r="P32" s="44"/>
      <c r="Q32" s="59" t="str">
        <f t="shared" si="13"/>
        <v/>
      </c>
      <c r="R32" s="44"/>
      <c r="S32" s="44"/>
      <c r="T32" s="35"/>
      <c r="U32" s="33" t="str">
        <f t="shared" si="14"/>
        <v/>
      </c>
      <c r="V32" s="61" t="str">
        <f t="shared" si="15"/>
        <v/>
      </c>
      <c r="W32" s="74"/>
      <c r="X32" s="11"/>
      <c r="Y32" s="62"/>
      <c r="Z32" s="125"/>
      <c r="AA32" s="154"/>
      <c r="AB32" s="155"/>
      <c r="AC32" s="156"/>
      <c r="AD32" s="19" t="str">
        <f t="shared" si="0"/>
        <v/>
      </c>
      <c r="AE32" s="96"/>
      <c r="AF32" s="21" t="str" cm="1">
        <f t="array" ref="AF32">IF($C32="","",_xlfn.IFS($T32="中間期",1,$T32="夏期",2,$T32="冬期",3,$T32="",0))</f>
        <v/>
      </c>
      <c r="AG32" s="134" t="str" cm="1">
        <f t="array" ref="AG32">IF($C32="","",_xlfn.IFS($T32="中間期",$L32,$T32="夏期",$O32,$T32="冬期",$R32,$T32="",""))</f>
        <v/>
      </c>
      <c r="AH32" s="134" t="str" cm="1">
        <f t="array" ref="AH32">IF($C32="","",_xlfn.IFS($T32="中間期",$M32,$T32="夏期",$P32,$T32="冬期",$S32,$T32="",""))</f>
        <v/>
      </c>
      <c r="AI32" s="21" t="str">
        <f t="shared" si="1"/>
        <v/>
      </c>
      <c r="AJ32" s="21">
        <f t="shared" si="2"/>
        <v>0</v>
      </c>
      <c r="AK32" s="21">
        <f t="shared" si="3"/>
        <v>0</v>
      </c>
      <c r="AL32" s="42">
        <f t="shared" si="4"/>
        <v>0</v>
      </c>
      <c r="AM32" s="42">
        <f t="shared" si="5"/>
        <v>0</v>
      </c>
      <c r="AN32" s="42" t="str">
        <f t="shared" si="16"/>
        <v/>
      </c>
      <c r="AO32" s="22">
        <f t="shared" si="17"/>
        <v>0</v>
      </c>
      <c r="AP32" s="22">
        <f t="shared" si="18"/>
        <v>0</v>
      </c>
    </row>
    <row r="33" spans="1:42" s="3" customFormat="1" ht="45" customHeight="1">
      <c r="A33" s="51">
        <f t="shared" si="6"/>
        <v>21</v>
      </c>
      <c r="B33" s="52" t="str">
        <f t="shared" si="7"/>
        <v/>
      </c>
      <c r="C33" s="9"/>
      <c r="D33" s="10" t="str">
        <f t="shared" si="8"/>
        <v/>
      </c>
      <c r="E33" s="10" t="str">
        <f t="shared" si="19"/>
        <v/>
      </c>
      <c r="F33" s="11"/>
      <c r="G33" s="11"/>
      <c r="H33" s="55" t="str">
        <f t="shared" si="9"/>
        <v/>
      </c>
      <c r="I33" s="56" t="str">
        <f t="shared" si="10"/>
        <v/>
      </c>
      <c r="J33" s="40"/>
      <c r="K33" s="59" t="str">
        <f t="shared" si="11"/>
        <v/>
      </c>
      <c r="L33" s="44"/>
      <c r="M33" s="44"/>
      <c r="N33" s="59" t="str">
        <f t="shared" si="12"/>
        <v/>
      </c>
      <c r="O33" s="44"/>
      <c r="P33" s="44"/>
      <c r="Q33" s="59" t="str">
        <f t="shared" si="13"/>
        <v/>
      </c>
      <c r="R33" s="44"/>
      <c r="S33" s="44"/>
      <c r="T33" s="35"/>
      <c r="U33" s="33" t="str">
        <f t="shared" si="14"/>
        <v/>
      </c>
      <c r="V33" s="61" t="str">
        <f t="shared" si="15"/>
        <v/>
      </c>
      <c r="W33" s="74"/>
      <c r="X33" s="11"/>
      <c r="Y33" s="62"/>
      <c r="Z33" s="125"/>
      <c r="AA33" s="154"/>
      <c r="AB33" s="155"/>
      <c r="AC33" s="156"/>
      <c r="AD33" s="19" t="str">
        <f t="shared" si="0"/>
        <v/>
      </c>
      <c r="AE33" s="96"/>
      <c r="AF33" s="21" t="str" cm="1">
        <f t="array" ref="AF33">IF($C33="","",_xlfn.IFS($T33="中間期",1,$T33="夏期",2,$T33="冬期",3,$T33="",0))</f>
        <v/>
      </c>
      <c r="AG33" s="134" t="str" cm="1">
        <f t="array" ref="AG33">IF($C33="","",_xlfn.IFS($T33="中間期",$L33,$T33="夏期",$O33,$T33="冬期",$R33,$T33="",""))</f>
        <v/>
      </c>
      <c r="AH33" s="134" t="str" cm="1">
        <f t="array" ref="AH33">IF($C33="","",_xlfn.IFS($T33="中間期",$M33,$T33="夏期",$P33,$T33="冬期",$S33,$T33="",""))</f>
        <v/>
      </c>
      <c r="AI33" s="21" t="str">
        <f t="shared" si="1"/>
        <v/>
      </c>
      <c r="AJ33" s="21">
        <f t="shared" si="2"/>
        <v>0</v>
      </c>
      <c r="AK33" s="21">
        <f t="shared" si="3"/>
        <v>0</v>
      </c>
      <c r="AL33" s="42">
        <f t="shared" si="4"/>
        <v>0</v>
      </c>
      <c r="AM33" s="42">
        <f t="shared" si="5"/>
        <v>0</v>
      </c>
      <c r="AN33" s="42" t="str">
        <f t="shared" si="16"/>
        <v/>
      </c>
      <c r="AO33" s="22">
        <f t="shared" si="17"/>
        <v>0</v>
      </c>
      <c r="AP33" s="22">
        <f t="shared" si="18"/>
        <v>0</v>
      </c>
    </row>
    <row r="34" spans="1:42" s="3" customFormat="1" ht="45" customHeight="1">
      <c r="A34" s="51">
        <f t="shared" si="6"/>
        <v>22</v>
      </c>
      <c r="B34" s="52" t="str">
        <f t="shared" si="7"/>
        <v/>
      </c>
      <c r="C34" s="9"/>
      <c r="D34" s="10" t="str">
        <f t="shared" si="8"/>
        <v/>
      </c>
      <c r="E34" s="10" t="str">
        <f t="shared" si="19"/>
        <v/>
      </c>
      <c r="F34" s="11"/>
      <c r="G34" s="11"/>
      <c r="H34" s="55" t="str">
        <f t="shared" si="9"/>
        <v/>
      </c>
      <c r="I34" s="56" t="str">
        <f t="shared" si="10"/>
        <v/>
      </c>
      <c r="J34" s="40"/>
      <c r="K34" s="59" t="str">
        <f t="shared" si="11"/>
        <v/>
      </c>
      <c r="L34" s="44"/>
      <c r="M34" s="44"/>
      <c r="N34" s="59" t="str">
        <f t="shared" si="12"/>
        <v/>
      </c>
      <c r="O34" s="44"/>
      <c r="P34" s="44"/>
      <c r="Q34" s="59" t="str">
        <f t="shared" si="13"/>
        <v/>
      </c>
      <c r="R34" s="44"/>
      <c r="S34" s="44"/>
      <c r="T34" s="35"/>
      <c r="U34" s="33" t="str">
        <f t="shared" si="14"/>
        <v/>
      </c>
      <c r="V34" s="61" t="str">
        <f t="shared" si="15"/>
        <v/>
      </c>
      <c r="W34" s="74"/>
      <c r="X34" s="11"/>
      <c r="Y34" s="62"/>
      <c r="Z34" s="125"/>
      <c r="AA34" s="154"/>
      <c r="AB34" s="155"/>
      <c r="AC34" s="156"/>
      <c r="AD34" s="19" t="str">
        <f t="shared" si="0"/>
        <v/>
      </c>
      <c r="AE34" s="96"/>
      <c r="AF34" s="21" t="str" cm="1">
        <f t="array" ref="AF34">IF($C34="","",_xlfn.IFS($T34="中間期",1,$T34="夏期",2,$T34="冬期",3,$T34="",0))</f>
        <v/>
      </c>
      <c r="AG34" s="134" t="str" cm="1">
        <f t="array" ref="AG34">IF($C34="","",_xlfn.IFS($T34="中間期",$L34,$T34="夏期",$O34,$T34="冬期",$R34,$T34="",""))</f>
        <v/>
      </c>
      <c r="AH34" s="134" t="str" cm="1">
        <f t="array" ref="AH34">IF($C34="","",_xlfn.IFS($T34="中間期",$M34,$T34="夏期",$P34,$T34="冬期",$S34,$T34="",""))</f>
        <v/>
      </c>
      <c r="AI34" s="21" t="str">
        <f t="shared" si="1"/>
        <v/>
      </c>
      <c r="AJ34" s="21">
        <f t="shared" si="2"/>
        <v>0</v>
      </c>
      <c r="AK34" s="21">
        <f t="shared" si="3"/>
        <v>0</v>
      </c>
      <c r="AL34" s="42">
        <f t="shared" si="4"/>
        <v>0</v>
      </c>
      <c r="AM34" s="42">
        <f t="shared" si="5"/>
        <v>0</v>
      </c>
      <c r="AN34" s="42" t="str">
        <f t="shared" si="16"/>
        <v/>
      </c>
      <c r="AO34" s="22">
        <f t="shared" si="17"/>
        <v>0</v>
      </c>
      <c r="AP34" s="22">
        <f t="shared" si="18"/>
        <v>0</v>
      </c>
    </row>
    <row r="35" spans="1:42" s="3" customFormat="1" ht="45" customHeight="1">
      <c r="A35" s="51">
        <f t="shared" si="6"/>
        <v>23</v>
      </c>
      <c r="B35" s="52" t="str">
        <f t="shared" si="7"/>
        <v/>
      </c>
      <c r="C35" s="9"/>
      <c r="D35" s="10" t="str">
        <f t="shared" si="8"/>
        <v/>
      </c>
      <c r="E35" s="10" t="str">
        <f t="shared" si="19"/>
        <v/>
      </c>
      <c r="F35" s="11"/>
      <c r="G35" s="11"/>
      <c r="H35" s="55" t="str">
        <f t="shared" si="9"/>
        <v/>
      </c>
      <c r="I35" s="56" t="str">
        <f t="shared" si="10"/>
        <v/>
      </c>
      <c r="J35" s="40"/>
      <c r="K35" s="59" t="str">
        <f t="shared" si="11"/>
        <v/>
      </c>
      <c r="L35" s="44"/>
      <c r="M35" s="44"/>
      <c r="N35" s="59" t="str">
        <f t="shared" si="12"/>
        <v/>
      </c>
      <c r="O35" s="44"/>
      <c r="P35" s="44"/>
      <c r="Q35" s="59" t="str">
        <f t="shared" si="13"/>
        <v/>
      </c>
      <c r="R35" s="44"/>
      <c r="S35" s="44"/>
      <c r="T35" s="35"/>
      <c r="U35" s="33" t="str">
        <f t="shared" si="14"/>
        <v/>
      </c>
      <c r="V35" s="61" t="str">
        <f t="shared" si="15"/>
        <v/>
      </c>
      <c r="W35" s="74"/>
      <c r="X35" s="11"/>
      <c r="Y35" s="62"/>
      <c r="Z35" s="125"/>
      <c r="AA35" s="154"/>
      <c r="AB35" s="155"/>
      <c r="AC35" s="156"/>
      <c r="AD35" s="19" t="str">
        <f t="shared" si="0"/>
        <v/>
      </c>
      <c r="AE35" s="96"/>
      <c r="AF35" s="21" t="str" cm="1">
        <f t="array" ref="AF35">IF($C35="","",_xlfn.IFS($T35="中間期",1,$T35="夏期",2,$T35="冬期",3,$T35="",0))</f>
        <v/>
      </c>
      <c r="AG35" s="134" t="str" cm="1">
        <f t="array" ref="AG35">IF($C35="","",_xlfn.IFS($T35="中間期",$L35,$T35="夏期",$O35,$T35="冬期",$R35,$T35="",""))</f>
        <v/>
      </c>
      <c r="AH35" s="134" t="str" cm="1">
        <f t="array" ref="AH35">IF($C35="","",_xlfn.IFS($T35="中間期",$M35,$T35="夏期",$P35,$T35="冬期",$S35,$T35="",""))</f>
        <v/>
      </c>
      <c r="AI35" s="21" t="str">
        <f t="shared" si="1"/>
        <v/>
      </c>
      <c r="AJ35" s="21">
        <f t="shared" si="2"/>
        <v>0</v>
      </c>
      <c r="AK35" s="21">
        <f t="shared" si="3"/>
        <v>0</v>
      </c>
      <c r="AL35" s="42">
        <f t="shared" si="4"/>
        <v>0</v>
      </c>
      <c r="AM35" s="42">
        <f t="shared" si="5"/>
        <v>0</v>
      </c>
      <c r="AN35" s="42" t="str">
        <f t="shared" si="16"/>
        <v/>
      </c>
      <c r="AO35" s="22">
        <f t="shared" si="17"/>
        <v>0</v>
      </c>
      <c r="AP35" s="22">
        <f t="shared" si="18"/>
        <v>0</v>
      </c>
    </row>
    <row r="36" spans="1:42" s="3" customFormat="1" ht="45" customHeight="1">
      <c r="A36" s="51">
        <f t="shared" si="6"/>
        <v>24</v>
      </c>
      <c r="B36" s="52" t="str">
        <f t="shared" si="7"/>
        <v/>
      </c>
      <c r="C36" s="9"/>
      <c r="D36" s="10" t="str">
        <f t="shared" si="8"/>
        <v/>
      </c>
      <c r="E36" s="10" t="str">
        <f t="shared" si="19"/>
        <v/>
      </c>
      <c r="F36" s="11"/>
      <c r="G36" s="11"/>
      <c r="H36" s="55" t="str">
        <f t="shared" si="9"/>
        <v/>
      </c>
      <c r="I36" s="56" t="str">
        <f t="shared" si="10"/>
        <v/>
      </c>
      <c r="J36" s="40"/>
      <c r="K36" s="59" t="str">
        <f t="shared" si="11"/>
        <v/>
      </c>
      <c r="L36" s="44"/>
      <c r="M36" s="44"/>
      <c r="N36" s="59" t="str">
        <f t="shared" si="12"/>
        <v/>
      </c>
      <c r="O36" s="44"/>
      <c r="P36" s="44"/>
      <c r="Q36" s="59" t="str">
        <f t="shared" si="13"/>
        <v/>
      </c>
      <c r="R36" s="44"/>
      <c r="S36" s="44"/>
      <c r="T36" s="35"/>
      <c r="U36" s="33" t="str">
        <f t="shared" si="14"/>
        <v/>
      </c>
      <c r="V36" s="61" t="str">
        <f t="shared" si="15"/>
        <v/>
      </c>
      <c r="W36" s="74"/>
      <c r="X36" s="11"/>
      <c r="Y36" s="62"/>
      <c r="Z36" s="125"/>
      <c r="AA36" s="154"/>
      <c r="AB36" s="155"/>
      <c r="AC36" s="156"/>
      <c r="AD36" s="19" t="str">
        <f t="shared" si="0"/>
        <v/>
      </c>
      <c r="AE36" s="96"/>
      <c r="AF36" s="21" t="str" cm="1">
        <f t="array" ref="AF36">IF($C36="","",_xlfn.IFS($T36="中間期",1,$T36="夏期",2,$T36="冬期",3,$T36="",0))</f>
        <v/>
      </c>
      <c r="AG36" s="134" t="str" cm="1">
        <f t="array" ref="AG36">IF($C36="","",_xlfn.IFS($T36="中間期",$L36,$T36="夏期",$O36,$T36="冬期",$R36,$T36="",""))</f>
        <v/>
      </c>
      <c r="AH36" s="134" t="str" cm="1">
        <f t="array" ref="AH36">IF($C36="","",_xlfn.IFS($T36="中間期",$M36,$T36="夏期",$P36,$T36="冬期",$S36,$T36="",""))</f>
        <v/>
      </c>
      <c r="AI36" s="21" t="str">
        <f t="shared" si="1"/>
        <v/>
      </c>
      <c r="AJ36" s="21">
        <f t="shared" si="2"/>
        <v>0</v>
      </c>
      <c r="AK36" s="21">
        <f t="shared" si="3"/>
        <v>0</v>
      </c>
      <c r="AL36" s="42">
        <f t="shared" si="4"/>
        <v>0</v>
      </c>
      <c r="AM36" s="42">
        <f t="shared" si="5"/>
        <v>0</v>
      </c>
      <c r="AN36" s="42" t="str">
        <f t="shared" si="16"/>
        <v/>
      </c>
      <c r="AO36" s="22">
        <f t="shared" si="17"/>
        <v>0</v>
      </c>
      <c r="AP36" s="22">
        <f t="shared" si="18"/>
        <v>0</v>
      </c>
    </row>
    <row r="37" spans="1:42" s="3" customFormat="1" ht="45" customHeight="1">
      <c r="A37" s="51">
        <f t="shared" si="6"/>
        <v>25</v>
      </c>
      <c r="B37" s="52" t="str">
        <f t="shared" si="7"/>
        <v/>
      </c>
      <c r="C37" s="9"/>
      <c r="D37" s="10" t="str">
        <f t="shared" si="8"/>
        <v/>
      </c>
      <c r="E37" s="10" t="str">
        <f t="shared" si="19"/>
        <v/>
      </c>
      <c r="F37" s="11"/>
      <c r="G37" s="11"/>
      <c r="H37" s="55" t="str">
        <f t="shared" si="9"/>
        <v/>
      </c>
      <c r="I37" s="56" t="str">
        <f t="shared" si="10"/>
        <v/>
      </c>
      <c r="J37" s="40"/>
      <c r="K37" s="59" t="str">
        <f t="shared" si="11"/>
        <v/>
      </c>
      <c r="L37" s="44"/>
      <c r="M37" s="44"/>
      <c r="N37" s="59" t="str">
        <f t="shared" si="12"/>
        <v/>
      </c>
      <c r="O37" s="44"/>
      <c r="P37" s="44"/>
      <c r="Q37" s="59" t="str">
        <f t="shared" si="13"/>
        <v/>
      </c>
      <c r="R37" s="44"/>
      <c r="S37" s="44"/>
      <c r="T37" s="35"/>
      <c r="U37" s="33" t="str">
        <f t="shared" si="14"/>
        <v/>
      </c>
      <c r="V37" s="61" t="str">
        <f t="shared" si="15"/>
        <v/>
      </c>
      <c r="W37" s="74"/>
      <c r="X37" s="11"/>
      <c r="Y37" s="62"/>
      <c r="Z37" s="125"/>
      <c r="AA37" s="154"/>
      <c r="AB37" s="155"/>
      <c r="AC37" s="156"/>
      <c r="AD37" s="19" t="str">
        <f t="shared" si="0"/>
        <v/>
      </c>
      <c r="AE37" s="96"/>
      <c r="AF37" s="21" t="str" cm="1">
        <f t="array" ref="AF37">IF($C37="","",_xlfn.IFS($T37="中間期",1,$T37="夏期",2,$T37="冬期",3,$T37="",0))</f>
        <v/>
      </c>
      <c r="AG37" s="134" t="str" cm="1">
        <f t="array" ref="AG37">IF($C37="","",_xlfn.IFS($T37="中間期",$L37,$T37="夏期",$O37,$T37="冬期",$R37,$T37="",""))</f>
        <v/>
      </c>
      <c r="AH37" s="134" t="str" cm="1">
        <f t="array" ref="AH37">IF($C37="","",_xlfn.IFS($T37="中間期",$M37,$T37="夏期",$P37,$T37="冬期",$S37,$T37="",""))</f>
        <v/>
      </c>
      <c r="AI37" s="21" t="str">
        <f t="shared" si="1"/>
        <v/>
      </c>
      <c r="AJ37" s="21">
        <f t="shared" si="2"/>
        <v>0</v>
      </c>
      <c r="AK37" s="21">
        <f t="shared" si="3"/>
        <v>0</v>
      </c>
      <c r="AL37" s="42">
        <f t="shared" si="4"/>
        <v>0</v>
      </c>
      <c r="AM37" s="42">
        <f t="shared" si="5"/>
        <v>0</v>
      </c>
      <c r="AN37" s="42" t="str">
        <f t="shared" si="16"/>
        <v/>
      </c>
      <c r="AO37" s="22">
        <f t="shared" si="17"/>
        <v>0</v>
      </c>
      <c r="AP37" s="22">
        <f t="shared" si="18"/>
        <v>0</v>
      </c>
    </row>
    <row r="38" spans="1:42" s="3" customFormat="1" ht="45" customHeight="1">
      <c r="A38" s="51">
        <f t="shared" si="6"/>
        <v>26</v>
      </c>
      <c r="B38" s="52" t="str">
        <f t="shared" si="7"/>
        <v/>
      </c>
      <c r="C38" s="9"/>
      <c r="D38" s="10" t="str">
        <f t="shared" si="8"/>
        <v/>
      </c>
      <c r="E38" s="10" t="str">
        <f t="shared" si="19"/>
        <v/>
      </c>
      <c r="F38" s="11"/>
      <c r="G38" s="11"/>
      <c r="H38" s="55" t="str">
        <f t="shared" si="9"/>
        <v/>
      </c>
      <c r="I38" s="56" t="str">
        <f t="shared" si="10"/>
        <v/>
      </c>
      <c r="J38" s="40"/>
      <c r="K38" s="59" t="str">
        <f t="shared" si="11"/>
        <v/>
      </c>
      <c r="L38" s="44"/>
      <c r="M38" s="44"/>
      <c r="N38" s="59" t="str">
        <f t="shared" si="12"/>
        <v/>
      </c>
      <c r="O38" s="44"/>
      <c r="P38" s="44"/>
      <c r="Q38" s="59" t="str">
        <f t="shared" si="13"/>
        <v/>
      </c>
      <c r="R38" s="44"/>
      <c r="S38" s="44"/>
      <c r="T38" s="35"/>
      <c r="U38" s="33" t="str">
        <f t="shared" si="14"/>
        <v/>
      </c>
      <c r="V38" s="61" t="str">
        <f t="shared" si="15"/>
        <v/>
      </c>
      <c r="W38" s="74"/>
      <c r="X38" s="11"/>
      <c r="Y38" s="62"/>
      <c r="Z38" s="125"/>
      <c r="AA38" s="154"/>
      <c r="AB38" s="155"/>
      <c r="AC38" s="156"/>
      <c r="AD38" s="19" t="str">
        <f t="shared" si="0"/>
        <v/>
      </c>
      <c r="AE38" s="96"/>
      <c r="AF38" s="21" t="str" cm="1">
        <f t="array" ref="AF38">IF($C38="","",_xlfn.IFS($T38="中間期",1,$T38="夏期",2,$T38="冬期",3,$T38="",0))</f>
        <v/>
      </c>
      <c r="AG38" s="134" t="str" cm="1">
        <f t="array" ref="AG38">IF($C38="","",_xlfn.IFS($T38="中間期",$L38,$T38="夏期",$O38,$T38="冬期",$R38,$T38="",""))</f>
        <v/>
      </c>
      <c r="AH38" s="134" t="str" cm="1">
        <f t="array" ref="AH38">IF($C38="","",_xlfn.IFS($T38="中間期",$M38,$T38="夏期",$P38,$T38="冬期",$S38,$T38="",""))</f>
        <v/>
      </c>
      <c r="AI38" s="21" t="str">
        <f t="shared" si="1"/>
        <v/>
      </c>
      <c r="AJ38" s="21">
        <f t="shared" si="2"/>
        <v>0</v>
      </c>
      <c r="AK38" s="21">
        <f t="shared" si="3"/>
        <v>0</v>
      </c>
      <c r="AL38" s="42">
        <f t="shared" si="4"/>
        <v>0</v>
      </c>
      <c r="AM38" s="42">
        <f t="shared" si="5"/>
        <v>0</v>
      </c>
      <c r="AN38" s="42" t="str">
        <f t="shared" si="16"/>
        <v/>
      </c>
      <c r="AO38" s="22">
        <f t="shared" si="17"/>
        <v>0</v>
      </c>
      <c r="AP38" s="22">
        <f t="shared" si="18"/>
        <v>0</v>
      </c>
    </row>
    <row r="39" spans="1:42" s="3" customFormat="1" ht="45" customHeight="1">
      <c r="A39" s="51">
        <f t="shared" si="6"/>
        <v>27</v>
      </c>
      <c r="B39" s="52" t="str">
        <f t="shared" si="7"/>
        <v/>
      </c>
      <c r="C39" s="9"/>
      <c r="D39" s="10" t="str">
        <f t="shared" si="8"/>
        <v/>
      </c>
      <c r="E39" s="10" t="str">
        <f t="shared" si="19"/>
        <v/>
      </c>
      <c r="F39" s="11"/>
      <c r="G39" s="11"/>
      <c r="H39" s="55" t="str">
        <f t="shared" si="9"/>
        <v/>
      </c>
      <c r="I39" s="56" t="str">
        <f t="shared" si="10"/>
        <v/>
      </c>
      <c r="J39" s="40"/>
      <c r="K39" s="59" t="str">
        <f t="shared" si="11"/>
        <v/>
      </c>
      <c r="L39" s="44"/>
      <c r="M39" s="44"/>
      <c r="N39" s="59" t="str">
        <f t="shared" si="12"/>
        <v/>
      </c>
      <c r="O39" s="44"/>
      <c r="P39" s="44"/>
      <c r="Q39" s="59" t="str">
        <f t="shared" si="13"/>
        <v/>
      </c>
      <c r="R39" s="44"/>
      <c r="S39" s="44"/>
      <c r="T39" s="35"/>
      <c r="U39" s="33" t="str">
        <f t="shared" si="14"/>
        <v/>
      </c>
      <c r="V39" s="61" t="str">
        <f t="shared" si="15"/>
        <v/>
      </c>
      <c r="W39" s="74"/>
      <c r="X39" s="11"/>
      <c r="Y39" s="62"/>
      <c r="Z39" s="125"/>
      <c r="AA39" s="154"/>
      <c r="AB39" s="155"/>
      <c r="AC39" s="156"/>
      <c r="AD39" s="19" t="str">
        <f t="shared" si="0"/>
        <v/>
      </c>
      <c r="AE39" s="96"/>
      <c r="AF39" s="21" t="str" cm="1">
        <f t="array" ref="AF39">IF($C39="","",_xlfn.IFS($T39="中間期",1,$T39="夏期",2,$T39="冬期",3,$T39="",0))</f>
        <v/>
      </c>
      <c r="AG39" s="134" t="str" cm="1">
        <f t="array" ref="AG39">IF($C39="","",_xlfn.IFS($T39="中間期",$L39,$T39="夏期",$O39,$T39="冬期",$R39,$T39="",""))</f>
        <v/>
      </c>
      <c r="AH39" s="134" t="str" cm="1">
        <f t="array" ref="AH39">IF($C39="","",_xlfn.IFS($T39="中間期",$M39,$T39="夏期",$P39,$T39="冬期",$S39,$T39="",""))</f>
        <v/>
      </c>
      <c r="AI39" s="21" t="str">
        <f t="shared" si="1"/>
        <v/>
      </c>
      <c r="AJ39" s="21">
        <f t="shared" si="2"/>
        <v>0</v>
      </c>
      <c r="AK39" s="21">
        <f t="shared" si="3"/>
        <v>0</v>
      </c>
      <c r="AL39" s="42">
        <f t="shared" si="4"/>
        <v>0</v>
      </c>
      <c r="AM39" s="42">
        <f t="shared" si="5"/>
        <v>0</v>
      </c>
      <c r="AN39" s="42" t="str">
        <f t="shared" si="16"/>
        <v/>
      </c>
      <c r="AO39" s="22">
        <f t="shared" si="17"/>
        <v>0</v>
      </c>
      <c r="AP39" s="22">
        <f t="shared" si="18"/>
        <v>0</v>
      </c>
    </row>
    <row r="40" spans="1:42" s="3" customFormat="1" ht="45" customHeight="1">
      <c r="A40" s="51">
        <f t="shared" si="6"/>
        <v>28</v>
      </c>
      <c r="B40" s="52" t="str">
        <f t="shared" si="7"/>
        <v/>
      </c>
      <c r="C40" s="9"/>
      <c r="D40" s="10" t="str">
        <f t="shared" si="8"/>
        <v/>
      </c>
      <c r="E40" s="10" t="str">
        <f t="shared" si="19"/>
        <v/>
      </c>
      <c r="F40" s="11"/>
      <c r="G40" s="11"/>
      <c r="H40" s="55" t="str">
        <f t="shared" si="9"/>
        <v/>
      </c>
      <c r="I40" s="56" t="str">
        <f t="shared" si="10"/>
        <v/>
      </c>
      <c r="J40" s="40"/>
      <c r="K40" s="59" t="str">
        <f t="shared" si="11"/>
        <v/>
      </c>
      <c r="L40" s="44"/>
      <c r="M40" s="44"/>
      <c r="N40" s="59" t="str">
        <f t="shared" si="12"/>
        <v/>
      </c>
      <c r="O40" s="44"/>
      <c r="P40" s="44"/>
      <c r="Q40" s="59" t="str">
        <f t="shared" si="13"/>
        <v/>
      </c>
      <c r="R40" s="44"/>
      <c r="S40" s="44"/>
      <c r="T40" s="35"/>
      <c r="U40" s="33" t="str">
        <f t="shared" si="14"/>
        <v/>
      </c>
      <c r="V40" s="61" t="str">
        <f t="shared" si="15"/>
        <v/>
      </c>
      <c r="W40" s="74"/>
      <c r="X40" s="11"/>
      <c r="Y40" s="62"/>
      <c r="Z40" s="125"/>
      <c r="AA40" s="154"/>
      <c r="AB40" s="155"/>
      <c r="AC40" s="156"/>
      <c r="AD40" s="19" t="str">
        <f t="shared" si="0"/>
        <v/>
      </c>
      <c r="AE40" s="96"/>
      <c r="AF40" s="21" t="str" cm="1">
        <f t="array" ref="AF40">IF($C40="","",_xlfn.IFS($T40="中間期",1,$T40="夏期",2,$T40="冬期",3,$T40="",0))</f>
        <v/>
      </c>
      <c r="AG40" s="134" t="str" cm="1">
        <f t="array" ref="AG40">IF($C40="","",_xlfn.IFS($T40="中間期",$L40,$T40="夏期",$O40,$T40="冬期",$R40,$T40="",""))</f>
        <v/>
      </c>
      <c r="AH40" s="134" t="str" cm="1">
        <f t="array" ref="AH40">IF($C40="","",_xlfn.IFS($T40="中間期",$M40,$T40="夏期",$P40,$T40="冬期",$S40,$T40="",""))</f>
        <v/>
      </c>
      <c r="AI40" s="21" t="str">
        <f t="shared" si="1"/>
        <v/>
      </c>
      <c r="AJ40" s="21">
        <f t="shared" si="2"/>
        <v>0</v>
      </c>
      <c r="AK40" s="21">
        <f t="shared" si="3"/>
        <v>0</v>
      </c>
      <c r="AL40" s="42">
        <f t="shared" si="4"/>
        <v>0</v>
      </c>
      <c r="AM40" s="42">
        <f t="shared" si="5"/>
        <v>0</v>
      </c>
      <c r="AN40" s="42" t="str">
        <f t="shared" si="16"/>
        <v/>
      </c>
      <c r="AO40" s="22">
        <f t="shared" si="17"/>
        <v>0</v>
      </c>
      <c r="AP40" s="22">
        <f t="shared" si="18"/>
        <v>0</v>
      </c>
    </row>
    <row r="41" spans="1:42" s="3" customFormat="1" ht="45" customHeight="1">
      <c r="A41" s="51">
        <f t="shared" si="6"/>
        <v>29</v>
      </c>
      <c r="B41" s="52" t="str">
        <f t="shared" si="7"/>
        <v/>
      </c>
      <c r="C41" s="9"/>
      <c r="D41" s="10" t="str">
        <f t="shared" si="8"/>
        <v/>
      </c>
      <c r="E41" s="10" t="str">
        <f t="shared" si="19"/>
        <v/>
      </c>
      <c r="F41" s="11"/>
      <c r="G41" s="11"/>
      <c r="H41" s="55" t="str">
        <f t="shared" si="9"/>
        <v/>
      </c>
      <c r="I41" s="56" t="str">
        <f t="shared" si="10"/>
        <v/>
      </c>
      <c r="J41" s="40"/>
      <c r="K41" s="59" t="str">
        <f t="shared" si="11"/>
        <v/>
      </c>
      <c r="L41" s="44"/>
      <c r="M41" s="44"/>
      <c r="N41" s="59" t="str">
        <f t="shared" si="12"/>
        <v/>
      </c>
      <c r="O41" s="44"/>
      <c r="P41" s="44"/>
      <c r="Q41" s="59" t="str">
        <f t="shared" si="13"/>
        <v/>
      </c>
      <c r="R41" s="44"/>
      <c r="S41" s="44"/>
      <c r="T41" s="35"/>
      <c r="U41" s="33" t="str">
        <f t="shared" si="14"/>
        <v/>
      </c>
      <c r="V41" s="61" t="str">
        <f t="shared" si="15"/>
        <v/>
      </c>
      <c r="W41" s="74"/>
      <c r="X41" s="11"/>
      <c r="Y41" s="62"/>
      <c r="Z41" s="125"/>
      <c r="AA41" s="154"/>
      <c r="AB41" s="155"/>
      <c r="AC41" s="156"/>
      <c r="AD41" s="19" t="str">
        <f t="shared" si="0"/>
        <v/>
      </c>
      <c r="AE41" s="96"/>
      <c r="AF41" s="21" t="str" cm="1">
        <f t="array" ref="AF41">IF($C41="","",_xlfn.IFS($T41="中間期",1,$T41="夏期",2,$T41="冬期",3,$T41="",0))</f>
        <v/>
      </c>
      <c r="AG41" s="134" t="str" cm="1">
        <f t="array" ref="AG41">IF($C41="","",_xlfn.IFS($T41="中間期",$L41,$T41="夏期",$O41,$T41="冬期",$R41,$T41="",""))</f>
        <v/>
      </c>
      <c r="AH41" s="134" t="str" cm="1">
        <f t="array" ref="AH41">IF($C41="","",_xlfn.IFS($T41="中間期",$M41,$T41="夏期",$P41,$T41="冬期",$S41,$T41="",""))</f>
        <v/>
      </c>
      <c r="AI41" s="21" t="str">
        <f t="shared" si="1"/>
        <v/>
      </c>
      <c r="AJ41" s="21">
        <f t="shared" si="2"/>
        <v>0</v>
      </c>
      <c r="AK41" s="21">
        <f t="shared" si="3"/>
        <v>0</v>
      </c>
      <c r="AL41" s="42">
        <f t="shared" si="4"/>
        <v>0</v>
      </c>
      <c r="AM41" s="42">
        <f t="shared" si="5"/>
        <v>0</v>
      </c>
      <c r="AN41" s="42" t="str">
        <f t="shared" si="16"/>
        <v/>
      </c>
      <c r="AO41" s="22">
        <f t="shared" si="17"/>
        <v>0</v>
      </c>
      <c r="AP41" s="22">
        <f t="shared" si="18"/>
        <v>0</v>
      </c>
    </row>
    <row r="42" spans="1:42" s="3" customFormat="1" ht="45" customHeight="1">
      <c r="A42" s="51">
        <f t="shared" si="6"/>
        <v>30</v>
      </c>
      <c r="B42" s="52" t="str">
        <f t="shared" si="7"/>
        <v/>
      </c>
      <c r="C42" s="9"/>
      <c r="D42" s="10" t="str">
        <f t="shared" si="8"/>
        <v/>
      </c>
      <c r="E42" s="10" t="str">
        <f t="shared" si="19"/>
        <v/>
      </c>
      <c r="F42" s="11"/>
      <c r="G42" s="11"/>
      <c r="H42" s="55" t="str">
        <f t="shared" si="9"/>
        <v/>
      </c>
      <c r="I42" s="56" t="str">
        <f t="shared" si="10"/>
        <v/>
      </c>
      <c r="J42" s="40"/>
      <c r="K42" s="59" t="str">
        <f t="shared" si="11"/>
        <v/>
      </c>
      <c r="L42" s="44"/>
      <c r="M42" s="44"/>
      <c r="N42" s="59" t="str">
        <f t="shared" si="12"/>
        <v/>
      </c>
      <c r="O42" s="44"/>
      <c r="P42" s="44"/>
      <c r="Q42" s="59" t="str">
        <f t="shared" si="13"/>
        <v/>
      </c>
      <c r="R42" s="44"/>
      <c r="S42" s="44"/>
      <c r="T42" s="35"/>
      <c r="U42" s="33" t="str">
        <f t="shared" si="14"/>
        <v/>
      </c>
      <c r="V42" s="61" t="str">
        <f t="shared" si="15"/>
        <v/>
      </c>
      <c r="W42" s="74"/>
      <c r="X42" s="11"/>
      <c r="Y42" s="62"/>
      <c r="Z42" s="125"/>
      <c r="AA42" s="154"/>
      <c r="AB42" s="155"/>
      <c r="AC42" s="156"/>
      <c r="AD42" s="19" t="str">
        <f t="shared" si="0"/>
        <v/>
      </c>
      <c r="AE42" s="96"/>
      <c r="AF42" s="21" t="str" cm="1">
        <f t="array" ref="AF42">IF($C42="","",_xlfn.IFS($T42="中間期",1,$T42="夏期",2,$T42="冬期",3,$T42="",0))</f>
        <v/>
      </c>
      <c r="AG42" s="134" t="str" cm="1">
        <f t="array" ref="AG42">IF($C42="","",_xlfn.IFS($T42="中間期",$L42,$T42="夏期",$O42,$T42="冬期",$R42,$T42="",""))</f>
        <v/>
      </c>
      <c r="AH42" s="134" t="str" cm="1">
        <f t="array" ref="AH42">IF($C42="","",_xlfn.IFS($T42="中間期",$M42,$T42="夏期",$P42,$T42="冬期",$S42,$T42="",""))</f>
        <v/>
      </c>
      <c r="AI42" s="21" t="str">
        <f t="shared" si="1"/>
        <v/>
      </c>
      <c r="AJ42" s="21">
        <f t="shared" si="2"/>
        <v>0</v>
      </c>
      <c r="AK42" s="21">
        <f t="shared" si="3"/>
        <v>0</v>
      </c>
      <c r="AL42" s="42">
        <f t="shared" si="4"/>
        <v>0</v>
      </c>
      <c r="AM42" s="42">
        <f t="shared" si="5"/>
        <v>0</v>
      </c>
      <c r="AN42" s="42" t="str">
        <f t="shared" si="16"/>
        <v/>
      </c>
      <c r="AO42" s="22">
        <f t="shared" si="17"/>
        <v>0</v>
      </c>
      <c r="AP42" s="22">
        <f t="shared" si="18"/>
        <v>0</v>
      </c>
    </row>
    <row r="43" spans="1:42" s="3" customFormat="1" ht="45" customHeight="1">
      <c r="A43" s="51">
        <f t="shared" si="6"/>
        <v>31</v>
      </c>
      <c r="B43" s="52" t="str">
        <f t="shared" si="7"/>
        <v/>
      </c>
      <c r="C43" s="9"/>
      <c r="D43" s="10" t="str">
        <f t="shared" si="8"/>
        <v/>
      </c>
      <c r="E43" s="10" t="str">
        <f t="shared" si="19"/>
        <v/>
      </c>
      <c r="F43" s="11"/>
      <c r="G43" s="11"/>
      <c r="H43" s="55" t="str">
        <f t="shared" si="9"/>
        <v/>
      </c>
      <c r="I43" s="56" t="str">
        <f t="shared" si="10"/>
        <v/>
      </c>
      <c r="J43" s="40"/>
      <c r="K43" s="59" t="str">
        <f t="shared" si="11"/>
        <v/>
      </c>
      <c r="L43" s="44"/>
      <c r="M43" s="44"/>
      <c r="N43" s="59" t="str">
        <f t="shared" si="12"/>
        <v/>
      </c>
      <c r="O43" s="44"/>
      <c r="P43" s="44"/>
      <c r="Q43" s="59" t="str">
        <f t="shared" si="13"/>
        <v/>
      </c>
      <c r="R43" s="44"/>
      <c r="S43" s="44"/>
      <c r="T43" s="35"/>
      <c r="U43" s="33" t="str">
        <f t="shared" si="14"/>
        <v/>
      </c>
      <c r="V43" s="61" t="str">
        <f t="shared" si="15"/>
        <v/>
      </c>
      <c r="W43" s="74"/>
      <c r="X43" s="11"/>
      <c r="Y43" s="62"/>
      <c r="Z43" s="125"/>
      <c r="AA43" s="154"/>
      <c r="AB43" s="155"/>
      <c r="AC43" s="156"/>
      <c r="AD43" s="19" t="str">
        <f t="shared" si="0"/>
        <v/>
      </c>
      <c r="AE43" s="96"/>
      <c r="AF43" s="21" t="str" cm="1">
        <f t="array" ref="AF43">IF($C43="","",_xlfn.IFS($T43="中間期",1,$T43="夏期",2,$T43="冬期",3,$T43="",0))</f>
        <v/>
      </c>
      <c r="AG43" s="134" t="str" cm="1">
        <f t="array" ref="AG43">IF($C43="","",_xlfn.IFS($T43="中間期",$L43,$T43="夏期",$O43,$T43="冬期",$R43,$T43="",""))</f>
        <v/>
      </c>
      <c r="AH43" s="134" t="str" cm="1">
        <f t="array" ref="AH43">IF($C43="","",_xlfn.IFS($T43="中間期",$M43,$T43="夏期",$P43,$T43="冬期",$S43,$T43="",""))</f>
        <v/>
      </c>
      <c r="AI43" s="21" t="str">
        <f t="shared" si="1"/>
        <v/>
      </c>
      <c r="AJ43" s="21">
        <f t="shared" si="2"/>
        <v>0</v>
      </c>
      <c r="AK43" s="21">
        <f t="shared" si="3"/>
        <v>0</v>
      </c>
      <c r="AL43" s="42">
        <f t="shared" si="4"/>
        <v>0</v>
      </c>
      <c r="AM43" s="42">
        <f t="shared" si="5"/>
        <v>0</v>
      </c>
      <c r="AN43" s="42" t="str">
        <f t="shared" si="16"/>
        <v/>
      </c>
      <c r="AO43" s="22">
        <f t="shared" si="17"/>
        <v>0</v>
      </c>
      <c r="AP43" s="22">
        <f t="shared" si="18"/>
        <v>0</v>
      </c>
    </row>
    <row r="44" spans="1:42" s="3" customFormat="1" ht="45" customHeight="1">
      <c r="A44" s="51">
        <f t="shared" si="6"/>
        <v>32</v>
      </c>
      <c r="B44" s="52" t="str">
        <f t="shared" si="7"/>
        <v/>
      </c>
      <c r="C44" s="9"/>
      <c r="D44" s="10" t="str">
        <f t="shared" si="8"/>
        <v/>
      </c>
      <c r="E44" s="10" t="str">
        <f t="shared" si="19"/>
        <v/>
      </c>
      <c r="F44" s="11"/>
      <c r="G44" s="11"/>
      <c r="H44" s="55" t="str">
        <f t="shared" si="9"/>
        <v/>
      </c>
      <c r="I44" s="56" t="str">
        <f t="shared" si="10"/>
        <v/>
      </c>
      <c r="J44" s="40"/>
      <c r="K44" s="59" t="str">
        <f t="shared" si="11"/>
        <v/>
      </c>
      <c r="L44" s="44"/>
      <c r="M44" s="44"/>
      <c r="N44" s="59" t="str">
        <f t="shared" si="12"/>
        <v/>
      </c>
      <c r="O44" s="44"/>
      <c r="P44" s="44"/>
      <c r="Q44" s="59" t="str">
        <f t="shared" si="13"/>
        <v/>
      </c>
      <c r="R44" s="44"/>
      <c r="S44" s="44"/>
      <c r="T44" s="35"/>
      <c r="U44" s="33" t="str">
        <f t="shared" si="14"/>
        <v/>
      </c>
      <c r="V44" s="61" t="str">
        <f t="shared" si="15"/>
        <v/>
      </c>
      <c r="W44" s="74"/>
      <c r="X44" s="11"/>
      <c r="Y44" s="62"/>
      <c r="Z44" s="125"/>
      <c r="AA44" s="154"/>
      <c r="AB44" s="155"/>
      <c r="AC44" s="156"/>
      <c r="AD44" s="19" t="str">
        <f t="shared" si="0"/>
        <v/>
      </c>
      <c r="AE44" s="96"/>
      <c r="AF44" s="21" t="str" cm="1">
        <f t="array" ref="AF44">IF($C44="","",_xlfn.IFS($T44="中間期",1,$T44="夏期",2,$T44="冬期",3,$T44="",0))</f>
        <v/>
      </c>
      <c r="AG44" s="134" t="str" cm="1">
        <f t="array" ref="AG44">IF($C44="","",_xlfn.IFS($T44="中間期",$L44,$T44="夏期",$O44,$T44="冬期",$R44,$T44="",""))</f>
        <v/>
      </c>
      <c r="AH44" s="134" t="str" cm="1">
        <f t="array" ref="AH44">IF($C44="","",_xlfn.IFS($T44="中間期",$M44,$T44="夏期",$P44,$T44="冬期",$S44,$T44="",""))</f>
        <v/>
      </c>
      <c r="AI44" s="21" t="str">
        <f t="shared" si="1"/>
        <v/>
      </c>
      <c r="AJ44" s="21">
        <f t="shared" si="2"/>
        <v>0</v>
      </c>
      <c r="AK44" s="21">
        <f t="shared" si="3"/>
        <v>0</v>
      </c>
      <c r="AL44" s="42">
        <f t="shared" si="4"/>
        <v>0</v>
      </c>
      <c r="AM44" s="42">
        <f t="shared" si="5"/>
        <v>0</v>
      </c>
      <c r="AN44" s="42" t="str">
        <f t="shared" si="16"/>
        <v/>
      </c>
      <c r="AO44" s="22">
        <f t="shared" si="17"/>
        <v>0</v>
      </c>
      <c r="AP44" s="22">
        <f t="shared" si="18"/>
        <v>0</v>
      </c>
    </row>
    <row r="45" spans="1:42" s="3" customFormat="1" ht="45" customHeight="1">
      <c r="A45" s="51">
        <f t="shared" si="6"/>
        <v>33</v>
      </c>
      <c r="B45" s="52" t="str">
        <f t="shared" si="7"/>
        <v/>
      </c>
      <c r="C45" s="9"/>
      <c r="D45" s="10" t="str">
        <f t="shared" si="8"/>
        <v/>
      </c>
      <c r="E45" s="10" t="str">
        <f t="shared" si="19"/>
        <v/>
      </c>
      <c r="F45" s="11"/>
      <c r="G45" s="11"/>
      <c r="H45" s="55" t="str">
        <f t="shared" si="9"/>
        <v/>
      </c>
      <c r="I45" s="56" t="str">
        <f t="shared" si="10"/>
        <v/>
      </c>
      <c r="J45" s="40"/>
      <c r="K45" s="59" t="str">
        <f t="shared" si="11"/>
        <v/>
      </c>
      <c r="L45" s="44"/>
      <c r="M45" s="44"/>
      <c r="N45" s="59" t="str">
        <f t="shared" si="12"/>
        <v/>
      </c>
      <c r="O45" s="44"/>
      <c r="P45" s="44"/>
      <c r="Q45" s="59" t="str">
        <f t="shared" si="13"/>
        <v/>
      </c>
      <c r="R45" s="44"/>
      <c r="S45" s="44"/>
      <c r="T45" s="35"/>
      <c r="U45" s="33" t="str">
        <f t="shared" si="14"/>
        <v/>
      </c>
      <c r="V45" s="61" t="str">
        <f t="shared" si="15"/>
        <v/>
      </c>
      <c r="W45" s="74"/>
      <c r="X45" s="11"/>
      <c r="Y45" s="62"/>
      <c r="Z45" s="125"/>
      <c r="AA45" s="154"/>
      <c r="AB45" s="155"/>
      <c r="AC45" s="156"/>
      <c r="AD45" s="19" t="str">
        <f t="shared" ref="AD45:AD62" si="20">IF(G45="","",G45)</f>
        <v/>
      </c>
      <c r="AE45" s="96"/>
      <c r="AF45" s="21" t="str" cm="1">
        <f t="array" ref="AF45">IF($C45="","",_xlfn.IFS($T45="中間期",1,$T45="夏期",2,$T45="冬期",3,$T45="",0))</f>
        <v/>
      </c>
      <c r="AG45" s="134" t="str" cm="1">
        <f t="array" ref="AG45">IF($C45="","",_xlfn.IFS($T45="中間期",$L45,$T45="夏期",$O45,$T45="冬期",$R45,$T45="",""))</f>
        <v/>
      </c>
      <c r="AH45" s="134" t="str" cm="1">
        <f t="array" ref="AH45">IF($C45="","",_xlfn.IFS($T45="中間期",$M45,$T45="夏期",$P45,$T45="冬期",$S45,$T45="",""))</f>
        <v/>
      </c>
      <c r="AI45" s="21" t="str">
        <f t="shared" ref="AI45:AI62" si="21">IF($T45="","",IF(AND($AF45=1,$L45&lt;=10),VALUE(2.15),IF(AND($AF45=1,$L45&gt;10),VALUE(3.09),IF(AND($AF45=2,$O45&lt;=10),VALUE(2.5),IF(AND($AF45=2,$O45&gt;10),VALUE(3.09),IF(AND($AF45=3,$R45&lt;=10),VALUE(2),IF(AND($AF45=3,$R45&gt;10),VALUE(2.1))))))))</f>
        <v/>
      </c>
      <c r="AJ45" s="21">
        <f t="shared" ref="AJ45:AJ62" si="22">IF(AND($G45&lt;&gt;"",COUNTIF($G45,"*■*")&gt;0,$X45=""),1,0)</f>
        <v>0</v>
      </c>
      <c r="AK45" s="21">
        <f t="shared" ref="AK45:AK62" si="23">IF(AND(($C45&lt;&gt;""),(OR($C$2="",$F$2="",$G$3="",F45="",G45="",J45="",L45="",M45="",T45=""))),1,0)</f>
        <v>0</v>
      </c>
      <c r="AL45" s="42">
        <f t="shared" ref="AL45:AL62" si="24">IF(AND($C45&lt;&gt;"",$AF45=2),OR(O45="",P45="")*1,0)</f>
        <v>0</v>
      </c>
      <c r="AM45" s="42">
        <f t="shared" ref="AM45:AM62" si="25">IF(AND($C45&lt;&gt;"",$AF45=3),OR(R45="",S45="")*1,0)</f>
        <v>0</v>
      </c>
      <c r="AN45" s="42" t="str">
        <f t="shared" si="16"/>
        <v/>
      </c>
      <c r="AO45" s="22">
        <f t="shared" si="17"/>
        <v>0</v>
      </c>
      <c r="AP45" s="22">
        <f t="shared" si="18"/>
        <v>0</v>
      </c>
    </row>
    <row r="46" spans="1:42" s="3" customFormat="1" ht="45" customHeight="1">
      <c r="A46" s="51">
        <f t="shared" si="6"/>
        <v>34</v>
      </c>
      <c r="B46" s="52" t="str">
        <f t="shared" si="7"/>
        <v/>
      </c>
      <c r="C46" s="9"/>
      <c r="D46" s="10" t="str">
        <f t="shared" si="8"/>
        <v/>
      </c>
      <c r="E46" s="10" t="str">
        <f t="shared" si="19"/>
        <v/>
      </c>
      <c r="F46" s="11"/>
      <c r="G46" s="11"/>
      <c r="H46" s="55" t="str">
        <f t="shared" si="9"/>
        <v/>
      </c>
      <c r="I46" s="56" t="str">
        <f t="shared" si="10"/>
        <v/>
      </c>
      <c r="J46" s="40"/>
      <c r="K46" s="59" t="str">
        <f t="shared" si="11"/>
        <v/>
      </c>
      <c r="L46" s="44"/>
      <c r="M46" s="44"/>
      <c r="N46" s="59" t="str">
        <f t="shared" si="12"/>
        <v/>
      </c>
      <c r="O46" s="44"/>
      <c r="P46" s="44"/>
      <c r="Q46" s="59" t="str">
        <f t="shared" si="13"/>
        <v/>
      </c>
      <c r="R46" s="44"/>
      <c r="S46" s="44"/>
      <c r="T46" s="35"/>
      <c r="U46" s="33" t="str">
        <f t="shared" si="14"/>
        <v/>
      </c>
      <c r="V46" s="61" t="str">
        <f t="shared" si="15"/>
        <v/>
      </c>
      <c r="W46" s="74"/>
      <c r="X46" s="11"/>
      <c r="Y46" s="62"/>
      <c r="Z46" s="125"/>
      <c r="AA46" s="154"/>
      <c r="AB46" s="155"/>
      <c r="AC46" s="156"/>
      <c r="AD46" s="19" t="str">
        <f t="shared" si="20"/>
        <v/>
      </c>
      <c r="AE46" s="96"/>
      <c r="AF46" s="21" t="str" cm="1">
        <f t="array" ref="AF46">IF($C46="","",_xlfn.IFS($T46="中間期",1,$T46="夏期",2,$T46="冬期",3,$T46="",0))</f>
        <v/>
      </c>
      <c r="AG46" s="134" t="str" cm="1">
        <f t="array" ref="AG46">IF($C46="","",_xlfn.IFS($T46="中間期",$L46,$T46="夏期",$O46,$T46="冬期",$R46,$T46="",""))</f>
        <v/>
      </c>
      <c r="AH46" s="134" t="str" cm="1">
        <f t="array" ref="AH46">IF($C46="","",_xlfn.IFS($T46="中間期",$M46,$T46="夏期",$P46,$T46="冬期",$S46,$T46="",""))</f>
        <v/>
      </c>
      <c r="AI46" s="21" t="str">
        <f t="shared" si="21"/>
        <v/>
      </c>
      <c r="AJ46" s="21">
        <f t="shared" si="22"/>
        <v>0</v>
      </c>
      <c r="AK46" s="21">
        <f t="shared" si="23"/>
        <v>0</v>
      </c>
      <c r="AL46" s="42">
        <f t="shared" si="24"/>
        <v>0</v>
      </c>
      <c r="AM46" s="42">
        <f t="shared" si="25"/>
        <v>0</v>
      </c>
      <c r="AN46" s="42" t="str">
        <f t="shared" si="16"/>
        <v/>
      </c>
      <c r="AO46" s="22">
        <f t="shared" si="17"/>
        <v>0</v>
      </c>
      <c r="AP46" s="22">
        <f t="shared" si="18"/>
        <v>0</v>
      </c>
    </row>
    <row r="47" spans="1:42" s="3" customFormat="1" ht="45" customHeight="1">
      <c r="A47" s="51">
        <f t="shared" si="6"/>
        <v>35</v>
      </c>
      <c r="B47" s="52" t="str">
        <f t="shared" si="7"/>
        <v/>
      </c>
      <c r="C47" s="9"/>
      <c r="D47" s="10" t="str">
        <f t="shared" si="8"/>
        <v/>
      </c>
      <c r="E47" s="10" t="str">
        <f t="shared" si="19"/>
        <v/>
      </c>
      <c r="F47" s="11"/>
      <c r="G47" s="11"/>
      <c r="H47" s="55" t="str">
        <f t="shared" si="9"/>
        <v/>
      </c>
      <c r="I47" s="56" t="str">
        <f t="shared" si="10"/>
        <v/>
      </c>
      <c r="J47" s="40"/>
      <c r="K47" s="59" t="str">
        <f t="shared" si="11"/>
        <v/>
      </c>
      <c r="L47" s="44"/>
      <c r="M47" s="44"/>
      <c r="N47" s="59" t="str">
        <f t="shared" si="12"/>
        <v/>
      </c>
      <c r="O47" s="44"/>
      <c r="P47" s="44"/>
      <c r="Q47" s="59" t="str">
        <f t="shared" si="13"/>
        <v/>
      </c>
      <c r="R47" s="44"/>
      <c r="S47" s="44"/>
      <c r="T47" s="35"/>
      <c r="U47" s="33" t="str">
        <f t="shared" si="14"/>
        <v/>
      </c>
      <c r="V47" s="61" t="str">
        <f t="shared" si="15"/>
        <v/>
      </c>
      <c r="W47" s="74"/>
      <c r="X47" s="11"/>
      <c r="Y47" s="62"/>
      <c r="Z47" s="125"/>
      <c r="AA47" s="154"/>
      <c r="AB47" s="155"/>
      <c r="AC47" s="156"/>
      <c r="AD47" s="19" t="str">
        <f t="shared" si="20"/>
        <v/>
      </c>
      <c r="AE47" s="96"/>
      <c r="AF47" s="21" t="str" cm="1">
        <f t="array" ref="AF47">IF($C47="","",_xlfn.IFS($T47="中間期",1,$T47="夏期",2,$T47="冬期",3,$T47="",0))</f>
        <v/>
      </c>
      <c r="AG47" s="134" t="str" cm="1">
        <f t="array" ref="AG47">IF($C47="","",_xlfn.IFS($T47="中間期",$L47,$T47="夏期",$O47,$T47="冬期",$R47,$T47="",""))</f>
        <v/>
      </c>
      <c r="AH47" s="134" t="str" cm="1">
        <f t="array" ref="AH47">IF($C47="","",_xlfn.IFS($T47="中間期",$M47,$T47="夏期",$P47,$T47="冬期",$S47,$T47="",""))</f>
        <v/>
      </c>
      <c r="AI47" s="21" t="str">
        <f t="shared" si="21"/>
        <v/>
      </c>
      <c r="AJ47" s="21">
        <f t="shared" si="22"/>
        <v>0</v>
      </c>
      <c r="AK47" s="21">
        <f t="shared" si="23"/>
        <v>0</v>
      </c>
      <c r="AL47" s="42">
        <f t="shared" si="24"/>
        <v>0</v>
      </c>
      <c r="AM47" s="42">
        <f t="shared" si="25"/>
        <v>0</v>
      </c>
      <c r="AN47" s="42" t="str">
        <f t="shared" si="16"/>
        <v/>
      </c>
      <c r="AO47" s="22">
        <f t="shared" si="17"/>
        <v>0</v>
      </c>
      <c r="AP47" s="22">
        <f t="shared" si="18"/>
        <v>0</v>
      </c>
    </row>
    <row r="48" spans="1:42" s="3" customFormat="1" ht="45" customHeight="1">
      <c r="A48" s="51">
        <f t="shared" si="6"/>
        <v>36</v>
      </c>
      <c r="B48" s="52" t="str">
        <f t="shared" si="7"/>
        <v/>
      </c>
      <c r="C48" s="9"/>
      <c r="D48" s="10" t="str">
        <f t="shared" si="8"/>
        <v/>
      </c>
      <c r="E48" s="10" t="str">
        <f t="shared" si="19"/>
        <v/>
      </c>
      <c r="F48" s="11"/>
      <c r="G48" s="11"/>
      <c r="H48" s="55" t="str">
        <f t="shared" si="9"/>
        <v/>
      </c>
      <c r="I48" s="56" t="str">
        <f t="shared" si="10"/>
        <v/>
      </c>
      <c r="J48" s="40"/>
      <c r="K48" s="59" t="str">
        <f t="shared" si="11"/>
        <v/>
      </c>
      <c r="L48" s="44"/>
      <c r="M48" s="44"/>
      <c r="N48" s="59" t="str">
        <f t="shared" si="12"/>
        <v/>
      </c>
      <c r="O48" s="44"/>
      <c r="P48" s="44"/>
      <c r="Q48" s="59" t="str">
        <f t="shared" si="13"/>
        <v/>
      </c>
      <c r="R48" s="44"/>
      <c r="S48" s="44"/>
      <c r="T48" s="35"/>
      <c r="U48" s="33" t="str">
        <f t="shared" si="14"/>
        <v/>
      </c>
      <c r="V48" s="61" t="str">
        <f t="shared" si="15"/>
        <v/>
      </c>
      <c r="W48" s="74"/>
      <c r="X48" s="11"/>
      <c r="Y48" s="62"/>
      <c r="Z48" s="125"/>
      <c r="AA48" s="154"/>
      <c r="AB48" s="155"/>
      <c r="AC48" s="156"/>
      <c r="AD48" s="19" t="str">
        <f t="shared" si="20"/>
        <v/>
      </c>
      <c r="AE48" s="96"/>
      <c r="AF48" s="21" t="str" cm="1">
        <f t="array" ref="AF48">IF($C48="","",_xlfn.IFS($T48="中間期",1,$T48="夏期",2,$T48="冬期",3,$T48="",0))</f>
        <v/>
      </c>
      <c r="AG48" s="134" t="str" cm="1">
        <f t="array" ref="AG48">IF($C48="","",_xlfn.IFS($T48="中間期",$L48,$T48="夏期",$O48,$T48="冬期",$R48,$T48="",""))</f>
        <v/>
      </c>
      <c r="AH48" s="134" t="str" cm="1">
        <f t="array" ref="AH48">IF($C48="","",_xlfn.IFS($T48="中間期",$M48,$T48="夏期",$P48,$T48="冬期",$S48,$T48="",""))</f>
        <v/>
      </c>
      <c r="AI48" s="21" t="str">
        <f t="shared" si="21"/>
        <v/>
      </c>
      <c r="AJ48" s="21">
        <f t="shared" si="22"/>
        <v>0</v>
      </c>
      <c r="AK48" s="21">
        <f t="shared" si="23"/>
        <v>0</v>
      </c>
      <c r="AL48" s="42">
        <f t="shared" si="24"/>
        <v>0</v>
      </c>
      <c r="AM48" s="42">
        <f t="shared" si="25"/>
        <v>0</v>
      </c>
      <c r="AN48" s="42" t="str">
        <f t="shared" si="16"/>
        <v/>
      </c>
      <c r="AO48" s="22">
        <f t="shared" si="17"/>
        <v>0</v>
      </c>
      <c r="AP48" s="22">
        <f t="shared" si="18"/>
        <v>0</v>
      </c>
    </row>
    <row r="49" spans="1:42" s="3" customFormat="1" ht="45" customHeight="1">
      <c r="A49" s="51">
        <f t="shared" si="6"/>
        <v>37</v>
      </c>
      <c r="B49" s="52" t="str">
        <f t="shared" si="7"/>
        <v/>
      </c>
      <c r="C49" s="9"/>
      <c r="D49" s="10" t="str">
        <f t="shared" si="8"/>
        <v/>
      </c>
      <c r="E49" s="10" t="str">
        <f t="shared" si="19"/>
        <v/>
      </c>
      <c r="F49" s="11"/>
      <c r="G49" s="11"/>
      <c r="H49" s="55" t="str">
        <f t="shared" si="9"/>
        <v/>
      </c>
      <c r="I49" s="56" t="str">
        <f t="shared" si="10"/>
        <v/>
      </c>
      <c r="J49" s="40"/>
      <c r="K49" s="59" t="str">
        <f t="shared" si="11"/>
        <v/>
      </c>
      <c r="L49" s="44"/>
      <c r="M49" s="44"/>
      <c r="N49" s="59" t="str">
        <f t="shared" si="12"/>
        <v/>
      </c>
      <c r="O49" s="44"/>
      <c r="P49" s="44"/>
      <c r="Q49" s="59" t="str">
        <f t="shared" si="13"/>
        <v/>
      </c>
      <c r="R49" s="44"/>
      <c r="S49" s="44"/>
      <c r="T49" s="35"/>
      <c r="U49" s="33" t="str">
        <f t="shared" si="14"/>
        <v/>
      </c>
      <c r="V49" s="61" t="str">
        <f t="shared" si="15"/>
        <v/>
      </c>
      <c r="W49" s="74"/>
      <c r="X49" s="11"/>
      <c r="Y49" s="62"/>
      <c r="Z49" s="125"/>
      <c r="AA49" s="154"/>
      <c r="AB49" s="155"/>
      <c r="AC49" s="156"/>
      <c r="AD49" s="19" t="str">
        <f t="shared" si="20"/>
        <v/>
      </c>
      <c r="AE49" s="96"/>
      <c r="AF49" s="21" t="str" cm="1">
        <f t="array" ref="AF49">IF($C49="","",_xlfn.IFS($T49="中間期",1,$T49="夏期",2,$T49="冬期",3,$T49="",0))</f>
        <v/>
      </c>
      <c r="AG49" s="134" t="str" cm="1">
        <f t="array" ref="AG49">IF($C49="","",_xlfn.IFS($T49="中間期",$L49,$T49="夏期",$O49,$T49="冬期",$R49,$T49="",""))</f>
        <v/>
      </c>
      <c r="AH49" s="134" t="str" cm="1">
        <f t="array" ref="AH49">IF($C49="","",_xlfn.IFS($T49="中間期",$M49,$T49="夏期",$P49,$T49="冬期",$S49,$T49="",""))</f>
        <v/>
      </c>
      <c r="AI49" s="21" t="str">
        <f t="shared" si="21"/>
        <v/>
      </c>
      <c r="AJ49" s="21">
        <f t="shared" si="22"/>
        <v>0</v>
      </c>
      <c r="AK49" s="21">
        <f t="shared" si="23"/>
        <v>0</v>
      </c>
      <c r="AL49" s="42">
        <f t="shared" si="24"/>
        <v>0</v>
      </c>
      <c r="AM49" s="42">
        <f t="shared" si="25"/>
        <v>0</v>
      </c>
      <c r="AN49" s="42" t="str">
        <f t="shared" si="16"/>
        <v/>
      </c>
      <c r="AO49" s="22">
        <f t="shared" si="17"/>
        <v>0</v>
      </c>
      <c r="AP49" s="22">
        <f t="shared" si="18"/>
        <v>0</v>
      </c>
    </row>
    <row r="50" spans="1:42" s="3" customFormat="1" ht="45" customHeight="1">
      <c r="A50" s="51">
        <f t="shared" si="6"/>
        <v>38</v>
      </c>
      <c r="B50" s="52" t="str">
        <f t="shared" si="7"/>
        <v/>
      </c>
      <c r="C50" s="9"/>
      <c r="D50" s="10" t="str">
        <f t="shared" si="8"/>
        <v/>
      </c>
      <c r="E50" s="10" t="str">
        <f t="shared" si="19"/>
        <v/>
      </c>
      <c r="F50" s="11"/>
      <c r="G50" s="11"/>
      <c r="H50" s="55" t="str">
        <f t="shared" si="9"/>
        <v/>
      </c>
      <c r="I50" s="56" t="str">
        <f t="shared" si="10"/>
        <v/>
      </c>
      <c r="J50" s="40"/>
      <c r="K50" s="59" t="str">
        <f t="shared" si="11"/>
        <v/>
      </c>
      <c r="L50" s="44"/>
      <c r="M50" s="44"/>
      <c r="N50" s="59" t="str">
        <f t="shared" si="12"/>
        <v/>
      </c>
      <c r="O50" s="44"/>
      <c r="P50" s="44"/>
      <c r="Q50" s="59" t="str">
        <f t="shared" si="13"/>
        <v/>
      </c>
      <c r="R50" s="44"/>
      <c r="S50" s="44"/>
      <c r="T50" s="35"/>
      <c r="U50" s="33" t="str">
        <f t="shared" si="14"/>
        <v/>
      </c>
      <c r="V50" s="61" t="str">
        <f t="shared" si="15"/>
        <v/>
      </c>
      <c r="W50" s="74"/>
      <c r="X50" s="11"/>
      <c r="Y50" s="62"/>
      <c r="Z50" s="125"/>
      <c r="AA50" s="154"/>
      <c r="AB50" s="155"/>
      <c r="AC50" s="156"/>
      <c r="AD50" s="19" t="str">
        <f t="shared" si="20"/>
        <v/>
      </c>
      <c r="AE50" s="96"/>
      <c r="AF50" s="21" t="str" cm="1">
        <f t="array" ref="AF50">IF($C50="","",_xlfn.IFS($T50="中間期",1,$T50="夏期",2,$T50="冬期",3,$T50="",0))</f>
        <v/>
      </c>
      <c r="AG50" s="134" t="str" cm="1">
        <f t="array" ref="AG50">IF($C50="","",_xlfn.IFS($T50="中間期",$L50,$T50="夏期",$O50,$T50="冬期",$R50,$T50="",""))</f>
        <v/>
      </c>
      <c r="AH50" s="134" t="str" cm="1">
        <f t="array" ref="AH50">IF($C50="","",_xlfn.IFS($T50="中間期",$M50,$T50="夏期",$P50,$T50="冬期",$S50,$T50="",""))</f>
        <v/>
      </c>
      <c r="AI50" s="21" t="str">
        <f t="shared" si="21"/>
        <v/>
      </c>
      <c r="AJ50" s="21">
        <f t="shared" si="22"/>
        <v>0</v>
      </c>
      <c r="AK50" s="21">
        <f t="shared" si="23"/>
        <v>0</v>
      </c>
      <c r="AL50" s="42">
        <f t="shared" si="24"/>
        <v>0</v>
      </c>
      <c r="AM50" s="42">
        <f t="shared" si="25"/>
        <v>0</v>
      </c>
      <c r="AN50" s="42" t="str">
        <f t="shared" si="16"/>
        <v/>
      </c>
      <c r="AO50" s="22">
        <f t="shared" si="17"/>
        <v>0</v>
      </c>
      <c r="AP50" s="22">
        <f t="shared" si="18"/>
        <v>0</v>
      </c>
    </row>
    <row r="51" spans="1:42" s="3" customFormat="1" ht="45" customHeight="1">
      <c r="A51" s="51">
        <f t="shared" si="6"/>
        <v>39</v>
      </c>
      <c r="B51" s="52" t="str">
        <f t="shared" si="7"/>
        <v/>
      </c>
      <c r="C51" s="9"/>
      <c r="D51" s="10" t="str">
        <f t="shared" si="8"/>
        <v/>
      </c>
      <c r="E51" s="10" t="str">
        <f t="shared" si="19"/>
        <v/>
      </c>
      <c r="F51" s="11"/>
      <c r="G51" s="11"/>
      <c r="H51" s="55" t="str">
        <f t="shared" si="9"/>
        <v/>
      </c>
      <c r="I51" s="56" t="str">
        <f t="shared" si="10"/>
        <v/>
      </c>
      <c r="J51" s="40"/>
      <c r="K51" s="59" t="str">
        <f t="shared" si="11"/>
        <v/>
      </c>
      <c r="L51" s="44"/>
      <c r="M51" s="44"/>
      <c r="N51" s="59" t="str">
        <f t="shared" si="12"/>
        <v/>
      </c>
      <c r="O51" s="44"/>
      <c r="P51" s="44"/>
      <c r="Q51" s="59" t="str">
        <f t="shared" si="13"/>
        <v/>
      </c>
      <c r="R51" s="44"/>
      <c r="S51" s="44"/>
      <c r="T51" s="35"/>
      <c r="U51" s="33" t="str">
        <f t="shared" si="14"/>
        <v/>
      </c>
      <c r="V51" s="61" t="str">
        <f t="shared" si="15"/>
        <v/>
      </c>
      <c r="W51" s="74"/>
      <c r="X51" s="11"/>
      <c r="Y51" s="62"/>
      <c r="Z51" s="125"/>
      <c r="AA51" s="154"/>
      <c r="AB51" s="155"/>
      <c r="AC51" s="156"/>
      <c r="AD51" s="19" t="str">
        <f t="shared" si="20"/>
        <v/>
      </c>
      <c r="AE51" s="96"/>
      <c r="AF51" s="21" t="str" cm="1">
        <f t="array" ref="AF51">IF($C51="","",_xlfn.IFS($T51="中間期",1,$T51="夏期",2,$T51="冬期",3,$T51="",0))</f>
        <v/>
      </c>
      <c r="AG51" s="134" t="str" cm="1">
        <f t="array" ref="AG51">IF($C51="","",_xlfn.IFS($T51="中間期",$L51,$T51="夏期",$O51,$T51="冬期",$R51,$T51="",""))</f>
        <v/>
      </c>
      <c r="AH51" s="134" t="str" cm="1">
        <f t="array" ref="AH51">IF($C51="","",_xlfn.IFS($T51="中間期",$M51,$T51="夏期",$P51,$T51="冬期",$S51,$T51="",""))</f>
        <v/>
      </c>
      <c r="AI51" s="21" t="str">
        <f t="shared" si="21"/>
        <v/>
      </c>
      <c r="AJ51" s="21">
        <f t="shared" si="22"/>
        <v>0</v>
      </c>
      <c r="AK51" s="21">
        <f t="shared" si="23"/>
        <v>0</v>
      </c>
      <c r="AL51" s="42">
        <f t="shared" si="24"/>
        <v>0</v>
      </c>
      <c r="AM51" s="42">
        <f t="shared" si="25"/>
        <v>0</v>
      </c>
      <c r="AN51" s="42" t="str">
        <f t="shared" si="16"/>
        <v/>
      </c>
      <c r="AO51" s="22">
        <f t="shared" si="17"/>
        <v>0</v>
      </c>
      <c r="AP51" s="22">
        <f t="shared" si="18"/>
        <v>0</v>
      </c>
    </row>
    <row r="52" spans="1:42" s="3" customFormat="1" ht="45" customHeight="1">
      <c r="A52" s="51">
        <f t="shared" si="6"/>
        <v>40</v>
      </c>
      <c r="B52" s="52" t="str">
        <f t="shared" si="7"/>
        <v/>
      </c>
      <c r="C52" s="9"/>
      <c r="D52" s="10" t="str">
        <f t="shared" si="8"/>
        <v/>
      </c>
      <c r="E52" s="10" t="str">
        <f t="shared" si="19"/>
        <v/>
      </c>
      <c r="F52" s="11"/>
      <c r="G52" s="11"/>
      <c r="H52" s="55" t="str">
        <f t="shared" si="9"/>
        <v/>
      </c>
      <c r="I52" s="56" t="str">
        <f t="shared" si="10"/>
        <v/>
      </c>
      <c r="J52" s="40"/>
      <c r="K52" s="59" t="str">
        <f t="shared" si="11"/>
        <v/>
      </c>
      <c r="L52" s="44"/>
      <c r="M52" s="44"/>
      <c r="N52" s="59" t="str">
        <f t="shared" si="12"/>
        <v/>
      </c>
      <c r="O52" s="44"/>
      <c r="P52" s="44"/>
      <c r="Q52" s="59" t="str">
        <f t="shared" si="13"/>
        <v/>
      </c>
      <c r="R52" s="44"/>
      <c r="S52" s="44"/>
      <c r="T52" s="35"/>
      <c r="U52" s="33" t="str">
        <f t="shared" si="14"/>
        <v/>
      </c>
      <c r="V52" s="61" t="str">
        <f t="shared" si="15"/>
        <v/>
      </c>
      <c r="W52" s="74"/>
      <c r="X52" s="11"/>
      <c r="Y52" s="62"/>
      <c r="Z52" s="125"/>
      <c r="AA52" s="154"/>
      <c r="AB52" s="155"/>
      <c r="AC52" s="156"/>
      <c r="AD52" s="19" t="str">
        <f t="shared" si="20"/>
        <v/>
      </c>
      <c r="AE52" s="96"/>
      <c r="AF52" s="21" t="str" cm="1">
        <f t="array" ref="AF52">IF($C52="","",_xlfn.IFS($T52="中間期",1,$T52="夏期",2,$T52="冬期",3,$T52="",0))</f>
        <v/>
      </c>
      <c r="AG52" s="134" t="str" cm="1">
        <f t="array" ref="AG52">IF($C52="","",_xlfn.IFS($T52="中間期",$L52,$T52="夏期",$O52,$T52="冬期",$R52,$T52="",""))</f>
        <v/>
      </c>
      <c r="AH52" s="134" t="str" cm="1">
        <f t="array" ref="AH52">IF($C52="","",_xlfn.IFS($T52="中間期",$M52,$T52="夏期",$P52,$T52="冬期",$S52,$T52="",""))</f>
        <v/>
      </c>
      <c r="AI52" s="21" t="str">
        <f t="shared" si="21"/>
        <v/>
      </c>
      <c r="AJ52" s="21">
        <f t="shared" si="22"/>
        <v>0</v>
      </c>
      <c r="AK52" s="21">
        <f t="shared" si="23"/>
        <v>0</v>
      </c>
      <c r="AL52" s="42">
        <f t="shared" si="24"/>
        <v>0</v>
      </c>
      <c r="AM52" s="42">
        <f t="shared" si="25"/>
        <v>0</v>
      </c>
      <c r="AN52" s="42" t="str">
        <f t="shared" si="16"/>
        <v/>
      </c>
      <c r="AO52" s="22">
        <f t="shared" si="17"/>
        <v>0</v>
      </c>
      <c r="AP52" s="22">
        <f t="shared" si="18"/>
        <v>0</v>
      </c>
    </row>
    <row r="53" spans="1:42" s="3" customFormat="1" ht="45" customHeight="1">
      <c r="A53" s="51">
        <f t="shared" si="6"/>
        <v>41</v>
      </c>
      <c r="B53" s="52" t="str">
        <f t="shared" si="7"/>
        <v/>
      </c>
      <c r="C53" s="9"/>
      <c r="D53" s="10" t="str">
        <f t="shared" si="8"/>
        <v/>
      </c>
      <c r="E53" s="10" t="str">
        <f t="shared" si="19"/>
        <v/>
      </c>
      <c r="F53" s="11"/>
      <c r="G53" s="11"/>
      <c r="H53" s="55" t="str">
        <f t="shared" si="9"/>
        <v/>
      </c>
      <c r="I53" s="56" t="str">
        <f t="shared" si="10"/>
        <v/>
      </c>
      <c r="J53" s="40"/>
      <c r="K53" s="59" t="str">
        <f t="shared" si="11"/>
        <v/>
      </c>
      <c r="L53" s="44"/>
      <c r="M53" s="44"/>
      <c r="N53" s="59" t="str">
        <f t="shared" si="12"/>
        <v/>
      </c>
      <c r="O53" s="44"/>
      <c r="P53" s="44"/>
      <c r="Q53" s="59" t="str">
        <f t="shared" si="13"/>
        <v/>
      </c>
      <c r="R53" s="44"/>
      <c r="S53" s="44"/>
      <c r="T53" s="35"/>
      <c r="U53" s="33" t="str">
        <f t="shared" si="14"/>
        <v/>
      </c>
      <c r="V53" s="61" t="str">
        <f t="shared" si="15"/>
        <v/>
      </c>
      <c r="W53" s="74"/>
      <c r="X53" s="11"/>
      <c r="Y53" s="62"/>
      <c r="Z53" s="125"/>
      <c r="AA53" s="154"/>
      <c r="AB53" s="155"/>
      <c r="AC53" s="156"/>
      <c r="AD53" s="19" t="str">
        <f t="shared" si="20"/>
        <v/>
      </c>
      <c r="AE53" s="96"/>
      <c r="AF53" s="21" t="str" cm="1">
        <f t="array" ref="AF53">IF($C53="","",_xlfn.IFS($T53="中間期",1,$T53="夏期",2,$T53="冬期",3,$T53="",0))</f>
        <v/>
      </c>
      <c r="AG53" s="134" t="str" cm="1">
        <f t="array" ref="AG53">IF($C53="","",_xlfn.IFS($T53="中間期",$L53,$T53="夏期",$O53,$T53="冬期",$R53,$T53="",""))</f>
        <v/>
      </c>
      <c r="AH53" s="134" t="str" cm="1">
        <f t="array" ref="AH53">IF($C53="","",_xlfn.IFS($T53="中間期",$M53,$T53="夏期",$P53,$T53="冬期",$S53,$T53="",""))</f>
        <v/>
      </c>
      <c r="AI53" s="21" t="str">
        <f t="shared" si="21"/>
        <v/>
      </c>
      <c r="AJ53" s="21">
        <f t="shared" si="22"/>
        <v>0</v>
      </c>
      <c r="AK53" s="21">
        <f t="shared" si="23"/>
        <v>0</v>
      </c>
      <c r="AL53" s="42">
        <f t="shared" si="24"/>
        <v>0</v>
      </c>
      <c r="AM53" s="42">
        <f t="shared" si="25"/>
        <v>0</v>
      </c>
      <c r="AN53" s="42" t="str">
        <f t="shared" si="16"/>
        <v/>
      </c>
      <c r="AO53" s="22">
        <f t="shared" si="17"/>
        <v>0</v>
      </c>
      <c r="AP53" s="22">
        <f t="shared" si="18"/>
        <v>0</v>
      </c>
    </row>
    <row r="54" spans="1:42" s="3" customFormat="1" ht="45" customHeight="1">
      <c r="A54" s="51">
        <f t="shared" si="6"/>
        <v>42</v>
      </c>
      <c r="B54" s="52" t="str">
        <f t="shared" si="7"/>
        <v/>
      </c>
      <c r="C54" s="9"/>
      <c r="D54" s="10" t="str">
        <f t="shared" si="8"/>
        <v/>
      </c>
      <c r="E54" s="10" t="str">
        <f t="shared" si="19"/>
        <v/>
      </c>
      <c r="F54" s="11"/>
      <c r="G54" s="11"/>
      <c r="H54" s="55" t="str">
        <f t="shared" si="9"/>
        <v/>
      </c>
      <c r="I54" s="56" t="str">
        <f t="shared" si="10"/>
        <v/>
      </c>
      <c r="J54" s="40"/>
      <c r="K54" s="59" t="str">
        <f t="shared" si="11"/>
        <v/>
      </c>
      <c r="L54" s="44"/>
      <c r="M54" s="44"/>
      <c r="N54" s="59" t="str">
        <f t="shared" si="12"/>
        <v/>
      </c>
      <c r="O54" s="44"/>
      <c r="P54" s="44"/>
      <c r="Q54" s="59" t="str">
        <f t="shared" si="13"/>
        <v/>
      </c>
      <c r="R54" s="44"/>
      <c r="S54" s="44"/>
      <c r="T54" s="35"/>
      <c r="U54" s="33" t="str">
        <f t="shared" si="14"/>
        <v/>
      </c>
      <c r="V54" s="61" t="str">
        <f t="shared" si="15"/>
        <v/>
      </c>
      <c r="W54" s="74"/>
      <c r="X54" s="11"/>
      <c r="Y54" s="62"/>
      <c r="Z54" s="125"/>
      <c r="AA54" s="154"/>
      <c r="AB54" s="155"/>
      <c r="AC54" s="156"/>
      <c r="AD54" s="19" t="str">
        <f t="shared" si="20"/>
        <v/>
      </c>
      <c r="AE54" s="96"/>
      <c r="AF54" s="21" t="str" cm="1">
        <f t="array" ref="AF54">IF($C54="","",_xlfn.IFS($T54="中間期",1,$T54="夏期",2,$T54="冬期",3,$T54="",0))</f>
        <v/>
      </c>
      <c r="AG54" s="134" t="str" cm="1">
        <f t="array" ref="AG54">IF($C54="","",_xlfn.IFS($T54="中間期",$L54,$T54="夏期",$O54,$T54="冬期",$R54,$T54="",""))</f>
        <v/>
      </c>
      <c r="AH54" s="134" t="str" cm="1">
        <f t="array" ref="AH54">IF($C54="","",_xlfn.IFS($T54="中間期",$M54,$T54="夏期",$P54,$T54="冬期",$S54,$T54="",""))</f>
        <v/>
      </c>
      <c r="AI54" s="21" t="str">
        <f t="shared" si="21"/>
        <v/>
      </c>
      <c r="AJ54" s="21">
        <f t="shared" si="22"/>
        <v>0</v>
      </c>
      <c r="AK54" s="21">
        <f t="shared" si="23"/>
        <v>0</v>
      </c>
      <c r="AL54" s="42">
        <f t="shared" si="24"/>
        <v>0</v>
      </c>
      <c r="AM54" s="42">
        <f t="shared" si="25"/>
        <v>0</v>
      </c>
      <c r="AN54" s="42" t="str">
        <f t="shared" si="16"/>
        <v/>
      </c>
      <c r="AO54" s="22">
        <f t="shared" si="17"/>
        <v>0</v>
      </c>
      <c r="AP54" s="22">
        <f t="shared" si="18"/>
        <v>0</v>
      </c>
    </row>
    <row r="55" spans="1:42" s="3" customFormat="1" ht="45" customHeight="1">
      <c r="A55" s="51">
        <f t="shared" si="6"/>
        <v>43</v>
      </c>
      <c r="B55" s="52" t="str">
        <f t="shared" si="7"/>
        <v/>
      </c>
      <c r="C55" s="9"/>
      <c r="D55" s="10" t="str">
        <f t="shared" si="8"/>
        <v/>
      </c>
      <c r="E55" s="10" t="str">
        <f t="shared" si="19"/>
        <v/>
      </c>
      <c r="F55" s="11"/>
      <c r="G55" s="11"/>
      <c r="H55" s="55" t="str">
        <f t="shared" si="9"/>
        <v/>
      </c>
      <c r="I55" s="56" t="str">
        <f t="shared" si="10"/>
        <v/>
      </c>
      <c r="J55" s="40"/>
      <c r="K55" s="59" t="str">
        <f t="shared" si="11"/>
        <v/>
      </c>
      <c r="L55" s="44"/>
      <c r="M55" s="44"/>
      <c r="N55" s="59" t="str">
        <f t="shared" si="12"/>
        <v/>
      </c>
      <c r="O55" s="44"/>
      <c r="P55" s="44"/>
      <c r="Q55" s="59" t="str">
        <f t="shared" si="13"/>
        <v/>
      </c>
      <c r="R55" s="44"/>
      <c r="S55" s="44"/>
      <c r="T55" s="35"/>
      <c r="U55" s="33" t="str">
        <f t="shared" si="14"/>
        <v/>
      </c>
      <c r="V55" s="61" t="str">
        <f t="shared" si="15"/>
        <v/>
      </c>
      <c r="W55" s="74"/>
      <c r="X55" s="11"/>
      <c r="Y55" s="62"/>
      <c r="Z55" s="125"/>
      <c r="AA55" s="154"/>
      <c r="AB55" s="155"/>
      <c r="AC55" s="156"/>
      <c r="AD55" s="19" t="str">
        <f t="shared" si="20"/>
        <v/>
      </c>
      <c r="AE55" s="96"/>
      <c r="AF55" s="21" t="str" cm="1">
        <f t="array" ref="AF55">IF($C55="","",_xlfn.IFS($T55="中間期",1,$T55="夏期",2,$T55="冬期",3,$T55="",0))</f>
        <v/>
      </c>
      <c r="AG55" s="134" t="str" cm="1">
        <f t="array" ref="AG55">IF($C55="","",_xlfn.IFS($T55="中間期",$L55,$T55="夏期",$O55,$T55="冬期",$R55,$T55="",""))</f>
        <v/>
      </c>
      <c r="AH55" s="134" t="str" cm="1">
        <f t="array" ref="AH55">IF($C55="","",_xlfn.IFS($T55="中間期",$M55,$T55="夏期",$P55,$T55="冬期",$S55,$T55="",""))</f>
        <v/>
      </c>
      <c r="AI55" s="21" t="str">
        <f t="shared" si="21"/>
        <v/>
      </c>
      <c r="AJ55" s="21">
        <f t="shared" si="22"/>
        <v>0</v>
      </c>
      <c r="AK55" s="21">
        <f t="shared" si="23"/>
        <v>0</v>
      </c>
      <c r="AL55" s="42">
        <f t="shared" si="24"/>
        <v>0</v>
      </c>
      <c r="AM55" s="42">
        <f t="shared" si="25"/>
        <v>0</v>
      </c>
      <c r="AN55" s="42" t="str">
        <f t="shared" si="16"/>
        <v/>
      </c>
      <c r="AO55" s="22">
        <f t="shared" si="17"/>
        <v>0</v>
      </c>
      <c r="AP55" s="22">
        <f t="shared" si="18"/>
        <v>0</v>
      </c>
    </row>
    <row r="56" spans="1:42" s="3" customFormat="1" ht="45" customHeight="1">
      <c r="A56" s="51">
        <f t="shared" si="6"/>
        <v>44</v>
      </c>
      <c r="B56" s="52" t="str">
        <f t="shared" si="7"/>
        <v/>
      </c>
      <c r="C56" s="9"/>
      <c r="D56" s="10" t="str">
        <f t="shared" si="8"/>
        <v/>
      </c>
      <c r="E56" s="10" t="str">
        <f t="shared" si="19"/>
        <v/>
      </c>
      <c r="F56" s="11"/>
      <c r="G56" s="11"/>
      <c r="H56" s="55" t="str">
        <f t="shared" si="9"/>
        <v/>
      </c>
      <c r="I56" s="56" t="str">
        <f t="shared" si="10"/>
        <v/>
      </c>
      <c r="J56" s="40"/>
      <c r="K56" s="59" t="str">
        <f t="shared" si="11"/>
        <v/>
      </c>
      <c r="L56" s="44"/>
      <c r="M56" s="44"/>
      <c r="N56" s="59" t="str">
        <f t="shared" si="12"/>
        <v/>
      </c>
      <c r="O56" s="44"/>
      <c r="P56" s="44"/>
      <c r="Q56" s="59" t="str">
        <f t="shared" si="13"/>
        <v/>
      </c>
      <c r="R56" s="44"/>
      <c r="S56" s="44"/>
      <c r="T56" s="35"/>
      <c r="U56" s="33" t="str">
        <f t="shared" si="14"/>
        <v/>
      </c>
      <c r="V56" s="61" t="str">
        <f t="shared" si="15"/>
        <v/>
      </c>
      <c r="W56" s="74"/>
      <c r="X56" s="11"/>
      <c r="Y56" s="62"/>
      <c r="Z56" s="125"/>
      <c r="AA56" s="154"/>
      <c r="AB56" s="155"/>
      <c r="AC56" s="156"/>
      <c r="AD56" s="19" t="str">
        <f t="shared" si="20"/>
        <v/>
      </c>
      <c r="AE56" s="96"/>
      <c r="AF56" s="21" t="str" cm="1">
        <f t="array" ref="AF56">IF($C56="","",_xlfn.IFS($T56="中間期",1,$T56="夏期",2,$T56="冬期",3,$T56="",0))</f>
        <v/>
      </c>
      <c r="AG56" s="134" t="str" cm="1">
        <f t="array" ref="AG56">IF($C56="","",_xlfn.IFS($T56="中間期",$L56,$T56="夏期",$O56,$T56="冬期",$R56,$T56="",""))</f>
        <v/>
      </c>
      <c r="AH56" s="134" t="str" cm="1">
        <f t="array" ref="AH56">IF($C56="","",_xlfn.IFS($T56="中間期",$M56,$T56="夏期",$P56,$T56="冬期",$S56,$T56="",""))</f>
        <v/>
      </c>
      <c r="AI56" s="21" t="str">
        <f t="shared" si="21"/>
        <v/>
      </c>
      <c r="AJ56" s="21">
        <f t="shared" si="22"/>
        <v>0</v>
      </c>
      <c r="AK56" s="21">
        <f t="shared" si="23"/>
        <v>0</v>
      </c>
      <c r="AL56" s="42">
        <f t="shared" si="24"/>
        <v>0</v>
      </c>
      <c r="AM56" s="42">
        <f t="shared" si="25"/>
        <v>0</v>
      </c>
      <c r="AN56" s="42" t="str">
        <f t="shared" si="16"/>
        <v/>
      </c>
      <c r="AO56" s="22">
        <f t="shared" si="17"/>
        <v>0</v>
      </c>
      <c r="AP56" s="22">
        <f t="shared" si="18"/>
        <v>0</v>
      </c>
    </row>
    <row r="57" spans="1:42" s="3" customFormat="1" ht="45" customHeight="1">
      <c r="A57" s="51">
        <f t="shared" si="6"/>
        <v>45</v>
      </c>
      <c r="B57" s="52" t="str">
        <f t="shared" si="7"/>
        <v/>
      </c>
      <c r="C57" s="9"/>
      <c r="D57" s="10" t="str">
        <f t="shared" si="8"/>
        <v/>
      </c>
      <c r="E57" s="10" t="str">
        <f t="shared" si="19"/>
        <v/>
      </c>
      <c r="F57" s="11"/>
      <c r="G57" s="11"/>
      <c r="H57" s="55" t="str">
        <f t="shared" si="9"/>
        <v/>
      </c>
      <c r="I57" s="56" t="str">
        <f t="shared" si="10"/>
        <v/>
      </c>
      <c r="J57" s="40"/>
      <c r="K57" s="59" t="str">
        <f t="shared" si="11"/>
        <v/>
      </c>
      <c r="L57" s="44"/>
      <c r="M57" s="44"/>
      <c r="N57" s="59" t="str">
        <f t="shared" si="12"/>
        <v/>
      </c>
      <c r="O57" s="44"/>
      <c r="P57" s="44"/>
      <c r="Q57" s="59" t="str">
        <f t="shared" si="13"/>
        <v/>
      </c>
      <c r="R57" s="44"/>
      <c r="S57" s="44"/>
      <c r="T57" s="35"/>
      <c r="U57" s="33" t="str">
        <f t="shared" si="14"/>
        <v/>
      </c>
      <c r="V57" s="61" t="str">
        <f t="shared" si="15"/>
        <v/>
      </c>
      <c r="W57" s="74"/>
      <c r="X57" s="11"/>
      <c r="Y57" s="62"/>
      <c r="Z57" s="125"/>
      <c r="AA57" s="154"/>
      <c r="AB57" s="155"/>
      <c r="AC57" s="156"/>
      <c r="AD57" s="19" t="str">
        <f t="shared" si="20"/>
        <v/>
      </c>
      <c r="AE57" s="96"/>
      <c r="AF57" s="21" t="str" cm="1">
        <f t="array" ref="AF57">IF($C57="","",_xlfn.IFS($T57="中間期",1,$T57="夏期",2,$T57="冬期",3,$T57="",0))</f>
        <v/>
      </c>
      <c r="AG57" s="134" t="str" cm="1">
        <f t="array" ref="AG57">IF($C57="","",_xlfn.IFS($T57="中間期",$L57,$T57="夏期",$O57,$T57="冬期",$R57,$T57="",""))</f>
        <v/>
      </c>
      <c r="AH57" s="134" t="str" cm="1">
        <f t="array" ref="AH57">IF($C57="","",_xlfn.IFS($T57="中間期",$M57,$T57="夏期",$P57,$T57="冬期",$S57,$T57="",""))</f>
        <v/>
      </c>
      <c r="AI57" s="21" t="str">
        <f t="shared" si="21"/>
        <v/>
      </c>
      <c r="AJ57" s="21">
        <f t="shared" si="22"/>
        <v>0</v>
      </c>
      <c r="AK57" s="21">
        <f t="shared" si="23"/>
        <v>0</v>
      </c>
      <c r="AL57" s="42">
        <f t="shared" si="24"/>
        <v>0</v>
      </c>
      <c r="AM57" s="42">
        <f t="shared" si="25"/>
        <v>0</v>
      </c>
      <c r="AN57" s="42" t="str">
        <f t="shared" si="16"/>
        <v/>
      </c>
      <c r="AO57" s="22">
        <f t="shared" si="17"/>
        <v>0</v>
      </c>
      <c r="AP57" s="22">
        <f t="shared" si="18"/>
        <v>0</v>
      </c>
    </row>
    <row r="58" spans="1:42" s="3" customFormat="1" ht="45" customHeight="1">
      <c r="A58" s="51">
        <f t="shared" si="6"/>
        <v>46</v>
      </c>
      <c r="B58" s="52" t="str">
        <f t="shared" si="7"/>
        <v/>
      </c>
      <c r="C58" s="9"/>
      <c r="D58" s="10" t="str">
        <f t="shared" si="8"/>
        <v/>
      </c>
      <c r="E58" s="10" t="str">
        <f t="shared" si="19"/>
        <v/>
      </c>
      <c r="F58" s="11"/>
      <c r="G58" s="11"/>
      <c r="H58" s="55" t="str">
        <f t="shared" si="9"/>
        <v/>
      </c>
      <c r="I58" s="56" t="str">
        <f t="shared" si="10"/>
        <v/>
      </c>
      <c r="J58" s="40"/>
      <c r="K58" s="59" t="str">
        <f t="shared" si="11"/>
        <v/>
      </c>
      <c r="L58" s="44"/>
      <c r="M58" s="44"/>
      <c r="N58" s="59" t="str">
        <f t="shared" si="12"/>
        <v/>
      </c>
      <c r="O58" s="44"/>
      <c r="P58" s="44"/>
      <c r="Q58" s="59" t="str">
        <f t="shared" si="13"/>
        <v/>
      </c>
      <c r="R58" s="44"/>
      <c r="S58" s="44"/>
      <c r="T58" s="35"/>
      <c r="U58" s="33" t="str">
        <f t="shared" si="14"/>
        <v/>
      </c>
      <c r="V58" s="61" t="str">
        <f t="shared" si="15"/>
        <v/>
      </c>
      <c r="W58" s="74"/>
      <c r="X58" s="11"/>
      <c r="Y58" s="62"/>
      <c r="Z58" s="125"/>
      <c r="AA58" s="154"/>
      <c r="AB58" s="155"/>
      <c r="AC58" s="156"/>
      <c r="AD58" s="19" t="str">
        <f t="shared" si="20"/>
        <v/>
      </c>
      <c r="AE58" s="96"/>
      <c r="AF58" s="21" t="str" cm="1">
        <f t="array" ref="AF58">IF($C58="","",_xlfn.IFS($T58="中間期",1,$T58="夏期",2,$T58="冬期",3,$T58="",0))</f>
        <v/>
      </c>
      <c r="AG58" s="134" t="str" cm="1">
        <f t="array" ref="AG58">IF($C58="","",_xlfn.IFS($T58="中間期",$L58,$T58="夏期",$O58,$T58="冬期",$R58,$T58="",""))</f>
        <v/>
      </c>
      <c r="AH58" s="134" t="str" cm="1">
        <f t="array" ref="AH58">IF($C58="","",_xlfn.IFS($T58="中間期",$M58,$T58="夏期",$P58,$T58="冬期",$S58,$T58="",""))</f>
        <v/>
      </c>
      <c r="AI58" s="21" t="str">
        <f t="shared" si="21"/>
        <v/>
      </c>
      <c r="AJ58" s="21">
        <f t="shared" si="22"/>
        <v>0</v>
      </c>
      <c r="AK58" s="21">
        <f t="shared" si="23"/>
        <v>0</v>
      </c>
      <c r="AL58" s="42">
        <f t="shared" si="24"/>
        <v>0</v>
      </c>
      <c r="AM58" s="42">
        <f t="shared" si="25"/>
        <v>0</v>
      </c>
      <c r="AN58" s="42" t="str">
        <f t="shared" si="16"/>
        <v/>
      </c>
      <c r="AO58" s="22">
        <f t="shared" si="17"/>
        <v>0</v>
      </c>
      <c r="AP58" s="22">
        <f t="shared" si="18"/>
        <v>0</v>
      </c>
    </row>
    <row r="59" spans="1:42" s="3" customFormat="1" ht="45" customHeight="1">
      <c r="A59" s="51">
        <f t="shared" si="6"/>
        <v>47</v>
      </c>
      <c r="B59" s="52" t="str">
        <f t="shared" si="7"/>
        <v/>
      </c>
      <c r="C59" s="9"/>
      <c r="D59" s="10" t="str">
        <f t="shared" si="8"/>
        <v/>
      </c>
      <c r="E59" s="10" t="str">
        <f t="shared" si="19"/>
        <v/>
      </c>
      <c r="F59" s="11"/>
      <c r="G59" s="11"/>
      <c r="H59" s="55" t="str">
        <f t="shared" si="9"/>
        <v/>
      </c>
      <c r="I59" s="56" t="str">
        <f t="shared" si="10"/>
        <v/>
      </c>
      <c r="J59" s="40"/>
      <c r="K59" s="59" t="str">
        <f t="shared" si="11"/>
        <v/>
      </c>
      <c r="L59" s="44"/>
      <c r="M59" s="44"/>
      <c r="N59" s="59" t="str">
        <f t="shared" si="12"/>
        <v/>
      </c>
      <c r="O59" s="44"/>
      <c r="P59" s="44"/>
      <c r="Q59" s="59" t="str">
        <f t="shared" si="13"/>
        <v/>
      </c>
      <c r="R59" s="44"/>
      <c r="S59" s="44"/>
      <c r="T59" s="35"/>
      <c r="U59" s="33" t="str">
        <f t="shared" si="14"/>
        <v/>
      </c>
      <c r="V59" s="61" t="str">
        <f t="shared" si="15"/>
        <v/>
      </c>
      <c r="W59" s="74"/>
      <c r="X59" s="11"/>
      <c r="Y59" s="62"/>
      <c r="Z59" s="125"/>
      <c r="AA59" s="154"/>
      <c r="AB59" s="155"/>
      <c r="AC59" s="156"/>
      <c r="AD59" s="19" t="str">
        <f t="shared" si="20"/>
        <v/>
      </c>
      <c r="AE59" s="96"/>
      <c r="AF59" s="21" t="str" cm="1">
        <f t="array" ref="AF59">IF($C59="","",_xlfn.IFS($T59="中間期",1,$T59="夏期",2,$T59="冬期",3,$T59="",0))</f>
        <v/>
      </c>
      <c r="AG59" s="134" t="str" cm="1">
        <f t="array" ref="AG59">IF($C59="","",_xlfn.IFS($T59="中間期",$L59,$T59="夏期",$O59,$T59="冬期",$R59,$T59="",""))</f>
        <v/>
      </c>
      <c r="AH59" s="134" t="str" cm="1">
        <f t="array" ref="AH59">IF($C59="","",_xlfn.IFS($T59="中間期",$M59,$T59="夏期",$P59,$T59="冬期",$S59,$T59="",""))</f>
        <v/>
      </c>
      <c r="AI59" s="21" t="str">
        <f t="shared" si="21"/>
        <v/>
      </c>
      <c r="AJ59" s="21">
        <f t="shared" si="22"/>
        <v>0</v>
      </c>
      <c r="AK59" s="21">
        <f t="shared" si="23"/>
        <v>0</v>
      </c>
      <c r="AL59" s="42">
        <f t="shared" si="24"/>
        <v>0</v>
      </c>
      <c r="AM59" s="42">
        <f t="shared" si="25"/>
        <v>0</v>
      </c>
      <c r="AN59" s="42" t="str">
        <f t="shared" si="16"/>
        <v/>
      </c>
      <c r="AO59" s="22">
        <f t="shared" si="17"/>
        <v>0</v>
      </c>
      <c r="AP59" s="22">
        <f t="shared" si="18"/>
        <v>0</v>
      </c>
    </row>
    <row r="60" spans="1:42" s="3" customFormat="1" ht="45" customHeight="1">
      <c r="A60" s="51">
        <f t="shared" si="6"/>
        <v>48</v>
      </c>
      <c r="B60" s="52" t="str">
        <f t="shared" si="7"/>
        <v/>
      </c>
      <c r="C60" s="9"/>
      <c r="D60" s="10" t="str">
        <f t="shared" si="8"/>
        <v/>
      </c>
      <c r="E60" s="10" t="str">
        <f t="shared" si="19"/>
        <v/>
      </c>
      <c r="F60" s="11"/>
      <c r="G60" s="11"/>
      <c r="H60" s="55" t="str">
        <f t="shared" si="9"/>
        <v/>
      </c>
      <c r="I60" s="56" t="str">
        <f t="shared" si="10"/>
        <v/>
      </c>
      <c r="J60" s="40"/>
      <c r="K60" s="59" t="str">
        <f t="shared" si="11"/>
        <v/>
      </c>
      <c r="L60" s="44"/>
      <c r="M60" s="44"/>
      <c r="N60" s="59" t="str">
        <f t="shared" si="12"/>
        <v/>
      </c>
      <c r="O60" s="44"/>
      <c r="P60" s="44"/>
      <c r="Q60" s="59" t="str">
        <f t="shared" si="13"/>
        <v/>
      </c>
      <c r="R60" s="44"/>
      <c r="S60" s="44"/>
      <c r="T60" s="35"/>
      <c r="U60" s="33" t="str">
        <f t="shared" si="14"/>
        <v/>
      </c>
      <c r="V60" s="61" t="str">
        <f t="shared" si="15"/>
        <v/>
      </c>
      <c r="W60" s="74"/>
      <c r="X60" s="11"/>
      <c r="Y60" s="62"/>
      <c r="Z60" s="125"/>
      <c r="AA60" s="154"/>
      <c r="AB60" s="155"/>
      <c r="AC60" s="156"/>
      <c r="AD60" s="19" t="str">
        <f t="shared" si="20"/>
        <v/>
      </c>
      <c r="AE60" s="96"/>
      <c r="AF60" s="21" t="str" cm="1">
        <f t="array" ref="AF60">IF($C60="","",_xlfn.IFS($T60="中間期",1,$T60="夏期",2,$T60="冬期",3,$T60="",0))</f>
        <v/>
      </c>
      <c r="AG60" s="134" t="str" cm="1">
        <f t="array" ref="AG60">IF($C60="","",_xlfn.IFS($T60="中間期",$L60,$T60="夏期",$O60,$T60="冬期",$R60,$T60="",""))</f>
        <v/>
      </c>
      <c r="AH60" s="134" t="str" cm="1">
        <f t="array" ref="AH60">IF($C60="","",_xlfn.IFS($T60="中間期",$M60,$T60="夏期",$P60,$T60="冬期",$S60,$T60="",""))</f>
        <v/>
      </c>
      <c r="AI60" s="21" t="str">
        <f t="shared" si="21"/>
        <v/>
      </c>
      <c r="AJ60" s="21">
        <f t="shared" si="22"/>
        <v>0</v>
      </c>
      <c r="AK60" s="21">
        <f t="shared" si="23"/>
        <v>0</v>
      </c>
      <c r="AL60" s="42">
        <f t="shared" si="24"/>
        <v>0</v>
      </c>
      <c r="AM60" s="42">
        <f t="shared" si="25"/>
        <v>0</v>
      </c>
      <c r="AN60" s="42" t="str">
        <f t="shared" si="16"/>
        <v/>
      </c>
      <c r="AO60" s="22">
        <f t="shared" si="17"/>
        <v>0</v>
      </c>
      <c r="AP60" s="22">
        <f t="shared" si="18"/>
        <v>0</v>
      </c>
    </row>
    <row r="61" spans="1:42" s="3" customFormat="1" ht="45" customHeight="1">
      <c r="A61" s="51">
        <f t="shared" si="6"/>
        <v>49</v>
      </c>
      <c r="B61" s="52" t="str">
        <f t="shared" si="7"/>
        <v/>
      </c>
      <c r="C61" s="9"/>
      <c r="D61" s="10" t="str">
        <f t="shared" si="8"/>
        <v/>
      </c>
      <c r="E61" s="10" t="str">
        <f t="shared" si="19"/>
        <v/>
      </c>
      <c r="F61" s="11"/>
      <c r="G61" s="11"/>
      <c r="H61" s="55" t="str">
        <f t="shared" si="9"/>
        <v/>
      </c>
      <c r="I61" s="56" t="str">
        <f t="shared" si="10"/>
        <v/>
      </c>
      <c r="J61" s="40"/>
      <c r="K61" s="59" t="str">
        <f t="shared" si="11"/>
        <v/>
      </c>
      <c r="L61" s="44"/>
      <c r="M61" s="44"/>
      <c r="N61" s="59" t="str">
        <f t="shared" si="12"/>
        <v/>
      </c>
      <c r="O61" s="44"/>
      <c r="P61" s="44"/>
      <c r="Q61" s="59" t="str">
        <f t="shared" si="13"/>
        <v/>
      </c>
      <c r="R61" s="44"/>
      <c r="S61" s="44"/>
      <c r="T61" s="35"/>
      <c r="U61" s="33" t="str">
        <f t="shared" si="14"/>
        <v/>
      </c>
      <c r="V61" s="61" t="str">
        <f t="shared" si="15"/>
        <v/>
      </c>
      <c r="W61" s="74"/>
      <c r="X61" s="11"/>
      <c r="Y61" s="62"/>
      <c r="Z61" s="125"/>
      <c r="AA61" s="154"/>
      <c r="AB61" s="155"/>
      <c r="AC61" s="156"/>
      <c r="AD61" s="19" t="str">
        <f t="shared" si="20"/>
        <v/>
      </c>
      <c r="AE61" s="96"/>
      <c r="AF61" s="21" t="str" cm="1">
        <f t="array" ref="AF61">IF($C61="","",_xlfn.IFS($T61="中間期",1,$T61="夏期",2,$T61="冬期",3,$T61="",0))</f>
        <v/>
      </c>
      <c r="AG61" s="134" t="str" cm="1">
        <f t="array" ref="AG61">IF($C61="","",_xlfn.IFS($T61="中間期",$L61,$T61="夏期",$O61,$T61="冬期",$R61,$T61="",""))</f>
        <v/>
      </c>
      <c r="AH61" s="134" t="str" cm="1">
        <f t="array" ref="AH61">IF($C61="","",_xlfn.IFS($T61="中間期",$M61,$T61="夏期",$P61,$T61="冬期",$S61,$T61="",""))</f>
        <v/>
      </c>
      <c r="AI61" s="21" t="str">
        <f t="shared" si="21"/>
        <v/>
      </c>
      <c r="AJ61" s="21">
        <f t="shared" si="22"/>
        <v>0</v>
      </c>
      <c r="AK61" s="21">
        <f t="shared" si="23"/>
        <v>0</v>
      </c>
      <c r="AL61" s="42">
        <f t="shared" si="24"/>
        <v>0</v>
      </c>
      <c r="AM61" s="42">
        <f t="shared" si="25"/>
        <v>0</v>
      </c>
      <c r="AN61" s="42" t="str">
        <f t="shared" si="16"/>
        <v/>
      </c>
      <c r="AO61" s="22">
        <f t="shared" si="17"/>
        <v>0</v>
      </c>
      <c r="AP61" s="22">
        <f t="shared" si="18"/>
        <v>0</v>
      </c>
    </row>
    <row r="62" spans="1:42" s="3" customFormat="1" ht="45" customHeight="1" thickBot="1">
      <c r="A62" s="53">
        <f t="shared" si="6"/>
        <v>50</v>
      </c>
      <c r="B62" s="157" t="str">
        <f t="shared" si="7"/>
        <v/>
      </c>
      <c r="C62" s="12"/>
      <c r="D62" s="13" t="str">
        <f t="shared" si="8"/>
        <v/>
      </c>
      <c r="E62" s="13" t="str">
        <f t="shared" si="19"/>
        <v/>
      </c>
      <c r="F62" s="14"/>
      <c r="G62" s="14"/>
      <c r="H62" s="57" t="str">
        <f t="shared" si="9"/>
        <v/>
      </c>
      <c r="I62" s="58" t="str">
        <f t="shared" si="10"/>
        <v/>
      </c>
      <c r="J62" s="41"/>
      <c r="K62" s="60" t="str">
        <f t="shared" si="11"/>
        <v/>
      </c>
      <c r="L62" s="45"/>
      <c r="M62" s="45"/>
      <c r="N62" s="60" t="str">
        <f t="shared" si="12"/>
        <v/>
      </c>
      <c r="O62" s="45"/>
      <c r="P62" s="45"/>
      <c r="Q62" s="60" t="str">
        <f t="shared" si="13"/>
        <v/>
      </c>
      <c r="R62" s="45"/>
      <c r="S62" s="45"/>
      <c r="T62" s="36"/>
      <c r="U62" s="34" t="str">
        <f t="shared" si="14"/>
        <v/>
      </c>
      <c r="V62" s="68" t="str">
        <f t="shared" si="15"/>
        <v/>
      </c>
      <c r="W62" s="75"/>
      <c r="X62" s="14"/>
      <c r="Y62" s="69"/>
      <c r="Z62" s="143"/>
      <c r="AA62" s="154"/>
      <c r="AB62" s="155"/>
      <c r="AC62" s="156"/>
      <c r="AD62" s="19" t="str">
        <f t="shared" si="20"/>
        <v/>
      </c>
      <c r="AE62" s="96"/>
      <c r="AF62" s="21" t="str" cm="1">
        <f t="array" ref="AF62">IF($C62="","",_xlfn.IFS($T62="中間期",1,$T62="夏期",2,$T62="冬期",3,$T62="",0))</f>
        <v/>
      </c>
      <c r="AG62" s="134" t="str" cm="1">
        <f t="array" ref="AG62">IF($C62="","",_xlfn.IFS($T62="中間期",$L62,$T62="夏期",$O62,$T62="冬期",$R62,$T62="",""))</f>
        <v/>
      </c>
      <c r="AH62" s="134" t="str" cm="1">
        <f t="array" ref="AH62">IF($C62="","",_xlfn.IFS($T62="中間期",$M62,$T62="夏期",$P62,$T62="冬期",$S62,$T62="",""))</f>
        <v/>
      </c>
      <c r="AI62" s="21" t="str">
        <f t="shared" si="21"/>
        <v/>
      </c>
      <c r="AJ62" s="21">
        <f t="shared" si="22"/>
        <v>0</v>
      </c>
      <c r="AK62" s="21">
        <f t="shared" si="23"/>
        <v>0</v>
      </c>
      <c r="AL62" s="42">
        <f t="shared" si="24"/>
        <v>0</v>
      </c>
      <c r="AM62" s="42">
        <f t="shared" si="25"/>
        <v>0</v>
      </c>
      <c r="AN62" s="42" t="str">
        <f t="shared" si="16"/>
        <v/>
      </c>
      <c r="AO62" s="22">
        <f t="shared" si="17"/>
        <v>0</v>
      </c>
      <c r="AP62" s="22">
        <f t="shared" si="18"/>
        <v>0</v>
      </c>
    </row>
    <row r="63" spans="1:42">
      <c r="AJ63" s="1">
        <f>SUM(AJ13:AJ62)</f>
        <v>0</v>
      </c>
      <c r="AK63" s="1">
        <f t="shared" ref="AK63:AL63" si="26">SUM(AK13:AK62)</f>
        <v>0</v>
      </c>
      <c r="AL63" s="1">
        <f t="shared" si="26"/>
        <v>0</v>
      </c>
      <c r="AM63" s="1">
        <f>SUM(AM13:AM62)</f>
        <v>0</v>
      </c>
      <c r="AO63" s="1" t="str">
        <f>IF(COUNTIF(AO13:AO62,"&gt;=2"),2,"1")</f>
        <v>1</v>
      </c>
      <c r="AP63" s="1">
        <f>SUM(AP13:AP62)</f>
        <v>0</v>
      </c>
    </row>
    <row r="64" spans="1:42">
      <c r="AM64" s="1">
        <f>SUM(AJ63:AM63)</f>
        <v>0</v>
      </c>
    </row>
  </sheetData>
  <sheetProtection algorithmName="SHA-512" hashValue="N11fiW5Ye/GUUD4+Oihm65Nm7UN6CcBI9QB3LmQeepitu5GlOMQY+7Q0lvSIP2i5Bi4MPm7jJeSd1eSSYONSzg==" saltValue="79vZ2NzB5mqAqilcmELC+g==" spinCount="100000" sheet="1" objects="1" scenarios="1" autoFilter="0"/>
  <autoFilter ref="A11:AP11" xr:uid="{9024D0C4-B739-4016-8CF6-14CFBE7ACD78}"/>
  <dataConsolidate/>
  <mergeCells count="40">
    <mergeCell ref="AD9:AD11"/>
    <mergeCell ref="I9:I11"/>
    <mergeCell ref="H9:H11"/>
    <mergeCell ref="X9:X11"/>
    <mergeCell ref="F9:F11"/>
    <mergeCell ref="G9:G11"/>
    <mergeCell ref="W9:W11"/>
    <mergeCell ref="Y9:Y11"/>
    <mergeCell ref="Z9:Z11"/>
    <mergeCell ref="AA10:AC10"/>
    <mergeCell ref="U9:U11"/>
    <mergeCell ref="V9:V11"/>
    <mergeCell ref="Q9:S9"/>
    <mergeCell ref="N9:P9"/>
    <mergeCell ref="R10:R11"/>
    <mergeCell ref="S10:S11"/>
    <mergeCell ref="A1:G1"/>
    <mergeCell ref="A2:B2"/>
    <mergeCell ref="C2:D2"/>
    <mergeCell ref="F2:G2"/>
    <mergeCell ref="A3:E4"/>
    <mergeCell ref="A9:A11"/>
    <mergeCell ref="B9:B11"/>
    <mergeCell ref="C9:C11"/>
    <mergeCell ref="D9:D11"/>
    <mergeCell ref="E9:E11"/>
    <mergeCell ref="I1:K1"/>
    <mergeCell ref="L10:L11"/>
    <mergeCell ref="T9:T11"/>
    <mergeCell ref="Q10:Q11"/>
    <mergeCell ref="O10:O11"/>
    <mergeCell ref="J2:K2"/>
    <mergeCell ref="J3:K3"/>
    <mergeCell ref="J4:K4"/>
    <mergeCell ref="P10:P11"/>
    <mergeCell ref="N10:N11"/>
    <mergeCell ref="M10:M11"/>
    <mergeCell ref="K9:M9"/>
    <mergeCell ref="K10:K11"/>
    <mergeCell ref="J9:J11"/>
  </mergeCells>
  <phoneticPr fontId="18"/>
  <conditionalFormatting sqref="C2">
    <cfRule type="expression" dxfId="17" priority="63">
      <formula>$C$2=""</formula>
    </cfRule>
  </conditionalFormatting>
  <conditionalFormatting sqref="F2">
    <cfRule type="expression" dxfId="16" priority="33">
      <formula>$F$2=""</formula>
    </cfRule>
  </conditionalFormatting>
  <conditionalFormatting sqref="G3">
    <cfRule type="expression" dxfId="15" priority="185">
      <formula>$B$13=""</formula>
    </cfRule>
    <cfRule type="expression" dxfId="14" priority="186">
      <formula>$G$3=""</formula>
    </cfRule>
  </conditionalFormatting>
  <conditionalFormatting sqref="C2:D2">
    <cfRule type="expression" dxfId="13" priority="61">
      <formula>$B$13=""</formula>
    </cfRule>
  </conditionalFormatting>
  <conditionalFormatting sqref="F2:G2">
    <cfRule type="expression" dxfId="12" priority="32">
      <formula>$B$13=""</formula>
    </cfRule>
  </conditionalFormatting>
  <conditionalFormatting sqref="G13:G62">
    <cfRule type="expression" dxfId="11" priority="5">
      <formula>$AO13&gt;=2</formula>
    </cfRule>
  </conditionalFormatting>
  <conditionalFormatting sqref="V13:V62">
    <cfRule type="expression" dxfId="10" priority="15">
      <formula>AND($U13&lt;&gt;"",$U13&gt;$V13)</formula>
    </cfRule>
    <cfRule type="notContainsBlanks" dxfId="9" priority="16">
      <formula>LEN(TRIM(V13))&gt;0</formula>
    </cfRule>
  </conditionalFormatting>
  <conditionalFormatting sqref="F13:G62 J13:J62 L13:M62 O13:P62 R13:T62">
    <cfRule type="notContainsBlanks" dxfId="8" priority="6">
      <formula>LEN(TRIM(F13))&gt;0</formula>
    </cfRule>
  </conditionalFormatting>
  <conditionalFormatting sqref="O13:P62">
    <cfRule type="expression" dxfId="7" priority="9">
      <formula>$T13="夏期"</formula>
    </cfRule>
  </conditionalFormatting>
  <conditionalFormatting sqref="R13:S62">
    <cfRule type="expression" dxfId="6" priority="10">
      <formula>$T13="冬期"</formula>
    </cfRule>
  </conditionalFormatting>
  <conditionalFormatting sqref="F13:G62 J13:J62 L13:M62 T13:T62">
    <cfRule type="expression" dxfId="5" priority="7">
      <formula>$C13&lt;&gt;""</formula>
    </cfRule>
  </conditionalFormatting>
  <conditionalFormatting sqref="J2">
    <cfRule type="expression" dxfId="4" priority="187">
      <formula>$AM$64&gt;=1</formula>
    </cfRule>
  </conditionalFormatting>
  <conditionalFormatting sqref="J3:K3">
    <cfRule type="expression" dxfId="3" priority="188">
      <formula>$AO$63=2</formula>
    </cfRule>
  </conditionalFormatting>
  <conditionalFormatting sqref="J4:K4">
    <cfRule type="expression" dxfId="2" priority="189">
      <formula>$AP$63&gt;=1</formula>
    </cfRule>
  </conditionalFormatting>
  <conditionalFormatting sqref="X13:X62">
    <cfRule type="expression" dxfId="1" priority="1">
      <formula>AND(COUNTIF(G13,"*■*")&gt;=1,X13="")</formula>
    </cfRule>
    <cfRule type="expression" dxfId="0" priority="2">
      <formula>COUNTIF($G13,"*■*")=0</formula>
    </cfRule>
  </conditionalFormatting>
  <dataValidations xWindow="450" yWindow="511" count="20">
    <dataValidation imeMode="fullKatakana" operator="lessThanOrEqual" allowBlank="1" showInputMessage="1" showErrorMessage="1" sqref="E2" xr:uid="{E79E56C9-DEFF-4BEE-8EEE-C7386427F888}"/>
    <dataValidation type="textLength" operator="lessThanOrEqual" allowBlank="1" showErrorMessage="1" error="40字以内で入力してください。" prompt="40字以内で入力してください。" sqref="C2:D2" xr:uid="{0769623C-F0D3-4C7A-8611-0CF1B5407B4C}">
      <formula1>40</formula1>
    </dataValidation>
    <dataValidation type="whole" allowBlank="1" showInputMessage="1" showErrorMessage="1" errorTitle="無効な入力" error="60(℃)以上、4文字以内の数値を入力してください。" sqref="J13:J62" xr:uid="{7645F7C2-6F8D-4FF7-B774-A32C628C8EDE}">
      <formula1>60</formula1>
      <formula2>9999</formula2>
    </dataValidation>
    <dataValidation type="custom" operator="lessThanOrEqual" allowBlank="1" showInputMessage="1" showErrorMessage="1" errorTitle="無効な入力" error="小数点第二位までの数値を入力してください。" sqref="L13:L62" xr:uid="{9EEAC9AD-C823-4A7B-8D5B-722081972713}">
      <formula1>$L13*100=INT($L13*100)</formula1>
    </dataValidation>
    <dataValidation type="custom" operator="lessThanOrEqual" allowBlank="1" showInputMessage="1" showErrorMessage="1" errorTitle="無効な入力" error="小数点第二位までの数値を入力してください。" sqref="M13:M62" xr:uid="{2EF29AED-BCD0-4F5C-BB34-B08BC59AF337}">
      <formula1>$M13*100=INT($M13*100)</formula1>
    </dataValidation>
    <dataValidation type="custom" operator="lessThanOrEqual" allowBlank="1" showInputMessage="1" showErrorMessage="1" errorTitle="無効な入力" error="小数点第二位までの数値を入力してください。" sqref="O13:O62" xr:uid="{146E200D-5D55-428A-9454-E04AADFF1544}">
      <formula1>$O13*100=INT($O13*100)</formula1>
    </dataValidation>
    <dataValidation type="custom" operator="lessThanOrEqual" allowBlank="1" showInputMessage="1" showErrorMessage="1" errorTitle="無効な入力" error="小数点第二位までの数値を入力してください。" sqref="P13:P62" xr:uid="{7E34F538-6F5B-4719-B1DB-89FA39B2ADB5}">
      <formula1>$P13*100=INT($P13*100)</formula1>
    </dataValidation>
    <dataValidation type="custom" operator="lessThanOrEqual" allowBlank="1" showInputMessage="1" showErrorMessage="1" errorTitle="無効な入力" error="小数点第二位までの数値を入力してください。" sqref="R13:R62" xr:uid="{981B21E8-CBFB-4A2B-B64E-7914E0A5A24D}">
      <formula1>$R13*100=INT($R13*100)</formula1>
    </dataValidation>
    <dataValidation type="custom" operator="lessThanOrEqual" allowBlank="1" showInputMessage="1" showErrorMessage="1" errorTitle="無効な入力" error="小数点第二位までの数値を入力してください。" sqref="S13:S62" xr:uid="{878F68A5-DAD4-413B-AFD5-B8045A199979}">
      <formula1>$S13*100=INT($S13*100)</formula1>
    </dataValidation>
    <dataValidation type="custom" allowBlank="1" showInputMessage="1" showErrorMessage="1" errorTitle="無効な入力" error="整数で値を入力して下さい。" sqref="W12:W62" xr:uid="{0C11FB3C-DA2F-4F54-AFA0-1D3B649EDB7A}">
      <formula1>W12=INT(W12)</formula1>
    </dataValidation>
    <dataValidation type="list" allowBlank="1" showInputMessage="1" showErrorMessage="1" sqref="AA12:AA62" xr:uid="{D4D5823B-DEB7-4C3E-A6B2-E2C2E6255C85}">
      <formula1>"✓"</formula1>
    </dataValidation>
    <dataValidation type="textLength" operator="lessThanOrEqual" allowBlank="1" showInputMessage="1" showErrorMessage="1" errorTitle="無効な入力" error="40文字以下で入力してください。" sqref="Y12:Y62" xr:uid="{4502BE10-F0AB-4296-91E2-12758B310580}">
      <formula1>40</formula1>
    </dataValidation>
    <dataValidation allowBlank="1" showInputMessage="1" sqref="W9:AC9" xr:uid="{122BC7F0-53DE-48DF-9EAB-FF3CA07F8DD8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X2" xr:uid="{B3C824BD-6405-4064-BE9E-A73A6556F544}">
      <formula1>40</formula1>
    </dataValidation>
    <dataValidation type="textLength" operator="lessThanOrEqual" allowBlank="1" showInputMessage="1" showErrorMessage="1" errorTitle="無効な入力" error="40字以内で入力してください。" sqref="F13:G62" xr:uid="{03A404ED-0885-4F9B-990B-AEBB52B2BE20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X3" xr:uid="{068A3C14-8FD9-42BC-8DAD-FE0FA19C76C2}">
      <formula1>44256</formula1>
    </dataValidation>
    <dataValidation type="list" allowBlank="1" showInputMessage="1" showErrorMessage="1" sqref="AB12:AB62" xr:uid="{3C090FB4-538B-40C8-A04F-CB33F838C2D3}">
      <formula1>"OK,NG"</formula1>
    </dataValidation>
    <dataValidation type="textLength" operator="lessThanOrEqual" allowBlank="1" showInputMessage="1" showErrorMessage="1" errorTitle="無効な入力" error="200字以内で入力してください。" sqref="X13:X62" xr:uid="{43911FCA-1CDC-42CF-9FAF-C679CCD99AC5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04B2971-9768-445F-B591-66FF0E378877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6BEAE160-2686-47B4-BB3F-12AD8C60798F}">
      <formula1>44256</formula1>
    </dataValidation>
  </dataValidations>
  <pageMargins left="0.23622047244094491" right="0.23622047244094491" top="0.74803149606299213" bottom="0.74803149606299213" header="0.31496062992125984" footer="0.31496062992125984"/>
  <pageSetup paperSize="8" scale="24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50" yWindow="511" count="3">
        <x14:dataValidation type="list" allowBlank="1" showInputMessage="1" showErrorMessage="1" xr:uid="{F9F13BFD-68DE-4BCF-B224-E15D23AB058C}">
          <x14:formula1>
            <xm:f>プルダウン!$B$2</xm:f>
          </x14:formula1>
          <xm:sqref>C13:C62</xm:sqref>
        </x14:dataValidation>
        <x14:dataValidation type="list" allowBlank="1" showInputMessage="1" showErrorMessage="1" xr:uid="{B2AB7737-8E08-4321-B910-B3A1C3856097}">
          <x14:formula1>
            <xm:f>プルダウン!$D$2:$D$4</xm:f>
          </x14:formula1>
          <xm:sqref>T13:T62</xm:sqref>
        </x14:dataValidation>
        <x14:dataValidation type="list" operator="lessThanOrEqual" allowBlank="1" showInputMessage="1" showErrorMessage="1" error="5字以内で入力してください。" prompt="5字以内で入力してください。" xr:uid="{705CCAF9-5C1F-4C81-AE4F-A3701913E568}">
          <x14:formula1>
            <xm:f>プルダウン!$D$2:$D$4</xm:f>
          </x14:formula1>
          <xm:sqref>T13:T62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J15"/>
  <sheetViews>
    <sheetView zoomScale="85" zoomScaleNormal="85" workbookViewId="0"/>
  </sheetViews>
  <sheetFormatPr defaultColWidth="9" defaultRowHeight="16"/>
  <cols>
    <col min="1" max="1" width="18.453125" style="16" bestFit="1" customWidth="1"/>
    <col min="2" max="2" width="21" style="16" bestFit="1" customWidth="1"/>
    <col min="3" max="4" width="9" style="16"/>
    <col min="5" max="6" width="45.6328125" style="16" customWidth="1"/>
    <col min="7" max="8" width="9" style="16"/>
    <col min="9" max="9" width="12" style="16" bestFit="1" customWidth="1"/>
    <col min="10" max="16384" width="9" style="16"/>
  </cols>
  <sheetData>
    <row r="1" spans="1:10" ht="45" customHeight="1">
      <c r="A1" s="15" t="s">
        <v>19</v>
      </c>
      <c r="B1" s="15" t="s">
        <v>18</v>
      </c>
      <c r="D1" s="15" t="s">
        <v>31</v>
      </c>
      <c r="E1" s="15" t="s">
        <v>46</v>
      </c>
      <c r="F1" s="15" t="s">
        <v>47</v>
      </c>
      <c r="H1" s="15" t="s">
        <v>34</v>
      </c>
    </row>
    <row r="2" spans="1:10" ht="45" customHeight="1">
      <c r="A2" s="16" t="s">
        <v>26</v>
      </c>
      <c r="B2" s="16" t="s">
        <v>85</v>
      </c>
      <c r="D2" s="16" t="s">
        <v>27</v>
      </c>
      <c r="E2" s="30" t="s">
        <v>78</v>
      </c>
      <c r="F2" s="30" t="s">
        <v>80</v>
      </c>
      <c r="H2" s="16" t="s">
        <v>27</v>
      </c>
      <c r="I2" s="16" t="s">
        <v>32</v>
      </c>
      <c r="J2" s="50">
        <v>2.15</v>
      </c>
    </row>
    <row r="3" spans="1:10" ht="45" customHeight="1">
      <c r="D3" s="16" t="s">
        <v>28</v>
      </c>
      <c r="F3" s="30" t="s">
        <v>82</v>
      </c>
      <c r="H3" s="16" t="s">
        <v>27</v>
      </c>
      <c r="I3" s="16" t="s">
        <v>33</v>
      </c>
      <c r="J3" s="50">
        <v>3.09</v>
      </c>
    </row>
    <row r="4" spans="1:10" ht="45" customHeight="1">
      <c r="D4" s="16" t="s">
        <v>29</v>
      </c>
      <c r="F4" s="30" t="s">
        <v>84</v>
      </c>
      <c r="H4" s="16" t="s">
        <v>28</v>
      </c>
      <c r="I4" s="16" t="s">
        <v>32</v>
      </c>
      <c r="J4" s="50">
        <v>2.5</v>
      </c>
    </row>
    <row r="5" spans="1:10" ht="45" customHeight="1">
      <c r="A5" s="31" t="s">
        <v>39</v>
      </c>
      <c r="B5" s="31" t="s">
        <v>40</v>
      </c>
      <c r="H5" s="16" t="s">
        <v>28</v>
      </c>
      <c r="I5" s="16" t="s">
        <v>33</v>
      </c>
      <c r="J5" s="50">
        <v>3.09</v>
      </c>
    </row>
    <row r="6" spans="1:10" ht="45" customHeight="1">
      <c r="A6" s="16" t="s">
        <v>37</v>
      </c>
      <c r="B6" s="16" t="s">
        <v>37</v>
      </c>
      <c r="H6" s="16" t="s">
        <v>29</v>
      </c>
      <c r="I6" s="16" t="s">
        <v>32</v>
      </c>
      <c r="J6" s="50">
        <v>2</v>
      </c>
    </row>
    <row r="7" spans="1:10" ht="45" customHeight="1">
      <c r="H7" s="16" t="s">
        <v>29</v>
      </c>
      <c r="I7" s="16" t="s">
        <v>33</v>
      </c>
      <c r="J7" s="50">
        <v>2.1</v>
      </c>
    </row>
    <row r="8" spans="1:10" ht="45" customHeight="1"/>
    <row r="9" spans="1:10" ht="45" customHeight="1"/>
    <row r="10" spans="1:10" ht="45" customHeight="1"/>
    <row r="11" spans="1:10" ht="45" customHeight="1"/>
    <row r="12" spans="1:10" ht="45" customHeight="1"/>
    <row r="13" spans="1:10" ht="45" customHeight="1"/>
    <row r="14" spans="1:10" ht="45" customHeight="1"/>
    <row r="15" spans="1:10" ht="45" customHeight="1"/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>
    <pageSetUpPr fitToPage="1"/>
  </sheetPr>
  <dimension ref="A21:A22"/>
  <sheetViews>
    <sheetView showGridLines="0" view="pageBreakPreview" zoomScaleNormal="100" zoomScaleSheetLayoutView="100" workbookViewId="0"/>
  </sheetViews>
  <sheetFormatPr defaultRowHeight="13"/>
  <sheetData>
    <row r="21" spans="1:1" ht="16">
      <c r="A21" s="94" t="s">
        <v>116</v>
      </c>
    </row>
    <row r="22" spans="1:1" ht="16">
      <c r="A22" s="95" t="s">
        <v>117</v>
      </c>
    </row>
  </sheetData>
  <sheetProtection algorithmName="SHA-512" hashValue="3qVqXKjQOKUn4CmHxu0tX0VU7H2qSsS0YJu7Ql8YGpkrpo62WE3aYftSqMjLJGGXVor8dtlDDpqyB48PKlh9Cw==" saltValue="FYfhUfprwQ6qDpKPYtLNDA==" spinCount="100000" sheet="1" objects="1" scenarios="1" selectLockedCells="1" selectUnlockedCells="1"/>
  <phoneticPr fontId="18"/>
  <pageMargins left="0.7" right="0.7" top="0.75" bottom="0.75" header="0.3" footer="0.3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B0FC-2BAD-47D9-AC0A-E181978A68EE}">
  <dimension ref="A1:B28"/>
  <sheetViews>
    <sheetView showGridLines="0" view="pageBreakPreview" zoomScaleNormal="100" zoomScaleSheetLayoutView="100" workbookViewId="0"/>
  </sheetViews>
  <sheetFormatPr defaultColWidth="9" defaultRowHeight="13"/>
  <cols>
    <col min="1" max="1" width="13.453125" style="85" customWidth="1"/>
    <col min="2" max="2" width="86.90625" style="85" customWidth="1"/>
    <col min="3" max="16384" width="9" style="85"/>
  </cols>
  <sheetData>
    <row r="1" spans="1:2" ht="16.5">
      <c r="A1" s="84" t="s">
        <v>68</v>
      </c>
    </row>
    <row r="2" spans="1:2">
      <c r="A2" s="86"/>
      <c r="B2" s="86"/>
    </row>
    <row r="3" spans="1:2" ht="22.5" customHeight="1">
      <c r="A3" s="87" t="s">
        <v>69</v>
      </c>
      <c r="B3" s="88" t="s">
        <v>118</v>
      </c>
    </row>
    <row r="4" spans="1:2" ht="22.5" customHeight="1">
      <c r="A4" s="87" t="s">
        <v>70</v>
      </c>
      <c r="B4" s="89" t="s">
        <v>71</v>
      </c>
    </row>
    <row r="5" spans="1:2" ht="19.5" customHeight="1">
      <c r="A5" s="231" t="s">
        <v>72</v>
      </c>
      <c r="B5" s="234" t="s">
        <v>119</v>
      </c>
    </row>
    <row r="6" spans="1:2" ht="19.5" customHeight="1">
      <c r="A6" s="232"/>
      <c r="B6" s="235"/>
    </row>
    <row r="7" spans="1:2" ht="19.5" customHeight="1">
      <c r="A7" s="232"/>
      <c r="B7" s="235"/>
    </row>
    <row r="8" spans="1:2" ht="19.5" customHeight="1">
      <c r="A8" s="232"/>
      <c r="B8" s="235"/>
    </row>
    <row r="9" spans="1:2" ht="19.5" customHeight="1">
      <c r="A9" s="232"/>
      <c r="B9" s="235"/>
    </row>
    <row r="10" spans="1:2" ht="19.5" customHeight="1">
      <c r="A10" s="232"/>
      <c r="B10" s="235"/>
    </row>
    <row r="11" spans="1:2" ht="19.5" customHeight="1">
      <c r="A11" s="232"/>
      <c r="B11" s="235"/>
    </row>
    <row r="12" spans="1:2" ht="19.5" customHeight="1">
      <c r="A12" s="232"/>
      <c r="B12" s="235"/>
    </row>
    <row r="13" spans="1:2" ht="19.5" customHeight="1">
      <c r="A13" s="232"/>
      <c r="B13" s="235"/>
    </row>
    <row r="14" spans="1:2" ht="19.5" customHeight="1">
      <c r="A14" s="232"/>
      <c r="B14" s="235"/>
    </row>
    <row r="15" spans="1:2" ht="19.5" customHeight="1">
      <c r="A15" s="232"/>
      <c r="B15" s="235"/>
    </row>
    <row r="16" spans="1:2" ht="19.5" customHeight="1">
      <c r="A16" s="232"/>
      <c r="B16" s="235"/>
    </row>
    <row r="17" spans="1:2" ht="19.5" customHeight="1">
      <c r="A17" s="232"/>
      <c r="B17" s="235"/>
    </row>
    <row r="18" spans="1:2" ht="19.5" customHeight="1">
      <c r="A18" s="232"/>
      <c r="B18" s="235"/>
    </row>
    <row r="19" spans="1:2" ht="19.5" customHeight="1">
      <c r="A19" s="232"/>
      <c r="B19" s="235"/>
    </row>
    <row r="20" spans="1:2" ht="19.5" customHeight="1">
      <c r="A20" s="232"/>
      <c r="B20" s="235"/>
    </row>
    <row r="21" spans="1:2" ht="19.5" customHeight="1">
      <c r="A21" s="232"/>
      <c r="B21" s="235"/>
    </row>
    <row r="22" spans="1:2" ht="19.5" customHeight="1">
      <c r="A22" s="232"/>
      <c r="B22" s="235"/>
    </row>
    <row r="23" spans="1:2" ht="19.5" customHeight="1">
      <c r="A23" s="232"/>
      <c r="B23" s="235"/>
    </row>
    <row r="24" spans="1:2" ht="19.5" customHeight="1">
      <c r="A24" s="232"/>
      <c r="B24" s="235"/>
    </row>
    <row r="25" spans="1:2" ht="19.5" customHeight="1">
      <c r="A25" s="232"/>
      <c r="B25" s="235"/>
    </row>
    <row r="26" spans="1:2" ht="19.5" customHeight="1">
      <c r="A26" s="232"/>
      <c r="B26" s="235"/>
    </row>
    <row r="27" spans="1:2" ht="19.5" customHeight="1">
      <c r="A27" s="232"/>
      <c r="B27" s="235"/>
    </row>
    <row r="28" spans="1:2" ht="19.5" customHeight="1">
      <c r="A28" s="233"/>
      <c r="B28" s="236"/>
    </row>
  </sheetData>
  <sheetProtection algorithmName="SHA-512" hashValue="SfMi7/aS3tKQEI18kNf56AN7jCNItfirNbmBkJxHTk7sMLYSUM3FFWgHuY2BAHCobCRMxk0U0+zG8hbHIv/RlQ==" saltValue="s/oPHE7lu5BdCsbO1QgNNg==" spinCount="100000" sheet="1" objects="1" scenarios="1"/>
  <mergeCells count="2">
    <mergeCell ref="A5:A28"/>
    <mergeCell ref="B5:B28"/>
  </mergeCells>
  <phoneticPr fontId="18"/>
  <hyperlinks>
    <hyperlink ref="B3" r:id="rId1" xr:uid="{9B971C69-F54A-432E-A09F-C5D88EF00AD4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入力例</vt:lpstr>
      <vt:lpstr>新規登録用</vt:lpstr>
      <vt:lpstr>プルダウン</vt:lpstr>
      <vt:lpstr>基準値</vt:lpstr>
      <vt:lpstr>登録申請メールテンプレート</vt:lpstr>
      <vt:lpstr>基準値!Print_Area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2021-12-16T04:58:01Z</dcterms:modified>
</cp:coreProperties>
</file>