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4C33A46B-6017-4156-AC82-217A2EABA076}" xr6:coauthVersionLast="46" xr6:coauthVersionMax="47" xr10:uidLastSave="{00000000-0000-0000-0000-000000000000}"/>
  <workbookProtection workbookAlgorithmName="SHA-512" workbookHashValue="5zIf0VsVx75sqC3HZkvH2gNPp0nhleXLX/CsFYEzp4vpNb+g5uv8J9xIxeI3oXKE6PRLBsRquKqlo+CzRreWdg==" workbookSaltValue="aOq6KyK4QiWXkNRDW8kuBA==" workbookSpinCount="100000" lockStructure="1"/>
  <bookViews>
    <workbookView xWindow="28680" yWindow="-120" windowWidth="29040" windowHeight="15840" tabRatio="609" xr2:uid="{00000000-000D-0000-FFFF-FFFF00000000}"/>
  </bookViews>
  <sheets>
    <sheet name="入力例" sheetId="23" r:id="rId1"/>
    <sheet name="新規登録用" sheetId="18" r:id="rId2"/>
    <sheet name="プルダウン" sheetId="19" state="hidden" r:id="rId3"/>
    <sheet name="基準値" sheetId="20" r:id="rId4"/>
    <sheet name="登録申請メールテンプレート" sheetId="25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4">#REF!</definedName>
    <definedName name="_" localSheetId="0">入力例!#REF!</definedName>
    <definedName name="_">#REF!</definedName>
    <definedName name="_xlnm._FilterDatabase" localSheetId="1" hidden="1">新規登録用!$A$11:$AJ$11</definedName>
    <definedName name="_xlnm._FilterDatabase" localSheetId="0" hidden="1">入力例!$A$9:$S$11</definedName>
    <definedName name="_xlnm.Print_Area" localSheetId="3">基準値!$A$1:$J$41</definedName>
    <definedName name="_xlnm.Print_Area" localSheetId="1">新規登録用!$A$1:$S$62</definedName>
    <definedName name="_xlnm.Print_Area" localSheetId="4">登録申請メールテンプレート!$A$1:$B$28</definedName>
    <definedName name="_xlnm.Print_Area" localSheetId="0">入力例!$A$1:$AG$62</definedName>
    <definedName name="_xlnm.Print_Titles" localSheetId="1">新規登録用!$1:$11</definedName>
    <definedName name="_xlnm.Print_Titles" localSheetId="0">入力例!$1:$11</definedName>
    <definedName name="工業会" localSheetId="4">[1]製品型番リスト管理表!$AY$5:$AY$8</definedName>
    <definedName name="工業会">[1]製品型番リスト管理表!$AY$5:$AY$8</definedName>
    <definedName name="無効化" localSheetId="4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8" l="1"/>
  <c r="B14" i="23" l="1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13" i="23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13" i="18"/>
  <c r="D13" i="18" s="1"/>
  <c r="AD62" i="23" l="1"/>
  <c r="AC62" i="23"/>
  <c r="AB62" i="23"/>
  <c r="N62" i="23" s="1"/>
  <c r="Y62" i="23" a="1"/>
  <c r="Y62" i="23" s="1"/>
  <c r="X62" i="23"/>
  <c r="V62" i="23"/>
  <c r="AE62" i="23" s="1"/>
  <c r="AF62" i="23" s="1"/>
  <c r="O62" i="23"/>
  <c r="E62" i="23"/>
  <c r="A62" i="23"/>
  <c r="AD61" i="23"/>
  <c r="AC61" i="23"/>
  <c r="AB61" i="23"/>
  <c r="N61" i="23" s="1"/>
  <c r="Y61" i="23" a="1"/>
  <c r="Y61" i="23" s="1"/>
  <c r="X61" i="23"/>
  <c r="V61" i="23"/>
  <c r="AE61" i="23" s="1"/>
  <c r="AF61" i="23" s="1"/>
  <c r="O61" i="23"/>
  <c r="D61" i="23"/>
  <c r="A61" i="23"/>
  <c r="AD60" i="23"/>
  <c r="AC60" i="23"/>
  <c r="AB60" i="23"/>
  <c r="N60" i="23" s="1"/>
  <c r="Y60" i="23" a="1"/>
  <c r="Y60" i="23" s="1"/>
  <c r="X60" i="23"/>
  <c r="V60" i="23"/>
  <c r="AE60" i="23" s="1"/>
  <c r="AF60" i="23" s="1"/>
  <c r="O60" i="23"/>
  <c r="E60" i="23"/>
  <c r="A60" i="23"/>
  <c r="AD59" i="23"/>
  <c r="AC59" i="23"/>
  <c r="AB59" i="23"/>
  <c r="N59" i="23" s="1"/>
  <c r="Y59" i="23" a="1"/>
  <c r="Y59" i="23" s="1"/>
  <c r="X59" i="23"/>
  <c r="V59" i="23"/>
  <c r="AE59" i="23" s="1"/>
  <c r="AF59" i="23" s="1"/>
  <c r="O59" i="23"/>
  <c r="E59" i="23"/>
  <c r="A59" i="23"/>
  <c r="AD58" i="23"/>
  <c r="AC58" i="23"/>
  <c r="AB58" i="23"/>
  <c r="N58" i="23" s="1"/>
  <c r="Y58" i="23" a="1"/>
  <c r="Y58" i="23" s="1"/>
  <c r="X58" i="23"/>
  <c r="V58" i="23"/>
  <c r="AE58" i="23" s="1"/>
  <c r="AF58" i="23" s="1"/>
  <c r="O58" i="23"/>
  <c r="D58" i="23"/>
  <c r="A58" i="23"/>
  <c r="AD57" i="23"/>
  <c r="AC57" i="23"/>
  <c r="AB57" i="23"/>
  <c r="N57" i="23" s="1"/>
  <c r="Y57" i="23" a="1"/>
  <c r="Y57" i="23" s="1"/>
  <c r="X57" i="23"/>
  <c r="V57" i="23"/>
  <c r="AE57" i="23" s="1"/>
  <c r="AF57" i="23" s="1"/>
  <c r="O57" i="23"/>
  <c r="D57" i="23"/>
  <c r="A57" i="23"/>
  <c r="AD56" i="23"/>
  <c r="AC56" i="23"/>
  <c r="AB56" i="23"/>
  <c r="N56" i="23" s="1"/>
  <c r="Y56" i="23" a="1"/>
  <c r="Y56" i="23" s="1"/>
  <c r="X56" i="23"/>
  <c r="V56" i="23"/>
  <c r="AE56" i="23" s="1"/>
  <c r="AF56" i="23" s="1"/>
  <c r="O56" i="23"/>
  <c r="E56" i="23"/>
  <c r="A56" i="23"/>
  <c r="AD55" i="23"/>
  <c r="AC55" i="23"/>
  <c r="AB55" i="23"/>
  <c r="N55" i="23" s="1"/>
  <c r="Y55" i="23" a="1"/>
  <c r="Y55" i="23" s="1"/>
  <c r="X55" i="23"/>
  <c r="V55" i="23"/>
  <c r="AE55" i="23" s="1"/>
  <c r="AF55" i="23" s="1"/>
  <c r="O55" i="23"/>
  <c r="E55" i="23"/>
  <c r="A55" i="23"/>
  <c r="AD54" i="23"/>
  <c r="AC54" i="23"/>
  <c r="AB54" i="23"/>
  <c r="N54" i="23" s="1"/>
  <c r="Y54" i="23" a="1"/>
  <c r="Y54" i="23" s="1"/>
  <c r="X54" i="23"/>
  <c r="V54" i="23"/>
  <c r="AE54" i="23" s="1"/>
  <c r="AF54" i="23" s="1"/>
  <c r="O54" i="23"/>
  <c r="E54" i="23"/>
  <c r="A54" i="23"/>
  <c r="AD53" i="23"/>
  <c r="AC53" i="23"/>
  <c r="AB53" i="23"/>
  <c r="N53" i="23" s="1"/>
  <c r="Y53" i="23" a="1"/>
  <c r="Y53" i="23" s="1"/>
  <c r="X53" i="23"/>
  <c r="V53" i="23"/>
  <c r="AE53" i="23" s="1"/>
  <c r="AF53" i="23" s="1"/>
  <c r="O53" i="23"/>
  <c r="D53" i="23"/>
  <c r="A53" i="23"/>
  <c r="AD52" i="23"/>
  <c r="AC52" i="23"/>
  <c r="AB52" i="23"/>
  <c r="N52" i="23" s="1"/>
  <c r="Y52" i="23" a="1"/>
  <c r="Y52" i="23" s="1"/>
  <c r="X52" i="23"/>
  <c r="V52" i="23"/>
  <c r="AE52" i="23" s="1"/>
  <c r="AF52" i="23" s="1"/>
  <c r="O52" i="23"/>
  <c r="E52" i="23"/>
  <c r="A52" i="23"/>
  <c r="AD51" i="23"/>
  <c r="AC51" i="23"/>
  <c r="AB51" i="23"/>
  <c r="N51" i="23" s="1"/>
  <c r="Y51" i="23" a="1"/>
  <c r="Y51" i="23" s="1"/>
  <c r="X51" i="23"/>
  <c r="V51" i="23"/>
  <c r="AE51" i="23" s="1"/>
  <c r="AF51" i="23" s="1"/>
  <c r="O51" i="23"/>
  <c r="E51" i="23"/>
  <c r="A51" i="23"/>
  <c r="AD50" i="23"/>
  <c r="AC50" i="23"/>
  <c r="AB50" i="23"/>
  <c r="N50" i="23" s="1"/>
  <c r="Y50" i="23" a="1"/>
  <c r="Y50" i="23" s="1"/>
  <c r="X50" i="23"/>
  <c r="V50" i="23"/>
  <c r="AE50" i="23" s="1"/>
  <c r="AF50" i="23" s="1"/>
  <c r="O50" i="23"/>
  <c r="D50" i="23"/>
  <c r="A50" i="23"/>
  <c r="AD49" i="23"/>
  <c r="AC49" i="23"/>
  <c r="AB49" i="23"/>
  <c r="N49" i="23" s="1"/>
  <c r="Y49" i="23" a="1"/>
  <c r="Y49" i="23" s="1"/>
  <c r="X49" i="23"/>
  <c r="V49" i="23"/>
  <c r="AE49" i="23" s="1"/>
  <c r="AF49" i="23" s="1"/>
  <c r="O49" i="23"/>
  <c r="E49" i="23"/>
  <c r="A49" i="23"/>
  <c r="AD48" i="23"/>
  <c r="AC48" i="23"/>
  <c r="AB48" i="23"/>
  <c r="N48" i="23" s="1"/>
  <c r="Y48" i="23" a="1"/>
  <c r="Y48" i="23" s="1"/>
  <c r="X48" i="23"/>
  <c r="V48" i="23"/>
  <c r="AE48" i="23" s="1"/>
  <c r="AF48" i="23" s="1"/>
  <c r="O48" i="23"/>
  <c r="E48" i="23"/>
  <c r="A48" i="23"/>
  <c r="AD47" i="23"/>
  <c r="AC47" i="23"/>
  <c r="AB47" i="23"/>
  <c r="N47" i="23" s="1"/>
  <c r="Y47" i="23" a="1"/>
  <c r="Y47" i="23" s="1"/>
  <c r="X47" i="23"/>
  <c r="V47" i="23"/>
  <c r="AE47" i="23" s="1"/>
  <c r="AF47" i="23" s="1"/>
  <c r="O47" i="23"/>
  <c r="E47" i="23"/>
  <c r="A47" i="23"/>
  <c r="AD46" i="23"/>
  <c r="AC46" i="23"/>
  <c r="AB46" i="23"/>
  <c r="N46" i="23" s="1"/>
  <c r="Y46" i="23" a="1"/>
  <c r="Y46" i="23" s="1"/>
  <c r="X46" i="23"/>
  <c r="V46" i="23"/>
  <c r="AE46" i="23" s="1"/>
  <c r="AF46" i="23" s="1"/>
  <c r="O46" i="23"/>
  <c r="E46" i="23"/>
  <c r="A46" i="23"/>
  <c r="AD45" i="23"/>
  <c r="AC45" i="23"/>
  <c r="AB45" i="23"/>
  <c r="N45" i="23" s="1"/>
  <c r="Y45" i="23" a="1"/>
  <c r="Y45" i="23" s="1"/>
  <c r="X45" i="23"/>
  <c r="V45" i="23"/>
  <c r="AE45" i="23" s="1"/>
  <c r="AF45" i="23" s="1"/>
  <c r="O45" i="23"/>
  <c r="E45" i="23"/>
  <c r="A45" i="23"/>
  <c r="AD44" i="23"/>
  <c r="AC44" i="23"/>
  <c r="AB44" i="23"/>
  <c r="N44" i="23" s="1"/>
  <c r="Y44" i="23" a="1"/>
  <c r="Y44" i="23" s="1"/>
  <c r="X44" i="23"/>
  <c r="V44" i="23"/>
  <c r="AE44" i="23" s="1"/>
  <c r="AF44" i="23" s="1"/>
  <c r="O44" i="23"/>
  <c r="E44" i="23"/>
  <c r="A44" i="23"/>
  <c r="AD43" i="23"/>
  <c r="AC43" i="23"/>
  <c r="AB43" i="23"/>
  <c r="N43" i="23" s="1"/>
  <c r="Y43" i="23" a="1"/>
  <c r="Y43" i="23" s="1"/>
  <c r="X43" i="23"/>
  <c r="V43" i="23"/>
  <c r="AE43" i="23" s="1"/>
  <c r="AF43" i="23" s="1"/>
  <c r="O43" i="23"/>
  <c r="E43" i="23"/>
  <c r="A43" i="23"/>
  <c r="AD42" i="23"/>
  <c r="AC42" i="23"/>
  <c r="AB42" i="23"/>
  <c r="N42" i="23" s="1"/>
  <c r="Y42" i="23" a="1"/>
  <c r="Y42" i="23" s="1"/>
  <c r="X42" i="23"/>
  <c r="V42" i="23"/>
  <c r="AE42" i="23" s="1"/>
  <c r="AF42" i="23" s="1"/>
  <c r="O42" i="23"/>
  <c r="D42" i="23"/>
  <c r="A42" i="23"/>
  <c r="AD41" i="23"/>
  <c r="AC41" i="23"/>
  <c r="AB41" i="23"/>
  <c r="N41" i="23" s="1"/>
  <c r="Y41" i="23" a="1"/>
  <c r="Y41" i="23" s="1"/>
  <c r="X41" i="23"/>
  <c r="V41" i="23"/>
  <c r="AE41" i="23" s="1"/>
  <c r="AF41" i="23" s="1"/>
  <c r="O41" i="23"/>
  <c r="D41" i="23"/>
  <c r="A41" i="23"/>
  <c r="AD40" i="23"/>
  <c r="AC40" i="23"/>
  <c r="AB40" i="23"/>
  <c r="N40" i="23" s="1"/>
  <c r="Y40" i="23" a="1"/>
  <c r="Y40" i="23" s="1"/>
  <c r="X40" i="23"/>
  <c r="V40" i="23"/>
  <c r="AE40" i="23" s="1"/>
  <c r="AF40" i="23" s="1"/>
  <c r="O40" i="23"/>
  <c r="E40" i="23"/>
  <c r="A40" i="23"/>
  <c r="AD39" i="23"/>
  <c r="AC39" i="23"/>
  <c r="AB39" i="23"/>
  <c r="N39" i="23" s="1"/>
  <c r="Y39" i="23" a="1"/>
  <c r="Y39" i="23" s="1"/>
  <c r="X39" i="23"/>
  <c r="V39" i="23"/>
  <c r="AE39" i="23" s="1"/>
  <c r="AF39" i="23" s="1"/>
  <c r="O39" i="23"/>
  <c r="A39" i="23"/>
  <c r="AD38" i="23"/>
  <c r="AC38" i="23"/>
  <c r="AB38" i="23"/>
  <c r="N38" i="23" s="1"/>
  <c r="Y38" i="23" a="1"/>
  <c r="Y38" i="23" s="1"/>
  <c r="X38" i="23"/>
  <c r="V38" i="23"/>
  <c r="AE38" i="23" s="1"/>
  <c r="AF38" i="23" s="1"/>
  <c r="O38" i="23"/>
  <c r="D38" i="23"/>
  <c r="A38" i="23"/>
  <c r="AD37" i="23"/>
  <c r="AC37" i="23"/>
  <c r="AB37" i="23"/>
  <c r="N37" i="23" s="1"/>
  <c r="Y37" i="23" a="1"/>
  <c r="Y37" i="23" s="1"/>
  <c r="X37" i="23"/>
  <c r="V37" i="23"/>
  <c r="AE37" i="23" s="1"/>
  <c r="AF37" i="23" s="1"/>
  <c r="O37" i="23"/>
  <c r="D37" i="23"/>
  <c r="A37" i="23"/>
  <c r="AD36" i="23"/>
  <c r="AC36" i="23"/>
  <c r="AB36" i="23"/>
  <c r="N36" i="23" s="1"/>
  <c r="Y36" i="23" a="1"/>
  <c r="Y36" i="23" s="1"/>
  <c r="X36" i="23"/>
  <c r="V36" i="23"/>
  <c r="AE36" i="23" s="1"/>
  <c r="AF36" i="23" s="1"/>
  <c r="O36" i="23"/>
  <c r="E36" i="23"/>
  <c r="A36" i="23"/>
  <c r="AD35" i="23"/>
  <c r="AC35" i="23"/>
  <c r="AB35" i="23"/>
  <c r="N35" i="23" s="1"/>
  <c r="Y35" i="23" a="1"/>
  <c r="Y35" i="23" s="1"/>
  <c r="X35" i="23"/>
  <c r="V35" i="23"/>
  <c r="AE35" i="23" s="1"/>
  <c r="AF35" i="23" s="1"/>
  <c r="O35" i="23"/>
  <c r="A35" i="23"/>
  <c r="AD34" i="23"/>
  <c r="AC34" i="23"/>
  <c r="AB34" i="23"/>
  <c r="N34" i="23" s="1"/>
  <c r="Y34" i="23" a="1"/>
  <c r="Y34" i="23" s="1"/>
  <c r="X34" i="23"/>
  <c r="V34" i="23"/>
  <c r="AE34" i="23" s="1"/>
  <c r="AF34" i="23" s="1"/>
  <c r="O34" i="23"/>
  <c r="D34" i="23"/>
  <c r="A34" i="23"/>
  <c r="AD33" i="23"/>
  <c r="AC33" i="23"/>
  <c r="AB33" i="23"/>
  <c r="N33" i="23" s="1"/>
  <c r="Y33" i="23" a="1"/>
  <c r="Y33" i="23" s="1"/>
  <c r="X33" i="23"/>
  <c r="V33" i="23"/>
  <c r="AE33" i="23" s="1"/>
  <c r="AF33" i="23" s="1"/>
  <c r="O33" i="23"/>
  <c r="D33" i="23"/>
  <c r="A33" i="23"/>
  <c r="AD32" i="23"/>
  <c r="AC32" i="23"/>
  <c r="AB32" i="23"/>
  <c r="N32" i="23" s="1"/>
  <c r="Y32" i="23" a="1"/>
  <c r="Y32" i="23" s="1"/>
  <c r="X32" i="23"/>
  <c r="V32" i="23"/>
  <c r="AE32" i="23" s="1"/>
  <c r="AF32" i="23" s="1"/>
  <c r="O32" i="23"/>
  <c r="E32" i="23"/>
  <c r="A32" i="23"/>
  <c r="AD31" i="23"/>
  <c r="AC31" i="23"/>
  <c r="AB31" i="23"/>
  <c r="N31" i="23" s="1"/>
  <c r="Y31" i="23" a="1"/>
  <c r="Y31" i="23" s="1"/>
  <c r="X31" i="23"/>
  <c r="V31" i="23"/>
  <c r="AE31" i="23" s="1"/>
  <c r="AF31" i="23" s="1"/>
  <c r="O31" i="23"/>
  <c r="A31" i="23"/>
  <c r="AD30" i="23"/>
  <c r="AC30" i="23"/>
  <c r="AB30" i="23"/>
  <c r="N30" i="23" s="1"/>
  <c r="Y30" i="23" a="1"/>
  <c r="Y30" i="23" s="1"/>
  <c r="X30" i="23"/>
  <c r="V30" i="23"/>
  <c r="AE30" i="23" s="1"/>
  <c r="AF30" i="23" s="1"/>
  <c r="O30" i="23"/>
  <c r="D30" i="23"/>
  <c r="A30" i="23"/>
  <c r="AD29" i="23"/>
  <c r="AC29" i="23"/>
  <c r="AB29" i="23"/>
  <c r="N29" i="23" s="1"/>
  <c r="Y29" i="23" a="1"/>
  <c r="Y29" i="23" s="1"/>
  <c r="X29" i="23"/>
  <c r="V29" i="23"/>
  <c r="AE29" i="23" s="1"/>
  <c r="AF29" i="23" s="1"/>
  <c r="O29" i="23"/>
  <c r="D29" i="23"/>
  <c r="A29" i="23"/>
  <c r="AD28" i="23"/>
  <c r="AC28" i="23"/>
  <c r="AB28" i="23"/>
  <c r="N28" i="23" s="1"/>
  <c r="Y28" i="23" a="1"/>
  <c r="Y28" i="23" s="1"/>
  <c r="X28" i="23"/>
  <c r="V28" i="23"/>
  <c r="AE28" i="23" s="1"/>
  <c r="AF28" i="23" s="1"/>
  <c r="O28" i="23"/>
  <c r="E28" i="23"/>
  <c r="A28" i="23"/>
  <c r="AD27" i="23"/>
  <c r="AC27" i="23"/>
  <c r="AB27" i="23"/>
  <c r="N27" i="23" s="1"/>
  <c r="Y27" i="23" a="1"/>
  <c r="Y27" i="23" s="1"/>
  <c r="X27" i="23"/>
  <c r="V27" i="23"/>
  <c r="AE27" i="23" s="1"/>
  <c r="AF27" i="23" s="1"/>
  <c r="O27" i="23"/>
  <c r="A27" i="23"/>
  <c r="AD26" i="23"/>
  <c r="AC26" i="23"/>
  <c r="AB26" i="23"/>
  <c r="N26" i="23" s="1"/>
  <c r="Y26" i="23" a="1"/>
  <c r="Y26" i="23" s="1"/>
  <c r="X26" i="23"/>
  <c r="V26" i="23"/>
  <c r="AE26" i="23" s="1"/>
  <c r="AF26" i="23" s="1"/>
  <c r="O26" i="23"/>
  <c r="D26" i="23"/>
  <c r="A26" i="23"/>
  <c r="AD25" i="23"/>
  <c r="AC25" i="23"/>
  <c r="AB25" i="23"/>
  <c r="N25" i="23" s="1"/>
  <c r="Y25" i="23" a="1"/>
  <c r="Y25" i="23" s="1"/>
  <c r="X25" i="23"/>
  <c r="V25" i="23"/>
  <c r="AE25" i="23" s="1"/>
  <c r="AF25" i="23" s="1"/>
  <c r="O25" i="23"/>
  <c r="D25" i="23"/>
  <c r="A25" i="23"/>
  <c r="AD24" i="23"/>
  <c r="AC24" i="23"/>
  <c r="AB24" i="23"/>
  <c r="N24" i="23" s="1"/>
  <c r="Y24" i="23" a="1"/>
  <c r="Y24" i="23" s="1"/>
  <c r="X24" i="23"/>
  <c r="V24" i="23"/>
  <c r="AE24" i="23" s="1"/>
  <c r="AF24" i="23" s="1"/>
  <c r="O24" i="23"/>
  <c r="E24" i="23"/>
  <c r="A24" i="23"/>
  <c r="AD23" i="23"/>
  <c r="AC23" i="23"/>
  <c r="AB23" i="23"/>
  <c r="N23" i="23" s="1"/>
  <c r="Y23" i="23" a="1"/>
  <c r="Y23" i="23" s="1"/>
  <c r="X23" i="23"/>
  <c r="V23" i="23"/>
  <c r="AE23" i="23" s="1"/>
  <c r="AF23" i="23" s="1"/>
  <c r="O23" i="23"/>
  <c r="A23" i="23"/>
  <c r="AD22" i="23"/>
  <c r="AC22" i="23"/>
  <c r="AB22" i="23"/>
  <c r="N22" i="23" s="1"/>
  <c r="Y22" i="23" a="1"/>
  <c r="Y22" i="23" s="1"/>
  <c r="X22" i="23"/>
  <c r="V22" i="23"/>
  <c r="AE22" i="23" s="1"/>
  <c r="AF22" i="23" s="1"/>
  <c r="O22" i="23"/>
  <c r="D22" i="23"/>
  <c r="A22" i="23"/>
  <c r="AD21" i="23"/>
  <c r="AC21" i="23"/>
  <c r="AB21" i="23"/>
  <c r="N21" i="23" s="1"/>
  <c r="Y21" i="23" a="1"/>
  <c r="Y21" i="23" s="1"/>
  <c r="X21" i="23"/>
  <c r="V21" i="23"/>
  <c r="AE21" i="23" s="1"/>
  <c r="AF21" i="23" s="1"/>
  <c r="O21" i="23"/>
  <c r="E21" i="23"/>
  <c r="A21" i="23"/>
  <c r="AD20" i="23"/>
  <c r="AC20" i="23"/>
  <c r="AB20" i="23"/>
  <c r="N20" i="23" s="1"/>
  <c r="Y20" i="23" a="1"/>
  <c r="Y20" i="23" s="1"/>
  <c r="X20" i="23"/>
  <c r="V20" i="23"/>
  <c r="AE20" i="23" s="1"/>
  <c r="AF20" i="23" s="1"/>
  <c r="O20" i="23"/>
  <c r="E20" i="23"/>
  <c r="A20" i="23"/>
  <c r="AD19" i="23"/>
  <c r="AC19" i="23"/>
  <c r="AB19" i="23"/>
  <c r="N19" i="23" s="1"/>
  <c r="Y19" i="23" a="1"/>
  <c r="Y19" i="23" s="1"/>
  <c r="X19" i="23"/>
  <c r="V19" i="23"/>
  <c r="AE19" i="23" s="1"/>
  <c r="AF19" i="23" s="1"/>
  <c r="O19" i="23"/>
  <c r="A19" i="23"/>
  <c r="AD18" i="23"/>
  <c r="AC18" i="23"/>
  <c r="AB18" i="23"/>
  <c r="N18" i="23" s="1"/>
  <c r="Y18" i="23" a="1"/>
  <c r="Y18" i="23" s="1"/>
  <c r="X18" i="23"/>
  <c r="V18" i="23"/>
  <c r="AE18" i="23" s="1"/>
  <c r="O18" i="23"/>
  <c r="D18" i="23"/>
  <c r="A18" i="23"/>
  <c r="AD17" i="23"/>
  <c r="AC17" i="23"/>
  <c r="Y17" i="23" a="1"/>
  <c r="Y17" i="23" s="1"/>
  <c r="X17" i="23"/>
  <c r="V17" i="23"/>
  <c r="AE17" i="23" s="1"/>
  <c r="O17" i="23"/>
  <c r="D17" i="23"/>
  <c r="A17" i="23"/>
  <c r="AD16" i="23"/>
  <c r="AC16" i="23"/>
  <c r="Y16" i="23" a="1"/>
  <c r="Y16" i="23" s="1"/>
  <c r="X16" i="23"/>
  <c r="V16" i="23"/>
  <c r="AE16" i="23" s="1"/>
  <c r="O16" i="23"/>
  <c r="E16" i="23"/>
  <c r="A16" i="23"/>
  <c r="AD15" i="23"/>
  <c r="AC15" i="23"/>
  <c r="Y15" i="23" a="1"/>
  <c r="Y15" i="23" s="1"/>
  <c r="X15" i="23"/>
  <c r="V15" i="23"/>
  <c r="AE15" i="23" s="1"/>
  <c r="O15" i="23"/>
  <c r="A15" i="23"/>
  <c r="AE14" i="23"/>
  <c r="AD14" i="23"/>
  <c r="AC14" i="23"/>
  <c r="Y14" i="23" a="1"/>
  <c r="Y14" i="23" s="1"/>
  <c r="X14" i="23"/>
  <c r="V14" i="23"/>
  <c r="O14" i="23"/>
  <c r="E14" i="23"/>
  <c r="A14" i="23"/>
  <c r="AD13" i="23"/>
  <c r="AC13" i="23"/>
  <c r="Y13" i="23" a="1"/>
  <c r="Y13" i="23" s="1"/>
  <c r="X13" i="23"/>
  <c r="V13" i="23"/>
  <c r="AE13" i="23" s="1"/>
  <c r="O13" i="23"/>
  <c r="E13" i="23"/>
  <c r="A13" i="23"/>
  <c r="C6" i="23"/>
  <c r="B6" i="23"/>
  <c r="T4" i="23"/>
  <c r="G4" i="23"/>
  <c r="Z32" i="23" l="1"/>
  <c r="AG46" i="23"/>
  <c r="AG56" i="23"/>
  <c r="AB16" i="23"/>
  <c r="N16" i="23" s="1"/>
  <c r="AG16" i="23" s="1"/>
  <c r="AG41" i="23"/>
  <c r="AG43" i="23"/>
  <c r="AG45" i="23"/>
  <c r="AG47" i="23"/>
  <c r="AG55" i="23"/>
  <c r="Z38" i="23"/>
  <c r="AA38" i="23" s="1" a="1"/>
  <c r="AA38" i="23" s="1"/>
  <c r="Z44" i="23"/>
  <c r="AA44" i="23" s="1" a="1"/>
  <c r="AA44" i="23" s="1"/>
  <c r="AG21" i="23"/>
  <c r="Z49" i="23"/>
  <c r="AA49" i="23" s="1" a="1"/>
  <c r="AA49" i="23" s="1"/>
  <c r="AG19" i="23"/>
  <c r="AG25" i="23"/>
  <c r="AG29" i="23"/>
  <c r="AG33" i="23"/>
  <c r="E17" i="23"/>
  <c r="Z28" i="23"/>
  <c r="Z60" i="23"/>
  <c r="AA60" i="23" s="1" a="1"/>
  <c r="AA60" i="23" s="1"/>
  <c r="AG37" i="23"/>
  <c r="AG22" i="23"/>
  <c r="Z41" i="23"/>
  <c r="E41" i="23"/>
  <c r="Z17" i="23"/>
  <c r="AA17" i="23" s="1" a="1"/>
  <c r="AA17" i="23" s="1"/>
  <c r="E22" i="23"/>
  <c r="Z47" i="23"/>
  <c r="AA47" i="23" s="1" a="1"/>
  <c r="AA47" i="23" s="1"/>
  <c r="Z55" i="23"/>
  <c r="AA55" i="23" s="1" a="1"/>
  <c r="AA55" i="23" s="1"/>
  <c r="AF15" i="23"/>
  <c r="E33" i="23"/>
  <c r="AG50" i="23"/>
  <c r="AG59" i="23"/>
  <c r="AG61" i="23"/>
  <c r="Z31" i="23"/>
  <c r="AA31" i="23" s="1" a="1"/>
  <c r="AA31" i="23" s="1"/>
  <c r="E53" i="23"/>
  <c r="D21" i="23"/>
  <c r="AG20" i="23"/>
  <c r="AG31" i="23"/>
  <c r="Z39" i="23"/>
  <c r="AA39" i="23" s="1" a="1"/>
  <c r="AA39" i="23" s="1"/>
  <c r="AG49" i="23"/>
  <c r="D52" i="23"/>
  <c r="AG60" i="23"/>
  <c r="AG62" i="23"/>
  <c r="Z30" i="23"/>
  <c r="AA30" i="23" s="1" a="1"/>
  <c r="AA30" i="23" s="1"/>
  <c r="AG39" i="23"/>
  <c r="AG51" i="23"/>
  <c r="Z20" i="23"/>
  <c r="AA20" i="23" s="1" a="1"/>
  <c r="AA20" i="23" s="1"/>
  <c r="AA28" i="23" a="1"/>
  <c r="AA28" i="23" s="1"/>
  <c r="Z36" i="23"/>
  <c r="AA36" i="23" s="1" a="1"/>
  <c r="AA36" i="23" s="1"/>
  <c r="Z48" i="23"/>
  <c r="AA48" i="23" s="1" a="1"/>
  <c r="AA48" i="23" s="1"/>
  <c r="D14" i="23"/>
  <c r="D46" i="23"/>
  <c r="Z23" i="23"/>
  <c r="AA23" i="23" s="1" a="1"/>
  <c r="AA23" i="23" s="1"/>
  <c r="D48" i="23"/>
  <c r="D49" i="23"/>
  <c r="E18" i="23"/>
  <c r="D20" i="23"/>
  <c r="AG24" i="23"/>
  <c r="E25" i="23"/>
  <c r="E26" i="23"/>
  <c r="AG28" i="23"/>
  <c r="E29" i="23"/>
  <c r="E30" i="23"/>
  <c r="D32" i="23"/>
  <c r="AG36" i="23"/>
  <c r="E37" i="23"/>
  <c r="E38" i="23"/>
  <c r="D40" i="23"/>
  <c r="Z40" i="23"/>
  <c r="AA40" i="23" s="1" a="1"/>
  <c r="AA40" i="23" s="1"/>
  <c r="AG53" i="23"/>
  <c r="D54" i="23"/>
  <c r="E57" i="23"/>
  <c r="E58" i="23"/>
  <c r="AG18" i="23"/>
  <c r="AG26" i="23"/>
  <c r="AG30" i="23"/>
  <c r="AG32" i="23"/>
  <c r="AG34" i="23"/>
  <c r="AG38" i="23"/>
  <c r="AG40" i="23"/>
  <c r="AG42" i="23"/>
  <c r="Z50" i="23"/>
  <c r="AG52" i="23"/>
  <c r="AG54" i="23"/>
  <c r="AG57" i="23"/>
  <c r="AG58" i="23"/>
  <c r="D13" i="23"/>
  <c r="D44" i="23"/>
  <c r="D45" i="23"/>
  <c r="D56" i="23"/>
  <c r="Z57" i="23"/>
  <c r="AA57" i="23" s="1" a="1"/>
  <c r="AA57" i="23" s="1"/>
  <c r="Z58" i="23"/>
  <c r="AA58" i="23" s="1" a="1"/>
  <c r="AA58" i="23" s="1"/>
  <c r="D60" i="23"/>
  <c r="E61" i="23"/>
  <c r="AF13" i="23"/>
  <c r="AC63" i="23"/>
  <c r="AB15" i="23"/>
  <c r="N15" i="23" s="1"/>
  <c r="AG15" i="23" s="1"/>
  <c r="AF16" i="23"/>
  <c r="AB17" i="23"/>
  <c r="N17" i="23" s="1"/>
  <c r="AG17" i="23" s="1"/>
  <c r="AG23" i="23"/>
  <c r="D24" i="23"/>
  <c r="Z24" i="23"/>
  <c r="AA24" i="23" s="1" a="1"/>
  <c r="AA24" i="23" s="1"/>
  <c r="D28" i="23"/>
  <c r="D36" i="23"/>
  <c r="AG44" i="23"/>
  <c r="AG48" i="23"/>
  <c r="Z56" i="23"/>
  <c r="AA56" i="23" s="1" a="1"/>
  <c r="AA56" i="23" s="1"/>
  <c r="AF17" i="23"/>
  <c r="AG27" i="23"/>
  <c r="Z29" i="23"/>
  <c r="AA29" i="23" s="1" a="1"/>
  <c r="AA29" i="23" s="1"/>
  <c r="Z34" i="23"/>
  <c r="AA34" i="23" s="1" a="1"/>
  <c r="AA34" i="23" s="1"/>
  <c r="E35" i="23"/>
  <c r="D35" i="23"/>
  <c r="Z52" i="23"/>
  <c r="AA52" i="23" s="1" a="1"/>
  <c r="AA52" i="23" s="1"/>
  <c r="Z61" i="23"/>
  <c r="AA61" i="23" s="1" a="1"/>
  <c r="AA61" i="23" s="1"/>
  <c r="AB13" i="23"/>
  <c r="N13" i="23" s="1"/>
  <c r="AG13" i="23" s="1"/>
  <c r="Z26" i="23"/>
  <c r="AA26" i="23" s="1" a="1"/>
  <c r="AA26" i="23" s="1"/>
  <c r="E27" i="23"/>
  <c r="D27" i="23"/>
  <c r="AA41" i="23" a="1"/>
  <c r="AA41" i="23" s="1"/>
  <c r="Z46" i="23"/>
  <c r="AA46" i="23" s="1" a="1"/>
  <c r="AA46" i="23" s="1"/>
  <c r="AB14" i="23"/>
  <c r="N14" i="23" s="1"/>
  <c r="AG14" i="23" s="1"/>
  <c r="Z14" i="23"/>
  <c r="AA14" i="23" s="1" a="1"/>
  <c r="AA14" i="23" s="1"/>
  <c r="E15" i="23"/>
  <c r="D15" i="23"/>
  <c r="E39" i="23"/>
  <c r="D39" i="23"/>
  <c r="AF18" i="23"/>
  <c r="Z19" i="23"/>
  <c r="AA19" i="23" s="1" a="1"/>
  <c r="AA19" i="23" s="1"/>
  <c r="Z22" i="23"/>
  <c r="AA22" i="23" s="1" a="1"/>
  <c r="AA22" i="23" s="1"/>
  <c r="Z33" i="23"/>
  <c r="AA33" i="23" s="1" a="1"/>
  <c r="AA33" i="23" s="1"/>
  <c r="Z42" i="23"/>
  <c r="AA42" i="23" s="1" a="1"/>
  <c r="AA42" i="23" s="1"/>
  <c r="Z16" i="23"/>
  <c r="AA16" i="23" s="1" a="1"/>
  <c r="AA16" i="23" s="1"/>
  <c r="E23" i="23"/>
  <c r="D23" i="23"/>
  <c r="E31" i="23"/>
  <c r="D31" i="23"/>
  <c r="AA32" i="23" a="1"/>
  <c r="AA32" i="23" s="1"/>
  <c r="Z35" i="23"/>
  <c r="AA35" i="23" s="1" a="1"/>
  <c r="AA35" i="23" s="1"/>
  <c r="Z13" i="23"/>
  <c r="AA13" i="23" s="1" a="1"/>
  <c r="AA13" i="23" s="1"/>
  <c r="Z18" i="23"/>
  <c r="AA18" i="23" s="1" a="1"/>
  <c r="AA18" i="23" s="1"/>
  <c r="E19" i="23"/>
  <c r="D19" i="23"/>
  <c r="Z25" i="23"/>
  <c r="AA25" i="23" s="1" a="1"/>
  <c r="AA25" i="23" s="1"/>
  <c r="AG35" i="23"/>
  <c r="Z37" i="23"/>
  <c r="AA37" i="23" s="1" a="1"/>
  <c r="AA37" i="23" s="1"/>
  <c r="AF14" i="23"/>
  <c r="AD63" i="23"/>
  <c r="D16" i="23"/>
  <c r="Z21" i="23"/>
  <c r="AA21" i="23" s="1" a="1"/>
  <c r="AA21" i="23" s="1"/>
  <c r="Z27" i="23"/>
  <c r="AA27" i="23" s="1" a="1"/>
  <c r="AA27" i="23" s="1"/>
  <c r="E34" i="23"/>
  <c r="E42" i="23"/>
  <c r="Z45" i="23"/>
  <c r="AA45" i="23" s="1" a="1"/>
  <c r="AA45" i="23" s="1"/>
  <c r="E50" i="23"/>
  <c r="AA50" i="23" a="1"/>
  <c r="AA50" i="23" s="1"/>
  <c r="Z53" i="23"/>
  <c r="AA53" i="23" s="1" a="1"/>
  <c r="AA53" i="23" s="1"/>
  <c r="D43" i="23"/>
  <c r="Z43" i="23"/>
  <c r="AA43" i="23" s="1" a="1"/>
  <c r="AA43" i="23" s="1"/>
  <c r="D51" i="23"/>
  <c r="Z51" i="23"/>
  <c r="AA51" i="23" s="1" a="1"/>
  <c r="AA51" i="23" s="1"/>
  <c r="D59" i="23"/>
  <c r="Z59" i="23"/>
  <c r="AA59" i="23" s="1" a="1"/>
  <c r="AA59" i="23" s="1"/>
  <c r="Z54" i="23"/>
  <c r="AA54" i="23" s="1" a="1"/>
  <c r="AA54" i="23" s="1"/>
  <c r="D62" i="23"/>
  <c r="Z62" i="23"/>
  <c r="AA62" i="23" s="1" a="1"/>
  <c r="AA62" i="23" s="1"/>
  <c r="Z15" i="23"/>
  <c r="AA15" i="23" s="1" a="1"/>
  <c r="AA15" i="23" s="1"/>
  <c r="D47" i="23"/>
  <c r="D55" i="23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13" i="18"/>
  <c r="AG63" i="23" l="1"/>
  <c r="AF63" i="23"/>
  <c r="AH62" i="18"/>
  <c r="AI62" i="18" s="1"/>
  <c r="AH61" i="18"/>
  <c r="AI61" i="18" s="1"/>
  <c r="AH60" i="18"/>
  <c r="AI60" i="18" s="1"/>
  <c r="AH59" i="18"/>
  <c r="AI59" i="18" s="1"/>
  <c r="AH58" i="18"/>
  <c r="AI58" i="18" s="1"/>
  <c r="AH57" i="18"/>
  <c r="AI57" i="18" s="1"/>
  <c r="AH56" i="18"/>
  <c r="AI56" i="18" s="1"/>
  <c r="AH55" i="18"/>
  <c r="AI55" i="18" s="1"/>
  <c r="AH54" i="18"/>
  <c r="AI54" i="18" s="1"/>
  <c r="AH53" i="18"/>
  <c r="AI53" i="18" s="1"/>
  <c r="AH52" i="18"/>
  <c r="AI52" i="18" s="1"/>
  <c r="AH51" i="18"/>
  <c r="AI51" i="18" s="1"/>
  <c r="AH50" i="18"/>
  <c r="AI50" i="18" s="1"/>
  <c r="AH49" i="18"/>
  <c r="AI49" i="18" s="1"/>
  <c r="AH48" i="18"/>
  <c r="AI48" i="18" s="1"/>
  <c r="AH47" i="18"/>
  <c r="AI47" i="18" s="1"/>
  <c r="AH46" i="18"/>
  <c r="AI46" i="18" s="1"/>
  <c r="AH45" i="18"/>
  <c r="AI45" i="18" s="1"/>
  <c r="AH44" i="18"/>
  <c r="AI44" i="18" s="1"/>
  <c r="AH43" i="18"/>
  <c r="AI43" i="18" s="1"/>
  <c r="AH42" i="18"/>
  <c r="AI42" i="18" s="1"/>
  <c r="AH41" i="18"/>
  <c r="AI41" i="18" s="1"/>
  <c r="AH40" i="18"/>
  <c r="AI40" i="18" s="1"/>
  <c r="AH39" i="18"/>
  <c r="AI39" i="18" s="1"/>
  <c r="AH38" i="18"/>
  <c r="AI38" i="18" s="1"/>
  <c r="AH37" i="18"/>
  <c r="AI37" i="18" s="1"/>
  <c r="AH36" i="18"/>
  <c r="AI36" i="18" s="1"/>
  <c r="AH35" i="18"/>
  <c r="AI35" i="18" s="1"/>
  <c r="AH34" i="18"/>
  <c r="AI34" i="18" s="1"/>
  <c r="AH33" i="18"/>
  <c r="AI33" i="18" s="1"/>
  <c r="AH32" i="18"/>
  <c r="AI32" i="18" s="1"/>
  <c r="AH31" i="18"/>
  <c r="AI31" i="18" s="1"/>
  <c r="AH30" i="18"/>
  <c r="AI30" i="18" s="1"/>
  <c r="AH29" i="18"/>
  <c r="AI29" i="18" s="1"/>
  <c r="AH28" i="18"/>
  <c r="AI28" i="18" s="1"/>
  <c r="AH27" i="18"/>
  <c r="AI27" i="18" s="1"/>
  <c r="AH26" i="18"/>
  <c r="AI26" i="18" s="1"/>
  <c r="AH25" i="18"/>
  <c r="AI25" i="18" s="1"/>
  <c r="AH24" i="18"/>
  <c r="AI24" i="18" s="1"/>
  <c r="AH23" i="18"/>
  <c r="AI23" i="18" s="1"/>
  <c r="AH22" i="18"/>
  <c r="AI22" i="18" s="1"/>
  <c r="AH21" i="18"/>
  <c r="AI21" i="18" s="1"/>
  <c r="AH20" i="18"/>
  <c r="AI20" i="18" s="1"/>
  <c r="AH19" i="18"/>
  <c r="AH18" i="18"/>
  <c r="AH15" i="18"/>
  <c r="AH17" i="18"/>
  <c r="AH16" i="18"/>
  <c r="AH14" i="18"/>
  <c r="AH13" i="18"/>
  <c r="AG62" i="18"/>
  <c r="AG61" i="18"/>
  <c r="AG60" i="18"/>
  <c r="AG59" i="18"/>
  <c r="AG58" i="18"/>
  <c r="AG57" i="18"/>
  <c r="AG56" i="18"/>
  <c r="AG55" i="18"/>
  <c r="AG54" i="18"/>
  <c r="AG53" i="18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I19" i="18" l="1"/>
  <c r="AI18" i="18"/>
  <c r="AI17" i="18"/>
  <c r="AI16" i="18"/>
  <c r="AI14" i="18"/>
  <c r="AI15" i="18"/>
  <c r="AI13" i="18"/>
  <c r="AG63" i="18"/>
  <c r="T4" i="18"/>
  <c r="O14" i="18" l="1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13" i="18"/>
  <c r="AB13" i="18" l="1" a="1"/>
  <c r="AB13" i="18" s="1"/>
  <c r="AF13" i="18"/>
  <c r="AF14" i="18"/>
  <c r="AE18" i="18" l="1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13" i="18" l="1"/>
  <c r="AB14" i="18" l="1" a="1"/>
  <c r="AB14" i="18" s="1"/>
  <c r="AB15" i="18" a="1"/>
  <c r="AB15" i="18" s="1"/>
  <c r="AB16" i="18" a="1"/>
  <c r="AB16" i="18" s="1"/>
  <c r="AB17" i="18" a="1"/>
  <c r="AB17" i="18" s="1"/>
  <c r="AB18" i="18" a="1"/>
  <c r="AB18" i="18" s="1"/>
  <c r="AB19" i="18" a="1"/>
  <c r="AB19" i="18" s="1"/>
  <c r="AB20" i="18" a="1"/>
  <c r="AB20" i="18" s="1"/>
  <c r="AB21" i="18" a="1"/>
  <c r="AB21" i="18" s="1"/>
  <c r="AB22" i="18" a="1"/>
  <c r="AB22" i="18" s="1"/>
  <c r="AB23" i="18" a="1"/>
  <c r="AB23" i="18" s="1"/>
  <c r="AB24" i="18" a="1"/>
  <c r="AB24" i="18" s="1"/>
  <c r="AB25" i="18" a="1"/>
  <c r="AB25" i="18" s="1"/>
  <c r="AB26" i="18" a="1"/>
  <c r="AB26" i="18" s="1"/>
  <c r="AB27" i="18" a="1"/>
  <c r="AB27" i="18" s="1"/>
  <c r="AB28" i="18" a="1"/>
  <c r="AB28" i="18" s="1"/>
  <c r="AB29" i="18" a="1"/>
  <c r="AB29" i="18" s="1"/>
  <c r="AB30" i="18" a="1"/>
  <c r="AB30" i="18" s="1"/>
  <c r="AB31" i="18" a="1"/>
  <c r="AB31" i="18" s="1"/>
  <c r="AB32" i="18" a="1"/>
  <c r="AB32" i="18" s="1"/>
  <c r="AB33" i="18" a="1"/>
  <c r="AB33" i="18" s="1"/>
  <c r="AB34" i="18" a="1"/>
  <c r="AB34" i="18" s="1"/>
  <c r="AB35" i="18" a="1"/>
  <c r="AB35" i="18" s="1"/>
  <c r="AB36" i="18" a="1"/>
  <c r="AB36" i="18" s="1"/>
  <c r="AB37" i="18" a="1"/>
  <c r="AB37" i="18" s="1"/>
  <c r="AB38" i="18" a="1"/>
  <c r="AB38" i="18" s="1"/>
  <c r="AB39" i="18" a="1"/>
  <c r="AB39" i="18" s="1"/>
  <c r="AB40" i="18" a="1"/>
  <c r="AB40" i="18" s="1"/>
  <c r="AB41" i="18" a="1"/>
  <c r="AB41" i="18" s="1"/>
  <c r="AB42" i="18" a="1"/>
  <c r="AB42" i="18" s="1"/>
  <c r="AB43" i="18" a="1"/>
  <c r="AB43" i="18" s="1"/>
  <c r="AB44" i="18" a="1"/>
  <c r="AB44" i="18" s="1"/>
  <c r="AB45" i="18" a="1"/>
  <c r="AB45" i="18" s="1"/>
  <c r="AB46" i="18" a="1"/>
  <c r="AB46" i="18" s="1"/>
  <c r="AB47" i="18" a="1"/>
  <c r="AB47" i="18" s="1"/>
  <c r="AB48" i="18" a="1"/>
  <c r="AB48" i="18" s="1"/>
  <c r="AB49" i="18" a="1"/>
  <c r="AB49" i="18" s="1"/>
  <c r="AB50" i="18" a="1"/>
  <c r="AB50" i="18" s="1"/>
  <c r="AB51" i="18" a="1"/>
  <c r="AB51" i="18" s="1"/>
  <c r="AB52" i="18" a="1"/>
  <c r="AB52" i="18" s="1"/>
  <c r="AB53" i="18" a="1"/>
  <c r="AB53" i="18" s="1"/>
  <c r="AB54" i="18" a="1"/>
  <c r="AB54" i="18" s="1"/>
  <c r="AB55" i="18" a="1"/>
  <c r="AB55" i="18" s="1"/>
  <c r="AB56" i="18" a="1"/>
  <c r="AB56" i="18" s="1"/>
  <c r="AB57" i="18" a="1"/>
  <c r="AB57" i="18" s="1"/>
  <c r="AB58" i="18" a="1"/>
  <c r="AB58" i="18" s="1"/>
  <c r="AB59" i="18" a="1"/>
  <c r="AB59" i="18" s="1"/>
  <c r="AB60" i="18" a="1"/>
  <c r="AB60" i="18" s="1"/>
  <c r="AB61" i="18" a="1"/>
  <c r="AB61" i="18" s="1"/>
  <c r="AB62" i="18" a="1"/>
  <c r="AB62" i="18" s="1"/>
  <c r="AA14" i="18" l="1"/>
  <c r="AA15" i="18"/>
  <c r="AA16" i="18"/>
  <c r="AE16" i="18" s="1"/>
  <c r="AA17" i="18"/>
  <c r="AE17" i="18" s="1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13" i="18"/>
  <c r="AC14" i="18" l="1"/>
  <c r="AD14" i="18" s="1" a="1"/>
  <c r="AD14" i="18" s="1"/>
  <c r="AE14" i="18"/>
  <c r="AC15" i="18"/>
  <c r="AD15" i="18" s="1" a="1"/>
  <c r="AD15" i="18" s="1"/>
  <c r="AE15" i="18"/>
  <c r="AC13" i="18"/>
  <c r="AD13" i="18" s="1" a="1"/>
  <c r="AD13" i="18" s="1"/>
  <c r="AE13" i="18"/>
  <c r="AC62" i="18"/>
  <c r="AD62" i="18" s="1" a="1"/>
  <c r="AD62" i="18" s="1"/>
  <c r="AC48" i="18"/>
  <c r="AD48" i="18" s="1" a="1"/>
  <c r="AD48" i="18" s="1"/>
  <c r="AC24" i="18"/>
  <c r="AD24" i="18" s="1" a="1"/>
  <c r="AD24" i="18" s="1"/>
  <c r="AC58" i="18"/>
  <c r="AD58" i="18" s="1" a="1"/>
  <c r="AD58" i="18" s="1"/>
  <c r="AC46" i="18"/>
  <c r="AD46" i="18" s="1" a="1"/>
  <c r="AD46" i="18" s="1"/>
  <c r="AC57" i="18"/>
  <c r="AD57" i="18" s="1" a="1"/>
  <c r="AD57" i="18" s="1"/>
  <c r="AC51" i="18"/>
  <c r="AD51" i="18" s="1" a="1"/>
  <c r="AD51" i="18" s="1"/>
  <c r="AC45" i="18"/>
  <c r="AD45" i="18" s="1" a="1"/>
  <c r="AD45" i="18" s="1"/>
  <c r="AC39" i="18"/>
  <c r="AD39" i="18" s="1" a="1"/>
  <c r="AD39" i="18" s="1"/>
  <c r="AC33" i="18"/>
  <c r="AD33" i="18" s="1" a="1"/>
  <c r="AD33" i="18" s="1"/>
  <c r="AC27" i="18"/>
  <c r="AD27" i="18" s="1" a="1"/>
  <c r="AD27" i="18" s="1"/>
  <c r="AC21" i="18"/>
  <c r="AD21" i="18" s="1" a="1"/>
  <c r="AD21" i="18" s="1"/>
  <c r="AC55" i="18"/>
  <c r="AD55" i="18" s="1" a="1"/>
  <c r="AD55" i="18" s="1"/>
  <c r="AC49" i="18"/>
  <c r="AD49" i="18" s="1" a="1"/>
  <c r="AD49" i="18" s="1"/>
  <c r="AC43" i="18"/>
  <c r="AD43" i="18" s="1" a="1"/>
  <c r="AD43" i="18" s="1"/>
  <c r="AC37" i="18"/>
  <c r="AD37" i="18" s="1" a="1"/>
  <c r="AD37" i="18" s="1"/>
  <c r="AC31" i="18"/>
  <c r="AD31" i="18" s="1" a="1"/>
  <c r="AD31" i="18" s="1"/>
  <c r="AC25" i="18"/>
  <c r="AD25" i="18" s="1" a="1"/>
  <c r="AD25" i="18" s="1"/>
  <c r="AC19" i="18"/>
  <c r="AD19" i="18" s="1" a="1"/>
  <c r="AD19" i="18" s="1"/>
  <c r="AC50" i="18"/>
  <c r="AD50" i="18" s="1" a="1"/>
  <c r="AD50" i="18" s="1"/>
  <c r="AC32" i="18"/>
  <c r="AD32" i="18" s="1" a="1"/>
  <c r="AD32" i="18" s="1"/>
  <c r="AC54" i="18"/>
  <c r="AD54" i="18" s="1" a="1"/>
  <c r="AD54" i="18" s="1"/>
  <c r="AC30" i="18"/>
  <c r="AD30" i="18" s="1" a="1"/>
  <c r="AD30" i="18" s="1"/>
  <c r="AC18" i="18"/>
  <c r="AD18" i="18" s="1" a="1"/>
  <c r="AD18" i="18" s="1"/>
  <c r="AC44" i="18"/>
  <c r="AD44" i="18" s="1" a="1"/>
  <c r="AD44" i="18" s="1"/>
  <c r="AC26" i="18"/>
  <c r="AD26" i="18" s="1" a="1"/>
  <c r="AD26" i="18" s="1"/>
  <c r="AC61" i="18"/>
  <c r="AD61" i="18" s="1" a="1"/>
  <c r="AD61" i="18" s="1"/>
  <c r="AC36" i="18"/>
  <c r="AD36" i="18" s="1" a="1"/>
  <c r="AD36" i="18" s="1"/>
  <c r="AC53" i="18"/>
  <c r="AD53" i="18" s="1" a="1"/>
  <c r="AD53" i="18" s="1"/>
  <c r="AC47" i="18"/>
  <c r="AD47" i="18" s="1" a="1"/>
  <c r="AD47" i="18" s="1"/>
  <c r="AC41" i="18"/>
  <c r="AD41" i="18" s="1" a="1"/>
  <c r="AD41" i="18" s="1"/>
  <c r="AC35" i="18"/>
  <c r="AD35" i="18" s="1" a="1"/>
  <c r="AD35" i="18" s="1"/>
  <c r="AC29" i="18"/>
  <c r="AD29" i="18" s="1" a="1"/>
  <c r="AD29" i="18" s="1"/>
  <c r="AC23" i="18"/>
  <c r="AD23" i="18" s="1" a="1"/>
  <c r="AD23" i="18" s="1"/>
  <c r="AC17" i="18"/>
  <c r="AD17" i="18" s="1" a="1"/>
  <c r="AD17" i="18" s="1"/>
  <c r="AC56" i="18"/>
  <c r="AD56" i="18" s="1" a="1"/>
  <c r="AD56" i="18" s="1"/>
  <c r="AC38" i="18"/>
  <c r="AD38" i="18" s="1" a="1"/>
  <c r="AD38" i="18" s="1"/>
  <c r="AC20" i="18"/>
  <c r="AD20" i="18" s="1" a="1"/>
  <c r="AD20" i="18" s="1"/>
  <c r="AC60" i="18"/>
  <c r="AD60" i="18" s="1" a="1"/>
  <c r="AD60" i="18" s="1"/>
  <c r="AC42" i="18"/>
  <c r="AD42" i="18" s="1" a="1"/>
  <c r="AD42" i="18" s="1"/>
  <c r="AC59" i="18"/>
  <c r="AD59" i="18" s="1" a="1"/>
  <c r="AD59" i="18" s="1"/>
  <c r="AC52" i="18"/>
  <c r="AD52" i="18" s="1" a="1"/>
  <c r="AD52" i="18" s="1"/>
  <c r="AC40" i="18"/>
  <c r="AD40" i="18" s="1" a="1"/>
  <c r="AD40" i="18" s="1"/>
  <c r="AC34" i="18"/>
  <c r="AD34" i="18" s="1" a="1"/>
  <c r="AD34" i="18" s="1"/>
  <c r="AC28" i="18"/>
  <c r="AD28" i="18" s="1" a="1"/>
  <c r="AD28" i="18" s="1"/>
  <c r="AC22" i="18"/>
  <c r="AD22" i="18" s="1" a="1"/>
  <c r="AD22" i="18" s="1"/>
  <c r="AC16" i="18"/>
  <c r="AD16" i="18" s="1" a="1"/>
  <c r="AD16" i="18" s="1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N14" i="18" l="1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13" i="18" l="1"/>
  <c r="AJ15" i="18" l="1"/>
  <c r="AJ16" i="18"/>
  <c r="AJ18" i="18"/>
  <c r="AJ21" i="18"/>
  <c r="AJ22" i="18"/>
  <c r="AJ24" i="18"/>
  <c r="AJ27" i="18"/>
  <c r="AJ28" i="18"/>
  <c r="AJ30" i="18"/>
  <c r="AJ33" i="18"/>
  <c r="AJ34" i="18"/>
  <c r="AJ36" i="18"/>
  <c r="AJ39" i="18"/>
  <c r="AJ40" i="18"/>
  <c r="AJ42" i="18"/>
  <c r="AJ45" i="18"/>
  <c r="AJ46" i="18"/>
  <c r="AJ48" i="18"/>
  <c r="AJ51" i="18"/>
  <c r="AJ52" i="18"/>
  <c r="AJ54" i="18"/>
  <c r="AJ14" i="18"/>
  <c r="AJ17" i="18"/>
  <c r="AJ19" i="18"/>
  <c r="AJ20" i="18"/>
  <c r="AJ23" i="18"/>
  <c r="AJ25" i="18"/>
  <c r="AJ26" i="18"/>
  <c r="AJ29" i="18"/>
  <c r="AJ31" i="18"/>
  <c r="AJ32" i="18"/>
  <c r="AJ35" i="18"/>
  <c r="AJ37" i="18"/>
  <c r="AJ38" i="18"/>
  <c r="AJ41" i="18"/>
  <c r="AJ43" i="18"/>
  <c r="AJ44" i="18"/>
  <c r="AJ47" i="18"/>
  <c r="AJ49" i="18"/>
  <c r="AJ50" i="18"/>
  <c r="AJ53" i="18"/>
  <c r="AJ55" i="18"/>
  <c r="AJ56" i="18"/>
  <c r="AJ57" i="18"/>
  <c r="AJ58" i="18"/>
  <c r="AJ59" i="18"/>
  <c r="AJ60" i="18"/>
  <c r="AJ61" i="18"/>
  <c r="AJ62" i="18"/>
  <c r="AJ13" i="18"/>
  <c r="AJ63" i="18" l="1"/>
  <c r="AF6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E62" i="18" l="1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AI63" i="1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<sst xmlns="http://schemas.openxmlformats.org/spreadsheetml/2006/main" count="315" uniqueCount="123">
  <si>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</si>
  <si>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</si>
  <si>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</si>
  <si>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</si>
  <si>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</si>
  <si>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</si>
  <si>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</si>
  <si>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</si>
  <si>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</si>
  <si>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</si>
  <si>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</si>
  <si>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</si>
  <si>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種別
※プルダウン選択</t>
    <rPh sb="0" eb="2">
      <t>シュベツ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</si>
  <si>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</si>
  <si>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</si>
  <si>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</si>
  <si>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</si>
  <si>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</si>
  <si>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</si>
  <si>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</si>
  <si>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</si>
  <si>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</si>
  <si>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加熱能力（kW）</t>
    <rPh sb="0" eb="2">
      <t>カネツ</t>
    </rPh>
    <rPh sb="2" eb="4">
      <t>ノウリョク</t>
    </rPh>
    <phoneticPr fontId="18"/>
  </si>
  <si>
    <t>消費電力（kW）</t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</si>
  <si>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</si>
  <si>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</si>
  <si>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</si>
  <si>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</si>
  <si>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</si>
  <si>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</si>
  <si>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</si>
  <si>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</si>
  <si>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</si>
  <si>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基準値
（COP）</t>
    <phoneticPr fontId="18"/>
  </si>
  <si>
    <t>性能値
（COP）</t>
    <rPh sb="0" eb="2">
      <t>セイノウ</t>
    </rPh>
    <rPh sb="2" eb="3">
      <t>チ</t>
    </rPh>
    <phoneticPr fontId="18"/>
  </si>
  <si>
    <t>性能値（COP）：</t>
    <rPh sb="0" eb="2">
      <t>セイノウ</t>
    </rPh>
    <rPh sb="2" eb="3">
      <t>チ</t>
    </rPh>
    <phoneticPr fontId="18"/>
  </si>
  <si>
    <t>大項目</t>
    <rPh sb="0" eb="3">
      <t>ダイコウモク</t>
    </rPh>
    <phoneticPr fontId="18"/>
  </si>
  <si>
    <t>熱源／方式</t>
    <rPh sb="0" eb="2">
      <t>ネツゲン</t>
    </rPh>
    <rPh sb="3" eb="5">
      <t>ホウシキ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</si>
  <si>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</si>
  <si>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非表示項目</t>
    <rPh sb="0" eb="3">
      <t>ヒヒョウジ</t>
    </rPh>
    <rPh sb="3" eb="5">
      <t>コウモク</t>
    </rPh>
    <phoneticPr fontId="18"/>
  </si>
  <si>
    <t>必須</t>
    <phoneticPr fontId="18"/>
  </si>
  <si>
    <t>掛かり増し経費
（設備費）</t>
    <rPh sb="0" eb="1">
      <t>カ</t>
    </rPh>
    <rPh sb="3" eb="4">
      <t>マ</t>
    </rPh>
    <rPh sb="5" eb="7">
      <t>ケイヒ</t>
    </rPh>
    <rPh sb="9" eb="12">
      <t>セツビヒ</t>
    </rPh>
    <phoneticPr fontId="18"/>
  </si>
  <si>
    <r>
      <t xml:space="preserve">掛かり増し経費
</t>
    </r>
    <r>
      <rPr>
        <sz val="11"/>
        <color theme="1"/>
        <rFont val="Meiryo UI"/>
        <family val="3"/>
        <charset val="128"/>
      </rPr>
      <t>（設計費・工事費）</t>
    </r>
    <rPh sb="0" eb="1">
      <t>カ</t>
    </rPh>
    <rPh sb="3" eb="4">
      <t>マ</t>
    </rPh>
    <rPh sb="5" eb="7">
      <t>ケイヒ</t>
    </rPh>
    <rPh sb="9" eb="11">
      <t>セッケイ</t>
    </rPh>
    <rPh sb="11" eb="12">
      <t>ヒ</t>
    </rPh>
    <rPh sb="13" eb="16">
      <t>コウジヒ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</si>
  <si>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</si>
  <si>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温水ヒートポンプ</t>
    <rPh sb="0" eb="2">
      <t>オンスイ</t>
    </rPh>
    <phoneticPr fontId="18"/>
  </si>
  <si>
    <t>水熱源／循環式</t>
    <rPh sb="0" eb="1">
      <t>ミズ</t>
    </rPh>
    <rPh sb="1" eb="3">
      <t>ネツゲン</t>
    </rPh>
    <rPh sb="4" eb="7">
      <t>ジュンカンシキ</t>
    </rPh>
    <phoneticPr fontId="18"/>
  </si>
  <si>
    <t>水熱源／一過式</t>
    <rPh sb="0" eb="1">
      <t>ミズ</t>
    </rPh>
    <rPh sb="1" eb="3">
      <t>ネツゲン</t>
    </rPh>
    <phoneticPr fontId="18"/>
  </si>
  <si>
    <t>最高出口温度（℃）</t>
    <rPh sb="0" eb="6">
      <t>サイコウデグチオンド</t>
    </rPh>
    <phoneticPr fontId="18"/>
  </si>
  <si>
    <t>中項目</t>
    <rPh sb="0" eb="1">
      <t>チュウ</t>
    </rPh>
    <rPh sb="1" eb="3">
      <t>コウモク</t>
    </rPh>
    <phoneticPr fontId="18"/>
  </si>
  <si>
    <t>小項目</t>
    <rPh sb="0" eb="3">
      <t>ショウコウモク</t>
    </rPh>
    <phoneticPr fontId="18"/>
  </si>
  <si>
    <t>熱源水入口温度：12℃以上～22℃未満</t>
    <rPh sb="0" eb="2">
      <t>ネツゲン</t>
    </rPh>
    <rPh sb="2" eb="3">
      <t>スイ</t>
    </rPh>
    <rPh sb="3" eb="5">
      <t>イリグチ</t>
    </rPh>
    <rPh sb="5" eb="7">
      <t>オンド</t>
    </rPh>
    <rPh sb="11" eb="13">
      <t>イジョウ</t>
    </rPh>
    <rPh sb="17" eb="19">
      <t>ミマン</t>
    </rPh>
    <phoneticPr fontId="18"/>
  </si>
  <si>
    <t>熱源水入口温度：0℃以下</t>
    <rPh sb="10" eb="12">
      <t>イカ</t>
    </rPh>
    <phoneticPr fontId="18"/>
  </si>
  <si>
    <t>熱源水入口温度：50℃以上</t>
    <phoneticPr fontId="18"/>
  </si>
  <si>
    <t>測定条件①
※プルダウン選択</t>
    <rPh sb="0" eb="4">
      <t>ソクテイジョウケン</t>
    </rPh>
    <phoneticPr fontId="18"/>
  </si>
  <si>
    <t>熱源／方式
※プルダウン選択</t>
    <rPh sb="0" eb="2">
      <t>ネツゲン</t>
    </rPh>
    <rPh sb="3" eb="5">
      <t>ホウシキ</t>
    </rPh>
    <phoneticPr fontId="18"/>
  </si>
  <si>
    <t>測定条件①</t>
    <phoneticPr fontId="18"/>
  </si>
  <si>
    <t>最終更新日</t>
    <rPh sb="0" eb="2">
      <t>サイシュウ</t>
    </rPh>
    <rPh sb="2" eb="5">
      <t>コウシンビ</t>
    </rPh>
    <phoneticPr fontId="18"/>
  </si>
  <si>
    <t>測定条件①
判定</t>
    <rPh sb="0" eb="4">
      <t>ソクテイジョウケン</t>
    </rPh>
    <rPh sb="6" eb="8">
      <t>ハンテイ</t>
    </rPh>
    <phoneticPr fontId="18"/>
  </si>
  <si>
    <t>熱源/方式</t>
    <rPh sb="0" eb="2">
      <t>ネツゲン</t>
    </rPh>
    <rPh sb="3" eb="5">
      <t>ホウシキ</t>
    </rPh>
    <phoneticPr fontId="18"/>
  </si>
  <si>
    <t>測定条件②
判定_1</t>
    <rPh sb="0" eb="4">
      <t>ソクテイジョウケン</t>
    </rPh>
    <rPh sb="6" eb="8">
      <t>ハンテイ</t>
    </rPh>
    <phoneticPr fontId="18"/>
  </si>
  <si>
    <t>測定条件②
判定_2</t>
    <rPh sb="0" eb="4">
      <t>ソクテイジョウケン</t>
    </rPh>
    <rPh sb="6" eb="8">
      <t>ハンテイ</t>
    </rPh>
    <phoneticPr fontId="18"/>
  </si>
  <si>
    <t>熱源水入口温度：12℃以上～22℃未満</t>
  </si>
  <si>
    <t>測定条件②
※プルダウン選択</t>
    <phoneticPr fontId="18"/>
  </si>
  <si>
    <t>基準値判定</t>
    <rPh sb="0" eb="3">
      <t>キジュンチ</t>
    </rPh>
    <rPh sb="3" eb="5">
      <t>ハンテイ</t>
    </rPh>
    <phoneticPr fontId="18"/>
  </si>
  <si>
    <t>水・空気両熱源／循環式</t>
    <rPh sb="0" eb="1">
      <t>ミズ</t>
    </rPh>
    <rPh sb="2" eb="4">
      <t>クウキ</t>
    </rPh>
    <rPh sb="4" eb="5">
      <t>リョウ</t>
    </rPh>
    <rPh sb="5" eb="7">
      <t>ネツゲン</t>
    </rPh>
    <rPh sb="8" eb="11">
      <t>ジュンカンシキ</t>
    </rPh>
    <phoneticPr fontId="18"/>
  </si>
  <si>
    <t>水・空気両熱源／一過式</t>
    <rPh sb="0" eb="1">
      <t>ミズ</t>
    </rPh>
    <rPh sb="2" eb="4">
      <t>クウキ</t>
    </rPh>
    <rPh sb="5" eb="7">
      <t>ネツゲン</t>
    </rPh>
    <rPh sb="8" eb="11">
      <t>イッカシキ</t>
    </rPh>
    <phoneticPr fontId="18"/>
  </si>
  <si>
    <t>水・空気両熱源／循環式</t>
    <rPh sb="0" eb="1">
      <t>ミズ</t>
    </rPh>
    <rPh sb="2" eb="4">
      <t>クウキ</t>
    </rPh>
    <rPh sb="5" eb="7">
      <t>ネツゲン</t>
    </rPh>
    <rPh sb="8" eb="11">
      <t>ジュンカンシキ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</si>
  <si>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</si>
  <si>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</si>
  <si>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</si>
  <si>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</si>
  <si>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</si>
  <si>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t>温水出口温度：45℃以上～65℃未満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</si>
  <si>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（ΔT：温水入出口温度差）：48℃以上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rPh sb="36" eb="38">
      <t>イジョウ</t>
    </rPh>
    <phoneticPr fontId="18"/>
  </si>
  <si>
    <t>温水出口温度：75℃以上～90℃未満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</si>
  <si>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温水出口温度：65℃以上～75℃未満
（ΔT：温水入出口温度差）：5℃～10℃</t>
    <rPh sb="0" eb="4">
      <t>オンスイデグチ</t>
    </rPh>
    <rPh sb="4" eb="6">
      <t>オンド</t>
    </rPh>
    <rPh sb="10" eb="12">
      <t>イジョウ</t>
    </rPh>
    <rPh sb="16" eb="18">
      <t>ミマン</t>
    </rPh>
    <rPh sb="23" eb="25">
      <t>オンスイ</t>
    </rPh>
    <rPh sb="25" eb="26">
      <t>ハイ</t>
    </rPh>
    <rPh sb="26" eb="28">
      <t>デグチ</t>
    </rPh>
    <rPh sb="28" eb="30">
      <t>オンド</t>
    </rPh>
    <rPh sb="30" eb="31">
      <t>サ</t>
    </rPh>
    <phoneticPr fontId="18"/>
  </si>
  <si>
    <t>温水出口温度：90℃以上
（ΔT：温水入出口温度差）：5℃～10℃</t>
    <rPh sb="0" eb="4">
      <t>オンスイデグチ</t>
    </rPh>
    <rPh sb="4" eb="6">
      <t>オンド</t>
    </rPh>
    <rPh sb="10" eb="12">
      <t>イジョウ</t>
    </rPh>
    <rPh sb="17" eb="19">
      <t>オンスイ</t>
    </rPh>
    <rPh sb="19" eb="20">
      <t>ハイ</t>
    </rPh>
    <rPh sb="20" eb="22">
      <t>デグチ</t>
    </rPh>
    <rPh sb="22" eb="24">
      <t>オンド</t>
    </rPh>
    <rPh sb="24" eb="25">
      <t>サ</t>
    </rPh>
    <phoneticPr fontId="18"/>
  </si>
  <si>
    <t>温水出口温度：65℃以上～75℃未満
（ΔT：温水入出口温度差）：48℃以上</t>
    <rPh sb="4" eb="6">
      <t>オンスイ</t>
    </rPh>
    <rPh sb="6" eb="7">
      <t>ハイ</t>
    </rPh>
    <rPh sb="7" eb="9">
      <t>デグチ</t>
    </rPh>
    <rPh sb="9" eb="11">
      <t>オンド</t>
    </rPh>
    <rPh sb="11" eb="12">
      <t>サ</t>
    </rPh>
    <rPh sb="17" eb="19">
      <t>イジョウ</t>
    </rPh>
    <phoneticPr fontId="18"/>
  </si>
  <si>
    <t>※COP：測定条件における（加熱能力）/（消費電力）</t>
  </si>
  <si>
    <t>熱源水入口温度：12℃以上～22℃未満</t>
    <phoneticPr fontId="18"/>
  </si>
  <si>
    <t>熱源水入口温度：12℃以上22℃未満</t>
    <rPh sb="0" eb="2">
      <t>ネツゲン</t>
    </rPh>
    <rPh sb="2" eb="3">
      <t>スイ</t>
    </rPh>
    <rPh sb="3" eb="5">
      <t>イリグチ</t>
    </rPh>
    <rPh sb="5" eb="7">
      <t>オンド</t>
    </rPh>
    <rPh sb="11" eb="13">
      <t>イジョウ</t>
    </rPh>
    <rPh sb="16" eb="18">
      <t>ミマン</t>
    </rPh>
    <phoneticPr fontId="18"/>
  </si>
  <si>
    <t>熱源水入口温度：50℃以上</t>
    <phoneticPr fontId="18"/>
  </si>
  <si>
    <t>温水出口温度：45℃以上～65℃未満
（ΔT：温水入出口温度差）：5℃～10℃</t>
    <phoneticPr fontId="18"/>
  </si>
  <si>
    <t>熱源水入口温度：5℃以上～10℃未満</t>
    <phoneticPr fontId="18"/>
  </si>
  <si>
    <t>熱源水入口温度：30℃以上～40℃未満</t>
    <phoneticPr fontId="18"/>
  </si>
  <si>
    <t>Ver01.00</t>
    <phoneticPr fontId="18"/>
  </si>
  <si>
    <t>非公表</t>
    <rPh sb="0" eb="3">
      <t>ヒコウヒョウ</t>
    </rPh>
    <phoneticPr fontId="18"/>
  </si>
  <si>
    <t>対象外</t>
    <rPh sb="0" eb="3">
      <t>タイショウガイ</t>
    </rPh>
    <phoneticPr fontId="18"/>
  </si>
  <si>
    <t>希望小売価格
（千円）</t>
    <rPh sb="0" eb="6">
      <t>キボウコウリカカク</t>
    </rPh>
    <rPh sb="8" eb="9">
      <t>セン</t>
    </rPh>
    <rPh sb="9" eb="10">
      <t>エン</t>
    </rPh>
    <phoneticPr fontId="18"/>
  </si>
  <si>
    <t>事務局
備考欄</t>
    <rPh sb="0" eb="3">
      <t>ジムキョク</t>
    </rPh>
    <rPh sb="4" eb="7">
      <t>ビコウラン</t>
    </rPh>
    <phoneticPr fontId="18"/>
  </si>
  <si>
    <t>非公表</t>
    <phoneticPr fontId="18"/>
  </si>
  <si>
    <t>ワイルドカードの内訳一覧</t>
    <phoneticPr fontId="18"/>
  </si>
  <si>
    <t>非公表</t>
    <phoneticPr fontId="18"/>
  </si>
  <si>
    <t>BBB</t>
    <phoneticPr fontId="18"/>
  </si>
  <si>
    <t>aaaa-bbbb■</t>
  </si>
  <si>
    <t>aaaa-bbbb■</t>
    <phoneticPr fontId="18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</si>
  <si>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8"/>
  </si>
  <si>
    <t>ワイルドカード
未入力
判定</t>
    <rPh sb="8" eb="11">
      <t>ミニュウリョク</t>
    </rPh>
    <rPh sb="12" eb="14">
      <t>ハンテイ</t>
    </rPh>
    <phoneticPr fontId="18"/>
  </si>
  <si>
    <t>非表示項目</t>
    <rPh sb="0" eb="3">
      <t>ヒヒョウジ</t>
    </rPh>
    <rPh sb="3" eb="5">
      <t>コウモク</t>
    </rPh>
    <phoneticPr fontId="18"/>
  </si>
  <si>
    <t>自動表示</t>
    <rPh sb="0" eb="4">
      <t>ジドウヒョウジ</t>
    </rPh>
    <phoneticPr fontId="18"/>
  </si>
  <si>
    <t>型番重複チェック用</t>
    <phoneticPr fontId="18"/>
  </si>
  <si>
    <t>XYZヒートポンプ</t>
  </si>
  <si>
    <t>熱源水入口温度：0℃以下</t>
  </si>
  <si>
    <t>CCC</t>
    <phoneticPr fontId="18"/>
  </si>
  <si>
    <t>必須（条件有）</t>
    <rPh sb="0" eb="2">
      <t>ヒッス</t>
    </rPh>
    <rPh sb="3" eb="5">
      <t>ジョウケン</t>
    </rPh>
    <rPh sb="5" eb="6">
      <t>アリ</t>
    </rPh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</si>
  <si>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</si>
  <si>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</si>
  <si>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</si>
  <si>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産業ヒートポンプ</t>
    <rPh sb="0" eb="2">
      <t>サンギョウ</t>
    </rPh>
    <phoneticPr fontId="18"/>
  </si>
  <si>
    <t>産業ヒートポンプ（温水ヒートポンプ）</t>
    <rPh sb="0" eb="2">
      <t>サンギョウ</t>
    </rPh>
    <rPh sb="9" eb="11">
      <t>オンスイ</t>
    </rPh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</si>
  <si>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</si>
  <si>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-FL（●●仕様）,-GK（〇〇タイプ）</t>
    <phoneticPr fontId="18"/>
  </si>
  <si>
    <t>st-kataban@sii.or.jp</t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</si>
  <si>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18"/>
  </si>
  <si>
    <t>〇〇〇株式会社</t>
  </si>
  <si>
    <t>〇〇〇株式会社</t>
    <rPh sb="3" eb="7">
      <t>カブシキガイシャ</t>
    </rPh>
    <phoneticPr fontId="18"/>
  </si>
  <si>
    <t>マルマルマル</t>
  </si>
  <si>
    <t>マルマルマル</t>
    <phoneticPr fontId="18"/>
  </si>
  <si>
    <t>〇〇〇株式会社</t>
    <phoneticPr fontId="18"/>
  </si>
  <si>
    <t>マルマルマル</t>
    <phoneticPr fontId="18"/>
  </si>
  <si>
    <t>Ver.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</si>
  <si>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"/>
  </si>
  <si>
    <t>1.01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</si>
</sst>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;\-0;;@"/>
    <numFmt numFmtId="177" formatCode="0_);[Red]\(0\)"/>
    <numFmt numFmtId="178" formatCode="0.00_);[Red]\(0.00\)"/>
    <numFmt numFmtId="179" formatCode="#,##0_ "/>
  </numFmts>
  <fonts count="6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2" xfId="169" applyFont="1" applyFill="1" applyBorder="1" applyAlignment="1" applyProtection="1">
      <alignment horizontal="center" vertical="center"/>
    </xf>
    <xf numFmtId="0" fontId="51" fillId="42" borderId="24" xfId="169" applyFont="1" applyFill="1" applyBorder="1" applyAlignment="1" applyProtection="1">
      <alignment horizontal="center" vertical="center" wrapText="1"/>
    </xf>
    <xf numFmtId="0" fontId="51" fillId="41" borderId="24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33" borderId="29" xfId="102" applyNumberFormat="1" applyFont="1" applyFill="1" applyBorder="1" applyAlignment="1" applyProtection="1">
      <alignment horizontal="center" vertical="center" shrinkToFit="1"/>
    </xf>
    <xf numFmtId="49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0" fontId="51" fillId="42" borderId="35" xfId="169" applyFont="1" applyFill="1" applyBorder="1" applyAlignment="1" applyProtection="1">
      <alignment horizontal="center" vertical="center"/>
    </xf>
    <xf numFmtId="0" fontId="52" fillId="34" borderId="29" xfId="169" applyFont="1" applyFill="1" applyBorder="1" applyAlignment="1" applyProtection="1">
      <alignment horizontal="center" vertical="center"/>
    </xf>
    <xf numFmtId="0" fontId="52" fillId="33" borderId="29" xfId="169" applyFont="1" applyFill="1" applyBorder="1" applyAlignment="1" applyProtection="1">
      <alignment horizontal="center" vertical="center"/>
    </xf>
    <xf numFmtId="0" fontId="50" fillId="38" borderId="24" xfId="169" applyFont="1" applyFill="1" applyBorder="1" applyAlignment="1" applyProtection="1">
      <alignment horizontal="center" vertical="center"/>
    </xf>
    <xf numFmtId="0" fontId="50" fillId="38" borderId="27" xfId="169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56" fillId="0" borderId="0" xfId="169" applyFont="1" applyFill="1" applyBorder="1" applyAlignment="1" applyProtection="1">
      <alignment vertical="center" wrapText="1"/>
    </xf>
    <xf numFmtId="0" fontId="53" fillId="0" borderId="0" xfId="169" applyFont="1" applyFill="1" applyAlignment="1">
      <alignment horizontal="center" vertical="center"/>
    </xf>
    <xf numFmtId="0" fontId="51" fillId="36" borderId="23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45" fillId="0" borderId="0" xfId="169" applyFont="1" applyFill="1" applyAlignment="1" applyProtection="1">
      <alignment vertical="center"/>
    </xf>
    <xf numFmtId="177" fontId="51" fillId="41" borderId="10" xfId="102" applyNumberFormat="1" applyFont="1" applyFill="1" applyBorder="1" applyAlignment="1" applyProtection="1">
      <alignment horizontal="center" vertical="center" shrinkToFit="1"/>
    </xf>
    <xf numFmtId="177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1" fillId="37" borderId="23" xfId="169" applyFont="1" applyFill="1" applyBorder="1" applyAlignment="1" applyProtection="1">
      <alignment horizontal="center" vertical="center"/>
    </xf>
    <xf numFmtId="177" fontId="52" fillId="0" borderId="29" xfId="102" applyNumberFormat="1" applyFont="1" applyBorder="1" applyAlignment="1" applyProtection="1">
      <alignment horizontal="center" vertical="center" shrinkToFit="1"/>
      <protection locked="0"/>
    </xf>
    <xf numFmtId="0" fontId="47" fillId="0" borderId="0" xfId="169" applyFont="1" applyFill="1" applyBorder="1" applyAlignment="1" applyProtection="1">
      <alignment vertical="center"/>
    </xf>
    <xf numFmtId="0" fontId="53" fillId="0" borderId="0" xfId="169" applyFont="1" applyAlignment="1">
      <alignment horizontal="center" vertical="center" wrapText="1"/>
    </xf>
    <xf numFmtId="0" fontId="45" fillId="0" borderId="0" xfId="169" applyFont="1" applyFill="1" applyAlignment="1" applyProtection="1">
      <alignment horizontal="center"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9" xfId="102" quotePrefix="1" applyNumberFormat="1" applyFont="1" applyFill="1" applyBorder="1" applyAlignment="1" applyProtection="1">
      <alignment horizontal="center" vertical="center" shrinkToFit="1"/>
    </xf>
    <xf numFmtId="0" fontId="45" fillId="0" borderId="0" xfId="169" quotePrefix="1" applyFont="1" applyFill="1" applyAlignment="1" applyProtection="1">
      <alignment horizontal="center" vertical="center"/>
    </xf>
    <xf numFmtId="0" fontId="53" fillId="0" borderId="24" xfId="169" applyFont="1" applyBorder="1" applyAlignment="1" applyProtection="1">
      <alignment horizontal="center" vertical="center"/>
    </xf>
    <xf numFmtId="0" fontId="53" fillId="0" borderId="10" xfId="169" applyFont="1" applyBorder="1" applyAlignment="1" applyProtection="1">
      <alignment horizontal="center" vertical="center"/>
    </xf>
    <xf numFmtId="178" fontId="51" fillId="41" borderId="10" xfId="102" applyNumberFormat="1" applyFont="1" applyFill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  <protection locked="0"/>
    </xf>
    <xf numFmtId="178" fontId="52" fillId="0" borderId="29" xfId="102" applyNumberFormat="1" applyFont="1" applyBorder="1" applyAlignment="1" applyProtection="1">
      <alignment horizontal="center" vertical="center" shrinkToFit="1"/>
      <protection locked="0"/>
    </xf>
    <xf numFmtId="0" fontId="52" fillId="0" borderId="24" xfId="169" applyFont="1" applyBorder="1" applyAlignment="1" applyProtection="1">
      <alignment horizontal="center" vertical="center" shrinkToFit="1"/>
    </xf>
    <xf numFmtId="0" fontId="52" fillId="33" borderId="10" xfId="169" applyFont="1" applyFill="1" applyBorder="1" applyAlignment="1" applyProtection="1">
      <alignment horizontal="center" vertical="center" shrinkToFit="1"/>
    </xf>
    <xf numFmtId="0" fontId="52" fillId="0" borderId="27" xfId="169" applyFont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53" fillId="0" borderId="0" xfId="169" applyFont="1" applyFill="1" applyAlignment="1">
      <alignment horizontal="center" vertical="center" wrapText="1"/>
    </xf>
    <xf numFmtId="0" fontId="51" fillId="0" borderId="25" xfId="102" applyNumberFormat="1" applyFont="1" applyFill="1" applyBorder="1" applyAlignment="1" applyProtection="1">
      <alignment horizontal="center" vertical="center"/>
      <protection locked="0"/>
    </xf>
    <xf numFmtId="2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2" fontId="52" fillId="33" borderId="29" xfId="102" applyNumberFormat="1" applyFont="1" applyFill="1" applyBorder="1" applyAlignment="1" applyProtection="1">
      <alignment horizontal="center" vertical="center" shrinkToFit="1"/>
    </xf>
    <xf numFmtId="0" fontId="51" fillId="0" borderId="28" xfId="102" applyNumberFormat="1" applyFont="1" applyFill="1" applyBorder="1" applyAlignment="1" applyProtection="1">
      <alignment horizontal="center" vertical="center"/>
      <protection locked="0"/>
    </xf>
    <xf numFmtId="14" fontId="48" fillId="0" borderId="10" xfId="169" applyNumberFormat="1" applyFont="1" applyFill="1" applyBorder="1" applyAlignment="1" applyProtection="1">
      <alignment horizontal="center" vertical="center"/>
      <protection locked="0"/>
    </xf>
    <xf numFmtId="0" fontId="51" fillId="41" borderId="10" xfId="102" applyNumberFormat="1" applyFont="1" applyFill="1" applyBorder="1" applyAlignment="1" applyProtection="1">
      <alignment horizontal="center" vertical="center" wrapText="1" shrinkToFit="1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Border="1" applyAlignment="1" applyProtection="1">
      <alignment horizontal="center" vertical="center" shrinkToFit="1"/>
      <protection locked="0"/>
    </xf>
    <xf numFmtId="0" fontId="52" fillId="0" borderId="29" xfId="102" applyNumberFormat="1" applyFont="1" applyBorder="1" applyAlignment="1" applyProtection="1">
      <alignment horizontal="center" vertical="center" wrapText="1" shrinkToFit="1"/>
      <protection locked="0"/>
    </xf>
    <xf numFmtId="0" fontId="52" fillId="0" borderId="29" xfId="102" applyNumberFormat="1" applyFont="1" applyFill="1" applyBorder="1" applyAlignment="1" applyProtection="1">
      <alignment horizontal="center" vertical="center" shrinkToFit="1"/>
      <protection locked="0"/>
    </xf>
    <xf numFmtId="179" fontId="51" fillId="0" borderId="11" xfId="102" applyNumberFormat="1" applyFont="1" applyFill="1" applyBorder="1" applyAlignment="1" applyProtection="1">
      <alignment horizontal="center" vertical="center"/>
      <protection locked="0"/>
    </xf>
    <xf numFmtId="179" fontId="51" fillId="0" borderId="43" xfId="102" applyNumberFormat="1" applyFont="1" applyFill="1" applyBorder="1" applyAlignment="1" applyProtection="1">
      <alignment horizontal="center" vertical="center"/>
      <protection locked="0"/>
    </xf>
    <xf numFmtId="0" fontId="53" fillId="33" borderId="10" xfId="169" applyFont="1" applyFill="1" applyBorder="1" applyAlignment="1" applyProtection="1">
      <alignment horizontal="center" vertical="center"/>
    </xf>
    <xf numFmtId="0" fontId="51" fillId="36" borderId="26" xfId="169" applyFont="1" applyFill="1" applyBorder="1" applyAlignment="1" applyProtection="1">
      <alignment horizontal="center" vertical="center"/>
    </xf>
    <xf numFmtId="0" fontId="51" fillId="36" borderId="11" xfId="169" applyFont="1" applyFill="1" applyBorder="1" applyAlignment="1" applyProtection="1">
      <alignment horizontal="center" vertical="center"/>
    </xf>
    <xf numFmtId="0" fontId="53" fillId="0" borderId="12" xfId="169" applyFont="1" applyBorder="1" applyAlignment="1" applyProtection="1">
      <alignment horizontal="center" vertical="center"/>
    </xf>
    <xf numFmtId="0" fontId="47" fillId="0" borderId="0" xfId="169" applyFont="1" applyFill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46" fillId="0" borderId="0" xfId="169" applyFont="1" applyFill="1" applyBorder="1" applyAlignment="1" applyProtection="1">
      <alignment horizontal="center" vertical="center"/>
    </xf>
    <xf numFmtId="0" fontId="50" fillId="38" borderId="22" xfId="169" applyFont="1" applyFill="1" applyBorder="1" applyAlignment="1" applyProtection="1">
      <alignment horizontal="center" vertical="center"/>
    </xf>
    <xf numFmtId="0" fontId="56" fillId="0" borderId="25" xfId="169" applyFont="1" applyBorder="1" applyAlignment="1" applyProtection="1">
      <alignment horizontal="center" vertical="center" wrapText="1"/>
    </xf>
    <xf numFmtId="0" fontId="56" fillId="0" borderId="28" xfId="169" applyFont="1" applyFill="1" applyBorder="1" applyAlignment="1" applyProtection="1">
      <alignment horizontal="center" vertical="center" wrapText="1"/>
    </xf>
    <xf numFmtId="49" fontId="51" fillId="33" borderId="10" xfId="102" quotePrefix="1" applyNumberFormat="1" applyFont="1" applyFill="1" applyBorder="1" applyAlignment="1" applyProtection="1">
      <alignment horizontal="center" vertical="center" shrinkToFit="1"/>
    </xf>
    <xf numFmtId="0" fontId="60" fillId="0" borderId="0" xfId="177" applyFont="1">
      <alignment vertical="center"/>
    </xf>
    <xf numFmtId="0" fontId="1" fillId="0" borderId="0" xfId="177">
      <alignment vertical="center"/>
    </xf>
    <xf numFmtId="0" fontId="1" fillId="0" borderId="40" xfId="177" applyBorder="1">
      <alignment vertical="center"/>
    </xf>
    <xf numFmtId="0" fontId="32" fillId="0" borderId="10" xfId="177" applyFont="1" applyBorder="1">
      <alignment vertical="center"/>
    </xf>
    <xf numFmtId="0" fontId="59" fillId="37" borderId="10" xfId="178" applyFill="1" applyBorder="1" applyAlignment="1" applyProtection="1">
      <alignment vertical="center" wrapText="1"/>
    </xf>
    <xf numFmtId="0" fontId="32" fillId="37" borderId="10" xfId="177" applyFont="1" applyFill="1" applyBorder="1">
      <alignment vertical="center"/>
    </xf>
    <xf numFmtId="0" fontId="52" fillId="33" borderId="29" xfId="169" applyFont="1" applyFill="1" applyBorder="1" applyAlignment="1" applyProtection="1">
      <alignment horizontal="center" vertical="center" shrinkToFit="1"/>
    </xf>
    <xf numFmtId="0" fontId="67" fillId="0" borderId="0" xfId="169" applyFont="1" applyFill="1" applyBorder="1" applyAlignment="1" applyProtection="1">
      <alignment vertical="center" wrapText="1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53" fillId="0" borderId="0" xfId="0" applyFont="1" applyProtection="1">
      <alignment vertical="center"/>
    </xf>
    <xf numFmtId="0" fontId="54" fillId="0" borderId="0" xfId="169" applyFont="1" applyFill="1" applyBorder="1" applyAlignment="1" applyProtection="1">
      <alignment horizontal="left" vertical="center" shrinkToFit="1"/>
    </xf>
    <xf numFmtId="0" fontId="58" fillId="0" borderId="0" xfId="169" applyFont="1" applyProtection="1">
      <alignment vertical="center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Alignment="1" applyProtection="1">
      <alignment vertical="top"/>
    </xf>
    <xf numFmtId="0" fontId="48" fillId="35" borderId="10" xfId="169" applyFont="1" applyFill="1" applyBorder="1" applyAlignment="1" applyProtection="1">
      <alignment horizontal="center" vertical="center"/>
    </xf>
    <xf numFmtId="14" fontId="48" fillId="0" borderId="10" xfId="169" applyNumberFormat="1" applyFont="1" applyFill="1" applyBorder="1" applyAlignment="1" applyProtection="1">
      <alignment horizontal="center" vertical="center"/>
    </xf>
    <xf numFmtId="14" fontId="48" fillId="0" borderId="0" xfId="169" applyNumberFormat="1" applyFont="1" applyFill="1" applyBorder="1" applyAlignment="1" applyProtection="1">
      <alignment horizontal="center" vertical="center"/>
    </xf>
    <xf numFmtId="0" fontId="43" fillId="0" borderId="0" xfId="169" applyFont="1" applyFill="1" applyBorder="1" applyAlignment="1" applyProtection="1">
      <alignment vertical="top"/>
    </xf>
    <xf numFmtId="0" fontId="48" fillId="37" borderId="10" xfId="169" applyFont="1" applyFill="1" applyBorder="1" applyAlignment="1" applyProtection="1">
      <alignment horizontal="center" vertical="center"/>
    </xf>
    <xf numFmtId="0" fontId="48" fillId="0" borderId="0" xfId="169" applyFont="1" applyFill="1" applyBorder="1" applyAlignment="1" applyProtection="1">
      <alignment horizontal="center" vertical="center"/>
    </xf>
    <xf numFmtId="0" fontId="44" fillId="0" borderId="36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53" fillId="0" borderId="0" xfId="0" applyFont="1" applyAlignment="1" applyProtection="1">
      <alignment horizontal="center" vertical="center"/>
    </xf>
    <xf numFmtId="0" fontId="44" fillId="0" borderId="0" xfId="169" applyFont="1" applyBorder="1" applyAlignment="1" applyProtection="1">
      <alignment horizontal="center" vertical="center"/>
    </xf>
    <xf numFmtId="0" fontId="52" fillId="37" borderId="26" xfId="0" applyFont="1" applyFill="1" applyBorder="1" applyAlignment="1" applyProtection="1">
      <alignment horizontal="center" vertical="center"/>
    </xf>
    <xf numFmtId="0" fontId="52" fillId="37" borderId="31" xfId="0" applyFont="1" applyFill="1" applyBorder="1" applyAlignment="1" applyProtection="1">
      <alignment horizontal="center" vertical="center"/>
    </xf>
    <xf numFmtId="0" fontId="52" fillId="37" borderId="44" xfId="0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51" fillId="0" borderId="0" xfId="169" applyFont="1" applyFill="1" applyBorder="1" applyAlignment="1" applyProtection="1">
      <alignment horizontal="center" vertical="center"/>
    </xf>
    <xf numFmtId="0" fontId="51" fillId="37" borderId="10" xfId="0" applyFont="1" applyFill="1" applyBorder="1" applyAlignment="1" applyProtection="1">
      <alignment horizontal="center" vertical="center"/>
    </xf>
    <xf numFmtId="0" fontId="51" fillId="37" borderId="25" xfId="0" applyFont="1" applyFill="1" applyBorder="1" applyAlignment="1" applyProtection="1">
      <alignment horizontal="center" vertical="center"/>
    </xf>
    <xf numFmtId="0" fontId="51" fillId="37" borderId="45" xfId="0" applyFont="1" applyFill="1" applyBorder="1" applyAlignment="1" applyProtection="1">
      <alignment horizontal="center" vertical="center"/>
    </xf>
    <xf numFmtId="0" fontId="52" fillId="35" borderId="29" xfId="0" applyFont="1" applyFill="1" applyBorder="1" applyAlignment="1" applyProtection="1">
      <alignment horizontal="center" vertical="center"/>
    </xf>
    <xf numFmtId="0" fontId="52" fillId="35" borderId="28" xfId="0" applyFont="1" applyFill="1" applyBorder="1" applyAlignment="1" applyProtection="1">
      <alignment horizontal="center" vertical="center"/>
    </xf>
    <xf numFmtId="0" fontId="52" fillId="43" borderId="46" xfId="0" applyFont="1" applyFill="1" applyBorder="1" applyAlignment="1" applyProtection="1">
      <alignment horizontal="center" vertical="center"/>
    </xf>
    <xf numFmtId="0" fontId="51" fillId="0" borderId="0" xfId="169" applyFont="1" applyFill="1" applyBorder="1" applyAlignment="1" applyProtection="1">
      <alignment horizontal="center" vertical="center" wrapText="1"/>
    </xf>
    <xf numFmtId="179" fontId="51" fillId="41" borderId="11" xfId="102" applyNumberFormat="1" applyFont="1" applyFill="1" applyBorder="1" applyAlignment="1" applyProtection="1">
      <alignment horizontal="center" vertical="center"/>
    </xf>
    <xf numFmtId="0" fontId="51" fillId="41" borderId="25" xfId="102" applyNumberFormat="1" applyFont="1" applyFill="1" applyBorder="1" applyAlignment="1" applyProtection="1">
      <alignment horizontal="center" vertical="center"/>
    </xf>
    <xf numFmtId="0" fontId="51" fillId="33" borderId="45" xfId="102" applyNumberFormat="1" applyFont="1" applyFill="1" applyBorder="1" applyAlignment="1" applyProtection="1">
      <alignment horizontal="center" vertical="center"/>
    </xf>
    <xf numFmtId="0" fontId="45" fillId="39" borderId="12" xfId="0" applyFont="1" applyFill="1" applyBorder="1" applyAlignment="1" applyProtection="1">
      <alignment horizontal="center" vertical="center" wrapText="1"/>
    </xf>
    <xf numFmtId="0" fontId="45" fillId="39" borderId="10" xfId="0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 applyProtection="1">
      <alignment horizontal="center" vertical="center" wrapText="1"/>
    </xf>
    <xf numFmtId="0" fontId="66" fillId="39" borderId="0" xfId="0" applyFont="1" applyFill="1" applyAlignment="1" applyProtection="1">
      <alignment horizontal="center" vertical="center" wrapText="1"/>
    </xf>
    <xf numFmtId="0" fontId="52" fillId="0" borderId="10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wrapText="1" shrinkToFit="1"/>
    </xf>
    <xf numFmtId="0" fontId="52" fillId="0" borderId="10" xfId="102" applyNumberFormat="1" applyFont="1" applyFill="1" applyBorder="1" applyAlignment="1" applyProtection="1">
      <alignment horizontal="center" vertical="center" shrinkToFit="1"/>
    </xf>
    <xf numFmtId="177" fontId="52" fillId="0" borderId="10" xfId="102" applyNumberFormat="1" applyFont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</xf>
    <xf numFmtId="179" fontId="51" fillId="0" borderId="11" xfId="102" applyNumberFormat="1" applyFont="1" applyFill="1" applyBorder="1" applyAlignment="1" applyProtection="1">
      <alignment horizontal="center" vertical="center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0" fontId="51" fillId="0" borderId="25" xfId="102" applyNumberFormat="1" applyFont="1" applyFill="1" applyBorder="1" applyAlignment="1" applyProtection="1">
      <alignment horizontal="center" vertical="center"/>
    </xf>
    <xf numFmtId="0" fontId="52" fillId="0" borderId="29" xfId="169" applyFont="1" applyFill="1" applyBorder="1" applyAlignment="1" applyProtection="1">
      <alignment horizontal="center" vertical="center" shrinkToFit="1"/>
    </xf>
    <xf numFmtId="49" fontId="52" fillId="0" borderId="29" xfId="102" applyNumberFormat="1" applyFont="1" applyFill="1" applyBorder="1" applyAlignment="1" applyProtection="1">
      <alignment horizontal="center" vertical="center" shrinkToFit="1"/>
    </xf>
    <xf numFmtId="0" fontId="52" fillId="0" borderId="29" xfId="102" applyNumberFormat="1" applyFont="1" applyBorder="1" applyAlignment="1" applyProtection="1">
      <alignment horizontal="center" vertical="center" shrinkToFit="1"/>
    </xf>
    <xf numFmtId="0" fontId="52" fillId="0" borderId="29" xfId="102" applyNumberFormat="1" applyFont="1" applyBorder="1" applyAlignment="1" applyProtection="1">
      <alignment horizontal="center" vertical="center" wrapText="1" shrinkToFit="1"/>
    </xf>
    <xf numFmtId="0" fontId="52" fillId="0" borderId="29" xfId="102" applyNumberFormat="1" applyFont="1" applyFill="1" applyBorder="1" applyAlignment="1" applyProtection="1">
      <alignment horizontal="center" vertical="center" shrinkToFit="1"/>
    </xf>
    <xf numFmtId="177" fontId="52" fillId="0" borderId="29" xfId="102" applyNumberFormat="1" applyFont="1" applyBorder="1" applyAlignment="1" applyProtection="1">
      <alignment horizontal="center" vertical="center" shrinkToFit="1"/>
    </xf>
    <xf numFmtId="178" fontId="52" fillId="0" borderId="29" xfId="102" applyNumberFormat="1" applyFont="1" applyBorder="1" applyAlignment="1" applyProtection="1">
      <alignment horizontal="center" vertical="center" shrinkToFit="1"/>
    </xf>
    <xf numFmtId="179" fontId="51" fillId="0" borderId="43" xfId="102" applyNumberFormat="1" applyFont="1" applyFill="1" applyBorder="1" applyAlignment="1" applyProtection="1">
      <alignment horizontal="center" vertical="center"/>
    </xf>
    <xf numFmtId="0" fontId="51" fillId="0" borderId="28" xfId="102" applyNumberFormat="1" applyFont="1" applyFill="1" applyBorder="1" applyAlignment="1" applyProtection="1">
      <alignment horizontal="center" vertical="center"/>
    </xf>
    <xf numFmtId="0" fontId="51" fillId="33" borderId="46" xfId="102" applyNumberFormat="1" applyFont="1" applyFill="1" applyBorder="1" applyAlignment="1" applyProtection="1">
      <alignment horizontal="center" vertical="center"/>
    </xf>
    <xf numFmtId="0" fontId="42" fillId="0" borderId="0" xfId="169" applyFont="1" applyAlignment="1" applyProtection="1">
      <alignment horizontal="center" vertical="center"/>
    </xf>
    <xf numFmtId="0" fontId="42" fillId="0" borderId="0" xfId="169" applyFont="1" applyFill="1" applyAlignment="1" applyProtection="1">
      <alignment vertical="center"/>
    </xf>
    <xf numFmtId="0" fontId="42" fillId="44" borderId="0" xfId="169" applyFont="1" applyFill="1" applyAlignment="1" applyProtection="1">
      <alignment horizontal="right" vertical="center"/>
    </xf>
    <xf numFmtId="0" fontId="56" fillId="0" borderId="31" xfId="169" applyFont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/>
    </xf>
    <xf numFmtId="0" fontId="51" fillId="0" borderId="5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1" fillId="0" borderId="16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 wrapText="1"/>
    </xf>
    <xf numFmtId="0" fontId="57" fillId="45" borderId="12" xfId="171" applyFont="1" applyFill="1" applyBorder="1" applyAlignment="1" applyProtection="1">
      <alignment horizontal="center" vertical="center"/>
    </xf>
    <xf numFmtId="0" fontId="57" fillId="45" borderId="10" xfId="171" applyFont="1" applyFill="1" applyBorder="1" applyAlignment="1" applyProtection="1">
      <alignment horizontal="center" vertical="center"/>
    </xf>
    <xf numFmtId="0" fontId="53" fillId="45" borderId="11" xfId="171" applyFont="1" applyFill="1" applyBorder="1" applyAlignment="1" applyProtection="1">
      <alignment horizontal="center" vertical="center" wrapText="1"/>
    </xf>
    <xf numFmtId="0" fontId="53" fillId="0" borderId="12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 wrapText="1"/>
    </xf>
    <xf numFmtId="0" fontId="51" fillId="41" borderId="54" xfId="102" applyNumberFormat="1" applyFont="1" applyFill="1" applyBorder="1" applyAlignment="1" applyProtection="1">
      <alignment horizontal="center" vertical="center"/>
    </xf>
    <xf numFmtId="0" fontId="51" fillId="41" borderId="10" xfId="102" quotePrefix="1" applyNumberFormat="1" applyFont="1" applyFill="1" applyBorder="1" applyAlignment="1" applyProtection="1">
      <alignment horizontal="center"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0" fontId="42" fillId="44" borderId="0" xfId="169" applyFont="1" applyFill="1" applyAlignment="1" applyProtection="1">
      <alignment horizontal="center" vertical="center"/>
    </xf>
    <xf numFmtId="0" fontId="51" fillId="0" borderId="10" xfId="169" applyFont="1" applyFill="1" applyBorder="1" applyAlignment="1" applyProtection="1">
      <alignment horizontal="center" vertical="center" shrinkToFit="1"/>
      <protection locked="0"/>
    </xf>
    <xf numFmtId="0" fontId="51" fillId="0" borderId="29" xfId="169" applyFont="1" applyFill="1" applyBorder="1" applyAlignment="1" applyProtection="1">
      <alignment horizontal="center" vertical="center" shrinkToFit="1"/>
      <protection locked="0"/>
    </xf>
    <xf numFmtId="0" fontId="47" fillId="40" borderId="37" xfId="169" applyFont="1" applyFill="1" applyBorder="1" applyAlignment="1" applyProtection="1">
      <alignment horizontal="center" vertical="center"/>
    </xf>
    <xf numFmtId="0" fontId="47" fillId="40" borderId="52" xfId="169" applyFont="1" applyFill="1" applyBorder="1" applyAlignment="1" applyProtection="1">
      <alignment horizontal="center" vertical="center"/>
    </xf>
    <xf numFmtId="0" fontId="47" fillId="40" borderId="21" xfId="169" applyFont="1" applyFill="1" applyBorder="1" applyAlignment="1" applyProtection="1">
      <alignment horizontal="center" vertical="center"/>
    </xf>
    <xf numFmtId="0" fontId="56" fillId="0" borderId="51" xfId="169" applyFont="1" applyBorder="1" applyAlignment="1" applyProtection="1">
      <alignment horizontal="center" vertical="center" wrapText="1"/>
    </xf>
    <xf numFmtId="0" fontId="56" fillId="0" borderId="0" xfId="169" applyFont="1" applyBorder="1" applyAlignment="1" applyProtection="1">
      <alignment horizontal="center" vertical="center" wrapText="1"/>
    </xf>
    <xf numFmtId="0" fontId="56" fillId="0" borderId="53" xfId="169" applyFont="1" applyBorder="1" applyAlignment="1" applyProtection="1">
      <alignment horizontal="center" vertical="center" wrapText="1"/>
    </xf>
    <xf numFmtId="0" fontId="56" fillId="0" borderId="11" xfId="169" applyFont="1" applyBorder="1" applyAlignment="1" applyProtection="1">
      <alignment horizontal="center" vertical="center" wrapText="1"/>
    </xf>
    <xf numFmtId="0" fontId="56" fillId="0" borderId="13" xfId="169" applyFont="1" applyBorder="1" applyAlignment="1" applyProtection="1">
      <alignment horizontal="center" vertical="center" wrapText="1"/>
    </xf>
    <xf numFmtId="0" fontId="56" fillId="0" borderId="54" xfId="169" applyFont="1" applyBorder="1" applyAlignment="1" applyProtection="1">
      <alignment horizontal="center" vertical="center" wrapText="1"/>
    </xf>
    <xf numFmtId="0" fontId="56" fillId="0" borderId="55" xfId="169" applyFont="1" applyFill="1" applyBorder="1" applyAlignment="1" applyProtection="1">
      <alignment horizontal="center" vertical="center" wrapText="1"/>
    </xf>
    <xf numFmtId="0" fontId="56" fillId="0" borderId="36" xfId="169" applyFont="1" applyFill="1" applyBorder="1" applyAlignment="1" applyProtection="1">
      <alignment horizontal="center" vertical="center" wrapText="1"/>
    </xf>
    <xf numFmtId="0" fontId="56" fillId="0" borderId="56" xfId="169" applyFont="1" applyFill="1" applyBorder="1" applyAlignment="1" applyProtection="1">
      <alignment horizontal="center" vertical="center" wrapText="1"/>
    </xf>
    <xf numFmtId="0" fontId="50" fillId="0" borderId="10" xfId="170" applyFont="1" applyBorder="1" applyAlignment="1">
      <alignment horizontal="left" vertical="top" wrapText="1"/>
    </xf>
    <xf numFmtId="0" fontId="46" fillId="44" borderId="11" xfId="169" applyFont="1" applyFill="1" applyBorder="1" applyAlignment="1" applyProtection="1">
      <alignment horizontal="center" vertical="center"/>
    </xf>
    <xf numFmtId="0" fontId="46" fillId="44" borderId="13" xfId="169" applyFont="1" applyFill="1" applyBorder="1" applyAlignment="1" applyProtection="1">
      <alignment horizontal="center" vertical="center"/>
    </xf>
    <xf numFmtId="0" fontId="46" fillId="44" borderId="12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30" xfId="169" applyFont="1" applyFill="1" applyBorder="1" applyAlignment="1" applyProtection="1">
      <alignment horizontal="center" vertical="center"/>
    </xf>
    <xf numFmtId="0" fontId="54" fillId="0" borderId="20" xfId="169" applyFont="1" applyBorder="1" applyAlignment="1" applyProtection="1">
      <alignment horizontal="left" vertical="center" shrinkToFit="1"/>
    </xf>
    <xf numFmtId="0" fontId="54" fillId="0" borderId="17" xfId="169" applyFont="1" applyBorder="1" applyAlignment="1" applyProtection="1">
      <alignment horizontal="left" vertical="center" shrinkToFit="1"/>
    </xf>
    <xf numFmtId="0" fontId="54" fillId="0" borderId="19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2" fillId="36" borderId="18" xfId="169" applyFont="1" applyFill="1" applyBorder="1" applyAlignment="1" applyProtection="1">
      <alignment horizontal="center" vertical="center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34" xfId="0" applyFont="1" applyFill="1" applyBorder="1" applyAlignment="1" applyProtection="1">
      <alignment horizontal="center" vertical="center" wrapText="1"/>
    </xf>
    <xf numFmtId="0" fontId="52" fillId="37" borderId="18" xfId="0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/>
    </xf>
    <xf numFmtId="0" fontId="52" fillId="37" borderId="18" xfId="0" applyFont="1" applyFill="1" applyBorder="1" applyAlignment="1" applyProtection="1">
      <alignment horizontal="center" vertical="center" wrapText="1"/>
    </xf>
    <xf numFmtId="0" fontId="52" fillId="37" borderId="14" xfId="0" applyFont="1" applyFill="1" applyBorder="1" applyAlignment="1" applyProtection="1">
      <alignment horizontal="center" vertical="center" wrapText="1"/>
    </xf>
    <xf numFmtId="0" fontId="52" fillId="0" borderId="32" xfId="169" applyFont="1" applyBorder="1" applyAlignment="1" applyProtection="1">
      <alignment horizontal="center" vertical="center"/>
    </xf>
    <xf numFmtId="0" fontId="52" fillId="0" borderId="33" xfId="169" applyFont="1" applyBorder="1" applyAlignment="1" applyProtection="1">
      <alignment horizontal="center" vertical="center"/>
    </xf>
    <xf numFmtId="0" fontId="52" fillId="36" borderId="18" xfId="169" applyFont="1" applyFill="1" applyBorder="1" applyAlignment="1" applyProtection="1">
      <alignment horizontal="center" vertical="center" wrapText="1"/>
    </xf>
    <xf numFmtId="0" fontId="52" fillId="37" borderId="18" xfId="169" applyFont="1" applyFill="1" applyBorder="1" applyAlignment="1" applyProtection="1">
      <alignment horizontal="center" vertical="center" wrapText="1"/>
    </xf>
    <xf numFmtId="0" fontId="52" fillId="37" borderId="18" xfId="169" applyFont="1" applyFill="1" applyBorder="1" applyAlignment="1" applyProtection="1">
      <alignment horizontal="center" vertical="center"/>
    </xf>
    <xf numFmtId="0" fontId="52" fillId="37" borderId="14" xfId="169" applyFont="1" applyFill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 wrapText="1"/>
    </xf>
    <xf numFmtId="0" fontId="51" fillId="37" borderId="34" xfId="169" applyFont="1" applyFill="1" applyBorder="1" applyAlignment="1" applyProtection="1">
      <alignment horizontal="center" vertical="center"/>
    </xf>
    <xf numFmtId="0" fontId="51" fillId="37" borderId="14" xfId="169" applyFont="1" applyFill="1" applyBorder="1" applyAlignment="1" applyProtection="1">
      <alignment horizontal="center" vertical="center"/>
    </xf>
    <xf numFmtId="0" fontId="51" fillId="39" borderId="12" xfId="169" applyFont="1" applyFill="1" applyBorder="1" applyAlignment="1" applyProtection="1">
      <alignment horizontal="center" vertical="center"/>
    </xf>
    <xf numFmtId="0" fontId="51" fillId="39" borderId="10" xfId="169" applyFont="1" applyFill="1" applyBorder="1" applyAlignment="1" applyProtection="1">
      <alignment horizontal="center" vertical="center"/>
    </xf>
    <xf numFmtId="0" fontId="51" fillId="39" borderId="13" xfId="169" applyFont="1" applyFill="1" applyBorder="1" applyAlignment="1" applyProtection="1">
      <alignment horizontal="center" vertical="center"/>
    </xf>
    <xf numFmtId="0" fontId="51" fillId="0" borderId="15" xfId="169" applyFont="1" applyBorder="1" applyAlignment="1" applyProtection="1">
      <alignment horizontal="center" vertical="center" wrapText="1"/>
    </xf>
    <xf numFmtId="0" fontId="51" fillId="0" borderId="16" xfId="169" applyFont="1" applyBorder="1" applyAlignment="1" applyProtection="1">
      <alignment horizontal="center" vertical="center"/>
    </xf>
    <xf numFmtId="0" fontId="51" fillId="0" borderId="17" xfId="169" applyFont="1" applyBorder="1" applyAlignment="1" applyProtection="1">
      <alignment horizontal="center" vertical="center"/>
    </xf>
    <xf numFmtId="0" fontId="51" fillId="0" borderId="38" xfId="169" applyFont="1" applyBorder="1" applyAlignment="1" applyProtection="1">
      <alignment horizontal="center" vertical="center" wrapText="1"/>
    </xf>
    <xf numFmtId="0" fontId="51" fillId="0" borderId="18" xfId="169" applyFont="1" applyBorder="1" applyAlignment="1" applyProtection="1">
      <alignment horizontal="center" vertical="center"/>
    </xf>
    <xf numFmtId="0" fontId="51" fillId="0" borderId="14" xfId="169" applyFont="1" applyBorder="1" applyAlignment="1" applyProtection="1">
      <alignment horizontal="center" vertical="center"/>
    </xf>
    <xf numFmtId="0" fontId="52" fillId="37" borderId="41" xfId="0" applyFont="1" applyFill="1" applyBorder="1" applyAlignment="1" applyProtection="1">
      <alignment horizontal="center" vertical="center"/>
    </xf>
    <xf numFmtId="0" fontId="52" fillId="37" borderId="39" xfId="0" applyFont="1" applyFill="1" applyBorder="1" applyAlignment="1" applyProtection="1">
      <alignment horizontal="center" vertical="center"/>
    </xf>
    <xf numFmtId="0" fontId="52" fillId="37" borderId="42" xfId="0" applyFont="1" applyFill="1" applyBorder="1" applyAlignment="1" applyProtection="1">
      <alignment horizontal="center" vertical="center"/>
    </xf>
    <xf numFmtId="0" fontId="52" fillId="37" borderId="34" xfId="0" applyFont="1" applyFill="1" applyBorder="1" applyAlignment="1" applyProtection="1">
      <alignment horizontal="center" vertical="center"/>
    </xf>
    <xf numFmtId="0" fontId="52" fillId="37" borderId="47" xfId="0" applyFont="1" applyFill="1" applyBorder="1" applyAlignment="1" applyProtection="1">
      <alignment horizontal="center" vertical="center" wrapText="1"/>
    </xf>
    <xf numFmtId="0" fontId="52" fillId="37" borderId="48" xfId="0" applyFont="1" applyFill="1" applyBorder="1" applyAlignment="1" applyProtection="1">
      <alignment horizontal="center" vertical="center" wrapText="1"/>
    </xf>
    <xf numFmtId="0" fontId="52" fillId="37" borderId="49" xfId="0" applyFont="1" applyFill="1" applyBorder="1" applyAlignment="1" applyProtection="1">
      <alignment horizontal="center" vertical="center" wrapText="1"/>
    </xf>
    <xf numFmtId="0" fontId="51" fillId="39" borderId="11" xfId="169" applyFont="1" applyFill="1" applyBorder="1" applyAlignment="1" applyProtection="1">
      <alignment horizontal="center" vertical="center"/>
    </xf>
    <xf numFmtId="0" fontId="54" fillId="0" borderId="20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9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7" fillId="45" borderId="13" xfId="171" applyFont="1" applyFill="1" applyBorder="1" applyAlignment="1" applyProtection="1">
      <alignment horizontal="center" vertical="center"/>
    </xf>
    <xf numFmtId="0" fontId="32" fillId="0" borderId="38" xfId="177" applyFont="1" applyBorder="1" applyAlignment="1">
      <alignment horizontal="left" vertical="top" wrapText="1"/>
    </xf>
    <xf numFmtId="0" fontId="32" fillId="0" borderId="18" xfId="177" applyFont="1" applyBorder="1" applyAlignment="1">
      <alignment horizontal="left" vertical="top" wrapText="1"/>
    </xf>
    <xf numFmtId="0" fontId="32" fillId="0" borderId="14" xfId="177" applyFont="1" applyBorder="1" applyAlignment="1">
      <alignment horizontal="left" vertical="top" wrapText="1"/>
    </xf>
    <xf numFmtId="0" fontId="61" fillId="37" borderId="38" xfId="177" applyFont="1" applyFill="1" applyBorder="1" applyAlignment="1">
      <alignment vertical="top" wrapText="1"/>
    </xf>
    <xf numFmtId="0" fontId="61" fillId="37" borderId="18" xfId="177" applyFont="1" applyFill="1" applyBorder="1" applyAlignment="1">
      <alignment vertical="top" wrapText="1"/>
    </xf>
    <xf numFmtId="0" fontId="61" fillId="37" borderId="14" xfId="177" applyFont="1" applyFill="1" applyBorder="1" applyAlignment="1">
      <alignment vertical="top" wrapText="1"/>
    </xf>
  </cellXfs>
  <cellStyles count="179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 2" xfId="95" xr:uid="{00000000-0005-0000-0000-00004F000000}"/>
    <cellStyle name="ハイパーリンク 3" xfId="96" xr:uid="{00000000-0005-0000-0000-000050000000}"/>
    <cellStyle name="ハイパーリンク 3 2" xfId="178" xr:uid="{DCF3B1C1-2EFF-48C5-B258-CA1BB2D1F0C8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7" xr:uid="{B94F4FD3-6655-4FD0-8FEC-9EE3F60F4062}"/>
    <cellStyle name="良い" xfId="6" builtinId="26" customBuiltin="1"/>
    <cellStyle name="良い 2" xfId="176" xr:uid="{00000000-0005-0000-0000-0000B2000000}"/>
  </cellStyles>
  <dxfs count="31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  <color rgb="FF9999FF"/>
      <color rgb="FFFFCCFF"/>
      <color rgb="FFFF9966"/>
      <color rgb="FFFFCC99"/>
      <color rgb="FFFF6699"/>
      <color rgb="FFCCFFCC"/>
      <color rgb="FF99FFCC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2389911</xdr:colOff>
      <xdr:row>1</xdr:row>
      <xdr:rowOff>1036308</xdr:rowOff>
    </xdr:from>
    <xdr:to>
      <xdr:col>17</xdr:col>
      <xdr:colOff>2314142</xdr:colOff>
      <xdr:row>3</xdr:row>
      <xdr:rowOff>1285875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A55C434-A67C-4170-808A-072D394A700C}"/>
            </a:ext>
          </a:extLst>
        </xdr:cNvPr>
        <xdr:cNvGrpSpPr/>
      </xdr:nvGrpSpPr>
      <xdr:grpSpPr>
        <a:xfrm>
          <a:off x="37774131" y="1507074"/>
          <a:ext cx="4842595" cy="3447081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B172A864-F724-478B-89D9-0696BA00A8B0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472924B-F4B6-426D-815D-F59E4CC77E68}"/>
              </a:ext>
            </a:extLst>
          </xdr:cNvPr>
          <xdr:cNvGrpSpPr/>
        </xdr:nvGrpSpPr>
        <xdr:grpSpPr>
          <a:xfrm>
            <a:off x="25431461" y="849725"/>
            <a:ext cx="5400089" cy="514041"/>
            <a:chOff x="20809325" y="530440"/>
            <a:chExt cx="2529090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F0B08A8F-0FC6-4F9E-ABD5-8BF2BA73E12B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8E2F556D-8D9D-4EDE-A5C2-F9A1D7AE26D1}"/>
                </a:ext>
              </a:extLst>
            </xdr:cNvPr>
            <xdr:cNvSpPr/>
          </xdr:nvSpPr>
          <xdr:spPr>
            <a:xfrm>
              <a:off x="21761824" y="530440"/>
              <a:ext cx="1576591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2D83D1A-3F9C-42F1-9D2E-FFF78323BB90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AFE3E52D-FC08-4F30-B899-E41A35E09325}"/>
              </a:ext>
            </a:extLst>
          </xdr:cNvPr>
          <xdr:cNvGrpSpPr/>
        </xdr:nvGrpSpPr>
        <xdr:grpSpPr>
          <a:xfrm>
            <a:off x="25407426" y="1584070"/>
            <a:ext cx="5424125" cy="514041"/>
            <a:chOff x="20809325" y="530440"/>
            <a:chExt cx="2540192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D8C672B-2171-490E-A04F-A966F7471286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B39A13E-E3F2-4D91-8962-AE05D9918171}"/>
                </a:ext>
              </a:extLst>
            </xdr:cNvPr>
            <xdr:cNvSpPr/>
          </xdr:nvSpPr>
          <xdr:spPr>
            <a:xfrm>
              <a:off x="21761823" y="530440"/>
              <a:ext cx="15876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15235B5B-DD5F-49C0-A13F-7ED243C06A41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937A933-C428-4FDE-9B29-61DC7B141A60}"/>
              </a:ext>
            </a:extLst>
          </xdr:cNvPr>
          <xdr:cNvGrpSpPr/>
        </xdr:nvGrpSpPr>
        <xdr:grpSpPr>
          <a:xfrm>
            <a:off x="25407440" y="2326559"/>
            <a:ext cx="5435557" cy="513770"/>
            <a:chOff x="20809325" y="534306"/>
            <a:chExt cx="254559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E5188BBB-7264-4EF2-8451-3F38849199D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23414DB5-95F9-47BF-BE30-310CACE87E81}"/>
                </a:ext>
              </a:extLst>
            </xdr:cNvPr>
            <xdr:cNvSpPr/>
          </xdr:nvSpPr>
          <xdr:spPr>
            <a:xfrm>
              <a:off x="21761821" y="534306"/>
              <a:ext cx="159310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7ADA99C1-60DA-4FF9-BE80-469F654818A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20</xdr:col>
      <xdr:colOff>309562</xdr:colOff>
      <xdr:row>1</xdr:row>
      <xdr:rowOff>1190625</xdr:rowOff>
    </xdr:from>
    <xdr:to>
      <xdr:col>26</xdr:col>
      <xdr:colOff>1378176</xdr:colOff>
      <xdr:row>3</xdr:row>
      <xdr:rowOff>161697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D8AB4F3-83BF-46EB-8DFE-6F42C014A531}"/>
            </a:ext>
          </a:extLst>
        </xdr:cNvPr>
        <xdr:cNvSpPr/>
      </xdr:nvSpPr>
      <xdr:spPr>
        <a:xfrm>
          <a:off x="47315437" y="1657350"/>
          <a:ext cx="11327039" cy="17523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>
    <xdr:from>
      <xdr:col>9</xdr:col>
      <xdr:colOff>2705102</xdr:colOff>
      <xdr:row>19</xdr:row>
      <xdr:rowOff>123204</xdr:rowOff>
    </xdr:from>
    <xdr:to>
      <xdr:col>11</xdr:col>
      <xdr:colOff>744683</xdr:colOff>
      <xdr:row>24</xdr:row>
      <xdr:rowOff>449036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7F2D459-FA1B-422D-93DD-917BF3E4CAB2}"/>
            </a:ext>
          </a:extLst>
        </xdr:cNvPr>
        <xdr:cNvSpPr/>
      </xdr:nvSpPr>
      <xdr:spPr>
        <a:xfrm>
          <a:off x="24526011" y="12038113"/>
          <a:ext cx="4620490" cy="3183332"/>
        </a:xfrm>
        <a:prstGeom prst="wedgeRoundRectCallout">
          <a:avLst>
            <a:gd name="adj1" fmla="val 12991"/>
            <a:gd name="adj2" fmla="val -88937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⑦最高出口温度（℃）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⑦最高出口温度を入力してください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カタログ（仕様書）記載の最高出口温度を整数で入力</a:t>
          </a:r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　</a:t>
          </a:r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　温水ヒートポンプの場合</a:t>
          </a:r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→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45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℃以上が必須条件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822057</xdr:colOff>
      <xdr:row>19</xdr:row>
      <xdr:rowOff>108237</xdr:rowOff>
    </xdr:from>
    <xdr:to>
      <xdr:col>13</xdr:col>
      <xdr:colOff>1887682</xdr:colOff>
      <xdr:row>24</xdr:row>
      <xdr:rowOff>450273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855F4786-4983-446D-9D94-6DF2F51189D4}"/>
            </a:ext>
          </a:extLst>
        </xdr:cNvPr>
        <xdr:cNvSpPr/>
      </xdr:nvSpPr>
      <xdr:spPr>
        <a:xfrm>
          <a:off x="29177982" y="12033537"/>
          <a:ext cx="4970875" cy="3199536"/>
        </a:xfrm>
        <a:prstGeom prst="wedgeRoundRectCallout">
          <a:avLst>
            <a:gd name="adj1" fmla="val -27055"/>
            <a:gd name="adj2" fmla="val -68213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⑧加熱能力（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）　⑨消費電力（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）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⑧加熱能力を入力してください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カタログ（仕様書）記載の加熱能力を入力</a:t>
          </a:r>
          <a:endParaRPr kumimoji="1" lang="en-US" altLang="ja-JP" sz="1600" b="0" u="none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⑨消費電力（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）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　カタログ（仕様書）記載の加熱能力を入力</a:t>
          </a:r>
        </a:p>
        <a:p>
          <a:pPr algn="l"/>
          <a:r>
            <a:rPr kumimoji="1" lang="ja-JP" altLang="en-US" sz="1600" b="0" u="none">
              <a:solidFill>
                <a:schemeClr val="tx1"/>
              </a:solidFill>
              <a:latin typeface="+mn-ea"/>
              <a:ea typeface="+mn-ea"/>
            </a:rPr>
            <a:t>　小数点第二位まで入力</a:t>
          </a:r>
        </a:p>
      </xdr:txBody>
    </xdr:sp>
    <xdr:clientData/>
  </xdr:twoCellAnchor>
  <xdr:twoCellAnchor>
    <xdr:from>
      <xdr:col>7</xdr:col>
      <xdr:colOff>1703203</xdr:colOff>
      <xdr:row>19</xdr:row>
      <xdr:rowOff>162212</xdr:rowOff>
    </xdr:from>
    <xdr:to>
      <xdr:col>9</xdr:col>
      <xdr:colOff>1143000</xdr:colOff>
      <xdr:row>25</xdr:row>
      <xdr:rowOff>107084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F06AC48-31A3-4A0B-897E-620867A9DA89}"/>
            </a:ext>
          </a:extLst>
        </xdr:cNvPr>
        <xdr:cNvSpPr/>
      </xdr:nvSpPr>
      <xdr:spPr>
        <a:xfrm>
          <a:off x="16025339" y="12665939"/>
          <a:ext cx="5120161" cy="3373872"/>
        </a:xfrm>
        <a:prstGeom prst="wedgeRoundRectCallout">
          <a:avLst>
            <a:gd name="adj1" fmla="val 20797"/>
            <a:gd name="adj2" fmla="val -7060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④熱源／方式　　⑤測定条件①　⑥測定条件②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④熱源／方式を入力してください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⑤測定条件①を入力してください</a:t>
          </a:r>
          <a:endParaRPr kumimoji="1" lang="en-US" altLang="ja-JP" sz="1600" b="0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⑥測定条件②を入力してください</a:t>
          </a: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379084</xdr:colOff>
      <xdr:row>18</xdr:row>
      <xdr:rowOff>138545</xdr:rowOff>
    </xdr:from>
    <xdr:to>
      <xdr:col>3</xdr:col>
      <xdr:colOff>276041</xdr:colOff>
      <xdr:row>20</xdr:row>
      <xdr:rowOff>238718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665DBF7D-7315-4952-A524-5E93E1E421F5}"/>
            </a:ext>
          </a:extLst>
        </xdr:cNvPr>
        <xdr:cNvSpPr/>
      </xdr:nvSpPr>
      <xdr:spPr>
        <a:xfrm>
          <a:off x="3548311" y="11481954"/>
          <a:ext cx="2996912" cy="1243173"/>
        </a:xfrm>
        <a:prstGeom prst="wedgeRoundRectCallout">
          <a:avLst>
            <a:gd name="adj1" fmla="val -8391"/>
            <a:gd name="adj2" fmla="val -11032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67107</xdr:colOff>
      <xdr:row>16</xdr:row>
      <xdr:rowOff>547689</xdr:rowOff>
    </xdr:from>
    <xdr:to>
      <xdr:col>6</xdr:col>
      <xdr:colOff>2320636</xdr:colOff>
      <xdr:row>18</xdr:row>
      <xdr:rowOff>26836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31DA2560-06CF-4887-80C1-828DBE5FC203}"/>
            </a:ext>
          </a:extLst>
        </xdr:cNvPr>
        <xdr:cNvSpPr/>
      </xdr:nvSpPr>
      <xdr:spPr>
        <a:xfrm rot="5400000">
          <a:off x="12996866" y="8763430"/>
          <a:ext cx="622147" cy="4591483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0</xdr:colOff>
      <xdr:row>17</xdr:row>
      <xdr:rowOff>5</xdr:rowOff>
    </xdr:from>
    <xdr:to>
      <xdr:col>10</xdr:col>
      <xdr:colOff>0</xdr:colOff>
      <xdr:row>17</xdr:row>
      <xdr:rowOff>518242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E5D378F6-67DB-4CD2-8584-50C9DB688C1C}"/>
            </a:ext>
          </a:extLst>
        </xdr:cNvPr>
        <xdr:cNvSpPr/>
      </xdr:nvSpPr>
      <xdr:spPr>
        <a:xfrm rot="5400000">
          <a:off x="20773813" y="5619101"/>
          <a:ext cx="518237" cy="10823864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34636</xdr:colOff>
      <xdr:row>16</xdr:row>
      <xdr:rowOff>554185</xdr:rowOff>
    </xdr:from>
    <xdr:to>
      <xdr:col>12</xdr:col>
      <xdr:colOff>1946130</xdr:colOff>
      <xdr:row>18</xdr:row>
      <xdr:rowOff>49794</xdr:rowOff>
    </xdr:to>
    <xdr:sp macro="" textlink="">
      <xdr:nvSpPr>
        <xdr:cNvPr id="39" name="右中かっこ 38">
          <a:extLst>
            <a:ext uri="{FF2B5EF4-FFF2-40B4-BE49-F238E27FC236}">
              <a16:creationId xmlns:a16="http://schemas.microsoft.com/office/drawing/2014/main" id="{0DAB0EB1-DFD6-48CB-8DF7-4CDA149D9839}"/>
            </a:ext>
          </a:extLst>
        </xdr:cNvPr>
        <xdr:cNvSpPr/>
      </xdr:nvSpPr>
      <xdr:spPr>
        <a:xfrm rot="5400000">
          <a:off x="30051374" y="9139674"/>
          <a:ext cx="638609" cy="3868449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2144258</xdr:colOff>
      <xdr:row>1</xdr:row>
      <xdr:rowOff>103910</xdr:rowOff>
    </xdr:from>
    <xdr:to>
      <xdr:col>8</xdr:col>
      <xdr:colOff>2698460</xdr:colOff>
      <xdr:row>3</xdr:row>
      <xdr:rowOff>1333500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A28239CF-9C7C-4C4E-BC08-8EBFD2B82EC3}"/>
            </a:ext>
          </a:extLst>
        </xdr:cNvPr>
        <xdr:cNvSpPr/>
      </xdr:nvSpPr>
      <xdr:spPr>
        <a:xfrm>
          <a:off x="14318940" y="571501"/>
          <a:ext cx="4849111" cy="4277590"/>
        </a:xfrm>
        <a:prstGeom prst="wedgeRoundRectCallout">
          <a:avLst>
            <a:gd name="adj1" fmla="val -61752"/>
            <a:gd name="adj2" fmla="val -2210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sng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sng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2021/4/20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1497012</xdr:colOff>
      <xdr:row>21</xdr:row>
      <xdr:rowOff>95250</xdr:rowOff>
    </xdr:from>
    <xdr:to>
      <xdr:col>4</xdr:col>
      <xdr:colOff>363681</xdr:colOff>
      <xdr:row>28</xdr:row>
      <xdr:rowOff>411162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B78BB289-0F48-486C-974B-F8066BD5733A}"/>
            </a:ext>
          </a:extLst>
        </xdr:cNvPr>
        <xdr:cNvSpPr/>
      </xdr:nvSpPr>
      <xdr:spPr>
        <a:xfrm>
          <a:off x="2362921" y="13741977"/>
          <a:ext cx="5880533" cy="431641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1976438</xdr:colOff>
      <xdr:row>19</xdr:row>
      <xdr:rowOff>121227</xdr:rowOff>
    </xdr:from>
    <xdr:to>
      <xdr:col>7</xdr:col>
      <xdr:colOff>467591</xdr:colOff>
      <xdr:row>25</xdr:row>
      <xdr:rowOff>12989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E1F09B71-F415-4BCB-89FA-1629B1A03C8D}"/>
            </a:ext>
          </a:extLst>
        </xdr:cNvPr>
        <xdr:cNvSpPr/>
      </xdr:nvSpPr>
      <xdr:spPr>
        <a:xfrm>
          <a:off x="10572751" y="12027477"/>
          <a:ext cx="5492028" cy="3320762"/>
        </a:xfrm>
        <a:prstGeom prst="wedgeRoundRectCallout">
          <a:avLst>
            <a:gd name="adj1" fmla="val -5487"/>
            <a:gd name="adj2" fmla="val -6690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1212274</xdr:colOff>
      <xdr:row>0</xdr:row>
      <xdr:rowOff>23817</xdr:rowOff>
    </xdr:from>
    <xdr:to>
      <xdr:col>16</xdr:col>
      <xdr:colOff>1758413</xdr:colOff>
      <xdr:row>2</xdr:row>
      <xdr:rowOff>4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2C8AF403-8A9B-48FD-8454-1A074134A637}"/>
            </a:ext>
          </a:extLst>
        </xdr:cNvPr>
        <xdr:cNvSpPr/>
      </xdr:nvSpPr>
      <xdr:spPr>
        <a:xfrm>
          <a:off x="35430837" y="23817"/>
          <a:ext cx="4903826" cy="1833562"/>
        </a:xfrm>
        <a:prstGeom prst="wedgeRoundRectCallout">
          <a:avLst>
            <a:gd name="adj1" fmla="val -66158"/>
            <a:gd name="adj2" fmla="val 4715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1240417</xdr:colOff>
      <xdr:row>2</xdr:row>
      <xdr:rowOff>271031</xdr:rowOff>
    </xdr:from>
    <xdr:to>
      <xdr:col>16</xdr:col>
      <xdr:colOff>1790885</xdr:colOff>
      <xdr:row>3</xdr:row>
      <xdr:rowOff>1264811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4547DB88-706D-4F77-9199-81678E794E69}"/>
            </a:ext>
          </a:extLst>
        </xdr:cNvPr>
        <xdr:cNvSpPr/>
      </xdr:nvSpPr>
      <xdr:spPr>
        <a:xfrm>
          <a:off x="35458980" y="2128406"/>
          <a:ext cx="4908155" cy="2374905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685800</xdr:colOff>
      <xdr:row>22</xdr:row>
      <xdr:rowOff>188335</xdr:rowOff>
    </xdr:from>
    <xdr:to>
      <xdr:col>17</xdr:col>
      <xdr:colOff>2777893</xdr:colOff>
      <xdr:row>34</xdr:row>
      <xdr:rowOff>457200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EACDAE29-3C33-4E8D-B47B-6B2580664F0D}"/>
            </a:ext>
          </a:extLst>
        </xdr:cNvPr>
        <xdr:cNvSpPr/>
      </xdr:nvSpPr>
      <xdr:spPr>
        <a:xfrm>
          <a:off x="36728400" y="13942435"/>
          <a:ext cx="8950093" cy="7126865"/>
        </a:xfrm>
        <a:prstGeom prst="wedgeRoundRectCallout">
          <a:avLst>
            <a:gd name="adj1" fmla="val -16516"/>
            <a:gd name="adj2" fmla="val -907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⑪ワイルドカードの内訳一覧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⑪（ワイルドカードを用いた場合）ワイルドカードの内訳一覧を入力してください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15</xdr:col>
      <xdr:colOff>876300</xdr:colOff>
      <xdr:row>24</xdr:row>
      <xdr:rowOff>448545</xdr:rowOff>
    </xdr:from>
    <xdr:to>
      <xdr:col>17</xdr:col>
      <xdr:colOff>2606011</xdr:colOff>
      <xdr:row>33</xdr:row>
      <xdr:rowOff>304800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D7ABF203-0917-4129-83E7-00E4B1E66AAC}"/>
            </a:ext>
          </a:extLst>
        </xdr:cNvPr>
        <xdr:cNvSpPr/>
      </xdr:nvSpPr>
      <xdr:spPr>
        <a:xfrm>
          <a:off x="36918900" y="15345645"/>
          <a:ext cx="8587711" cy="4999755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枝番と枝番の示す仕様はカンマ区切で入力</a:t>
          </a:r>
          <a:endParaRPr lang="ja-JP" altLang="ja-JP" sz="16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1947212</xdr:colOff>
      <xdr:row>1</xdr:row>
      <xdr:rowOff>47626</xdr:rowOff>
    </xdr:from>
    <xdr:to>
      <xdr:col>14</xdr:col>
      <xdr:colOff>633196</xdr:colOff>
      <xdr:row>4</xdr:row>
      <xdr:rowOff>0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70671A55-D6C9-4E9C-9723-8A046B88F9C9}"/>
            </a:ext>
          </a:extLst>
        </xdr:cNvPr>
        <xdr:cNvSpPr/>
      </xdr:nvSpPr>
      <xdr:spPr>
        <a:xfrm>
          <a:off x="34213150" y="523876"/>
          <a:ext cx="638609" cy="4095749"/>
        </a:xfrm>
        <a:prstGeom prst="rightBrace">
          <a:avLst>
            <a:gd name="adj1" fmla="val 53633"/>
            <a:gd name="adj2" fmla="val 50181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2047877</xdr:colOff>
      <xdr:row>25</xdr:row>
      <xdr:rowOff>125410</xdr:rowOff>
    </xdr:from>
    <xdr:to>
      <xdr:col>7</xdr:col>
      <xdr:colOff>730539</xdr:colOff>
      <xdr:row>28</xdr:row>
      <xdr:rowOff>311728</xdr:rowOff>
    </xdr:to>
    <xdr:sp macro="" textlink="">
      <xdr:nvSpPr>
        <xdr:cNvPr id="46" name="四角形: 角を丸くする 45">
          <a:extLst>
            <a:ext uri="{FF2B5EF4-FFF2-40B4-BE49-F238E27FC236}">
              <a16:creationId xmlns:a16="http://schemas.microsoft.com/office/drawing/2014/main" id="{96CE7FDE-8B26-4B5E-AC2C-5088F3648530}"/>
            </a:ext>
          </a:extLst>
        </xdr:cNvPr>
        <xdr:cNvSpPr/>
      </xdr:nvSpPr>
      <xdr:spPr>
        <a:xfrm>
          <a:off x="9927650" y="16058137"/>
          <a:ext cx="5125025" cy="1900818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1023937</xdr:colOff>
      <xdr:row>18</xdr:row>
      <xdr:rowOff>23812</xdr:rowOff>
    </xdr:from>
    <xdr:to>
      <xdr:col>16</xdr:col>
      <xdr:colOff>4330</xdr:colOff>
      <xdr:row>21</xdr:row>
      <xdr:rowOff>181385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006D1728-A1EC-410B-A47E-BA942D1ABE10}"/>
            </a:ext>
          </a:extLst>
        </xdr:cNvPr>
        <xdr:cNvSpPr/>
      </xdr:nvSpPr>
      <xdr:spPr>
        <a:xfrm>
          <a:off x="35242500" y="11358562"/>
          <a:ext cx="3338080" cy="1872073"/>
        </a:xfrm>
        <a:prstGeom prst="wedgeRoundRectCallout">
          <a:avLst>
            <a:gd name="adj1" fmla="val 27978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⑩希望小売価格（千円）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⑩希望小売価格（千円）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17</xdr:col>
      <xdr:colOff>217343</xdr:colOff>
      <xdr:row>17</xdr:row>
      <xdr:rowOff>523875</xdr:rowOff>
    </xdr:from>
    <xdr:to>
      <xdr:col>17</xdr:col>
      <xdr:colOff>2874820</xdr:colOff>
      <xdr:row>21</xdr:row>
      <xdr:rowOff>303069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D756BFCB-EE35-40AE-B2D3-C805B692347F}"/>
            </a:ext>
          </a:extLst>
        </xdr:cNvPr>
        <xdr:cNvSpPr/>
      </xdr:nvSpPr>
      <xdr:spPr>
        <a:xfrm>
          <a:off x="44175218" y="11287125"/>
          <a:ext cx="2657477" cy="2065194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⑫備考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⑫備考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244619</xdr:colOff>
      <xdr:row>1</xdr:row>
      <xdr:rowOff>1131558</xdr:rowOff>
    </xdr:from>
    <xdr:to>
      <xdr:col>16</xdr:col>
      <xdr:colOff>1190624</xdr:colOff>
      <xdr:row>4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31850301" y="1602324"/>
          <a:ext cx="4949680" cy="3402631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60" y="849725"/>
            <a:ext cx="5295456" cy="514041"/>
            <a:chOff x="20809325" y="530440"/>
            <a:chExt cx="2480086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4" y="530440"/>
              <a:ext cx="152758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2"/>
              <a:ext cx="178609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8" y="1584070"/>
            <a:ext cx="5319486" cy="514041"/>
            <a:chOff x="20809325" y="530440"/>
            <a:chExt cx="2491188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538690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41" y="2326559"/>
            <a:ext cx="5302429" cy="513770"/>
            <a:chOff x="20809325" y="534306"/>
            <a:chExt cx="248325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53075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6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134221</xdr:colOff>
      <xdr:row>1</xdr:row>
      <xdr:rowOff>1004455</xdr:rowOff>
    </xdr:from>
    <xdr:to>
      <xdr:col>35</xdr:col>
      <xdr:colOff>1285875</xdr:colOff>
      <xdr:row>3</xdr:row>
      <xdr:rowOff>161698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D383CC-D196-49AE-A05D-8962531EED9B}"/>
            </a:ext>
          </a:extLst>
        </xdr:cNvPr>
        <xdr:cNvSpPr/>
      </xdr:nvSpPr>
      <xdr:spPr>
        <a:xfrm>
          <a:off x="48044971" y="1480705"/>
          <a:ext cx="27035842" cy="19194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温水ヒートポンプ／基準値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9</xdr:col>
      <xdr:colOff>0</xdr:colOff>
      <xdr:row>38</xdr:row>
      <xdr:rowOff>156210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5708141-389D-4717-B8A8-A5268E1AD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"/>
          <a:ext cx="6172200" cy="61569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2637-E11D-4AD1-A5BF-2765B9448FB9}">
  <sheetPr>
    <pageSetUpPr fitToPage="1"/>
  </sheetPr>
  <dimension ref="A1:AS63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/>
  <cols>
    <col min="1" max="1" width="12.453125" style="150" customWidth="1"/>
    <col min="2" max="2" width="29" style="150" bestFit="1" customWidth="1"/>
    <col min="3" max="3" width="40.6328125" style="2" customWidth="1"/>
    <col min="4" max="8" width="30.6328125" style="2" customWidth="1"/>
    <col min="9" max="9" width="50.6328125" style="2" customWidth="1"/>
    <col min="10" max="10" width="60.6328125" style="2" customWidth="1"/>
    <col min="11" max="15" width="25.6328125" style="2" customWidth="1"/>
    <col min="16" max="16" width="31.6328125" style="95" customWidth="1"/>
    <col min="17" max="17" width="70.453125" style="2" customWidth="1"/>
    <col min="18" max="18" width="39.453125" style="95" customWidth="1"/>
    <col min="19" max="19" width="12.453125" style="95" customWidth="1"/>
    <col min="20" max="20" width="25.6328125" style="2" hidden="1" customWidth="1" outlineLevel="1"/>
    <col min="21" max="22" width="25.6328125" style="151" hidden="1" customWidth="1" outlineLevel="1"/>
    <col min="23" max="25" width="19.26953125" style="2" hidden="1" customWidth="1" outlineLevel="1"/>
    <col min="26" max="28" width="34" style="2" hidden="1" customWidth="1" outlineLevel="1"/>
    <col min="29" max="32" width="16.08984375" style="2" hidden="1" customWidth="1" outlineLevel="1"/>
    <col min="33" max="33" width="20.26953125" style="2" hidden="1" customWidth="1" outlineLevel="1"/>
    <col min="34" max="34" width="32.26953125" style="2" customWidth="1" collapsed="1"/>
    <col min="35" max="35" width="16" style="2" customWidth="1"/>
    <col min="36" max="36" width="22.08984375" style="2" customWidth="1"/>
    <col min="37" max="37" width="19" style="2" customWidth="1"/>
    <col min="38" max="38" width="17.6328125" style="2" customWidth="1"/>
    <col min="39" max="39" width="40.6328125" style="2" customWidth="1"/>
    <col min="40" max="40" width="10.6328125" style="2" customWidth="1"/>
    <col min="41" max="41" width="20.6328125" style="2" customWidth="1"/>
    <col min="42" max="45" width="9" style="2" customWidth="1"/>
    <col min="46" max="16384" width="9" style="2"/>
  </cols>
  <sheetData>
    <row r="1" spans="1:37" ht="36.75" customHeight="1" thickBot="1">
      <c r="A1" s="187" t="s">
        <v>109</v>
      </c>
      <c r="B1" s="188"/>
      <c r="C1" s="188"/>
      <c r="D1" s="188"/>
      <c r="E1" s="188"/>
      <c r="F1" s="188"/>
      <c r="G1" s="189"/>
      <c r="H1" s="91"/>
      <c r="K1" s="174" t="s">
        <v>15</v>
      </c>
      <c r="L1" s="175"/>
      <c r="M1" s="175"/>
      <c r="N1" s="176"/>
      <c r="O1" s="77"/>
      <c r="P1" s="77"/>
      <c r="Q1" s="79"/>
      <c r="R1" s="77"/>
      <c r="S1" s="77"/>
      <c r="T1" s="92" t="s">
        <v>56</v>
      </c>
      <c r="U1" s="93">
        <v>44274</v>
      </c>
      <c r="V1" s="93" t="s">
        <v>85</v>
      </c>
      <c r="W1" s="93"/>
    </row>
    <row r="2" spans="1:37" ht="120" customHeight="1">
      <c r="A2" s="190" t="s">
        <v>19</v>
      </c>
      <c r="B2" s="191"/>
      <c r="C2" s="192" t="s">
        <v>115</v>
      </c>
      <c r="D2" s="193"/>
      <c r="E2" s="94" t="s">
        <v>29</v>
      </c>
      <c r="F2" s="194" t="s">
        <v>119</v>
      </c>
      <c r="G2" s="195"/>
      <c r="H2" s="91"/>
      <c r="K2" s="80" t="s">
        <v>13</v>
      </c>
      <c r="L2" s="177" t="s">
        <v>110</v>
      </c>
      <c r="M2" s="178"/>
      <c r="N2" s="179"/>
      <c r="O2" s="30"/>
      <c r="Q2" s="96"/>
      <c r="T2" s="97"/>
      <c r="U2" s="98"/>
      <c r="V2" s="99"/>
      <c r="W2" s="99"/>
      <c r="X2" s="99"/>
      <c r="Y2" s="99"/>
      <c r="Z2" s="99"/>
      <c r="AA2" s="99"/>
      <c r="AB2" s="99"/>
      <c r="AC2" s="99"/>
    </row>
    <row r="3" spans="1:37" ht="133" customHeight="1">
      <c r="A3" s="186" t="s">
        <v>121</v>
      </c>
      <c r="B3" s="186"/>
      <c r="C3" s="186"/>
      <c r="D3" s="186"/>
      <c r="E3" s="186"/>
      <c r="F3" s="100" t="s">
        <v>27</v>
      </c>
      <c r="G3" s="101">
        <v>44306</v>
      </c>
      <c r="H3" s="91"/>
      <c r="K3" s="25" t="s">
        <v>14</v>
      </c>
      <c r="L3" s="180" t="s">
        <v>30</v>
      </c>
      <c r="M3" s="181"/>
      <c r="N3" s="182"/>
      <c r="O3" s="30"/>
      <c r="Q3" s="102"/>
      <c r="T3" s="97"/>
      <c r="U3" s="103"/>
      <c r="V3" s="2"/>
      <c r="AC3" s="99"/>
    </row>
    <row r="4" spans="1:37" ht="133" customHeight="1" thickBot="1">
      <c r="A4" s="186"/>
      <c r="B4" s="186"/>
      <c r="C4" s="186"/>
      <c r="D4" s="186"/>
      <c r="E4" s="186"/>
      <c r="F4" s="104" t="s">
        <v>28</v>
      </c>
      <c r="G4" s="104">
        <f>COUNTIF($C$13:$C$62,"温水ヒートポンプ")</f>
        <v>5</v>
      </c>
      <c r="H4" s="91"/>
      <c r="K4" s="26" t="s">
        <v>35</v>
      </c>
      <c r="L4" s="183" t="s">
        <v>38</v>
      </c>
      <c r="M4" s="184"/>
      <c r="N4" s="185"/>
      <c r="O4" s="30"/>
      <c r="Q4" s="105"/>
      <c r="T4" s="98" t="str">
        <f>IF(COUNTIF(S13:S82,"✓")=0,"",COUNTIF(S13:S82,"✓"))</f>
        <v/>
      </c>
      <c r="U4" s="98"/>
      <c r="V4" s="2"/>
      <c r="AC4" s="99"/>
    </row>
    <row r="5" spans="1:37" s="3" customFormat="1" ht="30" customHeight="1" thickBot="1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08"/>
      <c r="Q5" s="107"/>
      <c r="R5" s="108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9"/>
    </row>
    <row r="6" spans="1:37" s="4" customFormat="1" ht="36" customHeight="1">
      <c r="A6" s="10" t="s">
        <v>17</v>
      </c>
      <c r="B6" s="32">
        <f>COLUMN()-1</f>
        <v>1</v>
      </c>
      <c r="C6" s="32">
        <f>COLUMN()-1</f>
        <v>2</v>
      </c>
      <c r="D6" s="74">
        <v>3</v>
      </c>
      <c r="E6" s="38">
        <v>4</v>
      </c>
      <c r="F6" s="32">
        <v>5</v>
      </c>
      <c r="G6" s="32">
        <v>6</v>
      </c>
      <c r="H6" s="38">
        <v>7</v>
      </c>
      <c r="I6" s="38">
        <v>8</v>
      </c>
      <c r="J6" s="38">
        <v>9</v>
      </c>
      <c r="K6" s="38">
        <v>10</v>
      </c>
      <c r="L6" s="38">
        <v>11</v>
      </c>
      <c r="M6" s="38">
        <v>12</v>
      </c>
      <c r="N6" s="38">
        <v>13</v>
      </c>
      <c r="O6" s="38">
        <v>14</v>
      </c>
      <c r="P6" s="110">
        <v>15</v>
      </c>
      <c r="Q6" s="38">
        <v>16</v>
      </c>
      <c r="R6" s="111">
        <v>17</v>
      </c>
      <c r="S6" s="112">
        <v>18</v>
      </c>
      <c r="T6" s="212">
        <v>19</v>
      </c>
      <c r="U6" s="213"/>
      <c r="V6" s="113">
        <v>20</v>
      </c>
      <c r="W6" s="114"/>
      <c r="X6" s="114"/>
      <c r="Y6" s="114"/>
      <c r="Z6" s="114"/>
      <c r="AA6" s="114"/>
      <c r="AB6" s="114"/>
    </row>
    <row r="7" spans="1:37" s="4" customFormat="1" ht="39">
      <c r="A7" s="11" t="s">
        <v>6</v>
      </c>
      <c r="B7" s="33" t="s">
        <v>7</v>
      </c>
      <c r="C7" s="33" t="s">
        <v>7</v>
      </c>
      <c r="D7" s="75" t="s">
        <v>7</v>
      </c>
      <c r="E7" s="34" t="s">
        <v>90</v>
      </c>
      <c r="F7" s="33" t="s">
        <v>7</v>
      </c>
      <c r="G7" s="33" t="s">
        <v>7</v>
      </c>
      <c r="H7" s="34" t="s">
        <v>8</v>
      </c>
      <c r="I7" s="34" t="s">
        <v>8</v>
      </c>
      <c r="J7" s="34" t="s">
        <v>8</v>
      </c>
      <c r="K7" s="34" t="s">
        <v>8</v>
      </c>
      <c r="L7" s="34" t="s">
        <v>90</v>
      </c>
      <c r="M7" s="34" t="s">
        <v>8</v>
      </c>
      <c r="N7" s="34" t="s">
        <v>8</v>
      </c>
      <c r="O7" s="34" t="s">
        <v>8</v>
      </c>
      <c r="P7" s="115" t="s">
        <v>86</v>
      </c>
      <c r="Q7" s="34" t="s">
        <v>90</v>
      </c>
      <c r="R7" s="116" t="s">
        <v>86</v>
      </c>
      <c r="S7" s="117" t="s">
        <v>86</v>
      </c>
      <c r="T7" s="214" t="s">
        <v>39</v>
      </c>
      <c r="U7" s="212"/>
      <c r="V7" s="113" t="s">
        <v>39</v>
      </c>
      <c r="W7" s="114"/>
      <c r="X7" s="114"/>
      <c r="Y7" s="114"/>
      <c r="Z7" s="114"/>
      <c r="AA7" s="114"/>
      <c r="AB7" s="114"/>
    </row>
    <row r="8" spans="1:37" s="4" customFormat="1" ht="31.5" customHeight="1" thickBot="1">
      <c r="A8" s="22" t="s">
        <v>26</v>
      </c>
      <c r="B8" s="24" t="s">
        <v>18</v>
      </c>
      <c r="C8" s="23" t="s">
        <v>10</v>
      </c>
      <c r="D8" s="24" t="s">
        <v>18</v>
      </c>
      <c r="E8" s="24" t="s">
        <v>18</v>
      </c>
      <c r="F8" s="23" t="s">
        <v>10</v>
      </c>
      <c r="G8" s="23" t="s">
        <v>10</v>
      </c>
      <c r="H8" s="23" t="s">
        <v>10</v>
      </c>
      <c r="I8" s="23" t="s">
        <v>10</v>
      </c>
      <c r="J8" s="23" t="s">
        <v>10</v>
      </c>
      <c r="K8" s="23" t="s">
        <v>10</v>
      </c>
      <c r="L8" s="23" t="s">
        <v>10</v>
      </c>
      <c r="M8" s="23" t="s">
        <v>10</v>
      </c>
      <c r="N8" s="24" t="s">
        <v>18</v>
      </c>
      <c r="O8" s="24" t="s">
        <v>18</v>
      </c>
      <c r="P8" s="118" t="s">
        <v>11</v>
      </c>
      <c r="Q8" s="23" t="s">
        <v>104</v>
      </c>
      <c r="R8" s="119" t="s">
        <v>11</v>
      </c>
      <c r="S8" s="120" t="s">
        <v>87</v>
      </c>
      <c r="T8" s="212" t="s">
        <v>40</v>
      </c>
      <c r="U8" s="213"/>
      <c r="V8" s="113" t="s">
        <v>99</v>
      </c>
      <c r="W8" s="114"/>
      <c r="X8" s="114"/>
      <c r="Y8" s="114"/>
      <c r="Z8" s="114"/>
      <c r="AA8" s="114"/>
      <c r="AB8" s="114"/>
    </row>
    <row r="9" spans="1:37" s="4" customFormat="1" ht="35.25" customHeight="1">
      <c r="A9" s="203" t="s">
        <v>9</v>
      </c>
      <c r="B9" s="205" t="s">
        <v>21</v>
      </c>
      <c r="C9" s="205" t="s">
        <v>12</v>
      </c>
      <c r="D9" s="196" t="s">
        <v>19</v>
      </c>
      <c r="E9" s="206" t="s">
        <v>43</v>
      </c>
      <c r="F9" s="196" t="s">
        <v>0</v>
      </c>
      <c r="G9" s="196" t="s">
        <v>2</v>
      </c>
      <c r="H9" s="198" t="s">
        <v>54</v>
      </c>
      <c r="I9" s="198" t="s">
        <v>53</v>
      </c>
      <c r="J9" s="198" t="s">
        <v>62</v>
      </c>
      <c r="K9" s="198" t="s">
        <v>47</v>
      </c>
      <c r="L9" s="210" t="s">
        <v>22</v>
      </c>
      <c r="M9" s="224" t="s">
        <v>23</v>
      </c>
      <c r="N9" s="198" t="s">
        <v>33</v>
      </c>
      <c r="O9" s="198" t="s">
        <v>34</v>
      </c>
      <c r="P9" s="198" t="s">
        <v>88</v>
      </c>
      <c r="Q9" s="198" t="s">
        <v>91</v>
      </c>
      <c r="R9" s="221" t="s">
        <v>1</v>
      </c>
      <c r="S9" s="225" t="s">
        <v>89</v>
      </c>
      <c r="T9" s="215" t="s">
        <v>41</v>
      </c>
      <c r="U9" s="218" t="s">
        <v>42</v>
      </c>
      <c r="V9" s="209" t="s">
        <v>100</v>
      </c>
      <c r="W9" s="121"/>
      <c r="X9" s="121"/>
      <c r="Y9" s="121"/>
      <c r="Z9" s="121"/>
      <c r="AA9" s="121"/>
      <c r="AB9" s="121"/>
    </row>
    <row r="10" spans="1:37" s="4" customFormat="1" ht="27" customHeight="1">
      <c r="A10" s="203"/>
      <c r="B10" s="196"/>
      <c r="C10" s="196"/>
      <c r="D10" s="196"/>
      <c r="E10" s="207"/>
      <c r="F10" s="196"/>
      <c r="G10" s="196"/>
      <c r="H10" s="199"/>
      <c r="I10" s="199"/>
      <c r="J10" s="201"/>
      <c r="K10" s="201"/>
      <c r="L10" s="211"/>
      <c r="M10" s="200"/>
      <c r="N10" s="201"/>
      <c r="O10" s="202"/>
      <c r="P10" s="201"/>
      <c r="Q10" s="199"/>
      <c r="R10" s="222"/>
      <c r="S10" s="226"/>
      <c r="T10" s="216"/>
      <c r="U10" s="219"/>
      <c r="V10" s="209"/>
      <c r="W10" s="114"/>
      <c r="X10" s="114"/>
      <c r="Y10" s="114"/>
      <c r="Z10" s="114"/>
      <c r="AA10" s="114"/>
      <c r="AB10" s="114"/>
    </row>
    <row r="11" spans="1:37" s="4" customFormat="1" ht="19.5">
      <c r="A11" s="204"/>
      <c r="B11" s="197"/>
      <c r="C11" s="197"/>
      <c r="D11" s="197"/>
      <c r="E11" s="208"/>
      <c r="F11" s="197"/>
      <c r="G11" s="197"/>
      <c r="H11" s="200"/>
      <c r="I11" s="200"/>
      <c r="J11" s="202"/>
      <c r="K11" s="78" t="s">
        <v>3</v>
      </c>
      <c r="L11" s="34" t="s">
        <v>3</v>
      </c>
      <c r="M11" s="78" t="s">
        <v>3</v>
      </c>
      <c r="N11" s="78" t="s">
        <v>3</v>
      </c>
      <c r="O11" s="78" t="s">
        <v>25</v>
      </c>
      <c r="P11" s="202"/>
      <c r="Q11" s="200"/>
      <c r="R11" s="223"/>
      <c r="S11" s="227"/>
      <c r="T11" s="217"/>
      <c r="U11" s="220"/>
      <c r="V11" s="209"/>
      <c r="W11" s="114"/>
      <c r="X11" s="114"/>
      <c r="Y11" s="114"/>
      <c r="Z11" s="114"/>
      <c r="AA11" s="114"/>
      <c r="AB11" s="114"/>
    </row>
    <row r="12" spans="1:37" s="4" customFormat="1" ht="45" customHeight="1">
      <c r="A12" s="12" t="s">
        <v>5</v>
      </c>
      <c r="B12" s="59" t="s">
        <v>108</v>
      </c>
      <c r="C12" s="13" t="s">
        <v>44</v>
      </c>
      <c r="D12" s="60" t="s">
        <v>114</v>
      </c>
      <c r="E12" s="60" t="s">
        <v>116</v>
      </c>
      <c r="F12" s="15" t="s">
        <v>24</v>
      </c>
      <c r="G12" s="15" t="s">
        <v>4</v>
      </c>
      <c r="H12" s="14" t="s">
        <v>45</v>
      </c>
      <c r="I12" s="64" t="s">
        <v>72</v>
      </c>
      <c r="J12" s="14" t="s">
        <v>61</v>
      </c>
      <c r="K12" s="36">
        <v>65</v>
      </c>
      <c r="L12" s="48">
        <v>101</v>
      </c>
      <c r="M12" s="48">
        <v>25</v>
      </c>
      <c r="N12" s="43">
        <v>3.79</v>
      </c>
      <c r="O12" s="58">
        <v>4.04</v>
      </c>
      <c r="P12" s="122"/>
      <c r="Q12" s="83" t="s">
        <v>111</v>
      </c>
      <c r="R12" s="123"/>
      <c r="S12" s="124"/>
      <c r="T12" s="125"/>
      <c r="U12" s="126"/>
      <c r="V12" s="126"/>
      <c r="W12" s="127"/>
      <c r="X12" s="5" t="s">
        <v>58</v>
      </c>
      <c r="Y12" s="5" t="s">
        <v>57</v>
      </c>
      <c r="Z12" s="128" t="s">
        <v>59</v>
      </c>
      <c r="AA12" s="128" t="s">
        <v>60</v>
      </c>
      <c r="AB12" s="128" t="s">
        <v>63</v>
      </c>
      <c r="AC12" s="5" t="s">
        <v>96</v>
      </c>
      <c r="AD12" s="5" t="s">
        <v>97</v>
      </c>
      <c r="AE12" s="5"/>
      <c r="AF12" s="6" t="s">
        <v>16</v>
      </c>
      <c r="AG12" s="6" t="s">
        <v>31</v>
      </c>
    </row>
    <row r="13" spans="1:37" s="4" customFormat="1" ht="45" customHeight="1">
      <c r="A13" s="51">
        <f>ROW()-12</f>
        <v>1</v>
      </c>
      <c r="B13" s="52" t="str">
        <f>IF($C13="","","産業ヒートポンプ")</f>
        <v>産業ヒートポンプ</v>
      </c>
      <c r="C13" s="129" t="s">
        <v>44</v>
      </c>
      <c r="D13" s="16" t="str">
        <f>IF($B13&lt;&gt;"",$C$2,"")</f>
        <v>〇〇〇株式会社</v>
      </c>
      <c r="E13" s="16" t="str">
        <f>IF($B13&lt;&gt;"",$F$2,"")</f>
        <v>マルマルマル</v>
      </c>
      <c r="F13" s="130" t="s">
        <v>101</v>
      </c>
      <c r="G13" s="131" t="s">
        <v>95</v>
      </c>
      <c r="H13" s="132" t="s">
        <v>45</v>
      </c>
      <c r="I13" s="133" t="s">
        <v>72</v>
      </c>
      <c r="J13" s="134" t="s">
        <v>61</v>
      </c>
      <c r="K13" s="135">
        <v>65</v>
      </c>
      <c r="L13" s="136">
        <v>101</v>
      </c>
      <c r="M13" s="136">
        <v>25</v>
      </c>
      <c r="N13" s="43">
        <f>IF($AB13="","",$AB13)</f>
        <v>3.79</v>
      </c>
      <c r="O13" s="55">
        <f>IF(OR($L13="",$M13=""),"",ROUND($L13/$M13,2))</f>
        <v>4.04</v>
      </c>
      <c r="P13" s="137"/>
      <c r="Q13" s="138" t="s">
        <v>111</v>
      </c>
      <c r="R13" s="139"/>
      <c r="S13" s="124"/>
      <c r="T13" s="46"/>
      <c r="U13" s="47"/>
      <c r="V13" s="73" t="str">
        <f t="shared" ref="V13:V44" si="0">IF(G13="","",G13)</f>
        <v>aaaa-bbbb■</v>
      </c>
      <c r="W13" s="35"/>
      <c r="X13" s="7">
        <f>IF($H13="","",IF($H13="水熱源／循環式",1,IF($H13="水熱源／一過式",2,IF($H13="水・空気両熱源／循環式",3,IF($H13="水・空気両熱源／一過式",4)))))</f>
        <v>1</v>
      </c>
      <c r="Y13" s="42" cm="1">
        <f t="array" ref="Y13">IFERROR(IF($I13="","",_xlfn.IFS($I13="温水出口温度：45℃以上～65℃未満
（ΔT：温水入出口温度差）：5℃～10℃",1,$I13="温水出口温度：65℃以上～75℃未満
（ΔT：温水入出口温度差）：5℃～10℃",2,$I13="温水出口温度：75℃以上～90℃未満
（ΔT：温水入出口温度差）：5℃～10℃",3,$I13="温水出口温度：90℃以上
（ΔT：温水入出口温度差）：5℃～10℃",4,$I13="温水出口温度：65℃以上～75℃未満
（ΔT：温水入出口温度差）：48℃以上",5)),"")</f>
        <v>1</v>
      </c>
      <c r="Z13" s="45" t="str">
        <f>IF(OR($X13="",$Y13=""),"",IF(AND($X13=1,$Y13=1),"熱源水入口温度：12℃以上～22℃未満",IF(AND($X13=1,$Y13=2),"熱源水入口温度：0℃以下",IF(AND($X13=1,$Y13=3),"熱源水入口温度：12℃以上～22℃未満",IF(AND($X13=1,$Y13=4),"熱源水入口温度：12℃以上～22℃未満",IF(AND($X13=2,$Y13=1),"熱源水入口温度：12℃以上～22℃未満",IF(AND($X13=2,$Y13=5),"熱源水入口温度：12℃以上～22℃未満",IF(AND($X13=3,$Y13=1),"熱源水入口温度：5℃以上～12℃未満",IF(AND($X13=3,$Y13=3),"熱源水入口温度：12℃以上～22℃未満",IF(AND($X13=4,$Y13=5),"熱源水入口温度：12℃以上～22℃未満"))))))))))</f>
        <v>熱源水入口温度：12℃以上～22℃未満</v>
      </c>
      <c r="AA13" s="45" t="str" cm="1">
        <f t="array" ref="AA13">IFERROR(_xlfn.IFS(AND($X13=1,$Y13=2,$Z13&lt;&gt;""),"熱源水入口温度：12℃以上～22℃未満",AND($X13=1,$Y13=3,$Z13&lt;&gt;""),"熱源水入口温度：30℃以上～40℃未満",AND($X13=1,$Y13=4,$Z13&lt;&gt;""),"熱源水入口温度：50℃以上",AND($X13=2,$Y13=5,$Z13&lt;&gt;""),"熱源水入口温度：50℃以上"),"")</f>
        <v/>
      </c>
      <c r="AB13" s="45">
        <f t="shared" ref="AB13:AB62" si="1">IF($L13="","",IF(AND($X13=1,Y13=1,$L13&gt;100),VALUE(3.79),IF(AND($X13=1,Y13=1,$L13&lt;=100),VALUE(4.27),IF(AND($X13=1,Y13=2,$J13="熱源水入口温度：0℃以下"),VALUE(2.75),IF(AND($X13=1,Y13=2,$J13="熱源水入口温度：12℃以上～22℃未満",$L13&lt;=100),VALUE(2.88),IF(AND($X13=1,Y13=2,$J13="熱源水入口温度：12℃以上～22℃未満",$L13&gt;100),VALUE(3.19),IF(AND($X13=1,Y13=3,$J13="熱源水入口温度：12℃以上～22℃未満"),VALUE(2.2),IF(AND($X13=1,Y13=3,$J13="熱源水入口温度：30℃以上～40℃未満"),VALUE(3.38),IF(AND($X13=1,Y13=4,$J13="熱源水入口温度：12℃以上～22℃未満"),VALUE(2.74),IF(AND($X13=1,Y13=4,$J13="熱源水入口温度：50℃以上"),VALUE(4),IF(AND($X13=2,Y13=5,$J13="熱源水入口温度：12℃以上～22℃未満"),VALUE(4.23),IF(AND($X13=2,Y13=5,$J13="熱源水入口温度：50℃以上"),VALUE(10.19),IF(AND($X13=3,Y13=1,$J13="熱源水入口温度：5℃以上～12℃未満"),VALUE(2.4),IF(AND($X13=3,Y13=3,$J13="熱源水入口温度：12℃以上～22℃未満"),VALUE(2.02),IF(AND($X13=4,Y13=5),VALUE(3.96),"要確認")))))))))))))))</f>
        <v>3.79</v>
      </c>
      <c r="AC13" s="27">
        <f t="shared" ref="AC13:AC44" si="2">IF(AND(($C13&lt;&gt;""),(OR($C$2="",$F$2="",$G$3="",C13="",F13="",G13="",H13="",I13="",J13="",L13="",M13="",K13=""))),1,0)</f>
        <v>0</v>
      </c>
      <c r="AD13" s="27">
        <f t="shared" ref="AD13:AD44" si="3">IF(AND($G13&lt;&gt;"",COUNTIF($G13,"*■*")&gt;0,$Q13=""),1,0)</f>
        <v>0</v>
      </c>
      <c r="AE13" s="27" t="str">
        <f>TEXT(V13,"G/標準")</f>
        <v>aaaa-bbbb■</v>
      </c>
      <c r="AF13" s="7">
        <f>IF(AE13="",0,COUNTIF($AE$13:$AE$1048576,AE13))</f>
        <v>3</v>
      </c>
      <c r="AG13" s="7">
        <f>IF($N13&gt;$O13,1,0)</f>
        <v>0</v>
      </c>
    </row>
    <row r="14" spans="1:37" s="4" customFormat="1" ht="45" customHeight="1">
      <c r="A14" s="51">
        <f t="shared" ref="A14:A62" si="4">ROW()-12</f>
        <v>2</v>
      </c>
      <c r="B14" s="52" t="str">
        <f t="shared" ref="B14:B62" si="5">IF($C14="","","産業ヒートポンプ")</f>
        <v>産業ヒートポンプ</v>
      </c>
      <c r="C14" s="129" t="s">
        <v>44</v>
      </c>
      <c r="D14" s="16" t="str">
        <f t="shared" ref="D14:D62" si="6">IF($B14&lt;&gt;"",$C$2,"")</f>
        <v>〇〇〇株式会社</v>
      </c>
      <c r="E14" s="16" t="str">
        <f>IF($B14&lt;&gt;"",$F$2,"")</f>
        <v>マルマルマル</v>
      </c>
      <c r="F14" s="130" t="s">
        <v>101</v>
      </c>
      <c r="G14" s="131" t="s">
        <v>95</v>
      </c>
      <c r="H14" s="132" t="s">
        <v>45</v>
      </c>
      <c r="I14" s="133" t="s">
        <v>72</v>
      </c>
      <c r="J14" s="134" t="s">
        <v>61</v>
      </c>
      <c r="K14" s="135">
        <v>65</v>
      </c>
      <c r="L14" s="136">
        <v>101</v>
      </c>
      <c r="M14" s="136">
        <v>25</v>
      </c>
      <c r="N14" s="43">
        <f t="shared" ref="N14:N62" si="7">IF($AB14="","",$AB14)</f>
        <v>3.79</v>
      </c>
      <c r="O14" s="55">
        <f t="shared" ref="O14:O62" si="8">IF(OR($L14="",$M14=""),"",ROUND($L14/$M14,2))</f>
        <v>4.04</v>
      </c>
      <c r="P14" s="137"/>
      <c r="Q14" s="138" t="s">
        <v>111</v>
      </c>
      <c r="R14" s="139"/>
      <c r="S14" s="124"/>
      <c r="T14" s="46"/>
      <c r="U14" s="47"/>
      <c r="V14" s="73" t="str">
        <f t="shared" si="0"/>
        <v>aaaa-bbbb■</v>
      </c>
      <c r="W14" s="35"/>
      <c r="X14" s="7">
        <f t="shared" ref="X14:X62" si="9">IF($H14="","",IF($H14="水熱源／循環式",1,IF($H14="水熱源／一過式",2,IF($H14="水・空気両熱源／循環式",3,IF($H14="水・空気両熱源／一過式",4)))))</f>
        <v>1</v>
      </c>
      <c r="Y14" s="42" cm="1">
        <f t="array" ref="Y14">IFERROR(IF($I14="","",_xlfn.IFS($I14="温水出口温度：45℃以上～65℃未満
（ΔT：温水入出口温度差）：5℃～10℃",1,$I14="温水出口温度：65℃以上～75℃未満
（ΔT：温水入出口温度差）：5℃～10℃",2,$I14="温水出口温度：75℃以上～90℃未満
（ΔT：温水入出口温度差）：5℃～10℃",3,$I14="温水出口温度：90℃以上
（ΔT：温水入出口温度差）：5℃～10℃",4,$I14="温水出口温度：65℃以上～75℃未満
（ΔT：温水入出口温度差）：48℃以上",5)),"")</f>
        <v>1</v>
      </c>
      <c r="Z14" s="45" t="str">
        <f t="shared" ref="Z14:Z62" si="10">IF(OR($X14="",$Y14=""),"",IF(AND($X14=1,$Y14=1),"熱源水入口温度：12℃以上～22℃未満",IF(AND($X14=1,$Y14=2),"熱源水入口温度：0℃以下",IF(AND($X14=1,$Y14=3),"熱源水入口温度：12℃以上～22℃未満",IF(AND($X14=1,$Y14=4),"熱源水入口温度：12℃以上～22℃未満",IF(AND($X14=2,$Y14=1),"熱源水入口温度：12℃以上～22℃未満",IF(AND($X14=2,$Y14=5),"熱源水入口温度：12℃以上～22℃未満",IF(AND($X14=3,$Y14=1),"熱源水入口温度：5℃以上～12℃未満",IF(AND($X14=3,$Y14=3),"熱源水入口温度：12℃以上～22℃未満",IF(AND($X14=4,$Y14=5),"熱源水入口温度：12℃以上～22℃未満"))))))))))</f>
        <v>熱源水入口温度：12℃以上～22℃未満</v>
      </c>
      <c r="AA14" s="45" t="str" cm="1">
        <f t="array" ref="AA14">IFERROR(_xlfn.IFS(AND($X14=1,$Y14=2,$Z14&lt;&gt;""),"熱源水入口温度：12℃以上～22℃未満",AND($X14=1,$Y14=3,$Z14&lt;&gt;""),"熱源水入口温度：30℃以上～40℃未満",AND($X14=1,$Y14=4,$Z14&lt;&gt;""),"熱源水入口温度：50℃以上",AND($X14=2,$Y14=5,$Z14&lt;&gt;""),"熱源水入口温度：50℃以上"),"")</f>
        <v/>
      </c>
      <c r="AB14" s="45">
        <f t="shared" si="1"/>
        <v>3.79</v>
      </c>
      <c r="AC14" s="27">
        <f t="shared" si="2"/>
        <v>0</v>
      </c>
      <c r="AD14" s="27">
        <f t="shared" si="3"/>
        <v>0</v>
      </c>
      <c r="AE14" s="27" t="str">
        <f t="shared" ref="AE14:AE62" si="11">TEXT(V14,"G/標準")</f>
        <v>aaaa-bbbb■</v>
      </c>
      <c r="AF14" s="7">
        <f t="shared" ref="AF14:AF62" si="12">IF(AE14="",0,COUNTIF($AE$13:$AE$1048576,AE14))</f>
        <v>3</v>
      </c>
      <c r="AG14" s="7">
        <f t="shared" ref="AG14:AG62" si="13">IF($N14&gt;$O14,1,0)</f>
        <v>0</v>
      </c>
    </row>
    <row r="15" spans="1:37" s="4" customFormat="1" ht="45" customHeight="1">
      <c r="A15" s="51">
        <f t="shared" si="4"/>
        <v>3</v>
      </c>
      <c r="B15" s="52" t="str">
        <f t="shared" si="5"/>
        <v>産業ヒートポンプ</v>
      </c>
      <c r="C15" s="129" t="s">
        <v>44</v>
      </c>
      <c r="D15" s="16" t="str">
        <f t="shared" si="6"/>
        <v>〇〇〇株式会社</v>
      </c>
      <c r="E15" s="16" t="str">
        <f t="shared" ref="E15:E62" si="14">IF($B15&lt;&gt;"",$F$2,"")</f>
        <v>マルマルマル</v>
      </c>
      <c r="F15" s="131" t="s">
        <v>101</v>
      </c>
      <c r="G15" s="131" t="s">
        <v>93</v>
      </c>
      <c r="H15" s="132" t="s">
        <v>45</v>
      </c>
      <c r="I15" s="133" t="s">
        <v>75</v>
      </c>
      <c r="J15" s="134" t="s">
        <v>102</v>
      </c>
      <c r="K15" s="135">
        <v>65</v>
      </c>
      <c r="L15" s="136">
        <v>101</v>
      </c>
      <c r="M15" s="136">
        <v>25</v>
      </c>
      <c r="N15" s="43">
        <f t="shared" si="7"/>
        <v>2.75</v>
      </c>
      <c r="O15" s="55">
        <f t="shared" si="8"/>
        <v>4.04</v>
      </c>
      <c r="P15" s="137"/>
      <c r="Q15" s="131"/>
      <c r="R15" s="139"/>
      <c r="S15" s="124"/>
      <c r="T15" s="46"/>
      <c r="U15" s="47"/>
      <c r="V15" s="73" t="str">
        <f t="shared" si="0"/>
        <v>BBB</v>
      </c>
      <c r="W15" s="35"/>
      <c r="X15" s="7">
        <f t="shared" si="9"/>
        <v>1</v>
      </c>
      <c r="Y15" s="42" cm="1">
        <f t="array" ref="Y15">IFERROR(IF($I15="","",_xlfn.IFS($I15="温水出口温度：45℃以上～65℃未満
（ΔT：温水入出口温度差）：5℃～10℃",1,$I15="温水出口温度：65℃以上～75℃未満
（ΔT：温水入出口温度差）：5℃～10℃",2,$I15="温水出口温度：75℃以上～90℃未満
（ΔT：温水入出口温度差）：5℃～10℃",3,$I15="温水出口温度：90℃以上
（ΔT：温水入出口温度差）：5℃～10℃",4,$I15="温水出口温度：65℃以上～75℃未満
（ΔT：温水入出口温度差）：48℃以上",5)),"")</f>
        <v>2</v>
      </c>
      <c r="Z15" s="45" t="str">
        <f t="shared" si="10"/>
        <v>熱源水入口温度：0℃以下</v>
      </c>
      <c r="AA15" s="45" t="str" cm="1">
        <f t="array" ref="AA15">IFERROR(_xlfn.IFS(AND($X15=1,$Y15=2,$Z15&lt;&gt;""),"熱源水入口温度：12℃以上～22℃未満",AND($X15=1,$Y15=3,$Z15&lt;&gt;""),"熱源水入口温度：30℃以上～40℃未満",AND($X15=1,$Y15=4,$Z15&lt;&gt;""),"熱源水入口温度：50℃以上",AND($X15=2,$Y15=5,$Z15&lt;&gt;""),"熱源水入口温度：50℃以上"),"")</f>
        <v>熱源水入口温度：12℃以上～22℃未満</v>
      </c>
      <c r="AB15" s="45">
        <f t="shared" si="1"/>
        <v>2.75</v>
      </c>
      <c r="AC15" s="27">
        <f t="shared" si="2"/>
        <v>0</v>
      </c>
      <c r="AD15" s="27">
        <f t="shared" si="3"/>
        <v>0</v>
      </c>
      <c r="AE15" s="27" t="str">
        <f t="shared" si="11"/>
        <v>BBB</v>
      </c>
      <c r="AF15" s="7">
        <f t="shared" si="12"/>
        <v>1</v>
      </c>
      <c r="AG15" s="7">
        <f t="shared" si="13"/>
        <v>0</v>
      </c>
    </row>
    <row r="16" spans="1:37" s="4" customFormat="1" ht="45" customHeight="1">
      <c r="A16" s="51">
        <f t="shared" si="4"/>
        <v>4</v>
      </c>
      <c r="B16" s="52" t="str">
        <f t="shared" si="5"/>
        <v>産業ヒートポンプ</v>
      </c>
      <c r="C16" s="129" t="s">
        <v>44</v>
      </c>
      <c r="D16" s="16" t="str">
        <f t="shared" si="6"/>
        <v>〇〇〇株式会社</v>
      </c>
      <c r="E16" s="16" t="str">
        <f t="shared" si="14"/>
        <v>マルマルマル</v>
      </c>
      <c r="F16" s="131" t="s">
        <v>101</v>
      </c>
      <c r="G16" s="131" t="s">
        <v>94</v>
      </c>
      <c r="H16" s="132" t="s">
        <v>45</v>
      </c>
      <c r="I16" s="133" t="s">
        <v>75</v>
      </c>
      <c r="J16" s="134" t="s">
        <v>102</v>
      </c>
      <c r="K16" s="135">
        <v>65</v>
      </c>
      <c r="L16" s="136">
        <v>101</v>
      </c>
      <c r="M16" s="136">
        <v>25</v>
      </c>
      <c r="N16" s="43">
        <f t="shared" si="7"/>
        <v>2.75</v>
      </c>
      <c r="O16" s="55">
        <f t="shared" si="8"/>
        <v>4.04</v>
      </c>
      <c r="P16" s="137"/>
      <c r="Q16" s="138" t="s">
        <v>111</v>
      </c>
      <c r="R16" s="139"/>
      <c r="S16" s="124"/>
      <c r="T16" s="46"/>
      <c r="U16" s="47"/>
      <c r="V16" s="73" t="str">
        <f t="shared" si="0"/>
        <v>aaaa-bbbb■</v>
      </c>
      <c r="W16" s="35"/>
      <c r="X16" s="7">
        <f t="shared" si="9"/>
        <v>1</v>
      </c>
      <c r="Y16" s="42" cm="1">
        <f t="array" ref="Y16">IFERROR(IF($I16="","",_xlfn.IFS($I16="温水出口温度：45℃以上～65℃未満
（ΔT：温水入出口温度差）：5℃～10℃",1,$I16="温水出口温度：65℃以上～75℃未満
（ΔT：温水入出口温度差）：5℃～10℃",2,$I16="温水出口温度：75℃以上～90℃未満
（ΔT：温水入出口温度差）：5℃～10℃",3,$I16="温水出口温度：90℃以上
（ΔT：温水入出口温度差）：5℃～10℃",4,$I16="温水出口温度：65℃以上～75℃未満
（ΔT：温水入出口温度差）：48℃以上",5)),"")</f>
        <v>2</v>
      </c>
      <c r="Z16" s="45" t="str">
        <f t="shared" si="10"/>
        <v>熱源水入口温度：0℃以下</v>
      </c>
      <c r="AA16" s="45" t="str" cm="1">
        <f t="array" ref="AA16">IFERROR(_xlfn.IFS(AND($X16=1,$Y16=2,$Z16&lt;&gt;""),"熱源水入口温度：12℃以上～22℃未満",AND($X16=1,$Y16=3,$Z16&lt;&gt;""),"熱源水入口温度：30℃以上～40℃未満",AND($X16=1,$Y16=4,$Z16&lt;&gt;""),"熱源水入口温度：50℃以上",AND($X16=2,$Y16=5,$Z16&lt;&gt;""),"熱源水入口温度：50℃以上"),"")</f>
        <v>熱源水入口温度：12℃以上～22℃未満</v>
      </c>
      <c r="AB16" s="45">
        <f t="shared" si="1"/>
        <v>2.75</v>
      </c>
      <c r="AC16" s="27">
        <f t="shared" si="2"/>
        <v>0</v>
      </c>
      <c r="AD16" s="27">
        <f t="shared" si="3"/>
        <v>0</v>
      </c>
      <c r="AE16" s="27" t="str">
        <f t="shared" si="11"/>
        <v>aaaa-bbbb■</v>
      </c>
      <c r="AF16" s="7">
        <f t="shared" si="12"/>
        <v>3</v>
      </c>
      <c r="AG16" s="7">
        <f t="shared" si="13"/>
        <v>0</v>
      </c>
    </row>
    <row r="17" spans="1:33" s="4" customFormat="1" ht="45" customHeight="1">
      <c r="A17" s="51">
        <f t="shared" si="4"/>
        <v>5</v>
      </c>
      <c r="B17" s="52" t="str">
        <f t="shared" si="5"/>
        <v>産業ヒートポンプ</v>
      </c>
      <c r="C17" s="129" t="s">
        <v>44</v>
      </c>
      <c r="D17" s="16" t="str">
        <f t="shared" si="6"/>
        <v>〇〇〇株式会社</v>
      </c>
      <c r="E17" s="16" t="str">
        <f t="shared" si="14"/>
        <v>マルマルマル</v>
      </c>
      <c r="F17" s="131" t="s">
        <v>101</v>
      </c>
      <c r="G17" s="131" t="s">
        <v>103</v>
      </c>
      <c r="H17" s="132" t="s">
        <v>45</v>
      </c>
      <c r="I17" s="133" t="s">
        <v>75</v>
      </c>
      <c r="J17" s="134" t="s">
        <v>102</v>
      </c>
      <c r="K17" s="135">
        <v>65</v>
      </c>
      <c r="L17" s="136">
        <v>101</v>
      </c>
      <c r="M17" s="136">
        <v>25</v>
      </c>
      <c r="N17" s="43">
        <f t="shared" si="7"/>
        <v>2.75</v>
      </c>
      <c r="O17" s="55">
        <f t="shared" si="8"/>
        <v>4.04</v>
      </c>
      <c r="P17" s="137"/>
      <c r="Q17" s="131"/>
      <c r="R17" s="139"/>
      <c r="S17" s="124"/>
      <c r="T17" s="46"/>
      <c r="U17" s="47"/>
      <c r="V17" s="73" t="str">
        <f t="shared" si="0"/>
        <v>CCC</v>
      </c>
      <c r="W17" s="35"/>
      <c r="X17" s="7">
        <f t="shared" si="9"/>
        <v>1</v>
      </c>
      <c r="Y17" s="42" cm="1">
        <f t="array" ref="Y17">IFERROR(IF($I17="","",_xlfn.IFS($I17="温水出口温度：45℃以上～65℃未満
（ΔT：温水入出口温度差）：5℃～10℃",1,$I17="温水出口温度：65℃以上～75℃未満
（ΔT：温水入出口温度差）：5℃～10℃",2,$I17="温水出口温度：75℃以上～90℃未満
（ΔT：温水入出口温度差）：5℃～10℃",3,$I17="温水出口温度：90℃以上
（ΔT：温水入出口温度差）：5℃～10℃",4,$I17="温水出口温度：65℃以上～75℃未満
（ΔT：温水入出口温度差）：48℃以上",5)),"")</f>
        <v>2</v>
      </c>
      <c r="Z17" s="45" t="str">
        <f t="shared" si="10"/>
        <v>熱源水入口温度：0℃以下</v>
      </c>
      <c r="AA17" s="45" t="str" cm="1">
        <f t="array" ref="AA17">IFERROR(_xlfn.IFS(AND($X17=1,$Y17=2,$Z17&lt;&gt;""),"熱源水入口温度：12℃以上～22℃未満",AND($X17=1,$Y17=3,$Z17&lt;&gt;""),"熱源水入口温度：30℃以上～40℃未満",AND($X17=1,$Y17=4,$Z17&lt;&gt;""),"熱源水入口温度：50℃以上",AND($X17=2,$Y17=5,$Z17&lt;&gt;""),"熱源水入口温度：50℃以上"),"")</f>
        <v>熱源水入口温度：12℃以上～22℃未満</v>
      </c>
      <c r="AB17" s="45">
        <f t="shared" si="1"/>
        <v>2.75</v>
      </c>
      <c r="AC17" s="27">
        <f t="shared" si="2"/>
        <v>0</v>
      </c>
      <c r="AD17" s="27">
        <f t="shared" si="3"/>
        <v>0</v>
      </c>
      <c r="AE17" s="27" t="str">
        <f t="shared" si="11"/>
        <v>CCC</v>
      </c>
      <c r="AF17" s="7">
        <f t="shared" si="12"/>
        <v>1</v>
      </c>
      <c r="AG17" s="7">
        <f t="shared" si="13"/>
        <v>0</v>
      </c>
    </row>
    <row r="18" spans="1:33" s="4" customFormat="1" ht="45" customHeight="1">
      <c r="A18" s="51">
        <f t="shared" si="4"/>
        <v>6</v>
      </c>
      <c r="B18" s="52" t="str">
        <f t="shared" si="5"/>
        <v/>
      </c>
      <c r="C18" s="129"/>
      <c r="D18" s="16" t="str">
        <f t="shared" si="6"/>
        <v/>
      </c>
      <c r="E18" s="16" t="str">
        <f t="shared" si="14"/>
        <v/>
      </c>
      <c r="F18" s="131"/>
      <c r="G18" s="131"/>
      <c r="H18" s="132"/>
      <c r="I18" s="133"/>
      <c r="J18" s="134"/>
      <c r="K18" s="135"/>
      <c r="L18" s="136"/>
      <c r="M18" s="136"/>
      <c r="N18" s="43" t="str">
        <f t="shared" si="7"/>
        <v/>
      </c>
      <c r="O18" s="55" t="str">
        <f t="shared" si="8"/>
        <v/>
      </c>
      <c r="P18" s="137"/>
      <c r="Q18" s="131"/>
      <c r="R18" s="139"/>
      <c r="S18" s="124"/>
      <c r="T18" s="46"/>
      <c r="U18" s="47"/>
      <c r="V18" s="73" t="str">
        <f t="shared" si="0"/>
        <v/>
      </c>
      <c r="W18" s="35"/>
      <c r="X18" s="7" t="str">
        <f t="shared" si="9"/>
        <v/>
      </c>
      <c r="Y18" s="42" t="str" cm="1">
        <f t="array" ref="Y18">IFERROR(IF($I18="","",_xlfn.IFS($I18="温水出口温度：45℃以上～65℃未満
（ΔT：温水入出口温度差）：5℃～10℃",1,$I18="温水出口温度：65℃以上～75℃未満
（ΔT：温水入出口温度差）：5℃～10℃",2,$I18="温水出口温度：75℃以上～90℃未満
（ΔT：温水入出口温度差）：5℃～10℃",3,$I18="温水出口温度：90℃以上
（ΔT：温水入出口温度差）：5℃～10℃",4,$I18="温水出口温度：65℃以上～75℃未満
（ΔT：温水入出口温度差）：48℃以上",5)),"")</f>
        <v/>
      </c>
      <c r="Z18" s="45" t="str">
        <f t="shared" si="10"/>
        <v/>
      </c>
      <c r="AA18" s="45" t="str" cm="1">
        <f t="array" ref="AA18">IFERROR(_xlfn.IFS(AND($X18=1,$Y18=2,$Z18&lt;&gt;""),"熱源水入口温度：12℃以上～22℃未満",AND($X18=1,$Y18=3,$Z18&lt;&gt;""),"熱源水入口温度：30℃以上～40℃未満",AND($X18=1,$Y18=4,$Z18&lt;&gt;""),"熱源水入口温度：50℃以上",AND($X18=2,$Y18=5,$Z18&lt;&gt;""),"熱源水入口温度：50℃以上"),"")</f>
        <v/>
      </c>
      <c r="AB18" s="45" t="str">
        <f t="shared" si="1"/>
        <v/>
      </c>
      <c r="AC18" s="27">
        <f t="shared" si="2"/>
        <v>0</v>
      </c>
      <c r="AD18" s="27">
        <f t="shared" si="3"/>
        <v>0</v>
      </c>
      <c r="AE18" s="27" t="str">
        <f t="shared" si="11"/>
        <v/>
      </c>
      <c r="AF18" s="7">
        <f t="shared" si="12"/>
        <v>0</v>
      </c>
      <c r="AG18" s="7">
        <f t="shared" si="13"/>
        <v>0</v>
      </c>
    </row>
    <row r="19" spans="1:33" s="4" customFormat="1" ht="45" customHeight="1">
      <c r="A19" s="51">
        <f t="shared" si="4"/>
        <v>7</v>
      </c>
      <c r="B19" s="52" t="str">
        <f t="shared" si="5"/>
        <v/>
      </c>
      <c r="C19" s="129"/>
      <c r="D19" s="16" t="str">
        <f t="shared" si="6"/>
        <v/>
      </c>
      <c r="E19" s="16" t="str">
        <f t="shared" si="14"/>
        <v/>
      </c>
      <c r="F19" s="131"/>
      <c r="G19" s="131"/>
      <c r="H19" s="132"/>
      <c r="I19" s="133"/>
      <c r="J19" s="134"/>
      <c r="K19" s="135"/>
      <c r="L19" s="136"/>
      <c r="M19" s="136"/>
      <c r="N19" s="43" t="str">
        <f t="shared" si="7"/>
        <v/>
      </c>
      <c r="O19" s="55" t="str">
        <f t="shared" si="8"/>
        <v/>
      </c>
      <c r="P19" s="137"/>
      <c r="Q19" s="131"/>
      <c r="R19" s="139"/>
      <c r="S19" s="124"/>
      <c r="T19" s="46"/>
      <c r="U19" s="47"/>
      <c r="V19" s="73" t="str">
        <f t="shared" si="0"/>
        <v/>
      </c>
      <c r="W19" s="35"/>
      <c r="X19" s="7" t="str">
        <f t="shared" si="9"/>
        <v/>
      </c>
      <c r="Y19" s="42" t="str" cm="1">
        <f t="array" ref="Y19">IFERROR(IF($I19="","",_xlfn.IFS($I19="温水出口温度：45℃以上～65℃未満
（ΔT：温水入出口温度差）：5℃～10℃",1,$I19="温水出口温度：65℃以上～75℃未満
（ΔT：温水入出口温度差）：5℃～10℃",2,$I19="温水出口温度：75℃以上～90℃未満
（ΔT：温水入出口温度差）：5℃～10℃",3,$I19="温水出口温度：90℃以上
（ΔT：温水入出口温度差）：5℃～10℃",4,$I19="温水出口温度：65℃以上～75℃未満
（ΔT：温水入出口温度差）：48℃以上",5)),"")</f>
        <v/>
      </c>
      <c r="Z19" s="45" t="str">
        <f t="shared" si="10"/>
        <v/>
      </c>
      <c r="AA19" s="45" t="str" cm="1">
        <f t="array" ref="AA19">IFERROR(_xlfn.IFS(AND($X19=1,$Y19=2,$Z19&lt;&gt;""),"熱源水入口温度：12℃以上～22℃未満",AND($X19=1,$Y19=3,$Z19&lt;&gt;""),"熱源水入口温度：30℃以上～40℃未満",AND($X19=1,$Y19=4,$Z19&lt;&gt;""),"熱源水入口温度：50℃以上",AND($X19=2,$Y19=5,$Z19&lt;&gt;""),"熱源水入口温度：50℃以上"),"")</f>
        <v/>
      </c>
      <c r="AB19" s="45" t="str">
        <f t="shared" si="1"/>
        <v/>
      </c>
      <c r="AC19" s="27">
        <f t="shared" si="2"/>
        <v>0</v>
      </c>
      <c r="AD19" s="27">
        <f t="shared" si="3"/>
        <v>0</v>
      </c>
      <c r="AE19" s="27" t="str">
        <f t="shared" si="11"/>
        <v/>
      </c>
      <c r="AF19" s="7">
        <f t="shared" si="12"/>
        <v>0</v>
      </c>
      <c r="AG19" s="7">
        <f t="shared" si="13"/>
        <v>0</v>
      </c>
    </row>
    <row r="20" spans="1:33" s="4" customFormat="1" ht="45" customHeight="1">
      <c r="A20" s="51">
        <f t="shared" si="4"/>
        <v>8</v>
      </c>
      <c r="B20" s="52" t="str">
        <f t="shared" si="5"/>
        <v/>
      </c>
      <c r="C20" s="129"/>
      <c r="D20" s="16" t="str">
        <f t="shared" si="6"/>
        <v/>
      </c>
      <c r="E20" s="16" t="str">
        <f t="shared" si="14"/>
        <v/>
      </c>
      <c r="F20" s="131"/>
      <c r="G20" s="131"/>
      <c r="H20" s="132"/>
      <c r="I20" s="133"/>
      <c r="J20" s="134"/>
      <c r="K20" s="135"/>
      <c r="L20" s="136"/>
      <c r="M20" s="136"/>
      <c r="N20" s="43" t="str">
        <f t="shared" si="7"/>
        <v/>
      </c>
      <c r="O20" s="55" t="str">
        <f t="shared" si="8"/>
        <v/>
      </c>
      <c r="P20" s="137"/>
      <c r="Q20" s="131"/>
      <c r="R20" s="139"/>
      <c r="S20" s="124"/>
      <c r="T20" s="46"/>
      <c r="U20" s="47"/>
      <c r="V20" s="73" t="str">
        <f t="shared" si="0"/>
        <v/>
      </c>
      <c r="W20" s="35"/>
      <c r="X20" s="7" t="str">
        <f t="shared" si="9"/>
        <v/>
      </c>
      <c r="Y20" s="42" t="str" cm="1">
        <f t="array" ref="Y20">IFERROR(IF($I20="","",_xlfn.IFS($I20="温水出口温度：45℃以上～65℃未満
（ΔT：温水入出口温度差）：5℃～10℃",1,$I20="温水出口温度：65℃以上～75℃未満
（ΔT：温水入出口温度差）：5℃～10℃",2,$I20="温水出口温度：75℃以上～90℃未満
（ΔT：温水入出口温度差）：5℃～10℃",3,$I20="温水出口温度：90℃以上
（ΔT：温水入出口温度差）：5℃～10℃",4,$I20="温水出口温度：65℃以上～75℃未満
（ΔT：温水入出口温度差）：48℃以上",5)),"")</f>
        <v/>
      </c>
      <c r="Z20" s="45" t="str">
        <f t="shared" si="10"/>
        <v/>
      </c>
      <c r="AA20" s="45" t="str" cm="1">
        <f t="array" ref="AA20">IFERROR(_xlfn.IFS(AND($X20=1,$Y20=2,$Z20&lt;&gt;""),"熱源水入口温度：12℃以上～22℃未満",AND($X20=1,$Y20=3,$Z20&lt;&gt;""),"熱源水入口温度：30℃以上～40℃未満",AND($X20=1,$Y20=4,$Z20&lt;&gt;""),"熱源水入口温度：50℃以上",AND($X20=2,$Y20=5,$Z20&lt;&gt;""),"熱源水入口温度：50℃以上"),"")</f>
        <v/>
      </c>
      <c r="AB20" s="45" t="str">
        <f t="shared" si="1"/>
        <v/>
      </c>
      <c r="AC20" s="27">
        <f t="shared" si="2"/>
        <v>0</v>
      </c>
      <c r="AD20" s="27">
        <f t="shared" si="3"/>
        <v>0</v>
      </c>
      <c r="AE20" s="27" t="str">
        <f t="shared" si="11"/>
        <v/>
      </c>
      <c r="AF20" s="7">
        <f t="shared" si="12"/>
        <v>0</v>
      </c>
      <c r="AG20" s="7">
        <f t="shared" si="13"/>
        <v>0</v>
      </c>
    </row>
    <row r="21" spans="1:33" s="4" customFormat="1" ht="45" customHeight="1">
      <c r="A21" s="51">
        <f t="shared" si="4"/>
        <v>9</v>
      </c>
      <c r="B21" s="52" t="str">
        <f t="shared" si="5"/>
        <v/>
      </c>
      <c r="C21" s="129"/>
      <c r="D21" s="16" t="str">
        <f t="shared" si="6"/>
        <v/>
      </c>
      <c r="E21" s="16" t="str">
        <f t="shared" si="14"/>
        <v/>
      </c>
      <c r="F21" s="131"/>
      <c r="G21" s="131"/>
      <c r="H21" s="132"/>
      <c r="I21" s="133"/>
      <c r="J21" s="134"/>
      <c r="K21" s="135"/>
      <c r="L21" s="136"/>
      <c r="M21" s="136"/>
      <c r="N21" s="43" t="str">
        <f t="shared" si="7"/>
        <v/>
      </c>
      <c r="O21" s="55" t="str">
        <f t="shared" si="8"/>
        <v/>
      </c>
      <c r="P21" s="137"/>
      <c r="Q21" s="131"/>
      <c r="R21" s="139"/>
      <c r="S21" s="124"/>
      <c r="T21" s="46"/>
      <c r="U21" s="47"/>
      <c r="V21" s="73" t="str">
        <f t="shared" si="0"/>
        <v/>
      </c>
      <c r="W21" s="35"/>
      <c r="X21" s="7" t="str">
        <f t="shared" si="9"/>
        <v/>
      </c>
      <c r="Y21" s="42" t="str" cm="1">
        <f t="array" ref="Y21">IFERROR(IF($I21="","",_xlfn.IFS($I21="温水出口温度：45℃以上～65℃未満
（ΔT：温水入出口温度差）：5℃～10℃",1,$I21="温水出口温度：65℃以上～75℃未満
（ΔT：温水入出口温度差）：5℃～10℃",2,$I21="温水出口温度：75℃以上～90℃未満
（ΔT：温水入出口温度差）：5℃～10℃",3,$I21="温水出口温度：90℃以上
（ΔT：温水入出口温度差）：5℃～10℃",4,$I21="温水出口温度：65℃以上～75℃未満
（ΔT：温水入出口温度差）：48℃以上",5)),"")</f>
        <v/>
      </c>
      <c r="Z21" s="45" t="str">
        <f t="shared" si="10"/>
        <v/>
      </c>
      <c r="AA21" s="45" t="str" cm="1">
        <f t="array" ref="AA21">IFERROR(_xlfn.IFS(AND($X21=1,$Y21=2,$Z21&lt;&gt;""),"熱源水入口温度：12℃以上～22℃未満",AND($X21=1,$Y21=3,$Z21&lt;&gt;""),"熱源水入口温度：30℃以上～40℃未満",AND($X21=1,$Y21=4,$Z21&lt;&gt;""),"熱源水入口温度：50℃以上",AND($X21=2,$Y21=5,$Z21&lt;&gt;""),"熱源水入口温度：50℃以上"),"")</f>
        <v/>
      </c>
      <c r="AB21" s="45" t="str">
        <f t="shared" si="1"/>
        <v/>
      </c>
      <c r="AC21" s="27">
        <f t="shared" si="2"/>
        <v>0</v>
      </c>
      <c r="AD21" s="27">
        <f t="shared" si="3"/>
        <v>0</v>
      </c>
      <c r="AE21" s="27" t="str">
        <f t="shared" si="11"/>
        <v/>
      </c>
      <c r="AF21" s="7">
        <f t="shared" si="12"/>
        <v>0</v>
      </c>
      <c r="AG21" s="7">
        <f t="shared" si="13"/>
        <v>0</v>
      </c>
    </row>
    <row r="22" spans="1:33" s="4" customFormat="1" ht="45" customHeight="1">
      <c r="A22" s="51">
        <f t="shared" si="4"/>
        <v>10</v>
      </c>
      <c r="B22" s="52" t="str">
        <f t="shared" si="5"/>
        <v/>
      </c>
      <c r="C22" s="129"/>
      <c r="D22" s="16" t="str">
        <f t="shared" si="6"/>
        <v/>
      </c>
      <c r="E22" s="16" t="str">
        <f t="shared" si="14"/>
        <v/>
      </c>
      <c r="F22" s="131"/>
      <c r="G22" s="131"/>
      <c r="H22" s="132"/>
      <c r="I22" s="133"/>
      <c r="J22" s="134"/>
      <c r="K22" s="135"/>
      <c r="L22" s="136"/>
      <c r="M22" s="136"/>
      <c r="N22" s="43" t="str">
        <f t="shared" si="7"/>
        <v/>
      </c>
      <c r="O22" s="55" t="str">
        <f t="shared" si="8"/>
        <v/>
      </c>
      <c r="P22" s="137"/>
      <c r="Q22" s="131"/>
      <c r="R22" s="139"/>
      <c r="S22" s="124"/>
      <c r="T22" s="46"/>
      <c r="U22" s="47"/>
      <c r="V22" s="73" t="str">
        <f t="shared" si="0"/>
        <v/>
      </c>
      <c r="W22" s="35"/>
      <c r="X22" s="7" t="str">
        <f t="shared" si="9"/>
        <v/>
      </c>
      <c r="Y22" s="42" t="str" cm="1">
        <f t="array" ref="Y22">IFERROR(IF($I22="","",_xlfn.IFS($I22="温水出口温度：45℃以上～65℃未満
（ΔT：温水入出口温度差）：5℃～10℃",1,$I22="温水出口温度：65℃以上～75℃未満
（ΔT：温水入出口温度差）：5℃～10℃",2,$I22="温水出口温度：75℃以上～90℃未満
（ΔT：温水入出口温度差）：5℃～10℃",3,$I22="温水出口温度：90℃以上
（ΔT：温水入出口温度差）：5℃～10℃",4,$I22="温水出口温度：65℃以上～75℃未満
（ΔT：温水入出口温度差）：48℃以上",5)),"")</f>
        <v/>
      </c>
      <c r="Z22" s="45" t="str">
        <f t="shared" si="10"/>
        <v/>
      </c>
      <c r="AA22" s="45" t="str" cm="1">
        <f t="array" ref="AA22">IFERROR(_xlfn.IFS(AND($X22=1,$Y22=2,$Z22&lt;&gt;""),"熱源水入口温度：12℃以上～22℃未満",AND($X22=1,$Y22=3,$Z22&lt;&gt;""),"熱源水入口温度：30℃以上～40℃未満",AND($X22=1,$Y22=4,$Z22&lt;&gt;""),"熱源水入口温度：50℃以上",AND($X22=2,$Y22=5,$Z22&lt;&gt;""),"熱源水入口温度：50℃以上"),"")</f>
        <v/>
      </c>
      <c r="AB22" s="45" t="str">
        <f t="shared" si="1"/>
        <v/>
      </c>
      <c r="AC22" s="27">
        <f t="shared" si="2"/>
        <v>0</v>
      </c>
      <c r="AD22" s="27">
        <f t="shared" si="3"/>
        <v>0</v>
      </c>
      <c r="AE22" s="27" t="str">
        <f t="shared" si="11"/>
        <v/>
      </c>
      <c r="AF22" s="7">
        <f t="shared" si="12"/>
        <v>0</v>
      </c>
      <c r="AG22" s="7">
        <f t="shared" si="13"/>
        <v>0</v>
      </c>
    </row>
    <row r="23" spans="1:33" s="4" customFormat="1" ht="45" customHeight="1">
      <c r="A23" s="51">
        <f t="shared" si="4"/>
        <v>11</v>
      </c>
      <c r="B23" s="52" t="str">
        <f t="shared" si="5"/>
        <v/>
      </c>
      <c r="C23" s="129"/>
      <c r="D23" s="16" t="str">
        <f t="shared" si="6"/>
        <v/>
      </c>
      <c r="E23" s="16" t="str">
        <f t="shared" si="14"/>
        <v/>
      </c>
      <c r="F23" s="131"/>
      <c r="G23" s="131"/>
      <c r="H23" s="132"/>
      <c r="I23" s="133"/>
      <c r="J23" s="134"/>
      <c r="K23" s="135"/>
      <c r="L23" s="136"/>
      <c r="M23" s="136"/>
      <c r="N23" s="43" t="str">
        <f t="shared" si="7"/>
        <v/>
      </c>
      <c r="O23" s="55" t="str">
        <f t="shared" si="8"/>
        <v/>
      </c>
      <c r="P23" s="137"/>
      <c r="Q23" s="131"/>
      <c r="R23" s="139"/>
      <c r="S23" s="124"/>
      <c r="T23" s="46"/>
      <c r="U23" s="47"/>
      <c r="V23" s="73" t="str">
        <f t="shared" si="0"/>
        <v/>
      </c>
      <c r="W23" s="35"/>
      <c r="X23" s="7" t="str">
        <f t="shared" si="9"/>
        <v/>
      </c>
      <c r="Y23" s="42" t="str" cm="1">
        <f t="array" ref="Y23">IFERROR(IF($I23="","",_xlfn.IFS($I23="温水出口温度：45℃以上～65℃未満
（ΔT：温水入出口温度差）：5℃～10℃",1,$I23="温水出口温度：65℃以上～75℃未満
（ΔT：温水入出口温度差）：5℃～10℃",2,$I23="温水出口温度：75℃以上～90℃未満
（ΔT：温水入出口温度差）：5℃～10℃",3,$I23="温水出口温度：90℃以上
（ΔT：温水入出口温度差）：5℃～10℃",4,$I23="温水出口温度：65℃以上～75℃未満
（ΔT：温水入出口温度差）：48℃以上",5)),"")</f>
        <v/>
      </c>
      <c r="Z23" s="45" t="str">
        <f t="shared" si="10"/>
        <v/>
      </c>
      <c r="AA23" s="45" t="str" cm="1">
        <f t="array" ref="AA23">IFERROR(_xlfn.IFS(AND($X23=1,$Y23=2,$Z23&lt;&gt;""),"熱源水入口温度：12℃以上～22℃未満",AND($X23=1,$Y23=3,$Z23&lt;&gt;""),"熱源水入口温度：30℃以上～40℃未満",AND($X23=1,$Y23=4,$Z23&lt;&gt;""),"熱源水入口温度：50℃以上",AND($X23=2,$Y23=5,$Z23&lt;&gt;""),"熱源水入口温度：50℃以上"),"")</f>
        <v/>
      </c>
      <c r="AB23" s="45" t="str">
        <f t="shared" si="1"/>
        <v/>
      </c>
      <c r="AC23" s="27">
        <f t="shared" si="2"/>
        <v>0</v>
      </c>
      <c r="AD23" s="27">
        <f t="shared" si="3"/>
        <v>0</v>
      </c>
      <c r="AE23" s="27" t="str">
        <f t="shared" si="11"/>
        <v/>
      </c>
      <c r="AF23" s="7">
        <f t="shared" si="12"/>
        <v>0</v>
      </c>
      <c r="AG23" s="7">
        <f t="shared" si="13"/>
        <v>0</v>
      </c>
    </row>
    <row r="24" spans="1:33" s="4" customFormat="1" ht="45" customHeight="1">
      <c r="A24" s="51">
        <f t="shared" si="4"/>
        <v>12</v>
      </c>
      <c r="B24" s="52" t="str">
        <f t="shared" si="5"/>
        <v/>
      </c>
      <c r="C24" s="129"/>
      <c r="D24" s="16" t="str">
        <f t="shared" si="6"/>
        <v/>
      </c>
      <c r="E24" s="16" t="str">
        <f t="shared" si="14"/>
        <v/>
      </c>
      <c r="F24" s="131"/>
      <c r="G24" s="131"/>
      <c r="H24" s="132"/>
      <c r="I24" s="133"/>
      <c r="J24" s="134"/>
      <c r="K24" s="135"/>
      <c r="L24" s="136"/>
      <c r="M24" s="136"/>
      <c r="N24" s="43" t="str">
        <f t="shared" si="7"/>
        <v/>
      </c>
      <c r="O24" s="55" t="str">
        <f t="shared" si="8"/>
        <v/>
      </c>
      <c r="P24" s="137"/>
      <c r="Q24" s="131"/>
      <c r="R24" s="139"/>
      <c r="S24" s="124"/>
      <c r="T24" s="46"/>
      <c r="U24" s="47"/>
      <c r="V24" s="73" t="str">
        <f t="shared" si="0"/>
        <v/>
      </c>
      <c r="W24" s="35"/>
      <c r="X24" s="7" t="str">
        <f t="shared" si="9"/>
        <v/>
      </c>
      <c r="Y24" s="42" t="str" cm="1">
        <f t="array" ref="Y24">IFERROR(IF($I24="","",_xlfn.IFS($I24="温水出口温度：45℃以上～65℃未満
（ΔT：温水入出口温度差）：5℃～10℃",1,$I24="温水出口温度：65℃以上～75℃未満
（ΔT：温水入出口温度差）：5℃～10℃",2,$I24="温水出口温度：75℃以上～90℃未満
（ΔT：温水入出口温度差）：5℃～10℃",3,$I24="温水出口温度：90℃以上
（ΔT：温水入出口温度差）：5℃～10℃",4,$I24="温水出口温度：65℃以上～75℃未満
（ΔT：温水入出口温度差）：48℃以上",5)),"")</f>
        <v/>
      </c>
      <c r="Z24" s="45" t="str">
        <f t="shared" si="10"/>
        <v/>
      </c>
      <c r="AA24" s="45" t="str" cm="1">
        <f t="array" ref="AA24">IFERROR(_xlfn.IFS(AND($X24=1,$Y24=2,$Z24&lt;&gt;""),"熱源水入口温度：12℃以上～22℃未満",AND($X24=1,$Y24=3,$Z24&lt;&gt;""),"熱源水入口温度：30℃以上～40℃未満",AND($X24=1,$Y24=4,$Z24&lt;&gt;""),"熱源水入口温度：50℃以上",AND($X24=2,$Y24=5,$Z24&lt;&gt;""),"熱源水入口温度：50℃以上"),"")</f>
        <v/>
      </c>
      <c r="AB24" s="45" t="str">
        <f t="shared" si="1"/>
        <v/>
      </c>
      <c r="AC24" s="27">
        <f t="shared" si="2"/>
        <v>0</v>
      </c>
      <c r="AD24" s="27">
        <f t="shared" si="3"/>
        <v>0</v>
      </c>
      <c r="AE24" s="27" t="str">
        <f t="shared" si="11"/>
        <v/>
      </c>
      <c r="AF24" s="7">
        <f t="shared" si="12"/>
        <v>0</v>
      </c>
      <c r="AG24" s="7">
        <f t="shared" si="13"/>
        <v>0</v>
      </c>
    </row>
    <row r="25" spans="1:33" s="4" customFormat="1" ht="45" customHeight="1">
      <c r="A25" s="51">
        <f t="shared" si="4"/>
        <v>13</v>
      </c>
      <c r="B25" s="52" t="str">
        <f t="shared" si="5"/>
        <v/>
      </c>
      <c r="C25" s="129"/>
      <c r="D25" s="16" t="str">
        <f t="shared" si="6"/>
        <v/>
      </c>
      <c r="E25" s="16" t="str">
        <f t="shared" si="14"/>
        <v/>
      </c>
      <c r="F25" s="131"/>
      <c r="G25" s="131"/>
      <c r="H25" s="132"/>
      <c r="I25" s="133"/>
      <c r="J25" s="134"/>
      <c r="K25" s="135"/>
      <c r="L25" s="136"/>
      <c r="M25" s="136"/>
      <c r="N25" s="43" t="str">
        <f t="shared" si="7"/>
        <v/>
      </c>
      <c r="O25" s="55" t="str">
        <f t="shared" si="8"/>
        <v/>
      </c>
      <c r="P25" s="137"/>
      <c r="Q25" s="131"/>
      <c r="R25" s="139"/>
      <c r="S25" s="124"/>
      <c r="T25" s="46"/>
      <c r="U25" s="47"/>
      <c r="V25" s="73" t="str">
        <f t="shared" si="0"/>
        <v/>
      </c>
      <c r="W25" s="35"/>
      <c r="X25" s="7" t="str">
        <f t="shared" si="9"/>
        <v/>
      </c>
      <c r="Y25" s="42" t="str" cm="1">
        <f t="array" ref="Y25">IFERROR(IF($I25="","",_xlfn.IFS($I25="温水出口温度：45℃以上～65℃未満
（ΔT：温水入出口温度差）：5℃～10℃",1,$I25="温水出口温度：65℃以上～75℃未満
（ΔT：温水入出口温度差）：5℃～10℃",2,$I25="温水出口温度：75℃以上～90℃未満
（ΔT：温水入出口温度差）：5℃～10℃",3,$I25="温水出口温度：90℃以上
（ΔT：温水入出口温度差）：5℃～10℃",4,$I25="温水出口温度：65℃以上～75℃未満
（ΔT：温水入出口温度差）：48℃以上",5)),"")</f>
        <v/>
      </c>
      <c r="Z25" s="45" t="str">
        <f t="shared" si="10"/>
        <v/>
      </c>
      <c r="AA25" s="45" t="str" cm="1">
        <f t="array" ref="AA25">IFERROR(_xlfn.IFS(AND($X25=1,$Y25=2,$Z25&lt;&gt;""),"熱源水入口温度：12℃以上～22℃未満",AND($X25=1,$Y25=3,$Z25&lt;&gt;""),"熱源水入口温度：30℃以上～40℃未満",AND($X25=1,$Y25=4,$Z25&lt;&gt;""),"熱源水入口温度：50℃以上",AND($X25=2,$Y25=5,$Z25&lt;&gt;""),"熱源水入口温度：50℃以上"),"")</f>
        <v/>
      </c>
      <c r="AB25" s="45" t="str">
        <f t="shared" si="1"/>
        <v/>
      </c>
      <c r="AC25" s="27">
        <f t="shared" si="2"/>
        <v>0</v>
      </c>
      <c r="AD25" s="27">
        <f t="shared" si="3"/>
        <v>0</v>
      </c>
      <c r="AE25" s="27" t="str">
        <f t="shared" si="11"/>
        <v/>
      </c>
      <c r="AF25" s="7">
        <f t="shared" si="12"/>
        <v>0</v>
      </c>
      <c r="AG25" s="7">
        <f t="shared" si="13"/>
        <v>0</v>
      </c>
    </row>
    <row r="26" spans="1:33" s="4" customFormat="1" ht="45" customHeight="1">
      <c r="A26" s="51">
        <f t="shared" si="4"/>
        <v>14</v>
      </c>
      <c r="B26" s="52" t="str">
        <f t="shared" si="5"/>
        <v/>
      </c>
      <c r="C26" s="129"/>
      <c r="D26" s="16" t="str">
        <f t="shared" si="6"/>
        <v/>
      </c>
      <c r="E26" s="16" t="str">
        <f t="shared" si="14"/>
        <v/>
      </c>
      <c r="F26" s="131"/>
      <c r="G26" s="131"/>
      <c r="H26" s="132"/>
      <c r="I26" s="133"/>
      <c r="J26" s="134"/>
      <c r="K26" s="135"/>
      <c r="L26" s="136"/>
      <c r="M26" s="136"/>
      <c r="N26" s="43" t="str">
        <f t="shared" si="7"/>
        <v/>
      </c>
      <c r="O26" s="55" t="str">
        <f t="shared" si="8"/>
        <v/>
      </c>
      <c r="P26" s="137"/>
      <c r="Q26" s="131"/>
      <c r="R26" s="139"/>
      <c r="S26" s="124"/>
      <c r="T26" s="46"/>
      <c r="U26" s="47"/>
      <c r="V26" s="73" t="str">
        <f t="shared" si="0"/>
        <v/>
      </c>
      <c r="W26" s="35"/>
      <c r="X26" s="7" t="str">
        <f t="shared" si="9"/>
        <v/>
      </c>
      <c r="Y26" s="42" t="str" cm="1">
        <f t="array" ref="Y26">IFERROR(IF($I26="","",_xlfn.IFS($I26="温水出口温度：45℃以上～65℃未満
（ΔT：温水入出口温度差）：5℃～10℃",1,$I26="温水出口温度：65℃以上～75℃未満
（ΔT：温水入出口温度差）：5℃～10℃",2,$I26="温水出口温度：75℃以上～90℃未満
（ΔT：温水入出口温度差）：5℃～10℃",3,$I26="温水出口温度：90℃以上
（ΔT：温水入出口温度差）：5℃～10℃",4,$I26="温水出口温度：65℃以上～75℃未満
（ΔT：温水入出口温度差）：48℃以上",5)),"")</f>
        <v/>
      </c>
      <c r="Z26" s="45" t="str">
        <f t="shared" si="10"/>
        <v/>
      </c>
      <c r="AA26" s="45" t="str" cm="1">
        <f t="array" ref="AA26">IFERROR(_xlfn.IFS(AND($X26=1,$Y26=2,$Z26&lt;&gt;""),"熱源水入口温度：12℃以上～22℃未満",AND($X26=1,$Y26=3,$Z26&lt;&gt;""),"熱源水入口温度：30℃以上～40℃未満",AND($X26=1,$Y26=4,$Z26&lt;&gt;""),"熱源水入口温度：50℃以上",AND($X26=2,$Y26=5,$Z26&lt;&gt;""),"熱源水入口温度：50℃以上"),"")</f>
        <v/>
      </c>
      <c r="AB26" s="45" t="str">
        <f t="shared" si="1"/>
        <v/>
      </c>
      <c r="AC26" s="27">
        <f t="shared" si="2"/>
        <v>0</v>
      </c>
      <c r="AD26" s="27">
        <f t="shared" si="3"/>
        <v>0</v>
      </c>
      <c r="AE26" s="27" t="str">
        <f t="shared" si="11"/>
        <v/>
      </c>
      <c r="AF26" s="7">
        <f t="shared" si="12"/>
        <v>0</v>
      </c>
      <c r="AG26" s="7">
        <f t="shared" si="13"/>
        <v>0</v>
      </c>
    </row>
    <row r="27" spans="1:33" s="4" customFormat="1" ht="45" customHeight="1">
      <c r="A27" s="51">
        <f t="shared" si="4"/>
        <v>15</v>
      </c>
      <c r="B27" s="52" t="str">
        <f t="shared" si="5"/>
        <v/>
      </c>
      <c r="C27" s="129"/>
      <c r="D27" s="16" t="str">
        <f t="shared" si="6"/>
        <v/>
      </c>
      <c r="E27" s="16" t="str">
        <f t="shared" si="14"/>
        <v/>
      </c>
      <c r="F27" s="131"/>
      <c r="G27" s="131"/>
      <c r="H27" s="132"/>
      <c r="I27" s="133"/>
      <c r="J27" s="134"/>
      <c r="K27" s="135"/>
      <c r="L27" s="136"/>
      <c r="M27" s="136"/>
      <c r="N27" s="43" t="str">
        <f t="shared" si="7"/>
        <v/>
      </c>
      <c r="O27" s="55" t="str">
        <f t="shared" si="8"/>
        <v/>
      </c>
      <c r="P27" s="137"/>
      <c r="Q27" s="131"/>
      <c r="R27" s="139"/>
      <c r="S27" s="124"/>
      <c r="T27" s="46"/>
      <c r="U27" s="47"/>
      <c r="V27" s="73" t="str">
        <f t="shared" si="0"/>
        <v/>
      </c>
      <c r="W27" s="35"/>
      <c r="X27" s="7" t="str">
        <f t="shared" si="9"/>
        <v/>
      </c>
      <c r="Y27" s="42" t="str" cm="1">
        <f t="array" ref="Y27">IFERROR(IF($I27="","",_xlfn.IFS($I27="温水出口温度：45℃以上～65℃未満
（ΔT：温水入出口温度差）：5℃～10℃",1,$I27="温水出口温度：65℃以上～75℃未満
（ΔT：温水入出口温度差）：5℃～10℃",2,$I27="温水出口温度：75℃以上～90℃未満
（ΔT：温水入出口温度差）：5℃～10℃",3,$I27="温水出口温度：90℃以上
（ΔT：温水入出口温度差）：5℃～10℃",4,$I27="温水出口温度：65℃以上～75℃未満
（ΔT：温水入出口温度差）：48℃以上",5)),"")</f>
        <v/>
      </c>
      <c r="Z27" s="45" t="str">
        <f t="shared" si="10"/>
        <v/>
      </c>
      <c r="AA27" s="45" t="str" cm="1">
        <f t="array" ref="AA27">IFERROR(_xlfn.IFS(AND($X27=1,$Y27=2,$Z27&lt;&gt;""),"熱源水入口温度：12℃以上～22℃未満",AND($X27=1,$Y27=3,$Z27&lt;&gt;""),"熱源水入口温度：30℃以上～40℃未満",AND($X27=1,$Y27=4,$Z27&lt;&gt;""),"熱源水入口温度：50℃以上",AND($X27=2,$Y27=5,$Z27&lt;&gt;""),"熱源水入口温度：50℃以上"),"")</f>
        <v/>
      </c>
      <c r="AB27" s="45" t="str">
        <f t="shared" si="1"/>
        <v/>
      </c>
      <c r="AC27" s="27">
        <f t="shared" si="2"/>
        <v>0</v>
      </c>
      <c r="AD27" s="27">
        <f t="shared" si="3"/>
        <v>0</v>
      </c>
      <c r="AE27" s="27" t="str">
        <f t="shared" si="11"/>
        <v/>
      </c>
      <c r="AF27" s="7">
        <f t="shared" si="12"/>
        <v>0</v>
      </c>
      <c r="AG27" s="7">
        <f t="shared" si="13"/>
        <v>0</v>
      </c>
    </row>
    <row r="28" spans="1:33" s="4" customFormat="1" ht="45" customHeight="1">
      <c r="A28" s="51">
        <f t="shared" si="4"/>
        <v>16</v>
      </c>
      <c r="B28" s="52" t="str">
        <f t="shared" si="5"/>
        <v/>
      </c>
      <c r="C28" s="129"/>
      <c r="D28" s="16" t="str">
        <f t="shared" si="6"/>
        <v/>
      </c>
      <c r="E28" s="16" t="str">
        <f t="shared" si="14"/>
        <v/>
      </c>
      <c r="F28" s="131"/>
      <c r="G28" s="131"/>
      <c r="H28" s="132"/>
      <c r="I28" s="133"/>
      <c r="J28" s="134"/>
      <c r="K28" s="135"/>
      <c r="L28" s="136"/>
      <c r="M28" s="136"/>
      <c r="N28" s="43" t="str">
        <f t="shared" si="7"/>
        <v/>
      </c>
      <c r="O28" s="55" t="str">
        <f t="shared" si="8"/>
        <v/>
      </c>
      <c r="P28" s="137"/>
      <c r="Q28" s="131"/>
      <c r="R28" s="139"/>
      <c r="S28" s="124"/>
      <c r="T28" s="46"/>
      <c r="U28" s="47"/>
      <c r="V28" s="73" t="str">
        <f t="shared" si="0"/>
        <v/>
      </c>
      <c r="W28" s="35"/>
      <c r="X28" s="7" t="str">
        <f t="shared" si="9"/>
        <v/>
      </c>
      <c r="Y28" s="42" t="str" cm="1">
        <f t="array" ref="Y28">IFERROR(IF($I28="","",_xlfn.IFS($I28="温水出口温度：45℃以上～65℃未満
（ΔT：温水入出口温度差）：5℃～10℃",1,$I28="温水出口温度：65℃以上～75℃未満
（ΔT：温水入出口温度差）：5℃～10℃",2,$I28="温水出口温度：75℃以上～90℃未満
（ΔT：温水入出口温度差）：5℃～10℃",3,$I28="温水出口温度：90℃以上
（ΔT：温水入出口温度差）：5℃～10℃",4,$I28="温水出口温度：65℃以上～75℃未満
（ΔT：温水入出口温度差）：48℃以上",5)),"")</f>
        <v/>
      </c>
      <c r="Z28" s="45" t="str">
        <f t="shared" si="10"/>
        <v/>
      </c>
      <c r="AA28" s="45" t="str" cm="1">
        <f t="array" ref="AA28">IFERROR(_xlfn.IFS(AND($X28=1,$Y28=2,$Z28&lt;&gt;""),"熱源水入口温度：12℃以上～22℃未満",AND($X28=1,$Y28=3,$Z28&lt;&gt;""),"熱源水入口温度：30℃以上～40℃未満",AND($X28=1,$Y28=4,$Z28&lt;&gt;""),"熱源水入口温度：50℃以上",AND($X28=2,$Y28=5,$Z28&lt;&gt;""),"熱源水入口温度：50℃以上"),"")</f>
        <v/>
      </c>
      <c r="AB28" s="45" t="str">
        <f t="shared" si="1"/>
        <v/>
      </c>
      <c r="AC28" s="27">
        <f t="shared" si="2"/>
        <v>0</v>
      </c>
      <c r="AD28" s="27">
        <f t="shared" si="3"/>
        <v>0</v>
      </c>
      <c r="AE28" s="27" t="str">
        <f t="shared" si="11"/>
        <v/>
      </c>
      <c r="AF28" s="7">
        <f t="shared" si="12"/>
        <v>0</v>
      </c>
      <c r="AG28" s="7">
        <f t="shared" si="13"/>
        <v>0</v>
      </c>
    </row>
    <row r="29" spans="1:33" s="4" customFormat="1" ht="45" customHeight="1">
      <c r="A29" s="51">
        <f t="shared" si="4"/>
        <v>17</v>
      </c>
      <c r="B29" s="52" t="str">
        <f t="shared" si="5"/>
        <v/>
      </c>
      <c r="C29" s="129"/>
      <c r="D29" s="16" t="str">
        <f t="shared" si="6"/>
        <v/>
      </c>
      <c r="E29" s="16" t="str">
        <f t="shared" si="14"/>
        <v/>
      </c>
      <c r="F29" s="131"/>
      <c r="G29" s="131"/>
      <c r="H29" s="132"/>
      <c r="I29" s="133"/>
      <c r="J29" s="134"/>
      <c r="K29" s="135"/>
      <c r="L29" s="136"/>
      <c r="M29" s="136"/>
      <c r="N29" s="43" t="str">
        <f t="shared" si="7"/>
        <v/>
      </c>
      <c r="O29" s="55" t="str">
        <f t="shared" si="8"/>
        <v/>
      </c>
      <c r="P29" s="137"/>
      <c r="Q29" s="131"/>
      <c r="R29" s="139"/>
      <c r="S29" s="124"/>
      <c r="T29" s="46"/>
      <c r="U29" s="47"/>
      <c r="V29" s="73" t="str">
        <f t="shared" si="0"/>
        <v/>
      </c>
      <c r="W29" s="35"/>
      <c r="X29" s="7" t="str">
        <f t="shared" si="9"/>
        <v/>
      </c>
      <c r="Y29" s="42" t="str" cm="1">
        <f t="array" ref="Y29">IFERROR(IF($I29="","",_xlfn.IFS($I29="温水出口温度：45℃以上～65℃未満
（ΔT：温水入出口温度差）：5℃～10℃",1,$I29="温水出口温度：65℃以上～75℃未満
（ΔT：温水入出口温度差）：5℃～10℃",2,$I29="温水出口温度：75℃以上～90℃未満
（ΔT：温水入出口温度差）：5℃～10℃",3,$I29="温水出口温度：90℃以上
（ΔT：温水入出口温度差）：5℃～10℃",4,$I29="温水出口温度：65℃以上～75℃未満
（ΔT：温水入出口温度差）：48℃以上",5)),"")</f>
        <v/>
      </c>
      <c r="Z29" s="45" t="str">
        <f t="shared" si="10"/>
        <v/>
      </c>
      <c r="AA29" s="45" t="str" cm="1">
        <f t="array" ref="AA29">IFERROR(_xlfn.IFS(AND($X29=1,$Y29=2,$Z29&lt;&gt;""),"熱源水入口温度：12℃以上～22℃未満",AND($X29=1,$Y29=3,$Z29&lt;&gt;""),"熱源水入口温度：30℃以上～40℃未満",AND($X29=1,$Y29=4,$Z29&lt;&gt;""),"熱源水入口温度：50℃以上",AND($X29=2,$Y29=5,$Z29&lt;&gt;""),"熱源水入口温度：50℃以上"),"")</f>
        <v/>
      </c>
      <c r="AB29" s="45" t="str">
        <f t="shared" si="1"/>
        <v/>
      </c>
      <c r="AC29" s="27">
        <f t="shared" si="2"/>
        <v>0</v>
      </c>
      <c r="AD29" s="27">
        <f t="shared" si="3"/>
        <v>0</v>
      </c>
      <c r="AE29" s="27" t="str">
        <f t="shared" si="11"/>
        <v/>
      </c>
      <c r="AF29" s="7">
        <f t="shared" si="12"/>
        <v>0</v>
      </c>
      <c r="AG29" s="7">
        <f t="shared" si="13"/>
        <v>0</v>
      </c>
    </row>
    <row r="30" spans="1:33" s="4" customFormat="1" ht="45" customHeight="1">
      <c r="A30" s="51">
        <f t="shared" si="4"/>
        <v>18</v>
      </c>
      <c r="B30" s="52" t="str">
        <f t="shared" si="5"/>
        <v/>
      </c>
      <c r="C30" s="129"/>
      <c r="D30" s="16" t="str">
        <f t="shared" si="6"/>
        <v/>
      </c>
      <c r="E30" s="16" t="str">
        <f t="shared" si="14"/>
        <v/>
      </c>
      <c r="F30" s="131"/>
      <c r="G30" s="131"/>
      <c r="H30" s="132"/>
      <c r="I30" s="133"/>
      <c r="J30" s="134"/>
      <c r="K30" s="135"/>
      <c r="L30" s="136"/>
      <c r="M30" s="136"/>
      <c r="N30" s="43" t="str">
        <f t="shared" si="7"/>
        <v/>
      </c>
      <c r="O30" s="55" t="str">
        <f t="shared" si="8"/>
        <v/>
      </c>
      <c r="P30" s="137"/>
      <c r="Q30" s="131"/>
      <c r="R30" s="139"/>
      <c r="S30" s="124"/>
      <c r="T30" s="46"/>
      <c r="U30" s="47"/>
      <c r="V30" s="73" t="str">
        <f t="shared" si="0"/>
        <v/>
      </c>
      <c r="W30" s="35"/>
      <c r="X30" s="7" t="str">
        <f t="shared" si="9"/>
        <v/>
      </c>
      <c r="Y30" s="42" t="str" cm="1">
        <f t="array" ref="Y30">IFERROR(IF($I30="","",_xlfn.IFS($I30="温水出口温度：45℃以上～65℃未満
（ΔT：温水入出口温度差）：5℃～10℃",1,$I30="温水出口温度：65℃以上～75℃未満
（ΔT：温水入出口温度差）：5℃～10℃",2,$I30="温水出口温度：75℃以上～90℃未満
（ΔT：温水入出口温度差）：5℃～10℃",3,$I30="温水出口温度：90℃以上
（ΔT：温水入出口温度差）：5℃～10℃",4,$I30="温水出口温度：65℃以上～75℃未満
（ΔT：温水入出口温度差）：48℃以上",5)),"")</f>
        <v/>
      </c>
      <c r="Z30" s="45" t="str">
        <f t="shared" si="10"/>
        <v/>
      </c>
      <c r="AA30" s="45" t="str" cm="1">
        <f t="array" ref="AA30">IFERROR(_xlfn.IFS(AND($X30=1,$Y30=2,$Z30&lt;&gt;""),"熱源水入口温度：12℃以上～22℃未満",AND($X30=1,$Y30=3,$Z30&lt;&gt;""),"熱源水入口温度：30℃以上～40℃未満",AND($X30=1,$Y30=4,$Z30&lt;&gt;""),"熱源水入口温度：50℃以上",AND($X30=2,$Y30=5,$Z30&lt;&gt;""),"熱源水入口温度：50℃以上"),"")</f>
        <v/>
      </c>
      <c r="AB30" s="45" t="str">
        <f t="shared" si="1"/>
        <v/>
      </c>
      <c r="AC30" s="27">
        <f t="shared" si="2"/>
        <v>0</v>
      </c>
      <c r="AD30" s="27">
        <f t="shared" si="3"/>
        <v>0</v>
      </c>
      <c r="AE30" s="27" t="str">
        <f t="shared" si="11"/>
        <v/>
      </c>
      <c r="AF30" s="7">
        <f t="shared" si="12"/>
        <v>0</v>
      </c>
      <c r="AG30" s="7">
        <f t="shared" si="13"/>
        <v>0</v>
      </c>
    </row>
    <row r="31" spans="1:33" s="4" customFormat="1" ht="45" customHeight="1">
      <c r="A31" s="51">
        <f t="shared" si="4"/>
        <v>19</v>
      </c>
      <c r="B31" s="52" t="str">
        <f t="shared" si="5"/>
        <v/>
      </c>
      <c r="C31" s="129"/>
      <c r="D31" s="16" t="str">
        <f t="shared" si="6"/>
        <v/>
      </c>
      <c r="E31" s="16" t="str">
        <f t="shared" si="14"/>
        <v/>
      </c>
      <c r="F31" s="131"/>
      <c r="G31" s="131"/>
      <c r="H31" s="132"/>
      <c r="I31" s="133"/>
      <c r="J31" s="134"/>
      <c r="K31" s="135"/>
      <c r="L31" s="136"/>
      <c r="M31" s="136"/>
      <c r="N31" s="43" t="str">
        <f t="shared" si="7"/>
        <v/>
      </c>
      <c r="O31" s="55" t="str">
        <f t="shared" si="8"/>
        <v/>
      </c>
      <c r="P31" s="137"/>
      <c r="Q31" s="131"/>
      <c r="R31" s="139"/>
      <c r="S31" s="124"/>
      <c r="T31" s="46"/>
      <c r="U31" s="47"/>
      <c r="V31" s="73" t="str">
        <f t="shared" si="0"/>
        <v/>
      </c>
      <c r="W31" s="35"/>
      <c r="X31" s="7" t="str">
        <f t="shared" si="9"/>
        <v/>
      </c>
      <c r="Y31" s="42" t="str" cm="1">
        <f t="array" ref="Y31">IFERROR(IF($I31="","",_xlfn.IFS($I31="温水出口温度：45℃以上～65℃未満
（ΔT：温水入出口温度差）：5℃～10℃",1,$I31="温水出口温度：65℃以上～75℃未満
（ΔT：温水入出口温度差）：5℃～10℃",2,$I31="温水出口温度：75℃以上～90℃未満
（ΔT：温水入出口温度差）：5℃～10℃",3,$I31="温水出口温度：90℃以上
（ΔT：温水入出口温度差）：5℃～10℃",4,$I31="温水出口温度：65℃以上～75℃未満
（ΔT：温水入出口温度差）：48℃以上",5)),"")</f>
        <v/>
      </c>
      <c r="Z31" s="45" t="str">
        <f t="shared" si="10"/>
        <v/>
      </c>
      <c r="AA31" s="45" t="str" cm="1">
        <f t="array" ref="AA31">IFERROR(_xlfn.IFS(AND($X31=1,$Y31=2,$Z31&lt;&gt;""),"熱源水入口温度：12℃以上～22℃未満",AND($X31=1,$Y31=3,$Z31&lt;&gt;""),"熱源水入口温度：30℃以上～40℃未満",AND($X31=1,$Y31=4,$Z31&lt;&gt;""),"熱源水入口温度：50℃以上",AND($X31=2,$Y31=5,$Z31&lt;&gt;""),"熱源水入口温度：50℃以上"),"")</f>
        <v/>
      </c>
      <c r="AB31" s="45" t="str">
        <f t="shared" si="1"/>
        <v/>
      </c>
      <c r="AC31" s="27">
        <f t="shared" si="2"/>
        <v>0</v>
      </c>
      <c r="AD31" s="27">
        <f t="shared" si="3"/>
        <v>0</v>
      </c>
      <c r="AE31" s="27" t="str">
        <f t="shared" si="11"/>
        <v/>
      </c>
      <c r="AF31" s="7">
        <f t="shared" si="12"/>
        <v>0</v>
      </c>
      <c r="AG31" s="7">
        <f t="shared" si="13"/>
        <v>0</v>
      </c>
    </row>
    <row r="32" spans="1:33" s="4" customFormat="1" ht="45" customHeight="1">
      <c r="A32" s="51">
        <f t="shared" si="4"/>
        <v>20</v>
      </c>
      <c r="B32" s="52" t="str">
        <f t="shared" si="5"/>
        <v/>
      </c>
      <c r="C32" s="129"/>
      <c r="D32" s="16" t="str">
        <f t="shared" si="6"/>
        <v/>
      </c>
      <c r="E32" s="16" t="str">
        <f t="shared" si="14"/>
        <v/>
      </c>
      <c r="F32" s="131"/>
      <c r="G32" s="131"/>
      <c r="H32" s="132"/>
      <c r="I32" s="133"/>
      <c r="J32" s="134"/>
      <c r="K32" s="135"/>
      <c r="L32" s="136"/>
      <c r="M32" s="136"/>
      <c r="N32" s="43" t="str">
        <f t="shared" si="7"/>
        <v/>
      </c>
      <c r="O32" s="55" t="str">
        <f t="shared" si="8"/>
        <v/>
      </c>
      <c r="P32" s="137"/>
      <c r="Q32" s="131"/>
      <c r="R32" s="139"/>
      <c r="S32" s="124"/>
      <c r="T32" s="46"/>
      <c r="U32" s="47"/>
      <c r="V32" s="73" t="str">
        <f t="shared" si="0"/>
        <v/>
      </c>
      <c r="W32" s="35"/>
      <c r="X32" s="7" t="str">
        <f t="shared" si="9"/>
        <v/>
      </c>
      <c r="Y32" s="42" t="str" cm="1">
        <f t="array" ref="Y32">IFERROR(IF($I32="","",_xlfn.IFS($I32="温水出口温度：45℃以上～65℃未満
（ΔT：温水入出口温度差）：5℃～10℃",1,$I32="温水出口温度：65℃以上～75℃未満
（ΔT：温水入出口温度差）：5℃～10℃",2,$I32="温水出口温度：75℃以上～90℃未満
（ΔT：温水入出口温度差）：5℃～10℃",3,$I32="温水出口温度：90℃以上
（ΔT：温水入出口温度差）：5℃～10℃",4,$I32="温水出口温度：65℃以上～75℃未満
（ΔT：温水入出口温度差）：48℃以上",5)),"")</f>
        <v/>
      </c>
      <c r="Z32" s="45" t="str">
        <f t="shared" si="10"/>
        <v/>
      </c>
      <c r="AA32" s="45" t="str" cm="1">
        <f t="array" ref="AA32">IFERROR(_xlfn.IFS(AND($X32=1,$Y32=2,$Z32&lt;&gt;""),"熱源水入口温度：12℃以上～22℃未満",AND($X32=1,$Y32=3,$Z32&lt;&gt;""),"熱源水入口温度：30℃以上～40℃未満",AND($X32=1,$Y32=4,$Z32&lt;&gt;""),"熱源水入口温度：50℃以上",AND($X32=2,$Y32=5,$Z32&lt;&gt;""),"熱源水入口温度：50℃以上"),"")</f>
        <v/>
      </c>
      <c r="AB32" s="45" t="str">
        <f t="shared" si="1"/>
        <v/>
      </c>
      <c r="AC32" s="27">
        <f t="shared" si="2"/>
        <v>0</v>
      </c>
      <c r="AD32" s="27">
        <f t="shared" si="3"/>
        <v>0</v>
      </c>
      <c r="AE32" s="27" t="str">
        <f t="shared" si="11"/>
        <v/>
      </c>
      <c r="AF32" s="7">
        <f t="shared" si="12"/>
        <v>0</v>
      </c>
      <c r="AG32" s="7">
        <f t="shared" si="13"/>
        <v>0</v>
      </c>
    </row>
    <row r="33" spans="1:33" s="4" customFormat="1" ht="45" customHeight="1">
      <c r="A33" s="51">
        <f t="shared" si="4"/>
        <v>21</v>
      </c>
      <c r="B33" s="52" t="str">
        <f t="shared" si="5"/>
        <v/>
      </c>
      <c r="C33" s="129"/>
      <c r="D33" s="16" t="str">
        <f t="shared" si="6"/>
        <v/>
      </c>
      <c r="E33" s="16" t="str">
        <f t="shared" si="14"/>
        <v/>
      </c>
      <c r="F33" s="131"/>
      <c r="G33" s="131"/>
      <c r="H33" s="132"/>
      <c r="I33" s="133"/>
      <c r="J33" s="134"/>
      <c r="K33" s="135"/>
      <c r="L33" s="136"/>
      <c r="M33" s="136"/>
      <c r="N33" s="43" t="str">
        <f t="shared" si="7"/>
        <v/>
      </c>
      <c r="O33" s="55" t="str">
        <f t="shared" si="8"/>
        <v/>
      </c>
      <c r="P33" s="137"/>
      <c r="Q33" s="131"/>
      <c r="R33" s="139"/>
      <c r="S33" s="124"/>
      <c r="T33" s="46"/>
      <c r="U33" s="47"/>
      <c r="V33" s="73" t="str">
        <f t="shared" si="0"/>
        <v/>
      </c>
      <c r="W33" s="35"/>
      <c r="X33" s="7" t="str">
        <f t="shared" si="9"/>
        <v/>
      </c>
      <c r="Y33" s="42" t="str" cm="1">
        <f t="array" ref="Y33">IFERROR(IF($I33="","",_xlfn.IFS($I33="温水出口温度：45℃以上～65℃未満
（ΔT：温水入出口温度差）：5℃～10℃",1,$I33="温水出口温度：65℃以上～75℃未満
（ΔT：温水入出口温度差）：5℃～10℃",2,$I33="温水出口温度：75℃以上～90℃未満
（ΔT：温水入出口温度差）：5℃～10℃",3,$I33="温水出口温度：90℃以上
（ΔT：温水入出口温度差）：5℃～10℃",4,$I33="温水出口温度：65℃以上～75℃未満
（ΔT：温水入出口温度差）：48℃以上",5)),"")</f>
        <v/>
      </c>
      <c r="Z33" s="45" t="str">
        <f t="shared" si="10"/>
        <v/>
      </c>
      <c r="AA33" s="45" t="str" cm="1">
        <f t="array" ref="AA33">IFERROR(_xlfn.IFS(AND($X33=1,$Y33=2,$Z33&lt;&gt;""),"熱源水入口温度：12℃以上～22℃未満",AND($X33=1,$Y33=3,$Z33&lt;&gt;""),"熱源水入口温度：30℃以上～40℃未満",AND($X33=1,$Y33=4,$Z33&lt;&gt;""),"熱源水入口温度：50℃以上",AND($X33=2,$Y33=5,$Z33&lt;&gt;""),"熱源水入口温度：50℃以上"),"")</f>
        <v/>
      </c>
      <c r="AB33" s="45" t="str">
        <f t="shared" si="1"/>
        <v/>
      </c>
      <c r="AC33" s="27">
        <f t="shared" si="2"/>
        <v>0</v>
      </c>
      <c r="AD33" s="27">
        <f t="shared" si="3"/>
        <v>0</v>
      </c>
      <c r="AE33" s="27" t="str">
        <f t="shared" si="11"/>
        <v/>
      </c>
      <c r="AF33" s="7">
        <f t="shared" si="12"/>
        <v>0</v>
      </c>
      <c r="AG33" s="7">
        <f t="shared" si="13"/>
        <v>0</v>
      </c>
    </row>
    <row r="34" spans="1:33" s="4" customFormat="1" ht="45" customHeight="1">
      <c r="A34" s="51">
        <f t="shared" si="4"/>
        <v>22</v>
      </c>
      <c r="B34" s="52" t="str">
        <f t="shared" si="5"/>
        <v/>
      </c>
      <c r="C34" s="129"/>
      <c r="D34" s="16" t="str">
        <f t="shared" si="6"/>
        <v/>
      </c>
      <c r="E34" s="16" t="str">
        <f t="shared" si="14"/>
        <v/>
      </c>
      <c r="F34" s="131"/>
      <c r="G34" s="131"/>
      <c r="H34" s="132"/>
      <c r="I34" s="133"/>
      <c r="J34" s="134"/>
      <c r="K34" s="135"/>
      <c r="L34" s="136"/>
      <c r="M34" s="136"/>
      <c r="N34" s="43" t="str">
        <f t="shared" si="7"/>
        <v/>
      </c>
      <c r="O34" s="55" t="str">
        <f t="shared" si="8"/>
        <v/>
      </c>
      <c r="P34" s="137"/>
      <c r="Q34" s="131"/>
      <c r="R34" s="139"/>
      <c r="S34" s="124"/>
      <c r="T34" s="46"/>
      <c r="U34" s="47"/>
      <c r="V34" s="73" t="str">
        <f t="shared" si="0"/>
        <v/>
      </c>
      <c r="W34" s="35"/>
      <c r="X34" s="7" t="str">
        <f t="shared" si="9"/>
        <v/>
      </c>
      <c r="Y34" s="42" t="str" cm="1">
        <f t="array" ref="Y34">IFERROR(IF($I34="","",_xlfn.IFS($I34="温水出口温度：45℃以上～65℃未満
（ΔT：温水入出口温度差）：5℃～10℃",1,$I34="温水出口温度：65℃以上～75℃未満
（ΔT：温水入出口温度差）：5℃～10℃",2,$I34="温水出口温度：75℃以上～90℃未満
（ΔT：温水入出口温度差）：5℃～10℃",3,$I34="温水出口温度：90℃以上
（ΔT：温水入出口温度差）：5℃～10℃",4,$I34="温水出口温度：65℃以上～75℃未満
（ΔT：温水入出口温度差）：48℃以上",5)),"")</f>
        <v/>
      </c>
      <c r="Z34" s="45" t="str">
        <f t="shared" si="10"/>
        <v/>
      </c>
      <c r="AA34" s="45" t="str" cm="1">
        <f t="array" ref="AA34">IFERROR(_xlfn.IFS(AND($X34=1,$Y34=2,$Z34&lt;&gt;""),"熱源水入口温度：12℃以上～22℃未満",AND($X34=1,$Y34=3,$Z34&lt;&gt;""),"熱源水入口温度：30℃以上～40℃未満",AND($X34=1,$Y34=4,$Z34&lt;&gt;""),"熱源水入口温度：50℃以上",AND($X34=2,$Y34=5,$Z34&lt;&gt;""),"熱源水入口温度：50℃以上"),"")</f>
        <v/>
      </c>
      <c r="AB34" s="45" t="str">
        <f t="shared" si="1"/>
        <v/>
      </c>
      <c r="AC34" s="27">
        <f t="shared" si="2"/>
        <v>0</v>
      </c>
      <c r="AD34" s="27">
        <f t="shared" si="3"/>
        <v>0</v>
      </c>
      <c r="AE34" s="27" t="str">
        <f t="shared" si="11"/>
        <v/>
      </c>
      <c r="AF34" s="7">
        <f t="shared" si="12"/>
        <v>0</v>
      </c>
      <c r="AG34" s="7">
        <f t="shared" si="13"/>
        <v>0</v>
      </c>
    </row>
    <row r="35" spans="1:33" s="4" customFormat="1" ht="45" customHeight="1">
      <c r="A35" s="51">
        <f t="shared" si="4"/>
        <v>23</v>
      </c>
      <c r="B35" s="52" t="str">
        <f t="shared" si="5"/>
        <v/>
      </c>
      <c r="C35" s="129"/>
      <c r="D35" s="16" t="str">
        <f t="shared" si="6"/>
        <v/>
      </c>
      <c r="E35" s="16" t="str">
        <f t="shared" si="14"/>
        <v/>
      </c>
      <c r="F35" s="131"/>
      <c r="G35" s="131"/>
      <c r="H35" s="132"/>
      <c r="I35" s="133"/>
      <c r="J35" s="134"/>
      <c r="K35" s="135"/>
      <c r="L35" s="136"/>
      <c r="M35" s="136"/>
      <c r="N35" s="43" t="str">
        <f t="shared" si="7"/>
        <v/>
      </c>
      <c r="O35" s="55" t="str">
        <f t="shared" si="8"/>
        <v/>
      </c>
      <c r="P35" s="137"/>
      <c r="Q35" s="131"/>
      <c r="R35" s="139"/>
      <c r="S35" s="124"/>
      <c r="T35" s="46"/>
      <c r="U35" s="47"/>
      <c r="V35" s="73" t="str">
        <f t="shared" si="0"/>
        <v/>
      </c>
      <c r="W35" s="35"/>
      <c r="X35" s="7" t="str">
        <f t="shared" si="9"/>
        <v/>
      </c>
      <c r="Y35" s="42" t="str" cm="1">
        <f t="array" ref="Y35">IFERROR(IF($I35="","",_xlfn.IFS($I35="温水出口温度：45℃以上～65℃未満
（ΔT：温水入出口温度差）：5℃～10℃",1,$I35="温水出口温度：65℃以上～75℃未満
（ΔT：温水入出口温度差）：5℃～10℃",2,$I35="温水出口温度：75℃以上～90℃未満
（ΔT：温水入出口温度差）：5℃～10℃",3,$I35="温水出口温度：90℃以上
（ΔT：温水入出口温度差）：5℃～10℃",4,$I35="温水出口温度：65℃以上～75℃未満
（ΔT：温水入出口温度差）：48℃以上",5)),"")</f>
        <v/>
      </c>
      <c r="Z35" s="45" t="str">
        <f t="shared" si="10"/>
        <v/>
      </c>
      <c r="AA35" s="45" t="str" cm="1">
        <f t="array" ref="AA35">IFERROR(_xlfn.IFS(AND($X35=1,$Y35=2,$Z35&lt;&gt;""),"熱源水入口温度：12℃以上～22℃未満",AND($X35=1,$Y35=3,$Z35&lt;&gt;""),"熱源水入口温度：30℃以上～40℃未満",AND($X35=1,$Y35=4,$Z35&lt;&gt;""),"熱源水入口温度：50℃以上",AND($X35=2,$Y35=5,$Z35&lt;&gt;""),"熱源水入口温度：50℃以上"),"")</f>
        <v/>
      </c>
      <c r="AB35" s="45" t="str">
        <f t="shared" si="1"/>
        <v/>
      </c>
      <c r="AC35" s="27">
        <f t="shared" si="2"/>
        <v>0</v>
      </c>
      <c r="AD35" s="27">
        <f t="shared" si="3"/>
        <v>0</v>
      </c>
      <c r="AE35" s="27" t="str">
        <f t="shared" si="11"/>
        <v/>
      </c>
      <c r="AF35" s="7">
        <f t="shared" si="12"/>
        <v>0</v>
      </c>
      <c r="AG35" s="7">
        <f t="shared" si="13"/>
        <v>0</v>
      </c>
    </row>
    <row r="36" spans="1:33" s="4" customFormat="1" ht="45" customHeight="1">
      <c r="A36" s="51">
        <f t="shared" si="4"/>
        <v>24</v>
      </c>
      <c r="B36" s="52" t="str">
        <f t="shared" si="5"/>
        <v/>
      </c>
      <c r="C36" s="129"/>
      <c r="D36" s="16" t="str">
        <f t="shared" si="6"/>
        <v/>
      </c>
      <c r="E36" s="16" t="str">
        <f t="shared" si="14"/>
        <v/>
      </c>
      <c r="F36" s="131"/>
      <c r="G36" s="131"/>
      <c r="H36" s="132"/>
      <c r="I36" s="133"/>
      <c r="J36" s="134"/>
      <c r="K36" s="135"/>
      <c r="L36" s="136"/>
      <c r="M36" s="136"/>
      <c r="N36" s="43" t="str">
        <f t="shared" si="7"/>
        <v/>
      </c>
      <c r="O36" s="55" t="str">
        <f t="shared" si="8"/>
        <v/>
      </c>
      <c r="P36" s="137"/>
      <c r="Q36" s="131"/>
      <c r="R36" s="139"/>
      <c r="S36" s="124"/>
      <c r="T36" s="46"/>
      <c r="U36" s="47"/>
      <c r="V36" s="73" t="str">
        <f t="shared" si="0"/>
        <v/>
      </c>
      <c r="W36" s="35"/>
      <c r="X36" s="7" t="str">
        <f t="shared" si="9"/>
        <v/>
      </c>
      <c r="Y36" s="42" t="str" cm="1">
        <f t="array" ref="Y36">IFERROR(IF($I36="","",_xlfn.IFS($I36="温水出口温度：45℃以上～65℃未満
（ΔT：温水入出口温度差）：5℃～10℃",1,$I36="温水出口温度：65℃以上～75℃未満
（ΔT：温水入出口温度差）：5℃～10℃",2,$I36="温水出口温度：75℃以上～90℃未満
（ΔT：温水入出口温度差）：5℃～10℃",3,$I36="温水出口温度：90℃以上
（ΔT：温水入出口温度差）：5℃～10℃",4,$I36="温水出口温度：65℃以上～75℃未満
（ΔT：温水入出口温度差）：48℃以上",5)),"")</f>
        <v/>
      </c>
      <c r="Z36" s="45" t="str">
        <f t="shared" si="10"/>
        <v/>
      </c>
      <c r="AA36" s="45" t="str" cm="1">
        <f t="array" ref="AA36">IFERROR(_xlfn.IFS(AND($X36=1,$Y36=2,$Z36&lt;&gt;""),"熱源水入口温度：12℃以上～22℃未満",AND($X36=1,$Y36=3,$Z36&lt;&gt;""),"熱源水入口温度：30℃以上～40℃未満",AND($X36=1,$Y36=4,$Z36&lt;&gt;""),"熱源水入口温度：50℃以上",AND($X36=2,$Y36=5,$Z36&lt;&gt;""),"熱源水入口温度：50℃以上"),"")</f>
        <v/>
      </c>
      <c r="AB36" s="45" t="str">
        <f t="shared" si="1"/>
        <v/>
      </c>
      <c r="AC36" s="27">
        <f t="shared" si="2"/>
        <v>0</v>
      </c>
      <c r="AD36" s="27">
        <f t="shared" si="3"/>
        <v>0</v>
      </c>
      <c r="AE36" s="27" t="str">
        <f t="shared" si="11"/>
        <v/>
      </c>
      <c r="AF36" s="7">
        <f t="shared" si="12"/>
        <v>0</v>
      </c>
      <c r="AG36" s="7">
        <f t="shared" si="13"/>
        <v>0</v>
      </c>
    </row>
    <row r="37" spans="1:33" s="4" customFormat="1" ht="45" customHeight="1">
      <c r="A37" s="51">
        <f t="shared" si="4"/>
        <v>25</v>
      </c>
      <c r="B37" s="52" t="str">
        <f t="shared" si="5"/>
        <v/>
      </c>
      <c r="C37" s="129"/>
      <c r="D37" s="16" t="str">
        <f t="shared" si="6"/>
        <v/>
      </c>
      <c r="E37" s="16" t="str">
        <f t="shared" si="14"/>
        <v/>
      </c>
      <c r="F37" s="131"/>
      <c r="G37" s="131"/>
      <c r="H37" s="132"/>
      <c r="I37" s="133"/>
      <c r="J37" s="134"/>
      <c r="K37" s="135"/>
      <c r="L37" s="136"/>
      <c r="M37" s="136"/>
      <c r="N37" s="43" t="str">
        <f t="shared" si="7"/>
        <v/>
      </c>
      <c r="O37" s="55" t="str">
        <f t="shared" si="8"/>
        <v/>
      </c>
      <c r="P37" s="137"/>
      <c r="Q37" s="131"/>
      <c r="R37" s="139"/>
      <c r="S37" s="124"/>
      <c r="T37" s="46"/>
      <c r="U37" s="47"/>
      <c r="V37" s="73" t="str">
        <f t="shared" si="0"/>
        <v/>
      </c>
      <c r="W37" s="35"/>
      <c r="X37" s="7" t="str">
        <f t="shared" si="9"/>
        <v/>
      </c>
      <c r="Y37" s="42" t="str" cm="1">
        <f t="array" ref="Y37">IFERROR(IF($I37="","",_xlfn.IFS($I37="温水出口温度：45℃以上～65℃未満
（ΔT：温水入出口温度差）：5℃～10℃",1,$I37="温水出口温度：65℃以上～75℃未満
（ΔT：温水入出口温度差）：5℃～10℃",2,$I37="温水出口温度：75℃以上～90℃未満
（ΔT：温水入出口温度差）：5℃～10℃",3,$I37="温水出口温度：90℃以上
（ΔT：温水入出口温度差）：5℃～10℃",4,$I37="温水出口温度：65℃以上～75℃未満
（ΔT：温水入出口温度差）：48℃以上",5)),"")</f>
        <v/>
      </c>
      <c r="Z37" s="45" t="str">
        <f t="shared" si="10"/>
        <v/>
      </c>
      <c r="AA37" s="45" t="str" cm="1">
        <f t="array" ref="AA37">IFERROR(_xlfn.IFS(AND($X37=1,$Y37=2,$Z37&lt;&gt;""),"熱源水入口温度：12℃以上～22℃未満",AND($X37=1,$Y37=3,$Z37&lt;&gt;""),"熱源水入口温度：30℃以上～40℃未満",AND($X37=1,$Y37=4,$Z37&lt;&gt;""),"熱源水入口温度：50℃以上",AND($X37=2,$Y37=5,$Z37&lt;&gt;""),"熱源水入口温度：50℃以上"),"")</f>
        <v/>
      </c>
      <c r="AB37" s="45" t="str">
        <f t="shared" si="1"/>
        <v/>
      </c>
      <c r="AC37" s="27">
        <f t="shared" si="2"/>
        <v>0</v>
      </c>
      <c r="AD37" s="27">
        <f t="shared" si="3"/>
        <v>0</v>
      </c>
      <c r="AE37" s="27" t="str">
        <f t="shared" si="11"/>
        <v/>
      </c>
      <c r="AF37" s="7">
        <f t="shared" si="12"/>
        <v>0</v>
      </c>
      <c r="AG37" s="7">
        <f t="shared" si="13"/>
        <v>0</v>
      </c>
    </row>
    <row r="38" spans="1:33" s="4" customFormat="1" ht="45" customHeight="1">
      <c r="A38" s="51">
        <f t="shared" si="4"/>
        <v>26</v>
      </c>
      <c r="B38" s="52" t="str">
        <f t="shared" si="5"/>
        <v/>
      </c>
      <c r="C38" s="129"/>
      <c r="D38" s="16" t="str">
        <f t="shared" si="6"/>
        <v/>
      </c>
      <c r="E38" s="16" t="str">
        <f t="shared" si="14"/>
        <v/>
      </c>
      <c r="F38" s="131"/>
      <c r="G38" s="131"/>
      <c r="H38" s="132"/>
      <c r="I38" s="133"/>
      <c r="J38" s="134"/>
      <c r="K38" s="135"/>
      <c r="L38" s="136"/>
      <c r="M38" s="136"/>
      <c r="N38" s="43" t="str">
        <f t="shared" si="7"/>
        <v/>
      </c>
      <c r="O38" s="55" t="str">
        <f t="shared" si="8"/>
        <v/>
      </c>
      <c r="P38" s="137"/>
      <c r="Q38" s="131"/>
      <c r="R38" s="139"/>
      <c r="S38" s="124"/>
      <c r="T38" s="46"/>
      <c r="U38" s="47"/>
      <c r="V38" s="73" t="str">
        <f t="shared" si="0"/>
        <v/>
      </c>
      <c r="W38" s="35"/>
      <c r="X38" s="7" t="str">
        <f t="shared" si="9"/>
        <v/>
      </c>
      <c r="Y38" s="42" t="str" cm="1">
        <f t="array" ref="Y38">IFERROR(IF($I38="","",_xlfn.IFS($I38="温水出口温度：45℃以上～65℃未満
（ΔT：温水入出口温度差）：5℃～10℃",1,$I38="温水出口温度：65℃以上～75℃未満
（ΔT：温水入出口温度差）：5℃～10℃",2,$I38="温水出口温度：75℃以上～90℃未満
（ΔT：温水入出口温度差）：5℃～10℃",3,$I38="温水出口温度：90℃以上
（ΔT：温水入出口温度差）：5℃～10℃",4,$I38="温水出口温度：65℃以上～75℃未満
（ΔT：温水入出口温度差）：48℃以上",5)),"")</f>
        <v/>
      </c>
      <c r="Z38" s="45" t="str">
        <f t="shared" si="10"/>
        <v/>
      </c>
      <c r="AA38" s="45" t="str" cm="1">
        <f t="array" ref="AA38">IFERROR(_xlfn.IFS(AND($X38=1,$Y38=2,$Z38&lt;&gt;""),"熱源水入口温度：12℃以上～22℃未満",AND($X38=1,$Y38=3,$Z38&lt;&gt;""),"熱源水入口温度：30℃以上～40℃未満",AND($X38=1,$Y38=4,$Z38&lt;&gt;""),"熱源水入口温度：50℃以上",AND($X38=2,$Y38=5,$Z38&lt;&gt;""),"熱源水入口温度：50℃以上"),"")</f>
        <v/>
      </c>
      <c r="AB38" s="45" t="str">
        <f t="shared" si="1"/>
        <v/>
      </c>
      <c r="AC38" s="27">
        <f t="shared" si="2"/>
        <v>0</v>
      </c>
      <c r="AD38" s="27">
        <f t="shared" si="3"/>
        <v>0</v>
      </c>
      <c r="AE38" s="27" t="str">
        <f t="shared" si="11"/>
        <v/>
      </c>
      <c r="AF38" s="7">
        <f t="shared" si="12"/>
        <v>0</v>
      </c>
      <c r="AG38" s="7">
        <f t="shared" si="13"/>
        <v>0</v>
      </c>
    </row>
    <row r="39" spans="1:33" s="4" customFormat="1" ht="45" customHeight="1">
      <c r="A39" s="51">
        <f t="shared" si="4"/>
        <v>27</v>
      </c>
      <c r="B39" s="52" t="str">
        <f t="shared" si="5"/>
        <v/>
      </c>
      <c r="C39" s="129"/>
      <c r="D39" s="16" t="str">
        <f t="shared" si="6"/>
        <v/>
      </c>
      <c r="E39" s="16" t="str">
        <f t="shared" si="14"/>
        <v/>
      </c>
      <c r="F39" s="131"/>
      <c r="G39" s="131"/>
      <c r="H39" s="132"/>
      <c r="I39" s="133"/>
      <c r="J39" s="134"/>
      <c r="K39" s="135"/>
      <c r="L39" s="136"/>
      <c r="M39" s="136"/>
      <c r="N39" s="43" t="str">
        <f t="shared" si="7"/>
        <v/>
      </c>
      <c r="O39" s="55" t="str">
        <f t="shared" si="8"/>
        <v/>
      </c>
      <c r="P39" s="137"/>
      <c r="Q39" s="131"/>
      <c r="R39" s="139"/>
      <c r="S39" s="124"/>
      <c r="T39" s="46"/>
      <c r="U39" s="47"/>
      <c r="V39" s="73" t="str">
        <f t="shared" si="0"/>
        <v/>
      </c>
      <c r="W39" s="35"/>
      <c r="X39" s="7" t="str">
        <f t="shared" si="9"/>
        <v/>
      </c>
      <c r="Y39" s="42" t="str" cm="1">
        <f t="array" ref="Y39">IFERROR(IF($I39="","",_xlfn.IFS($I39="温水出口温度：45℃以上～65℃未満
（ΔT：温水入出口温度差）：5℃～10℃",1,$I39="温水出口温度：65℃以上～75℃未満
（ΔT：温水入出口温度差）：5℃～10℃",2,$I39="温水出口温度：75℃以上～90℃未満
（ΔT：温水入出口温度差）：5℃～10℃",3,$I39="温水出口温度：90℃以上
（ΔT：温水入出口温度差）：5℃～10℃",4,$I39="温水出口温度：65℃以上～75℃未満
（ΔT：温水入出口温度差）：48℃以上",5)),"")</f>
        <v/>
      </c>
      <c r="Z39" s="45" t="str">
        <f t="shared" si="10"/>
        <v/>
      </c>
      <c r="AA39" s="45" t="str" cm="1">
        <f t="array" ref="AA39">IFERROR(_xlfn.IFS(AND($X39=1,$Y39=2,$Z39&lt;&gt;""),"熱源水入口温度：12℃以上～22℃未満",AND($X39=1,$Y39=3,$Z39&lt;&gt;""),"熱源水入口温度：30℃以上～40℃未満",AND($X39=1,$Y39=4,$Z39&lt;&gt;""),"熱源水入口温度：50℃以上",AND($X39=2,$Y39=5,$Z39&lt;&gt;""),"熱源水入口温度：50℃以上"),"")</f>
        <v/>
      </c>
      <c r="AB39" s="45" t="str">
        <f t="shared" si="1"/>
        <v/>
      </c>
      <c r="AC39" s="27">
        <f t="shared" si="2"/>
        <v>0</v>
      </c>
      <c r="AD39" s="27">
        <f t="shared" si="3"/>
        <v>0</v>
      </c>
      <c r="AE39" s="27" t="str">
        <f t="shared" si="11"/>
        <v/>
      </c>
      <c r="AF39" s="7">
        <f t="shared" si="12"/>
        <v>0</v>
      </c>
      <c r="AG39" s="7">
        <f t="shared" si="13"/>
        <v>0</v>
      </c>
    </row>
    <row r="40" spans="1:33" s="4" customFormat="1" ht="45" customHeight="1">
      <c r="A40" s="51">
        <f t="shared" si="4"/>
        <v>28</v>
      </c>
      <c r="B40" s="52" t="str">
        <f t="shared" si="5"/>
        <v/>
      </c>
      <c r="C40" s="129"/>
      <c r="D40" s="16" t="str">
        <f t="shared" si="6"/>
        <v/>
      </c>
      <c r="E40" s="16" t="str">
        <f t="shared" si="14"/>
        <v/>
      </c>
      <c r="F40" s="131"/>
      <c r="G40" s="131"/>
      <c r="H40" s="132"/>
      <c r="I40" s="133"/>
      <c r="J40" s="134"/>
      <c r="K40" s="135"/>
      <c r="L40" s="136"/>
      <c r="M40" s="136"/>
      <c r="N40" s="43" t="str">
        <f t="shared" si="7"/>
        <v/>
      </c>
      <c r="O40" s="55" t="str">
        <f t="shared" si="8"/>
        <v/>
      </c>
      <c r="P40" s="137"/>
      <c r="Q40" s="131"/>
      <c r="R40" s="139"/>
      <c r="S40" s="124"/>
      <c r="T40" s="46"/>
      <c r="U40" s="47"/>
      <c r="V40" s="73" t="str">
        <f t="shared" si="0"/>
        <v/>
      </c>
      <c r="W40" s="35"/>
      <c r="X40" s="7" t="str">
        <f t="shared" si="9"/>
        <v/>
      </c>
      <c r="Y40" s="42" t="str" cm="1">
        <f t="array" ref="Y40">IFERROR(IF($I40="","",_xlfn.IFS($I40="温水出口温度：45℃以上～65℃未満
（ΔT：温水入出口温度差）：5℃～10℃",1,$I40="温水出口温度：65℃以上～75℃未満
（ΔT：温水入出口温度差）：5℃～10℃",2,$I40="温水出口温度：75℃以上～90℃未満
（ΔT：温水入出口温度差）：5℃～10℃",3,$I40="温水出口温度：90℃以上
（ΔT：温水入出口温度差）：5℃～10℃",4,$I40="温水出口温度：65℃以上～75℃未満
（ΔT：温水入出口温度差）：48℃以上",5)),"")</f>
        <v/>
      </c>
      <c r="Z40" s="45" t="str">
        <f t="shared" si="10"/>
        <v/>
      </c>
      <c r="AA40" s="45" t="str" cm="1">
        <f t="array" ref="AA40">IFERROR(_xlfn.IFS(AND($X40=1,$Y40=2,$Z40&lt;&gt;""),"熱源水入口温度：12℃以上～22℃未満",AND($X40=1,$Y40=3,$Z40&lt;&gt;""),"熱源水入口温度：30℃以上～40℃未満",AND($X40=1,$Y40=4,$Z40&lt;&gt;""),"熱源水入口温度：50℃以上",AND($X40=2,$Y40=5,$Z40&lt;&gt;""),"熱源水入口温度：50℃以上"),"")</f>
        <v/>
      </c>
      <c r="AB40" s="45" t="str">
        <f t="shared" si="1"/>
        <v/>
      </c>
      <c r="AC40" s="27">
        <f t="shared" si="2"/>
        <v>0</v>
      </c>
      <c r="AD40" s="27">
        <f t="shared" si="3"/>
        <v>0</v>
      </c>
      <c r="AE40" s="27" t="str">
        <f t="shared" si="11"/>
        <v/>
      </c>
      <c r="AF40" s="7">
        <f t="shared" si="12"/>
        <v>0</v>
      </c>
      <c r="AG40" s="7">
        <f t="shared" si="13"/>
        <v>0</v>
      </c>
    </row>
    <row r="41" spans="1:33" s="4" customFormat="1" ht="45" customHeight="1">
      <c r="A41" s="51">
        <f t="shared" si="4"/>
        <v>29</v>
      </c>
      <c r="B41" s="52" t="str">
        <f t="shared" si="5"/>
        <v/>
      </c>
      <c r="C41" s="129"/>
      <c r="D41" s="16" t="str">
        <f t="shared" si="6"/>
        <v/>
      </c>
      <c r="E41" s="16" t="str">
        <f t="shared" si="14"/>
        <v/>
      </c>
      <c r="F41" s="131"/>
      <c r="G41" s="131"/>
      <c r="H41" s="132"/>
      <c r="I41" s="133"/>
      <c r="J41" s="134"/>
      <c r="K41" s="135"/>
      <c r="L41" s="136"/>
      <c r="M41" s="136"/>
      <c r="N41" s="43" t="str">
        <f t="shared" si="7"/>
        <v/>
      </c>
      <c r="O41" s="55" t="str">
        <f t="shared" si="8"/>
        <v/>
      </c>
      <c r="P41" s="137"/>
      <c r="Q41" s="131"/>
      <c r="R41" s="139"/>
      <c r="S41" s="124"/>
      <c r="T41" s="46"/>
      <c r="U41" s="47"/>
      <c r="V41" s="73" t="str">
        <f t="shared" si="0"/>
        <v/>
      </c>
      <c r="W41" s="35"/>
      <c r="X41" s="7" t="str">
        <f t="shared" si="9"/>
        <v/>
      </c>
      <c r="Y41" s="42" t="str" cm="1">
        <f t="array" ref="Y41">IFERROR(IF($I41="","",_xlfn.IFS($I41="温水出口温度：45℃以上～65℃未満
（ΔT：温水入出口温度差）：5℃～10℃",1,$I41="温水出口温度：65℃以上～75℃未満
（ΔT：温水入出口温度差）：5℃～10℃",2,$I41="温水出口温度：75℃以上～90℃未満
（ΔT：温水入出口温度差）：5℃～10℃",3,$I41="温水出口温度：90℃以上
（ΔT：温水入出口温度差）：5℃～10℃",4,$I41="温水出口温度：65℃以上～75℃未満
（ΔT：温水入出口温度差）：48℃以上",5)),"")</f>
        <v/>
      </c>
      <c r="Z41" s="45" t="str">
        <f t="shared" si="10"/>
        <v/>
      </c>
      <c r="AA41" s="45" t="str" cm="1">
        <f t="array" ref="AA41">IFERROR(_xlfn.IFS(AND($X41=1,$Y41=2,$Z41&lt;&gt;""),"熱源水入口温度：12℃以上～22℃未満",AND($X41=1,$Y41=3,$Z41&lt;&gt;""),"熱源水入口温度：30℃以上～40℃未満",AND($X41=1,$Y41=4,$Z41&lt;&gt;""),"熱源水入口温度：50℃以上",AND($X41=2,$Y41=5,$Z41&lt;&gt;""),"熱源水入口温度：50℃以上"),"")</f>
        <v/>
      </c>
      <c r="AB41" s="45" t="str">
        <f t="shared" si="1"/>
        <v/>
      </c>
      <c r="AC41" s="27">
        <f t="shared" si="2"/>
        <v>0</v>
      </c>
      <c r="AD41" s="27">
        <f t="shared" si="3"/>
        <v>0</v>
      </c>
      <c r="AE41" s="27" t="str">
        <f t="shared" si="11"/>
        <v/>
      </c>
      <c r="AF41" s="7">
        <f t="shared" si="12"/>
        <v>0</v>
      </c>
      <c r="AG41" s="7">
        <f t="shared" si="13"/>
        <v>0</v>
      </c>
    </row>
    <row r="42" spans="1:33" s="4" customFormat="1" ht="45" customHeight="1">
      <c r="A42" s="51">
        <f t="shared" si="4"/>
        <v>30</v>
      </c>
      <c r="B42" s="52" t="str">
        <f t="shared" si="5"/>
        <v/>
      </c>
      <c r="C42" s="129"/>
      <c r="D42" s="16" t="str">
        <f t="shared" si="6"/>
        <v/>
      </c>
      <c r="E42" s="16" t="str">
        <f t="shared" si="14"/>
        <v/>
      </c>
      <c r="F42" s="131"/>
      <c r="G42" s="131"/>
      <c r="H42" s="132"/>
      <c r="I42" s="133"/>
      <c r="J42" s="134"/>
      <c r="K42" s="135"/>
      <c r="L42" s="136"/>
      <c r="M42" s="136"/>
      <c r="N42" s="43" t="str">
        <f t="shared" si="7"/>
        <v/>
      </c>
      <c r="O42" s="55" t="str">
        <f t="shared" si="8"/>
        <v/>
      </c>
      <c r="P42" s="137"/>
      <c r="Q42" s="131"/>
      <c r="R42" s="139"/>
      <c r="S42" s="124"/>
      <c r="T42" s="46"/>
      <c r="U42" s="47"/>
      <c r="V42" s="73" t="str">
        <f t="shared" si="0"/>
        <v/>
      </c>
      <c r="W42" s="35"/>
      <c r="X42" s="7" t="str">
        <f t="shared" si="9"/>
        <v/>
      </c>
      <c r="Y42" s="42" t="str" cm="1">
        <f t="array" ref="Y42">IFERROR(IF($I42="","",_xlfn.IFS($I42="温水出口温度：45℃以上～65℃未満
（ΔT：温水入出口温度差）：5℃～10℃",1,$I42="温水出口温度：65℃以上～75℃未満
（ΔT：温水入出口温度差）：5℃～10℃",2,$I42="温水出口温度：75℃以上～90℃未満
（ΔT：温水入出口温度差）：5℃～10℃",3,$I42="温水出口温度：90℃以上
（ΔT：温水入出口温度差）：5℃～10℃",4,$I42="温水出口温度：65℃以上～75℃未満
（ΔT：温水入出口温度差）：48℃以上",5)),"")</f>
        <v/>
      </c>
      <c r="Z42" s="45" t="str">
        <f t="shared" si="10"/>
        <v/>
      </c>
      <c r="AA42" s="45" t="str" cm="1">
        <f t="array" ref="AA42">IFERROR(_xlfn.IFS(AND($X42=1,$Y42=2,$Z42&lt;&gt;""),"熱源水入口温度：12℃以上～22℃未満",AND($X42=1,$Y42=3,$Z42&lt;&gt;""),"熱源水入口温度：30℃以上～40℃未満",AND($X42=1,$Y42=4,$Z42&lt;&gt;""),"熱源水入口温度：50℃以上",AND($X42=2,$Y42=5,$Z42&lt;&gt;""),"熱源水入口温度：50℃以上"),"")</f>
        <v/>
      </c>
      <c r="AB42" s="45" t="str">
        <f t="shared" si="1"/>
        <v/>
      </c>
      <c r="AC42" s="27">
        <f t="shared" si="2"/>
        <v>0</v>
      </c>
      <c r="AD42" s="27">
        <f t="shared" si="3"/>
        <v>0</v>
      </c>
      <c r="AE42" s="27" t="str">
        <f t="shared" si="11"/>
        <v/>
      </c>
      <c r="AF42" s="7">
        <f t="shared" si="12"/>
        <v>0</v>
      </c>
      <c r="AG42" s="7">
        <f t="shared" si="13"/>
        <v>0</v>
      </c>
    </row>
    <row r="43" spans="1:33" s="4" customFormat="1" ht="45" customHeight="1">
      <c r="A43" s="51">
        <f t="shared" si="4"/>
        <v>31</v>
      </c>
      <c r="B43" s="52" t="str">
        <f t="shared" si="5"/>
        <v/>
      </c>
      <c r="C43" s="129"/>
      <c r="D43" s="16" t="str">
        <f t="shared" si="6"/>
        <v/>
      </c>
      <c r="E43" s="16" t="str">
        <f t="shared" si="14"/>
        <v/>
      </c>
      <c r="F43" s="131"/>
      <c r="G43" s="131"/>
      <c r="H43" s="132"/>
      <c r="I43" s="133"/>
      <c r="J43" s="134"/>
      <c r="K43" s="135"/>
      <c r="L43" s="136"/>
      <c r="M43" s="136"/>
      <c r="N43" s="43" t="str">
        <f t="shared" si="7"/>
        <v/>
      </c>
      <c r="O43" s="55" t="str">
        <f t="shared" si="8"/>
        <v/>
      </c>
      <c r="P43" s="137"/>
      <c r="Q43" s="131"/>
      <c r="R43" s="139"/>
      <c r="S43" s="124"/>
      <c r="T43" s="46"/>
      <c r="U43" s="47"/>
      <c r="V43" s="73" t="str">
        <f t="shared" si="0"/>
        <v/>
      </c>
      <c r="W43" s="35"/>
      <c r="X43" s="7" t="str">
        <f t="shared" si="9"/>
        <v/>
      </c>
      <c r="Y43" s="42" t="str" cm="1">
        <f t="array" ref="Y43">IFERROR(IF($I43="","",_xlfn.IFS($I43="温水出口温度：45℃以上～65℃未満
（ΔT：温水入出口温度差）：5℃～10℃",1,$I43="温水出口温度：65℃以上～75℃未満
（ΔT：温水入出口温度差）：5℃～10℃",2,$I43="温水出口温度：75℃以上～90℃未満
（ΔT：温水入出口温度差）：5℃～10℃",3,$I43="温水出口温度：90℃以上
（ΔT：温水入出口温度差）：5℃～10℃",4,$I43="温水出口温度：65℃以上～75℃未満
（ΔT：温水入出口温度差）：48℃以上",5)),"")</f>
        <v/>
      </c>
      <c r="Z43" s="45" t="str">
        <f t="shared" si="10"/>
        <v/>
      </c>
      <c r="AA43" s="45" t="str" cm="1">
        <f t="array" ref="AA43">IFERROR(_xlfn.IFS(AND($X43=1,$Y43=2,$Z43&lt;&gt;""),"熱源水入口温度：12℃以上～22℃未満",AND($X43=1,$Y43=3,$Z43&lt;&gt;""),"熱源水入口温度：30℃以上～40℃未満",AND($X43=1,$Y43=4,$Z43&lt;&gt;""),"熱源水入口温度：50℃以上",AND($X43=2,$Y43=5,$Z43&lt;&gt;""),"熱源水入口温度：50℃以上"),"")</f>
        <v/>
      </c>
      <c r="AB43" s="45" t="str">
        <f t="shared" si="1"/>
        <v/>
      </c>
      <c r="AC43" s="27">
        <f t="shared" si="2"/>
        <v>0</v>
      </c>
      <c r="AD43" s="27">
        <f t="shared" si="3"/>
        <v>0</v>
      </c>
      <c r="AE43" s="27" t="str">
        <f t="shared" si="11"/>
        <v/>
      </c>
      <c r="AF43" s="7">
        <f t="shared" si="12"/>
        <v>0</v>
      </c>
      <c r="AG43" s="7">
        <f t="shared" si="13"/>
        <v>0</v>
      </c>
    </row>
    <row r="44" spans="1:33" s="4" customFormat="1" ht="45" customHeight="1">
      <c r="A44" s="51">
        <f t="shared" si="4"/>
        <v>32</v>
      </c>
      <c r="B44" s="52" t="str">
        <f t="shared" si="5"/>
        <v/>
      </c>
      <c r="C44" s="129"/>
      <c r="D44" s="16" t="str">
        <f t="shared" si="6"/>
        <v/>
      </c>
      <c r="E44" s="16" t="str">
        <f t="shared" si="14"/>
        <v/>
      </c>
      <c r="F44" s="131"/>
      <c r="G44" s="131"/>
      <c r="H44" s="132"/>
      <c r="I44" s="133"/>
      <c r="J44" s="134"/>
      <c r="K44" s="135"/>
      <c r="L44" s="136"/>
      <c r="M44" s="136"/>
      <c r="N44" s="43" t="str">
        <f t="shared" si="7"/>
        <v/>
      </c>
      <c r="O44" s="55" t="str">
        <f t="shared" si="8"/>
        <v/>
      </c>
      <c r="P44" s="137"/>
      <c r="Q44" s="131"/>
      <c r="R44" s="139"/>
      <c r="S44" s="124"/>
      <c r="T44" s="46"/>
      <c r="U44" s="47"/>
      <c r="V44" s="73" t="str">
        <f t="shared" si="0"/>
        <v/>
      </c>
      <c r="W44" s="35"/>
      <c r="X44" s="7" t="str">
        <f t="shared" si="9"/>
        <v/>
      </c>
      <c r="Y44" s="42" t="str" cm="1">
        <f t="array" ref="Y44">IFERROR(IF($I44="","",_xlfn.IFS($I44="温水出口温度：45℃以上～65℃未満
（ΔT：温水入出口温度差）：5℃～10℃",1,$I44="温水出口温度：65℃以上～75℃未満
（ΔT：温水入出口温度差）：5℃～10℃",2,$I44="温水出口温度：75℃以上～90℃未満
（ΔT：温水入出口温度差）：5℃～10℃",3,$I44="温水出口温度：90℃以上
（ΔT：温水入出口温度差）：5℃～10℃",4,$I44="温水出口温度：65℃以上～75℃未満
（ΔT：温水入出口温度差）：48℃以上",5)),"")</f>
        <v/>
      </c>
      <c r="Z44" s="45" t="str">
        <f t="shared" si="10"/>
        <v/>
      </c>
      <c r="AA44" s="45" t="str" cm="1">
        <f t="array" ref="AA44">IFERROR(_xlfn.IFS(AND($X44=1,$Y44=2,$Z44&lt;&gt;""),"熱源水入口温度：12℃以上～22℃未満",AND($X44=1,$Y44=3,$Z44&lt;&gt;""),"熱源水入口温度：30℃以上～40℃未満",AND($X44=1,$Y44=4,$Z44&lt;&gt;""),"熱源水入口温度：50℃以上",AND($X44=2,$Y44=5,$Z44&lt;&gt;""),"熱源水入口温度：50℃以上"),"")</f>
        <v/>
      </c>
      <c r="AB44" s="45" t="str">
        <f t="shared" si="1"/>
        <v/>
      </c>
      <c r="AC44" s="27">
        <f t="shared" si="2"/>
        <v>0</v>
      </c>
      <c r="AD44" s="27">
        <f t="shared" si="3"/>
        <v>0</v>
      </c>
      <c r="AE44" s="27" t="str">
        <f t="shared" si="11"/>
        <v/>
      </c>
      <c r="AF44" s="7">
        <f t="shared" si="12"/>
        <v>0</v>
      </c>
      <c r="AG44" s="7">
        <f t="shared" si="13"/>
        <v>0</v>
      </c>
    </row>
    <row r="45" spans="1:33" s="4" customFormat="1" ht="45" customHeight="1">
      <c r="A45" s="51">
        <f t="shared" si="4"/>
        <v>33</v>
      </c>
      <c r="B45" s="52" t="str">
        <f t="shared" si="5"/>
        <v/>
      </c>
      <c r="C45" s="129"/>
      <c r="D45" s="16" t="str">
        <f t="shared" si="6"/>
        <v/>
      </c>
      <c r="E45" s="16" t="str">
        <f t="shared" si="14"/>
        <v/>
      </c>
      <c r="F45" s="131"/>
      <c r="G45" s="131"/>
      <c r="H45" s="132"/>
      <c r="I45" s="133"/>
      <c r="J45" s="134"/>
      <c r="K45" s="135"/>
      <c r="L45" s="136"/>
      <c r="M45" s="136"/>
      <c r="N45" s="43" t="str">
        <f t="shared" si="7"/>
        <v/>
      </c>
      <c r="O45" s="55" t="str">
        <f t="shared" si="8"/>
        <v/>
      </c>
      <c r="P45" s="137"/>
      <c r="Q45" s="131"/>
      <c r="R45" s="139"/>
      <c r="S45" s="124"/>
      <c r="T45" s="46"/>
      <c r="U45" s="47"/>
      <c r="V45" s="73" t="str">
        <f t="shared" ref="V45:V62" si="15">IF(G45="","",G45)</f>
        <v/>
      </c>
      <c r="W45" s="35"/>
      <c r="X45" s="7" t="str">
        <f t="shared" si="9"/>
        <v/>
      </c>
      <c r="Y45" s="42" t="str" cm="1">
        <f t="array" ref="Y45">IFERROR(IF($I45="","",_xlfn.IFS($I45="温水出口温度：45℃以上～65℃未満
（ΔT：温水入出口温度差）：5℃～10℃",1,$I45="温水出口温度：65℃以上～75℃未満
（ΔT：温水入出口温度差）：5℃～10℃",2,$I45="温水出口温度：75℃以上～90℃未満
（ΔT：温水入出口温度差）：5℃～10℃",3,$I45="温水出口温度：90℃以上
（ΔT：温水入出口温度差）：5℃～10℃",4,$I45="温水出口温度：65℃以上～75℃未満
（ΔT：温水入出口温度差）：48℃以上",5)),"")</f>
        <v/>
      </c>
      <c r="Z45" s="45" t="str">
        <f t="shared" si="10"/>
        <v/>
      </c>
      <c r="AA45" s="45" t="str" cm="1">
        <f t="array" ref="AA45">IFERROR(_xlfn.IFS(AND($X45=1,$Y45=2,$Z45&lt;&gt;""),"熱源水入口温度：12℃以上～22℃未満",AND($X45=1,$Y45=3,$Z45&lt;&gt;""),"熱源水入口温度：30℃以上～40℃未満",AND($X45=1,$Y45=4,$Z45&lt;&gt;""),"熱源水入口温度：50℃以上",AND($X45=2,$Y45=5,$Z45&lt;&gt;""),"熱源水入口温度：50℃以上"),"")</f>
        <v/>
      </c>
      <c r="AB45" s="45" t="str">
        <f t="shared" si="1"/>
        <v/>
      </c>
      <c r="AC45" s="27">
        <f t="shared" ref="AC45:AC62" si="16">IF(AND(($C45&lt;&gt;""),(OR($C$2="",$F$2="",$G$3="",C45="",F45="",G45="",H45="",I45="",J45="",L45="",M45="",K45=""))),1,0)</f>
        <v>0</v>
      </c>
      <c r="AD45" s="27">
        <f t="shared" ref="AD45:AD62" si="17">IF(AND($G45&lt;&gt;"",COUNTIF($G45,"*■*")&gt;0,$Q45=""),1,0)</f>
        <v>0</v>
      </c>
      <c r="AE45" s="27" t="str">
        <f t="shared" si="11"/>
        <v/>
      </c>
      <c r="AF45" s="7">
        <f t="shared" si="12"/>
        <v>0</v>
      </c>
      <c r="AG45" s="7">
        <f t="shared" si="13"/>
        <v>0</v>
      </c>
    </row>
    <row r="46" spans="1:33" s="4" customFormat="1" ht="45" customHeight="1">
      <c r="A46" s="51">
        <f t="shared" si="4"/>
        <v>34</v>
      </c>
      <c r="B46" s="52" t="str">
        <f t="shared" si="5"/>
        <v/>
      </c>
      <c r="C46" s="129"/>
      <c r="D46" s="16" t="str">
        <f t="shared" si="6"/>
        <v/>
      </c>
      <c r="E46" s="16" t="str">
        <f t="shared" si="14"/>
        <v/>
      </c>
      <c r="F46" s="131"/>
      <c r="G46" s="131"/>
      <c r="H46" s="132"/>
      <c r="I46" s="133"/>
      <c r="J46" s="134"/>
      <c r="K46" s="135"/>
      <c r="L46" s="136"/>
      <c r="M46" s="136"/>
      <c r="N46" s="43" t="str">
        <f t="shared" si="7"/>
        <v/>
      </c>
      <c r="O46" s="55" t="str">
        <f t="shared" si="8"/>
        <v/>
      </c>
      <c r="P46" s="137"/>
      <c r="Q46" s="131"/>
      <c r="R46" s="139"/>
      <c r="S46" s="124"/>
      <c r="T46" s="46"/>
      <c r="U46" s="47"/>
      <c r="V46" s="73" t="str">
        <f t="shared" si="15"/>
        <v/>
      </c>
      <c r="W46" s="35"/>
      <c r="X46" s="7" t="str">
        <f t="shared" si="9"/>
        <v/>
      </c>
      <c r="Y46" s="42" t="str" cm="1">
        <f t="array" ref="Y46">IFERROR(IF($I46="","",_xlfn.IFS($I46="温水出口温度：45℃以上～65℃未満
（ΔT：温水入出口温度差）：5℃～10℃",1,$I46="温水出口温度：65℃以上～75℃未満
（ΔT：温水入出口温度差）：5℃～10℃",2,$I46="温水出口温度：75℃以上～90℃未満
（ΔT：温水入出口温度差）：5℃～10℃",3,$I46="温水出口温度：90℃以上
（ΔT：温水入出口温度差）：5℃～10℃",4,$I46="温水出口温度：65℃以上～75℃未満
（ΔT：温水入出口温度差）：48℃以上",5)),"")</f>
        <v/>
      </c>
      <c r="Z46" s="45" t="str">
        <f t="shared" si="10"/>
        <v/>
      </c>
      <c r="AA46" s="45" t="str" cm="1">
        <f t="array" ref="AA46">IFERROR(_xlfn.IFS(AND($X46=1,$Y46=2,$Z46&lt;&gt;""),"熱源水入口温度：12℃以上～22℃未満",AND($X46=1,$Y46=3,$Z46&lt;&gt;""),"熱源水入口温度：30℃以上～40℃未満",AND($X46=1,$Y46=4,$Z46&lt;&gt;""),"熱源水入口温度：50℃以上",AND($X46=2,$Y46=5,$Z46&lt;&gt;""),"熱源水入口温度：50℃以上"),"")</f>
        <v/>
      </c>
      <c r="AB46" s="45" t="str">
        <f t="shared" si="1"/>
        <v/>
      </c>
      <c r="AC46" s="27">
        <f t="shared" si="16"/>
        <v>0</v>
      </c>
      <c r="AD46" s="27">
        <f t="shared" si="17"/>
        <v>0</v>
      </c>
      <c r="AE46" s="27" t="str">
        <f t="shared" si="11"/>
        <v/>
      </c>
      <c r="AF46" s="7">
        <f t="shared" si="12"/>
        <v>0</v>
      </c>
      <c r="AG46" s="7">
        <f t="shared" si="13"/>
        <v>0</v>
      </c>
    </row>
    <row r="47" spans="1:33" s="4" customFormat="1" ht="45" customHeight="1">
      <c r="A47" s="51">
        <f t="shared" si="4"/>
        <v>35</v>
      </c>
      <c r="B47" s="52" t="str">
        <f t="shared" si="5"/>
        <v/>
      </c>
      <c r="C47" s="129"/>
      <c r="D47" s="16" t="str">
        <f t="shared" si="6"/>
        <v/>
      </c>
      <c r="E47" s="16" t="str">
        <f t="shared" si="14"/>
        <v/>
      </c>
      <c r="F47" s="131"/>
      <c r="G47" s="131"/>
      <c r="H47" s="132"/>
      <c r="I47" s="133"/>
      <c r="J47" s="134"/>
      <c r="K47" s="135"/>
      <c r="L47" s="136"/>
      <c r="M47" s="136"/>
      <c r="N47" s="43" t="str">
        <f t="shared" si="7"/>
        <v/>
      </c>
      <c r="O47" s="55" t="str">
        <f t="shared" si="8"/>
        <v/>
      </c>
      <c r="P47" s="137"/>
      <c r="Q47" s="131"/>
      <c r="R47" s="139"/>
      <c r="S47" s="124"/>
      <c r="T47" s="46"/>
      <c r="U47" s="47"/>
      <c r="V47" s="73" t="str">
        <f t="shared" si="15"/>
        <v/>
      </c>
      <c r="W47" s="35"/>
      <c r="X47" s="7" t="str">
        <f t="shared" si="9"/>
        <v/>
      </c>
      <c r="Y47" s="42" t="str" cm="1">
        <f t="array" ref="Y47">IFERROR(IF($I47="","",_xlfn.IFS($I47="温水出口温度：45℃以上～65℃未満
（ΔT：温水入出口温度差）：5℃～10℃",1,$I47="温水出口温度：65℃以上～75℃未満
（ΔT：温水入出口温度差）：5℃～10℃",2,$I47="温水出口温度：75℃以上～90℃未満
（ΔT：温水入出口温度差）：5℃～10℃",3,$I47="温水出口温度：90℃以上
（ΔT：温水入出口温度差）：5℃～10℃",4,$I47="温水出口温度：65℃以上～75℃未満
（ΔT：温水入出口温度差）：48℃以上",5)),"")</f>
        <v/>
      </c>
      <c r="Z47" s="45" t="str">
        <f t="shared" si="10"/>
        <v/>
      </c>
      <c r="AA47" s="45" t="str" cm="1">
        <f t="array" ref="AA47">IFERROR(_xlfn.IFS(AND($X47=1,$Y47=2,$Z47&lt;&gt;""),"熱源水入口温度：12℃以上～22℃未満",AND($X47=1,$Y47=3,$Z47&lt;&gt;""),"熱源水入口温度：30℃以上～40℃未満",AND($X47=1,$Y47=4,$Z47&lt;&gt;""),"熱源水入口温度：50℃以上",AND($X47=2,$Y47=5,$Z47&lt;&gt;""),"熱源水入口温度：50℃以上"),"")</f>
        <v/>
      </c>
      <c r="AB47" s="45" t="str">
        <f t="shared" si="1"/>
        <v/>
      </c>
      <c r="AC47" s="27">
        <f t="shared" si="16"/>
        <v>0</v>
      </c>
      <c r="AD47" s="27">
        <f t="shared" si="17"/>
        <v>0</v>
      </c>
      <c r="AE47" s="27" t="str">
        <f t="shared" si="11"/>
        <v/>
      </c>
      <c r="AF47" s="7">
        <f t="shared" si="12"/>
        <v>0</v>
      </c>
      <c r="AG47" s="7">
        <f t="shared" si="13"/>
        <v>0</v>
      </c>
    </row>
    <row r="48" spans="1:33" s="4" customFormat="1" ht="45" customHeight="1">
      <c r="A48" s="51">
        <f t="shared" si="4"/>
        <v>36</v>
      </c>
      <c r="B48" s="52" t="str">
        <f t="shared" si="5"/>
        <v/>
      </c>
      <c r="C48" s="129"/>
      <c r="D48" s="16" t="str">
        <f t="shared" si="6"/>
        <v/>
      </c>
      <c r="E48" s="16" t="str">
        <f t="shared" si="14"/>
        <v/>
      </c>
      <c r="F48" s="131"/>
      <c r="G48" s="131"/>
      <c r="H48" s="132"/>
      <c r="I48" s="133"/>
      <c r="J48" s="134"/>
      <c r="K48" s="135"/>
      <c r="L48" s="136"/>
      <c r="M48" s="136"/>
      <c r="N48" s="43" t="str">
        <f t="shared" si="7"/>
        <v/>
      </c>
      <c r="O48" s="55" t="str">
        <f t="shared" si="8"/>
        <v/>
      </c>
      <c r="P48" s="137"/>
      <c r="Q48" s="131"/>
      <c r="R48" s="139"/>
      <c r="S48" s="124"/>
      <c r="T48" s="46"/>
      <c r="U48" s="47"/>
      <c r="V48" s="73" t="str">
        <f t="shared" si="15"/>
        <v/>
      </c>
      <c r="W48" s="35"/>
      <c r="X48" s="7" t="str">
        <f t="shared" si="9"/>
        <v/>
      </c>
      <c r="Y48" s="42" t="str" cm="1">
        <f t="array" ref="Y48">IFERROR(IF($I48="","",_xlfn.IFS($I48="温水出口温度：45℃以上～65℃未満
（ΔT：温水入出口温度差）：5℃～10℃",1,$I48="温水出口温度：65℃以上～75℃未満
（ΔT：温水入出口温度差）：5℃～10℃",2,$I48="温水出口温度：75℃以上～90℃未満
（ΔT：温水入出口温度差）：5℃～10℃",3,$I48="温水出口温度：90℃以上
（ΔT：温水入出口温度差）：5℃～10℃",4,$I48="温水出口温度：65℃以上～75℃未満
（ΔT：温水入出口温度差）：48℃以上",5)),"")</f>
        <v/>
      </c>
      <c r="Z48" s="45" t="str">
        <f t="shared" si="10"/>
        <v/>
      </c>
      <c r="AA48" s="45" t="str" cm="1">
        <f t="array" ref="AA48">IFERROR(_xlfn.IFS(AND($X48=1,$Y48=2,$Z48&lt;&gt;""),"熱源水入口温度：12℃以上～22℃未満",AND($X48=1,$Y48=3,$Z48&lt;&gt;""),"熱源水入口温度：30℃以上～40℃未満",AND($X48=1,$Y48=4,$Z48&lt;&gt;""),"熱源水入口温度：50℃以上",AND($X48=2,$Y48=5,$Z48&lt;&gt;""),"熱源水入口温度：50℃以上"),"")</f>
        <v/>
      </c>
      <c r="AB48" s="45" t="str">
        <f t="shared" si="1"/>
        <v/>
      </c>
      <c r="AC48" s="27">
        <f t="shared" si="16"/>
        <v>0</v>
      </c>
      <c r="AD48" s="27">
        <f t="shared" si="17"/>
        <v>0</v>
      </c>
      <c r="AE48" s="27" t="str">
        <f t="shared" si="11"/>
        <v/>
      </c>
      <c r="AF48" s="7">
        <f t="shared" si="12"/>
        <v>0</v>
      </c>
      <c r="AG48" s="7">
        <f t="shared" si="13"/>
        <v>0</v>
      </c>
    </row>
    <row r="49" spans="1:45" s="4" customFormat="1" ht="45" customHeight="1">
      <c r="A49" s="51">
        <f t="shared" si="4"/>
        <v>37</v>
      </c>
      <c r="B49" s="52" t="str">
        <f t="shared" si="5"/>
        <v/>
      </c>
      <c r="C49" s="129"/>
      <c r="D49" s="16" t="str">
        <f t="shared" si="6"/>
        <v/>
      </c>
      <c r="E49" s="16" t="str">
        <f t="shared" si="14"/>
        <v/>
      </c>
      <c r="F49" s="131"/>
      <c r="G49" s="131"/>
      <c r="H49" s="132"/>
      <c r="I49" s="133"/>
      <c r="J49" s="134"/>
      <c r="K49" s="135"/>
      <c r="L49" s="136"/>
      <c r="M49" s="136"/>
      <c r="N49" s="43" t="str">
        <f t="shared" si="7"/>
        <v/>
      </c>
      <c r="O49" s="55" t="str">
        <f t="shared" si="8"/>
        <v/>
      </c>
      <c r="P49" s="137"/>
      <c r="Q49" s="131"/>
      <c r="R49" s="139"/>
      <c r="S49" s="124"/>
      <c r="T49" s="46"/>
      <c r="U49" s="47"/>
      <c r="V49" s="73" t="str">
        <f t="shared" si="15"/>
        <v/>
      </c>
      <c r="W49" s="35"/>
      <c r="X49" s="7" t="str">
        <f t="shared" si="9"/>
        <v/>
      </c>
      <c r="Y49" s="42" t="str" cm="1">
        <f t="array" ref="Y49">IFERROR(IF($I49="","",_xlfn.IFS($I49="温水出口温度：45℃以上～65℃未満
（ΔT：温水入出口温度差）：5℃～10℃",1,$I49="温水出口温度：65℃以上～75℃未満
（ΔT：温水入出口温度差）：5℃～10℃",2,$I49="温水出口温度：75℃以上～90℃未満
（ΔT：温水入出口温度差）：5℃～10℃",3,$I49="温水出口温度：90℃以上
（ΔT：温水入出口温度差）：5℃～10℃",4,$I49="温水出口温度：65℃以上～75℃未満
（ΔT：温水入出口温度差）：48℃以上",5)),"")</f>
        <v/>
      </c>
      <c r="Z49" s="45" t="str">
        <f t="shared" si="10"/>
        <v/>
      </c>
      <c r="AA49" s="45" t="str" cm="1">
        <f t="array" ref="AA49">IFERROR(_xlfn.IFS(AND($X49=1,$Y49=2,$Z49&lt;&gt;""),"熱源水入口温度：12℃以上～22℃未満",AND($X49=1,$Y49=3,$Z49&lt;&gt;""),"熱源水入口温度：30℃以上～40℃未満",AND($X49=1,$Y49=4,$Z49&lt;&gt;""),"熱源水入口温度：50℃以上",AND($X49=2,$Y49=5,$Z49&lt;&gt;""),"熱源水入口温度：50℃以上"),"")</f>
        <v/>
      </c>
      <c r="AB49" s="45" t="str">
        <f t="shared" si="1"/>
        <v/>
      </c>
      <c r="AC49" s="27">
        <f t="shared" si="16"/>
        <v>0</v>
      </c>
      <c r="AD49" s="27">
        <f t="shared" si="17"/>
        <v>0</v>
      </c>
      <c r="AE49" s="27" t="str">
        <f t="shared" si="11"/>
        <v/>
      </c>
      <c r="AF49" s="7">
        <f t="shared" si="12"/>
        <v>0</v>
      </c>
      <c r="AG49" s="7">
        <f t="shared" si="13"/>
        <v>0</v>
      </c>
    </row>
    <row r="50" spans="1:45" s="4" customFormat="1" ht="45" customHeight="1">
      <c r="A50" s="51">
        <f t="shared" si="4"/>
        <v>38</v>
      </c>
      <c r="B50" s="52" t="str">
        <f t="shared" si="5"/>
        <v/>
      </c>
      <c r="C50" s="129"/>
      <c r="D50" s="16" t="str">
        <f t="shared" si="6"/>
        <v/>
      </c>
      <c r="E50" s="16" t="str">
        <f t="shared" si="14"/>
        <v/>
      </c>
      <c r="F50" s="131"/>
      <c r="G50" s="131"/>
      <c r="H50" s="132"/>
      <c r="I50" s="133"/>
      <c r="J50" s="134"/>
      <c r="K50" s="135"/>
      <c r="L50" s="136"/>
      <c r="M50" s="136"/>
      <c r="N50" s="43" t="str">
        <f t="shared" si="7"/>
        <v/>
      </c>
      <c r="O50" s="55" t="str">
        <f t="shared" si="8"/>
        <v/>
      </c>
      <c r="P50" s="137"/>
      <c r="Q50" s="131"/>
      <c r="R50" s="139"/>
      <c r="S50" s="124"/>
      <c r="T50" s="46"/>
      <c r="U50" s="47"/>
      <c r="V50" s="73" t="str">
        <f t="shared" si="15"/>
        <v/>
      </c>
      <c r="W50" s="35"/>
      <c r="X50" s="7" t="str">
        <f t="shared" si="9"/>
        <v/>
      </c>
      <c r="Y50" s="42" t="str" cm="1">
        <f t="array" ref="Y50">IFERROR(IF($I50="","",_xlfn.IFS($I50="温水出口温度：45℃以上～65℃未満
（ΔT：温水入出口温度差）：5℃～10℃",1,$I50="温水出口温度：65℃以上～75℃未満
（ΔT：温水入出口温度差）：5℃～10℃",2,$I50="温水出口温度：75℃以上～90℃未満
（ΔT：温水入出口温度差）：5℃～10℃",3,$I50="温水出口温度：90℃以上
（ΔT：温水入出口温度差）：5℃～10℃",4,$I50="温水出口温度：65℃以上～75℃未満
（ΔT：温水入出口温度差）：48℃以上",5)),"")</f>
        <v/>
      </c>
      <c r="Z50" s="45" t="str">
        <f t="shared" si="10"/>
        <v/>
      </c>
      <c r="AA50" s="45" t="str" cm="1">
        <f t="array" ref="AA50">IFERROR(_xlfn.IFS(AND($X50=1,$Y50=2,$Z50&lt;&gt;""),"熱源水入口温度：12℃以上～22℃未満",AND($X50=1,$Y50=3,$Z50&lt;&gt;""),"熱源水入口温度：30℃以上～40℃未満",AND($X50=1,$Y50=4,$Z50&lt;&gt;""),"熱源水入口温度：50℃以上",AND($X50=2,$Y50=5,$Z50&lt;&gt;""),"熱源水入口温度：50℃以上"),"")</f>
        <v/>
      </c>
      <c r="AB50" s="45" t="str">
        <f t="shared" si="1"/>
        <v/>
      </c>
      <c r="AC50" s="27">
        <f t="shared" si="16"/>
        <v>0</v>
      </c>
      <c r="AD50" s="27">
        <f t="shared" si="17"/>
        <v>0</v>
      </c>
      <c r="AE50" s="27" t="str">
        <f t="shared" si="11"/>
        <v/>
      </c>
      <c r="AF50" s="7">
        <f t="shared" si="12"/>
        <v>0</v>
      </c>
      <c r="AG50" s="7">
        <f t="shared" si="13"/>
        <v>0</v>
      </c>
    </row>
    <row r="51" spans="1:45" s="4" customFormat="1" ht="45" customHeight="1">
      <c r="A51" s="51">
        <f t="shared" si="4"/>
        <v>39</v>
      </c>
      <c r="B51" s="52" t="str">
        <f t="shared" si="5"/>
        <v/>
      </c>
      <c r="C51" s="129"/>
      <c r="D51" s="16" t="str">
        <f t="shared" si="6"/>
        <v/>
      </c>
      <c r="E51" s="16" t="str">
        <f t="shared" si="14"/>
        <v/>
      </c>
      <c r="F51" s="131"/>
      <c r="G51" s="131"/>
      <c r="H51" s="132"/>
      <c r="I51" s="133"/>
      <c r="J51" s="134"/>
      <c r="K51" s="135"/>
      <c r="L51" s="136"/>
      <c r="M51" s="136"/>
      <c r="N51" s="43" t="str">
        <f t="shared" si="7"/>
        <v/>
      </c>
      <c r="O51" s="55" t="str">
        <f t="shared" si="8"/>
        <v/>
      </c>
      <c r="P51" s="137"/>
      <c r="Q51" s="131"/>
      <c r="R51" s="139"/>
      <c r="S51" s="124"/>
      <c r="T51" s="46"/>
      <c r="U51" s="47"/>
      <c r="V51" s="73" t="str">
        <f t="shared" si="15"/>
        <v/>
      </c>
      <c r="W51" s="35"/>
      <c r="X51" s="7" t="str">
        <f t="shared" si="9"/>
        <v/>
      </c>
      <c r="Y51" s="42" t="str" cm="1">
        <f t="array" ref="Y51">IFERROR(IF($I51="","",_xlfn.IFS($I51="温水出口温度：45℃以上～65℃未満
（ΔT：温水入出口温度差）：5℃～10℃",1,$I51="温水出口温度：65℃以上～75℃未満
（ΔT：温水入出口温度差）：5℃～10℃",2,$I51="温水出口温度：75℃以上～90℃未満
（ΔT：温水入出口温度差）：5℃～10℃",3,$I51="温水出口温度：90℃以上
（ΔT：温水入出口温度差）：5℃～10℃",4,$I51="温水出口温度：65℃以上～75℃未満
（ΔT：温水入出口温度差）：48℃以上",5)),"")</f>
        <v/>
      </c>
      <c r="Z51" s="45" t="str">
        <f t="shared" si="10"/>
        <v/>
      </c>
      <c r="AA51" s="45" t="str" cm="1">
        <f t="array" ref="AA51">IFERROR(_xlfn.IFS(AND($X51=1,$Y51=2,$Z51&lt;&gt;""),"熱源水入口温度：12℃以上～22℃未満",AND($X51=1,$Y51=3,$Z51&lt;&gt;""),"熱源水入口温度：30℃以上～40℃未満",AND($X51=1,$Y51=4,$Z51&lt;&gt;""),"熱源水入口温度：50℃以上",AND($X51=2,$Y51=5,$Z51&lt;&gt;""),"熱源水入口温度：50℃以上"),"")</f>
        <v/>
      </c>
      <c r="AB51" s="45" t="str">
        <f t="shared" si="1"/>
        <v/>
      </c>
      <c r="AC51" s="27">
        <f t="shared" si="16"/>
        <v>0</v>
      </c>
      <c r="AD51" s="27">
        <f t="shared" si="17"/>
        <v>0</v>
      </c>
      <c r="AE51" s="27" t="str">
        <f t="shared" si="11"/>
        <v/>
      </c>
      <c r="AF51" s="7">
        <f t="shared" si="12"/>
        <v>0</v>
      </c>
      <c r="AG51" s="7">
        <f t="shared" si="13"/>
        <v>0</v>
      </c>
    </row>
    <row r="52" spans="1:45" s="4" customFormat="1" ht="45" customHeight="1">
      <c r="A52" s="51">
        <f t="shared" si="4"/>
        <v>40</v>
      </c>
      <c r="B52" s="52" t="str">
        <f t="shared" si="5"/>
        <v/>
      </c>
      <c r="C52" s="129"/>
      <c r="D52" s="16" t="str">
        <f t="shared" si="6"/>
        <v/>
      </c>
      <c r="E52" s="16" t="str">
        <f t="shared" si="14"/>
        <v/>
      </c>
      <c r="F52" s="131"/>
      <c r="G52" s="131"/>
      <c r="H52" s="132"/>
      <c r="I52" s="133"/>
      <c r="J52" s="134"/>
      <c r="K52" s="135"/>
      <c r="L52" s="136"/>
      <c r="M52" s="136"/>
      <c r="N52" s="43" t="str">
        <f t="shared" si="7"/>
        <v/>
      </c>
      <c r="O52" s="55" t="str">
        <f t="shared" si="8"/>
        <v/>
      </c>
      <c r="P52" s="137"/>
      <c r="Q52" s="131"/>
      <c r="R52" s="139"/>
      <c r="S52" s="124"/>
      <c r="T52" s="46"/>
      <c r="U52" s="47"/>
      <c r="V52" s="73" t="str">
        <f t="shared" si="15"/>
        <v/>
      </c>
      <c r="W52" s="35"/>
      <c r="X52" s="7" t="str">
        <f t="shared" si="9"/>
        <v/>
      </c>
      <c r="Y52" s="42" t="str" cm="1">
        <f t="array" ref="Y52">IFERROR(IF($I52="","",_xlfn.IFS($I52="温水出口温度：45℃以上～65℃未満
（ΔT：温水入出口温度差）：5℃～10℃",1,$I52="温水出口温度：65℃以上～75℃未満
（ΔT：温水入出口温度差）：5℃～10℃",2,$I52="温水出口温度：75℃以上～90℃未満
（ΔT：温水入出口温度差）：5℃～10℃",3,$I52="温水出口温度：90℃以上
（ΔT：温水入出口温度差）：5℃～10℃",4,$I52="温水出口温度：65℃以上～75℃未満
（ΔT：温水入出口温度差）：48℃以上",5)),"")</f>
        <v/>
      </c>
      <c r="Z52" s="45" t="str">
        <f t="shared" si="10"/>
        <v/>
      </c>
      <c r="AA52" s="45" t="str" cm="1">
        <f t="array" ref="AA52">IFERROR(_xlfn.IFS(AND($X52=1,$Y52=2,$Z52&lt;&gt;""),"熱源水入口温度：12℃以上～22℃未満",AND($X52=1,$Y52=3,$Z52&lt;&gt;""),"熱源水入口温度：30℃以上～40℃未満",AND($X52=1,$Y52=4,$Z52&lt;&gt;""),"熱源水入口温度：50℃以上",AND($X52=2,$Y52=5,$Z52&lt;&gt;""),"熱源水入口温度：50℃以上"),"")</f>
        <v/>
      </c>
      <c r="AB52" s="45" t="str">
        <f t="shared" si="1"/>
        <v/>
      </c>
      <c r="AC52" s="27">
        <f t="shared" si="16"/>
        <v>0</v>
      </c>
      <c r="AD52" s="27">
        <f t="shared" si="17"/>
        <v>0</v>
      </c>
      <c r="AE52" s="27" t="str">
        <f t="shared" si="11"/>
        <v/>
      </c>
      <c r="AF52" s="7">
        <f t="shared" si="12"/>
        <v>0</v>
      </c>
      <c r="AG52" s="7">
        <f t="shared" si="13"/>
        <v>0</v>
      </c>
    </row>
    <row r="53" spans="1:45" s="4" customFormat="1" ht="45" customHeight="1">
      <c r="A53" s="51">
        <f t="shared" si="4"/>
        <v>41</v>
      </c>
      <c r="B53" s="52" t="str">
        <f t="shared" si="5"/>
        <v/>
      </c>
      <c r="C53" s="129"/>
      <c r="D53" s="16" t="str">
        <f t="shared" si="6"/>
        <v/>
      </c>
      <c r="E53" s="16" t="str">
        <f t="shared" si="14"/>
        <v/>
      </c>
      <c r="F53" s="131"/>
      <c r="G53" s="131"/>
      <c r="H53" s="132"/>
      <c r="I53" s="133"/>
      <c r="J53" s="134"/>
      <c r="K53" s="135"/>
      <c r="L53" s="136"/>
      <c r="M53" s="136"/>
      <c r="N53" s="43" t="str">
        <f t="shared" si="7"/>
        <v/>
      </c>
      <c r="O53" s="55" t="str">
        <f t="shared" si="8"/>
        <v/>
      </c>
      <c r="P53" s="137"/>
      <c r="Q53" s="131"/>
      <c r="R53" s="139"/>
      <c r="S53" s="124"/>
      <c r="T53" s="46"/>
      <c r="U53" s="47"/>
      <c r="V53" s="73" t="str">
        <f t="shared" si="15"/>
        <v/>
      </c>
      <c r="W53" s="35"/>
      <c r="X53" s="7" t="str">
        <f t="shared" si="9"/>
        <v/>
      </c>
      <c r="Y53" s="42" t="str" cm="1">
        <f t="array" ref="Y53">IFERROR(IF($I53="","",_xlfn.IFS($I53="温水出口温度：45℃以上～65℃未満
（ΔT：温水入出口温度差）：5℃～10℃",1,$I53="温水出口温度：65℃以上～75℃未満
（ΔT：温水入出口温度差）：5℃～10℃",2,$I53="温水出口温度：75℃以上～90℃未満
（ΔT：温水入出口温度差）：5℃～10℃",3,$I53="温水出口温度：90℃以上
（ΔT：温水入出口温度差）：5℃～10℃",4,$I53="温水出口温度：65℃以上～75℃未満
（ΔT：温水入出口温度差）：48℃以上",5)),"")</f>
        <v/>
      </c>
      <c r="Z53" s="45" t="str">
        <f t="shared" si="10"/>
        <v/>
      </c>
      <c r="AA53" s="45" t="str" cm="1">
        <f t="array" ref="AA53">IFERROR(_xlfn.IFS(AND($X53=1,$Y53=2,$Z53&lt;&gt;""),"熱源水入口温度：12℃以上～22℃未満",AND($X53=1,$Y53=3,$Z53&lt;&gt;""),"熱源水入口温度：30℃以上～40℃未満",AND($X53=1,$Y53=4,$Z53&lt;&gt;""),"熱源水入口温度：50℃以上",AND($X53=2,$Y53=5,$Z53&lt;&gt;""),"熱源水入口温度：50℃以上"),"")</f>
        <v/>
      </c>
      <c r="AB53" s="45" t="str">
        <f t="shared" si="1"/>
        <v/>
      </c>
      <c r="AC53" s="27">
        <f t="shared" si="16"/>
        <v>0</v>
      </c>
      <c r="AD53" s="27">
        <f t="shared" si="17"/>
        <v>0</v>
      </c>
      <c r="AE53" s="27" t="str">
        <f t="shared" si="11"/>
        <v/>
      </c>
      <c r="AF53" s="7">
        <f t="shared" si="12"/>
        <v>0</v>
      </c>
      <c r="AG53" s="7">
        <f t="shared" si="13"/>
        <v>0</v>
      </c>
    </row>
    <row r="54" spans="1:45" s="4" customFormat="1" ht="45" customHeight="1">
      <c r="A54" s="51">
        <f t="shared" si="4"/>
        <v>42</v>
      </c>
      <c r="B54" s="52" t="str">
        <f t="shared" si="5"/>
        <v/>
      </c>
      <c r="C54" s="129"/>
      <c r="D54" s="16" t="str">
        <f t="shared" si="6"/>
        <v/>
      </c>
      <c r="E54" s="16" t="str">
        <f t="shared" si="14"/>
        <v/>
      </c>
      <c r="F54" s="131"/>
      <c r="G54" s="131"/>
      <c r="H54" s="132"/>
      <c r="I54" s="133"/>
      <c r="J54" s="134"/>
      <c r="K54" s="135"/>
      <c r="L54" s="136"/>
      <c r="M54" s="136"/>
      <c r="N54" s="43" t="str">
        <f t="shared" si="7"/>
        <v/>
      </c>
      <c r="O54" s="55" t="str">
        <f t="shared" si="8"/>
        <v/>
      </c>
      <c r="P54" s="137"/>
      <c r="Q54" s="131"/>
      <c r="R54" s="139"/>
      <c r="S54" s="124"/>
      <c r="T54" s="46"/>
      <c r="U54" s="47"/>
      <c r="V54" s="73" t="str">
        <f t="shared" si="15"/>
        <v/>
      </c>
      <c r="W54" s="35"/>
      <c r="X54" s="7" t="str">
        <f t="shared" si="9"/>
        <v/>
      </c>
      <c r="Y54" s="42" t="str" cm="1">
        <f t="array" ref="Y54">IFERROR(IF($I54="","",_xlfn.IFS($I54="温水出口温度：45℃以上～65℃未満
（ΔT：温水入出口温度差）：5℃～10℃",1,$I54="温水出口温度：65℃以上～75℃未満
（ΔT：温水入出口温度差）：5℃～10℃",2,$I54="温水出口温度：75℃以上～90℃未満
（ΔT：温水入出口温度差）：5℃～10℃",3,$I54="温水出口温度：90℃以上
（ΔT：温水入出口温度差）：5℃～10℃",4,$I54="温水出口温度：65℃以上～75℃未満
（ΔT：温水入出口温度差）：48℃以上",5)),"")</f>
        <v/>
      </c>
      <c r="Z54" s="45" t="str">
        <f t="shared" si="10"/>
        <v/>
      </c>
      <c r="AA54" s="45" t="str" cm="1">
        <f t="array" ref="AA54">IFERROR(_xlfn.IFS(AND($X54=1,$Y54=2,$Z54&lt;&gt;""),"熱源水入口温度：12℃以上～22℃未満",AND($X54=1,$Y54=3,$Z54&lt;&gt;""),"熱源水入口温度：30℃以上～40℃未満",AND($X54=1,$Y54=4,$Z54&lt;&gt;""),"熱源水入口温度：50℃以上",AND($X54=2,$Y54=5,$Z54&lt;&gt;""),"熱源水入口温度：50℃以上"),"")</f>
        <v/>
      </c>
      <c r="AB54" s="45" t="str">
        <f t="shared" si="1"/>
        <v/>
      </c>
      <c r="AC54" s="27">
        <f t="shared" si="16"/>
        <v>0</v>
      </c>
      <c r="AD54" s="27">
        <f t="shared" si="17"/>
        <v>0</v>
      </c>
      <c r="AE54" s="27" t="str">
        <f t="shared" si="11"/>
        <v/>
      </c>
      <c r="AF54" s="7">
        <f t="shared" si="12"/>
        <v>0</v>
      </c>
      <c r="AG54" s="7">
        <f t="shared" si="13"/>
        <v>0</v>
      </c>
    </row>
    <row r="55" spans="1:45" s="4" customFormat="1" ht="45" customHeight="1">
      <c r="A55" s="51">
        <f t="shared" si="4"/>
        <v>43</v>
      </c>
      <c r="B55" s="52" t="str">
        <f t="shared" si="5"/>
        <v/>
      </c>
      <c r="C55" s="129"/>
      <c r="D55" s="16" t="str">
        <f t="shared" si="6"/>
        <v/>
      </c>
      <c r="E55" s="16" t="str">
        <f t="shared" si="14"/>
        <v/>
      </c>
      <c r="F55" s="131"/>
      <c r="G55" s="131"/>
      <c r="H55" s="132"/>
      <c r="I55" s="133"/>
      <c r="J55" s="134"/>
      <c r="K55" s="135"/>
      <c r="L55" s="136"/>
      <c r="M55" s="136"/>
      <c r="N55" s="43" t="str">
        <f t="shared" si="7"/>
        <v/>
      </c>
      <c r="O55" s="55" t="str">
        <f t="shared" si="8"/>
        <v/>
      </c>
      <c r="P55" s="137"/>
      <c r="Q55" s="131"/>
      <c r="R55" s="139"/>
      <c r="S55" s="124"/>
      <c r="T55" s="46"/>
      <c r="U55" s="47"/>
      <c r="V55" s="73" t="str">
        <f t="shared" si="15"/>
        <v/>
      </c>
      <c r="W55" s="35"/>
      <c r="X55" s="7" t="str">
        <f t="shared" si="9"/>
        <v/>
      </c>
      <c r="Y55" s="42" t="str" cm="1">
        <f t="array" ref="Y55">IFERROR(IF($I55="","",_xlfn.IFS($I55="温水出口温度：45℃以上～65℃未満
（ΔT：温水入出口温度差）：5℃～10℃",1,$I55="温水出口温度：65℃以上～75℃未満
（ΔT：温水入出口温度差）：5℃～10℃",2,$I55="温水出口温度：75℃以上～90℃未満
（ΔT：温水入出口温度差）：5℃～10℃",3,$I55="温水出口温度：90℃以上
（ΔT：温水入出口温度差）：5℃～10℃",4,$I55="温水出口温度：65℃以上～75℃未満
（ΔT：温水入出口温度差）：48℃以上",5)),"")</f>
        <v/>
      </c>
      <c r="Z55" s="45" t="str">
        <f t="shared" si="10"/>
        <v/>
      </c>
      <c r="AA55" s="45" t="str" cm="1">
        <f t="array" ref="AA55">IFERROR(_xlfn.IFS(AND($X55=1,$Y55=2,$Z55&lt;&gt;""),"熱源水入口温度：12℃以上～22℃未満",AND($X55=1,$Y55=3,$Z55&lt;&gt;""),"熱源水入口温度：30℃以上～40℃未満",AND($X55=1,$Y55=4,$Z55&lt;&gt;""),"熱源水入口温度：50℃以上",AND($X55=2,$Y55=5,$Z55&lt;&gt;""),"熱源水入口温度：50℃以上"),"")</f>
        <v/>
      </c>
      <c r="AB55" s="45" t="str">
        <f t="shared" si="1"/>
        <v/>
      </c>
      <c r="AC55" s="27">
        <f t="shared" si="16"/>
        <v>0</v>
      </c>
      <c r="AD55" s="27">
        <f t="shared" si="17"/>
        <v>0</v>
      </c>
      <c r="AE55" s="27" t="str">
        <f t="shared" si="11"/>
        <v/>
      </c>
      <c r="AF55" s="7">
        <f t="shared" si="12"/>
        <v>0</v>
      </c>
      <c r="AG55" s="7">
        <f t="shared" si="13"/>
        <v>0</v>
      </c>
    </row>
    <row r="56" spans="1:45" s="4" customFormat="1" ht="45" customHeight="1">
      <c r="A56" s="51">
        <f t="shared" si="4"/>
        <v>44</v>
      </c>
      <c r="B56" s="52" t="str">
        <f t="shared" si="5"/>
        <v/>
      </c>
      <c r="C56" s="129"/>
      <c r="D56" s="16" t="str">
        <f t="shared" si="6"/>
        <v/>
      </c>
      <c r="E56" s="16" t="str">
        <f t="shared" si="14"/>
        <v/>
      </c>
      <c r="F56" s="131"/>
      <c r="G56" s="131"/>
      <c r="H56" s="132"/>
      <c r="I56" s="133"/>
      <c r="J56" s="134"/>
      <c r="K56" s="135"/>
      <c r="L56" s="136"/>
      <c r="M56" s="136"/>
      <c r="N56" s="43" t="str">
        <f t="shared" si="7"/>
        <v/>
      </c>
      <c r="O56" s="55" t="str">
        <f t="shared" si="8"/>
        <v/>
      </c>
      <c r="P56" s="137"/>
      <c r="Q56" s="131"/>
      <c r="R56" s="139"/>
      <c r="S56" s="124"/>
      <c r="T56" s="46"/>
      <c r="U56" s="47"/>
      <c r="V56" s="73" t="str">
        <f t="shared" si="15"/>
        <v/>
      </c>
      <c r="W56" s="35"/>
      <c r="X56" s="7" t="str">
        <f t="shared" si="9"/>
        <v/>
      </c>
      <c r="Y56" s="42" t="str" cm="1">
        <f t="array" ref="Y56">IFERROR(IF($I56="","",_xlfn.IFS($I56="温水出口温度：45℃以上～65℃未満
（ΔT：温水入出口温度差）：5℃～10℃",1,$I56="温水出口温度：65℃以上～75℃未満
（ΔT：温水入出口温度差）：5℃～10℃",2,$I56="温水出口温度：75℃以上～90℃未満
（ΔT：温水入出口温度差）：5℃～10℃",3,$I56="温水出口温度：90℃以上
（ΔT：温水入出口温度差）：5℃～10℃",4,$I56="温水出口温度：65℃以上～75℃未満
（ΔT：温水入出口温度差）：48℃以上",5)),"")</f>
        <v/>
      </c>
      <c r="Z56" s="45" t="str">
        <f t="shared" si="10"/>
        <v/>
      </c>
      <c r="AA56" s="45" t="str" cm="1">
        <f t="array" ref="AA56">IFERROR(_xlfn.IFS(AND($X56=1,$Y56=2,$Z56&lt;&gt;""),"熱源水入口温度：12℃以上～22℃未満",AND($X56=1,$Y56=3,$Z56&lt;&gt;""),"熱源水入口温度：30℃以上～40℃未満",AND($X56=1,$Y56=4,$Z56&lt;&gt;""),"熱源水入口温度：50℃以上",AND($X56=2,$Y56=5,$Z56&lt;&gt;""),"熱源水入口温度：50℃以上"),"")</f>
        <v/>
      </c>
      <c r="AB56" s="45" t="str">
        <f t="shared" si="1"/>
        <v/>
      </c>
      <c r="AC56" s="27">
        <f t="shared" si="16"/>
        <v>0</v>
      </c>
      <c r="AD56" s="27">
        <f t="shared" si="17"/>
        <v>0</v>
      </c>
      <c r="AE56" s="27" t="str">
        <f t="shared" si="11"/>
        <v/>
      </c>
      <c r="AF56" s="7">
        <f t="shared" si="12"/>
        <v>0</v>
      </c>
      <c r="AG56" s="7">
        <f t="shared" si="13"/>
        <v>0</v>
      </c>
    </row>
    <row r="57" spans="1:45" s="4" customFormat="1" ht="45" customHeight="1">
      <c r="A57" s="51">
        <f t="shared" si="4"/>
        <v>45</v>
      </c>
      <c r="B57" s="52" t="str">
        <f t="shared" si="5"/>
        <v/>
      </c>
      <c r="C57" s="129"/>
      <c r="D57" s="16" t="str">
        <f t="shared" si="6"/>
        <v/>
      </c>
      <c r="E57" s="16" t="str">
        <f t="shared" si="14"/>
        <v/>
      </c>
      <c r="F57" s="131"/>
      <c r="G57" s="131"/>
      <c r="H57" s="132"/>
      <c r="I57" s="133"/>
      <c r="J57" s="134"/>
      <c r="K57" s="135"/>
      <c r="L57" s="136"/>
      <c r="M57" s="136"/>
      <c r="N57" s="43" t="str">
        <f t="shared" si="7"/>
        <v/>
      </c>
      <c r="O57" s="55" t="str">
        <f t="shared" si="8"/>
        <v/>
      </c>
      <c r="P57" s="137"/>
      <c r="Q57" s="131"/>
      <c r="R57" s="139"/>
      <c r="S57" s="124"/>
      <c r="T57" s="46"/>
      <c r="U57" s="47"/>
      <c r="V57" s="73" t="str">
        <f t="shared" si="15"/>
        <v/>
      </c>
      <c r="W57" s="35"/>
      <c r="X57" s="7" t="str">
        <f t="shared" si="9"/>
        <v/>
      </c>
      <c r="Y57" s="42" t="str" cm="1">
        <f t="array" ref="Y57">IFERROR(IF($I57="","",_xlfn.IFS($I57="温水出口温度：45℃以上～65℃未満
（ΔT：温水入出口温度差）：5℃～10℃",1,$I57="温水出口温度：65℃以上～75℃未満
（ΔT：温水入出口温度差）：5℃～10℃",2,$I57="温水出口温度：75℃以上～90℃未満
（ΔT：温水入出口温度差）：5℃～10℃",3,$I57="温水出口温度：90℃以上
（ΔT：温水入出口温度差）：5℃～10℃",4,$I57="温水出口温度：65℃以上～75℃未満
（ΔT：温水入出口温度差）：48℃以上",5)),"")</f>
        <v/>
      </c>
      <c r="Z57" s="45" t="str">
        <f t="shared" si="10"/>
        <v/>
      </c>
      <c r="AA57" s="45" t="str" cm="1">
        <f t="array" ref="AA57">IFERROR(_xlfn.IFS(AND($X57=1,$Y57=2,$Z57&lt;&gt;""),"熱源水入口温度：12℃以上～22℃未満",AND($X57=1,$Y57=3,$Z57&lt;&gt;""),"熱源水入口温度：30℃以上～40℃未満",AND($X57=1,$Y57=4,$Z57&lt;&gt;""),"熱源水入口温度：50℃以上",AND($X57=2,$Y57=5,$Z57&lt;&gt;""),"熱源水入口温度：50℃以上"),"")</f>
        <v/>
      </c>
      <c r="AB57" s="45" t="str">
        <f t="shared" si="1"/>
        <v/>
      </c>
      <c r="AC57" s="27">
        <f t="shared" si="16"/>
        <v>0</v>
      </c>
      <c r="AD57" s="27">
        <f t="shared" si="17"/>
        <v>0</v>
      </c>
      <c r="AE57" s="27" t="str">
        <f t="shared" si="11"/>
        <v/>
      </c>
      <c r="AF57" s="7">
        <f t="shared" si="12"/>
        <v>0</v>
      </c>
      <c r="AG57" s="7">
        <f t="shared" si="13"/>
        <v>0</v>
      </c>
    </row>
    <row r="58" spans="1:45" s="4" customFormat="1" ht="45" customHeight="1">
      <c r="A58" s="51">
        <f t="shared" si="4"/>
        <v>46</v>
      </c>
      <c r="B58" s="52" t="str">
        <f t="shared" si="5"/>
        <v/>
      </c>
      <c r="C58" s="129"/>
      <c r="D58" s="16" t="str">
        <f t="shared" si="6"/>
        <v/>
      </c>
      <c r="E58" s="16" t="str">
        <f t="shared" si="14"/>
        <v/>
      </c>
      <c r="F58" s="131"/>
      <c r="G58" s="131"/>
      <c r="H58" s="132"/>
      <c r="I58" s="133"/>
      <c r="J58" s="134"/>
      <c r="K58" s="135"/>
      <c r="L58" s="136"/>
      <c r="M58" s="136"/>
      <c r="N58" s="43" t="str">
        <f t="shared" si="7"/>
        <v/>
      </c>
      <c r="O58" s="55" t="str">
        <f t="shared" si="8"/>
        <v/>
      </c>
      <c r="P58" s="137"/>
      <c r="Q58" s="131"/>
      <c r="R58" s="139"/>
      <c r="S58" s="124"/>
      <c r="T58" s="46"/>
      <c r="U58" s="47"/>
      <c r="V58" s="73" t="str">
        <f t="shared" si="15"/>
        <v/>
      </c>
      <c r="W58" s="35"/>
      <c r="X58" s="7" t="str">
        <f t="shared" si="9"/>
        <v/>
      </c>
      <c r="Y58" s="42" t="str" cm="1">
        <f t="array" ref="Y58">IFERROR(IF($I58="","",_xlfn.IFS($I58="温水出口温度：45℃以上～65℃未満
（ΔT：温水入出口温度差）：5℃～10℃",1,$I58="温水出口温度：65℃以上～75℃未満
（ΔT：温水入出口温度差）：5℃～10℃",2,$I58="温水出口温度：75℃以上～90℃未満
（ΔT：温水入出口温度差）：5℃～10℃",3,$I58="温水出口温度：90℃以上
（ΔT：温水入出口温度差）：5℃～10℃",4,$I58="温水出口温度：65℃以上～75℃未満
（ΔT：温水入出口温度差）：48℃以上",5)),"")</f>
        <v/>
      </c>
      <c r="Z58" s="45" t="str">
        <f t="shared" si="10"/>
        <v/>
      </c>
      <c r="AA58" s="45" t="str" cm="1">
        <f t="array" ref="AA58">IFERROR(_xlfn.IFS(AND($X58=1,$Y58=2,$Z58&lt;&gt;""),"熱源水入口温度：12℃以上～22℃未満",AND($X58=1,$Y58=3,$Z58&lt;&gt;""),"熱源水入口温度：30℃以上～40℃未満",AND($X58=1,$Y58=4,$Z58&lt;&gt;""),"熱源水入口温度：50℃以上",AND($X58=2,$Y58=5,$Z58&lt;&gt;""),"熱源水入口温度：50℃以上"),"")</f>
        <v/>
      </c>
      <c r="AB58" s="45" t="str">
        <f t="shared" si="1"/>
        <v/>
      </c>
      <c r="AC58" s="27">
        <f t="shared" si="16"/>
        <v>0</v>
      </c>
      <c r="AD58" s="27">
        <f t="shared" si="17"/>
        <v>0</v>
      </c>
      <c r="AE58" s="27" t="str">
        <f t="shared" si="11"/>
        <v/>
      </c>
      <c r="AF58" s="7">
        <f t="shared" si="12"/>
        <v>0</v>
      </c>
      <c r="AG58" s="7">
        <f t="shared" si="13"/>
        <v>0</v>
      </c>
    </row>
    <row r="59" spans="1:45" s="4" customFormat="1" ht="45" customHeight="1">
      <c r="A59" s="51">
        <f t="shared" si="4"/>
        <v>47</v>
      </c>
      <c r="B59" s="52" t="str">
        <f t="shared" si="5"/>
        <v/>
      </c>
      <c r="C59" s="129"/>
      <c r="D59" s="16" t="str">
        <f t="shared" si="6"/>
        <v/>
      </c>
      <c r="E59" s="16" t="str">
        <f t="shared" si="14"/>
        <v/>
      </c>
      <c r="F59" s="131"/>
      <c r="G59" s="131"/>
      <c r="H59" s="132"/>
      <c r="I59" s="133"/>
      <c r="J59" s="134"/>
      <c r="K59" s="135"/>
      <c r="L59" s="136"/>
      <c r="M59" s="136"/>
      <c r="N59" s="43" t="str">
        <f t="shared" si="7"/>
        <v/>
      </c>
      <c r="O59" s="55" t="str">
        <f t="shared" si="8"/>
        <v/>
      </c>
      <c r="P59" s="137"/>
      <c r="Q59" s="131"/>
      <c r="R59" s="139"/>
      <c r="S59" s="124"/>
      <c r="T59" s="46"/>
      <c r="U59" s="47"/>
      <c r="V59" s="73" t="str">
        <f t="shared" si="15"/>
        <v/>
      </c>
      <c r="W59" s="35"/>
      <c r="X59" s="7" t="str">
        <f t="shared" si="9"/>
        <v/>
      </c>
      <c r="Y59" s="42" t="str" cm="1">
        <f t="array" ref="Y59">IFERROR(IF($I59="","",_xlfn.IFS($I59="温水出口温度：45℃以上～65℃未満
（ΔT：温水入出口温度差）：5℃～10℃",1,$I59="温水出口温度：65℃以上～75℃未満
（ΔT：温水入出口温度差）：5℃～10℃",2,$I59="温水出口温度：75℃以上～90℃未満
（ΔT：温水入出口温度差）：5℃～10℃",3,$I59="温水出口温度：90℃以上
（ΔT：温水入出口温度差）：5℃～10℃",4,$I59="温水出口温度：65℃以上～75℃未満
（ΔT：温水入出口温度差）：48℃以上",5)),"")</f>
        <v/>
      </c>
      <c r="Z59" s="45" t="str">
        <f t="shared" si="10"/>
        <v/>
      </c>
      <c r="AA59" s="45" t="str" cm="1">
        <f t="array" ref="AA59">IFERROR(_xlfn.IFS(AND($X59=1,$Y59=2,$Z59&lt;&gt;""),"熱源水入口温度：12℃以上～22℃未満",AND($X59=1,$Y59=3,$Z59&lt;&gt;""),"熱源水入口温度：30℃以上～40℃未満",AND($X59=1,$Y59=4,$Z59&lt;&gt;""),"熱源水入口温度：50℃以上",AND($X59=2,$Y59=5,$Z59&lt;&gt;""),"熱源水入口温度：50℃以上"),"")</f>
        <v/>
      </c>
      <c r="AB59" s="45" t="str">
        <f t="shared" si="1"/>
        <v/>
      </c>
      <c r="AC59" s="27">
        <f t="shared" si="16"/>
        <v>0</v>
      </c>
      <c r="AD59" s="27">
        <f t="shared" si="17"/>
        <v>0</v>
      </c>
      <c r="AE59" s="27" t="str">
        <f t="shared" si="11"/>
        <v/>
      </c>
      <c r="AF59" s="7">
        <f t="shared" si="12"/>
        <v>0</v>
      </c>
      <c r="AG59" s="7">
        <f t="shared" si="13"/>
        <v>0</v>
      </c>
    </row>
    <row r="60" spans="1:45" s="4" customFormat="1" ht="45" customHeight="1">
      <c r="A60" s="51">
        <f t="shared" si="4"/>
        <v>48</v>
      </c>
      <c r="B60" s="52" t="str">
        <f t="shared" si="5"/>
        <v/>
      </c>
      <c r="C60" s="129"/>
      <c r="D60" s="16" t="str">
        <f t="shared" si="6"/>
        <v/>
      </c>
      <c r="E60" s="16" t="str">
        <f t="shared" si="14"/>
        <v/>
      </c>
      <c r="F60" s="131"/>
      <c r="G60" s="131"/>
      <c r="H60" s="132"/>
      <c r="I60" s="133"/>
      <c r="J60" s="134"/>
      <c r="K60" s="135"/>
      <c r="L60" s="136"/>
      <c r="M60" s="136"/>
      <c r="N60" s="43" t="str">
        <f t="shared" si="7"/>
        <v/>
      </c>
      <c r="O60" s="55" t="str">
        <f t="shared" si="8"/>
        <v/>
      </c>
      <c r="P60" s="137"/>
      <c r="Q60" s="131"/>
      <c r="R60" s="139"/>
      <c r="S60" s="124"/>
      <c r="T60" s="46"/>
      <c r="U60" s="47"/>
      <c r="V60" s="73" t="str">
        <f t="shared" si="15"/>
        <v/>
      </c>
      <c r="W60" s="35"/>
      <c r="X60" s="7" t="str">
        <f t="shared" si="9"/>
        <v/>
      </c>
      <c r="Y60" s="42" t="str" cm="1">
        <f t="array" ref="Y60">IFERROR(IF($I60="","",_xlfn.IFS($I60="温水出口温度：45℃以上～65℃未満
（ΔT：温水入出口温度差）：5℃～10℃",1,$I60="温水出口温度：65℃以上～75℃未満
（ΔT：温水入出口温度差）：5℃～10℃",2,$I60="温水出口温度：75℃以上～90℃未満
（ΔT：温水入出口温度差）：5℃～10℃",3,$I60="温水出口温度：90℃以上
（ΔT：温水入出口温度差）：5℃～10℃",4,$I60="温水出口温度：65℃以上～75℃未満
（ΔT：温水入出口温度差）：48℃以上",5)),"")</f>
        <v/>
      </c>
      <c r="Z60" s="45" t="str">
        <f t="shared" si="10"/>
        <v/>
      </c>
      <c r="AA60" s="45" t="str" cm="1">
        <f t="array" ref="AA60">IFERROR(_xlfn.IFS(AND($X60=1,$Y60=2,$Z60&lt;&gt;""),"熱源水入口温度：12℃以上～22℃未満",AND($X60=1,$Y60=3,$Z60&lt;&gt;""),"熱源水入口温度：30℃以上～40℃未満",AND($X60=1,$Y60=4,$Z60&lt;&gt;""),"熱源水入口温度：50℃以上",AND($X60=2,$Y60=5,$Z60&lt;&gt;""),"熱源水入口温度：50℃以上"),"")</f>
        <v/>
      </c>
      <c r="AB60" s="45" t="str">
        <f t="shared" si="1"/>
        <v/>
      </c>
      <c r="AC60" s="27">
        <f t="shared" si="16"/>
        <v>0</v>
      </c>
      <c r="AD60" s="27">
        <f t="shared" si="17"/>
        <v>0</v>
      </c>
      <c r="AE60" s="27" t="str">
        <f t="shared" si="11"/>
        <v/>
      </c>
      <c r="AF60" s="7">
        <f t="shared" si="12"/>
        <v>0</v>
      </c>
      <c r="AG60" s="7">
        <f t="shared" si="13"/>
        <v>0</v>
      </c>
    </row>
    <row r="61" spans="1:45" s="4" customFormat="1" ht="45" customHeight="1">
      <c r="A61" s="51">
        <f t="shared" si="4"/>
        <v>49</v>
      </c>
      <c r="B61" s="52" t="str">
        <f t="shared" si="5"/>
        <v/>
      </c>
      <c r="C61" s="129"/>
      <c r="D61" s="16" t="str">
        <f t="shared" si="6"/>
        <v/>
      </c>
      <c r="E61" s="16" t="str">
        <f t="shared" si="14"/>
        <v/>
      </c>
      <c r="F61" s="131"/>
      <c r="G61" s="131"/>
      <c r="H61" s="132"/>
      <c r="I61" s="133"/>
      <c r="J61" s="134"/>
      <c r="K61" s="135"/>
      <c r="L61" s="136"/>
      <c r="M61" s="136"/>
      <c r="N61" s="43" t="str">
        <f t="shared" si="7"/>
        <v/>
      </c>
      <c r="O61" s="55" t="str">
        <f t="shared" si="8"/>
        <v/>
      </c>
      <c r="P61" s="137"/>
      <c r="Q61" s="131"/>
      <c r="R61" s="139"/>
      <c r="S61" s="124"/>
      <c r="T61" s="46"/>
      <c r="U61" s="47"/>
      <c r="V61" s="73" t="str">
        <f t="shared" si="15"/>
        <v/>
      </c>
      <c r="W61" s="35"/>
      <c r="X61" s="7" t="str">
        <f t="shared" si="9"/>
        <v/>
      </c>
      <c r="Y61" s="42" t="str" cm="1">
        <f t="array" ref="Y61">IFERROR(IF($I61="","",_xlfn.IFS($I61="温水出口温度：45℃以上～65℃未満
（ΔT：温水入出口温度差）：5℃～10℃",1,$I61="温水出口温度：65℃以上～75℃未満
（ΔT：温水入出口温度差）：5℃～10℃",2,$I61="温水出口温度：75℃以上～90℃未満
（ΔT：温水入出口温度差）：5℃～10℃",3,$I61="温水出口温度：90℃以上
（ΔT：温水入出口温度差）：5℃～10℃",4,$I61="温水出口温度：65℃以上～75℃未満
（ΔT：温水入出口温度差）：48℃以上",5)),"")</f>
        <v/>
      </c>
      <c r="Z61" s="45" t="str">
        <f t="shared" si="10"/>
        <v/>
      </c>
      <c r="AA61" s="45" t="str" cm="1">
        <f t="array" ref="AA61">IFERROR(_xlfn.IFS(AND($X61=1,$Y61=2,$Z61&lt;&gt;""),"熱源水入口温度：12℃以上～22℃未満",AND($X61=1,$Y61=3,$Z61&lt;&gt;""),"熱源水入口温度：30℃以上～40℃未満",AND($X61=1,$Y61=4,$Z61&lt;&gt;""),"熱源水入口温度：50℃以上",AND($X61=2,$Y61=5,$Z61&lt;&gt;""),"熱源水入口温度：50℃以上"),"")</f>
        <v/>
      </c>
      <c r="AB61" s="45" t="str">
        <f t="shared" si="1"/>
        <v/>
      </c>
      <c r="AC61" s="27">
        <f t="shared" si="16"/>
        <v>0</v>
      </c>
      <c r="AD61" s="27">
        <f t="shared" si="17"/>
        <v>0</v>
      </c>
      <c r="AE61" s="27" t="str">
        <f t="shared" si="11"/>
        <v/>
      </c>
      <c r="AF61" s="7">
        <f t="shared" si="12"/>
        <v>0</v>
      </c>
      <c r="AG61" s="7">
        <f t="shared" si="13"/>
        <v>0</v>
      </c>
    </row>
    <row r="62" spans="1:45" s="4" customFormat="1" ht="45" customHeight="1" thickBot="1">
      <c r="A62" s="53">
        <f t="shared" si="4"/>
        <v>50</v>
      </c>
      <c r="B62" s="90" t="str">
        <f t="shared" si="5"/>
        <v/>
      </c>
      <c r="C62" s="140"/>
      <c r="D62" s="18" t="str">
        <f t="shared" si="6"/>
        <v/>
      </c>
      <c r="E62" s="18" t="str">
        <f t="shared" si="14"/>
        <v/>
      </c>
      <c r="F62" s="141"/>
      <c r="G62" s="141"/>
      <c r="H62" s="142"/>
      <c r="I62" s="143"/>
      <c r="J62" s="144"/>
      <c r="K62" s="145"/>
      <c r="L62" s="146"/>
      <c r="M62" s="146"/>
      <c r="N62" s="44" t="str">
        <f t="shared" si="7"/>
        <v/>
      </c>
      <c r="O62" s="61" t="str">
        <f t="shared" si="8"/>
        <v/>
      </c>
      <c r="P62" s="147"/>
      <c r="Q62" s="141"/>
      <c r="R62" s="148"/>
      <c r="S62" s="149"/>
      <c r="T62" s="46"/>
      <c r="U62" s="47"/>
      <c r="V62" s="73" t="str">
        <f t="shared" si="15"/>
        <v/>
      </c>
      <c r="W62" s="35"/>
      <c r="X62" s="7" t="str">
        <f t="shared" si="9"/>
        <v/>
      </c>
      <c r="Y62" s="42" t="str" cm="1">
        <f t="array" ref="Y62">IFERROR(IF($I62="","",_xlfn.IFS($I62="温水出口温度：45℃以上～65℃未満
（ΔT：温水入出口温度差）：5℃～10℃",1,$I62="温水出口温度：65℃以上～75℃未満
（ΔT：温水入出口温度差）：5℃～10℃",2,$I62="温水出口温度：75℃以上～90℃未満
（ΔT：温水入出口温度差）：5℃～10℃",3,$I62="温水出口温度：90℃以上
（ΔT：温水入出口温度差）：5℃～10℃",4,$I62="温水出口温度：65℃以上～75℃未満
（ΔT：温水入出口温度差）：48℃以上",5)),"")</f>
        <v/>
      </c>
      <c r="Z62" s="45" t="str">
        <f t="shared" si="10"/>
        <v/>
      </c>
      <c r="AA62" s="45" t="str" cm="1">
        <f t="array" ref="AA62">IFERROR(_xlfn.IFS(AND($X62=1,$Y62=2,$Z62&lt;&gt;""),"熱源水入口温度：12℃以上～22℃未満",AND($X62=1,$Y62=3,$Z62&lt;&gt;""),"熱源水入口温度：30℃以上～40℃未満",AND($X62=1,$Y62=4,$Z62&lt;&gt;""),"熱源水入口温度：50℃以上",AND($X62=2,$Y62=5,$Z62&lt;&gt;""),"熱源水入口温度：50℃以上"),"")</f>
        <v/>
      </c>
      <c r="AB62" s="45" t="str">
        <f t="shared" si="1"/>
        <v/>
      </c>
      <c r="AC62" s="27">
        <f t="shared" si="16"/>
        <v>0</v>
      </c>
      <c r="AD62" s="27">
        <f t="shared" si="17"/>
        <v>0</v>
      </c>
      <c r="AE62" s="27" t="str">
        <f t="shared" si="11"/>
        <v/>
      </c>
      <c r="AF62" s="7">
        <f t="shared" si="12"/>
        <v>0</v>
      </c>
      <c r="AG62" s="7">
        <f t="shared" si="13"/>
        <v>0</v>
      </c>
    </row>
    <row r="63" spans="1:45" ht="30" customHeight="1">
      <c r="AC63" s="152">
        <f>SUM(AC13:AC62)</f>
        <v>0</v>
      </c>
      <c r="AD63" s="152">
        <f>SUM(AD13:AD62)</f>
        <v>0</v>
      </c>
      <c r="AE63" s="152"/>
      <c r="AF63" s="152">
        <f>IF(COUNTIF(AF13:AF62,"&gt;=2"),2,"1")</f>
        <v>2</v>
      </c>
      <c r="AG63" s="152">
        <f>SUM(AG13:AG62)</f>
        <v>0</v>
      </c>
      <c r="AO63" s="1"/>
      <c r="AP63" s="9"/>
      <c r="AQ63" s="1"/>
      <c r="AR63" s="8"/>
      <c r="AS63" s="1"/>
    </row>
  </sheetData>
  <sheetProtection algorithmName="SHA-512" hashValue="AhCd8A9sZMBc9lWCbdeB3ZCMLBHeGm/DLt49k2JR31RIGncvweaGLzOtef0HwR4GSozE39tLWk/67wiXvtFqgg==" saltValue="AYSBbVgGYtzk5JIcx8f4iw==" spinCount="100000" sheet="1" objects="1" scenarios="1" selectLockedCells="1" selectUnlockedCells="1"/>
  <autoFilter ref="A9:S11" xr:uid="{3F30F848-6EA9-49D8-B6A3-01AA60D8A058}"/>
  <dataConsolidate/>
  <mergeCells count="34">
    <mergeCell ref="V9:V11"/>
    <mergeCell ref="L9:L10"/>
    <mergeCell ref="T6:U6"/>
    <mergeCell ref="T7:U7"/>
    <mergeCell ref="T8:U8"/>
    <mergeCell ref="T9:T11"/>
    <mergeCell ref="U9:U11"/>
    <mergeCell ref="R9:R11"/>
    <mergeCell ref="N9:N10"/>
    <mergeCell ref="M9:M10"/>
    <mergeCell ref="O9:O10"/>
    <mergeCell ref="S9:S11"/>
    <mergeCell ref="A9:A11"/>
    <mergeCell ref="B9:B11"/>
    <mergeCell ref="C9:C11"/>
    <mergeCell ref="D9:D11"/>
    <mergeCell ref="E9:E11"/>
    <mergeCell ref="F9:F11"/>
    <mergeCell ref="G9:G11"/>
    <mergeCell ref="Q9:Q11"/>
    <mergeCell ref="H9:H11"/>
    <mergeCell ref="I9:I11"/>
    <mergeCell ref="J9:J11"/>
    <mergeCell ref="P9:P11"/>
    <mergeCell ref="K9:K10"/>
    <mergeCell ref="K1:N1"/>
    <mergeCell ref="L2:N2"/>
    <mergeCell ref="L3:N3"/>
    <mergeCell ref="L4:N4"/>
    <mergeCell ref="A3:E4"/>
    <mergeCell ref="A1:G1"/>
    <mergeCell ref="A2:B2"/>
    <mergeCell ref="C2:D2"/>
    <mergeCell ref="F2:G2"/>
  </mergeCells>
  <phoneticPr fontId="18"/>
  <conditionalFormatting sqref="C2:D2">
    <cfRule type="expression" dxfId="30" priority="15">
      <formula>$C$13=""</formula>
    </cfRule>
    <cfRule type="expression" dxfId="29" priority="16">
      <formula>$C$2=""</formula>
    </cfRule>
  </conditionalFormatting>
  <conditionalFormatting sqref="F2:G2 Q2">
    <cfRule type="expression" dxfId="28" priority="13">
      <formula>$C$13=""</formula>
    </cfRule>
    <cfRule type="expression" dxfId="27" priority="14">
      <formula>$F$2=""</formula>
    </cfRule>
  </conditionalFormatting>
  <conditionalFormatting sqref="G3 Q3">
    <cfRule type="expression" dxfId="26" priority="11">
      <formula>$C$13=""</formula>
    </cfRule>
    <cfRule type="expression" dxfId="25" priority="12">
      <formula>$G$3=""</formula>
    </cfRule>
  </conditionalFormatting>
  <conditionalFormatting sqref="L2">
    <cfRule type="expression" dxfId="24" priority="7">
      <formula>OR($AC$63&gt;=1,$AD$63&gt;=1)</formula>
    </cfRule>
  </conditionalFormatting>
  <conditionalFormatting sqref="L3">
    <cfRule type="expression" dxfId="23" priority="6">
      <formula>$AF$63=2</formula>
    </cfRule>
  </conditionalFormatting>
  <conditionalFormatting sqref="L4">
    <cfRule type="expression" dxfId="22" priority="5">
      <formula>$AG$63&gt;=1</formula>
    </cfRule>
  </conditionalFormatting>
  <conditionalFormatting sqref="O13:O62">
    <cfRule type="expression" dxfId="21" priority="3">
      <formula>AND($N13&lt;&gt;"",$N13&gt;$O13)</formula>
    </cfRule>
    <cfRule type="notContainsBlanks" dxfId="20" priority="4">
      <formula>LEN(TRIM(O13))&gt;0</formula>
    </cfRule>
  </conditionalFormatting>
  <conditionalFormatting sqref="F13:M62">
    <cfRule type="notContainsBlanks" dxfId="19" priority="9">
      <formula>LEN(TRIM(F13))&gt;0</formula>
    </cfRule>
    <cfRule type="expression" dxfId="18" priority="10">
      <formula>$C13&lt;&gt;""</formula>
    </cfRule>
  </conditionalFormatting>
  <conditionalFormatting sqref="Q13:Q62">
    <cfRule type="expression" dxfId="17" priority="1">
      <formula>AND(COUNTIF(G13,"*■*")&gt;=1,Q13="")</formula>
    </cfRule>
    <cfRule type="expression" dxfId="16" priority="2">
      <formula>COUNTIF($G13,"*■*")=0</formula>
    </cfRule>
  </conditionalFormatting>
  <dataValidations count="17">
    <dataValidation type="custom" allowBlank="1" showInputMessage="1" showErrorMessage="1" errorTitle="無効な入力" error="整数で値を入力して下さい。" sqref="P12:P62" xr:uid="{F536F97C-0123-40D8-85EE-D06D92A020AB}">
      <formula1>P12=INT(P12)</formula1>
    </dataValidation>
    <dataValidation type="list" allowBlank="1" showInputMessage="1" showErrorMessage="1" sqref="S12:S62" xr:uid="{E3204790-173A-4459-9AA3-CA000AD44BDF}">
      <formula1>"✓"</formula1>
    </dataValidation>
    <dataValidation type="textLength" operator="lessThanOrEqual" allowBlank="1" showInputMessage="1" showErrorMessage="1" errorTitle="無効な入力" error="40文字以下で入力してください。" sqref="R12:R62" xr:uid="{60517CF3-9FFA-4E55-AD50-7A8E63E7BFFA}">
      <formula1>40</formula1>
    </dataValidation>
    <dataValidation allowBlank="1" showInputMessage="1" sqref="P9:S9" xr:uid="{6E493E63-E266-4469-A125-BED3F9D94ABF}"/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L13:L62" xr:uid="{FFF89B67-1F30-45AC-8C8B-2C03719CE3AB}">
      <formula1>$L13*100=INT($L13*100)</formula1>
    </dataValidation>
    <dataValidation type="whole" allowBlank="1" showInputMessage="1" showErrorMessage="1" errorTitle="無効な入力" error="45(℃)以上、4文字以内の数値を入力してください。" prompt="45(℃)以上、4文字以内の数値を入力してください。" sqref="K13:K62" xr:uid="{4784864D-90FE-47E3-9B85-DBC2749E382A}">
      <formula1>45</formula1>
      <formula2>9999</formula2>
    </dataValidation>
    <dataValidation type="list" showInputMessage="1" showErrorMessage="1" sqref="J13:J62" xr:uid="{416E3D6B-FC9D-489F-83E1-2F4E69D6C81E}">
      <formula1>$Z13:$AA13</formula1>
    </dataValidation>
    <dataValidation type="custom" operator="lessThanOrEqual" allowBlank="1" showInputMessage="1" showErrorMessage="1" errorTitle="無効な入力" error="小数点第二位までの数値を入力してください。" prompt="小数点第二位までの数値を入力してください。" sqref="M13:M62" xr:uid="{68618776-FBED-4BAC-A139-D0929626A9BF}">
      <formula1>$M13*100=INT($M13*100)</formula1>
    </dataValidation>
    <dataValidation type="textLength" operator="lessThanOrEqual" allowBlank="1" showInputMessage="1" showErrorMessage="1" error="40字以内で入力してください。" prompt="40字以内で入力してください。" sqref="C2:D2" xr:uid="{55D811D6-450A-491D-92BB-B2087F56EE83}">
      <formula1>40</formula1>
    </dataValidation>
    <dataValidation type="textLength" operator="lessThanOrEqual" allowBlank="1" showInputMessage="1" showErrorMessage="1" errorTitle="無効な入力" error="40字以内で入力してください。" prompt="40字以内で入力してください。" sqref="F13:G62" xr:uid="{4802DDF7-F50E-43CC-8066-0FE8B5E3136F}">
      <formula1>40</formula1>
    </dataValidation>
    <dataValidation allowBlank="1" showErrorMessage="1" sqref="D13:E62 J63:K1048576" xr:uid="{883017E6-17E3-4F7D-AC7A-7A187D7E5104}"/>
    <dataValidation imeMode="fullKatakana" operator="lessThanOrEqual" allowBlank="1" showInputMessage="1" showErrorMessage="1" sqref="E2" xr:uid="{4F9C2CAE-AC78-4EFC-A0D2-A6749A762CB4}"/>
    <dataValidation type="textLength" operator="lessThanOrEqual" allowBlank="1" showInputMessage="1" showErrorMessage="1" errorTitle="無効な入力" error="200字以内で入力してください。" prompt="200字以内で入力してください。" sqref="Q13:Q62" xr:uid="{0875F561-8CD9-45E2-838D-02291A8E5C0E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 Q3" xr:uid="{599BEDC1-DEAC-4A24-BCFC-3E2FDBE9767D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H2 Q2" xr:uid="{BB675A10-1EFD-4434-A67D-B1B8570C9EFC}">
      <formula1>40</formula1>
    </dataValidation>
    <dataValidation type="whole" operator="lessThanOrEqual" allowBlank="1" showErrorMessage="1" error="200文字以内で入力してください。" sqref="Q13:Q62" xr:uid="{19F254D3-CE39-48FF-A860-D528C7438EE1}">
      <formula1>200</formula1>
    </dataValidation>
    <dataValidation type="textLength" operator="lessThanOrEqual" allowBlank="1" showErrorMessage="1" error="200文字以内で入力してください。" sqref="Q12" xr:uid="{CE91F388-350A-46C8-B780-B0BE59DFC3AD}">
      <formula1>200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rowBreaks count="1" manualBreakCount="1">
    <brk id="42" max="3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6FBDE1-A9A3-435C-AFA9-D088E2DEAF74}">
          <x14:formula1>
            <xm:f>OFFSET(プルダウン!$D$1,MATCH($H13,プルダウン!$D$2:$D$5,0),1,1,4)</xm:f>
          </x14:formula1>
          <xm:sqref>I13:I62</xm:sqref>
        </x14:dataValidation>
        <x14:dataValidation type="list" allowBlank="1" showInputMessage="1" showErrorMessage="1" xr:uid="{29A26881-221F-4911-B470-52D3FF68606E}">
          <x14:formula1>
            <xm:f>プルダウン!$D$2:$D$5</xm:f>
          </x14:formula1>
          <xm:sqref>H13:H62</xm:sqref>
        </x14:dataValidation>
        <x14:dataValidation type="list" allowBlank="1" showInputMessage="1" showErrorMessage="1" xr:uid="{4C3E65FB-BE7A-49D2-B9C7-18E56C0127E0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K63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6" outlineLevelCol="1"/>
  <cols>
    <col min="1" max="1" width="12.453125" style="150" customWidth="1"/>
    <col min="2" max="2" width="32.26953125" style="150" customWidth="1"/>
    <col min="3" max="3" width="40.6328125" style="2" customWidth="1"/>
    <col min="4" max="8" width="30.6328125" style="2" customWidth="1"/>
    <col min="9" max="9" width="50.6328125" style="2" customWidth="1"/>
    <col min="10" max="10" width="60.6328125" style="2" customWidth="1"/>
    <col min="11" max="15" width="25.6328125" style="2" customWidth="1"/>
    <col min="16" max="16" width="31.6328125" style="95" customWidth="1"/>
    <col min="17" max="17" width="70.6328125" style="2" customWidth="1"/>
    <col min="18" max="18" width="39.453125" style="95" customWidth="1"/>
    <col min="19" max="19" width="12.453125" style="95" customWidth="1"/>
    <col min="20" max="22" width="12.453125" style="95" hidden="1" customWidth="1" outlineLevel="1"/>
    <col min="23" max="23" width="25.6328125" style="2" hidden="1" customWidth="1" outlineLevel="1"/>
    <col min="24" max="25" width="25.6328125" style="151" hidden="1" customWidth="1" outlineLevel="1"/>
    <col min="26" max="28" width="19.26953125" style="2" hidden="1" customWidth="1" outlineLevel="1"/>
    <col min="29" max="31" width="34" style="2" hidden="1" customWidth="1" outlineLevel="1"/>
    <col min="32" max="32" width="16.08984375" style="2" hidden="1" customWidth="1" outlineLevel="1"/>
    <col min="33" max="33" width="22.90625" style="2" hidden="1" customWidth="1" outlineLevel="1"/>
    <col min="34" max="34" width="24.453125" style="2" hidden="1" customWidth="1" outlineLevel="1"/>
    <col min="35" max="35" width="10.08984375" style="2" hidden="1" customWidth="1" outlineLevel="1"/>
    <col min="36" max="36" width="11" style="2" hidden="1" customWidth="1" outlineLevel="1"/>
    <col min="37" max="37" width="9" style="2" collapsed="1"/>
    <col min="38" max="16384" width="9" style="2"/>
  </cols>
  <sheetData>
    <row r="1" spans="1:36" ht="36.75" customHeight="1" thickBot="1">
      <c r="A1" s="187" t="s">
        <v>109</v>
      </c>
      <c r="B1" s="188"/>
      <c r="C1" s="188"/>
      <c r="D1" s="188"/>
      <c r="E1" s="188"/>
      <c r="F1" s="188"/>
      <c r="G1" s="189"/>
      <c r="H1" s="91"/>
      <c r="I1" s="174" t="s">
        <v>15</v>
      </c>
      <c r="J1" s="176"/>
      <c r="K1" s="40"/>
      <c r="L1" s="40"/>
      <c r="M1" s="77"/>
      <c r="N1" s="77"/>
      <c r="O1" s="77"/>
      <c r="P1" s="77"/>
      <c r="Q1" s="79"/>
      <c r="R1" s="77"/>
      <c r="S1" s="77"/>
      <c r="U1" s="92"/>
      <c r="V1" s="92"/>
      <c r="X1" s="2"/>
      <c r="Y1" s="2"/>
      <c r="AG1" s="167" t="s">
        <v>56</v>
      </c>
      <c r="AH1" s="168">
        <v>44545</v>
      </c>
      <c r="AI1" s="169" t="s">
        <v>120</v>
      </c>
      <c r="AJ1" s="170" t="s">
        <v>122</v>
      </c>
    </row>
    <row r="2" spans="1:36" ht="120" customHeight="1">
      <c r="A2" s="190" t="s">
        <v>19</v>
      </c>
      <c r="B2" s="191"/>
      <c r="C2" s="229"/>
      <c r="D2" s="230"/>
      <c r="E2" s="94" t="s">
        <v>29</v>
      </c>
      <c r="F2" s="231"/>
      <c r="G2" s="232"/>
      <c r="H2" s="91"/>
      <c r="I2" s="80" t="s">
        <v>13</v>
      </c>
      <c r="J2" s="153" t="s">
        <v>110</v>
      </c>
      <c r="K2" s="30"/>
      <c r="L2" s="30"/>
      <c r="M2" s="28"/>
      <c r="N2" s="30"/>
      <c r="O2" s="30"/>
      <c r="Q2" s="95"/>
      <c r="T2" s="97"/>
      <c r="U2" s="97"/>
      <c r="V2" s="97"/>
      <c r="W2" s="97"/>
      <c r="X2" s="98"/>
      <c r="Y2" s="99"/>
      <c r="Z2" s="99"/>
      <c r="AA2" s="99"/>
      <c r="AB2" s="99"/>
      <c r="AC2" s="99"/>
      <c r="AD2" s="99"/>
      <c r="AE2" s="99"/>
      <c r="AF2" s="99"/>
    </row>
    <row r="3" spans="1:36" ht="119.25" customHeight="1">
      <c r="A3" s="186" t="s">
        <v>121</v>
      </c>
      <c r="B3" s="186"/>
      <c r="C3" s="186"/>
      <c r="D3" s="186"/>
      <c r="E3" s="186"/>
      <c r="F3" s="100" t="s">
        <v>27</v>
      </c>
      <c r="G3" s="63"/>
      <c r="H3" s="91"/>
      <c r="I3" s="25" t="s">
        <v>14</v>
      </c>
      <c r="J3" s="81" t="s">
        <v>30</v>
      </c>
      <c r="K3" s="30"/>
      <c r="L3" s="30"/>
      <c r="M3" s="28"/>
      <c r="N3" s="30"/>
      <c r="O3" s="30"/>
      <c r="Q3" s="95"/>
      <c r="T3" s="97"/>
      <c r="U3" s="97"/>
      <c r="V3" s="97"/>
      <c r="W3" s="97"/>
      <c r="X3" s="103"/>
      <c r="Y3" s="2"/>
      <c r="AF3" s="99"/>
    </row>
    <row r="4" spans="1:36" ht="119.25" customHeight="1" thickBot="1">
      <c r="A4" s="186"/>
      <c r="B4" s="186"/>
      <c r="C4" s="186"/>
      <c r="D4" s="186"/>
      <c r="E4" s="186"/>
      <c r="F4" s="104" t="s">
        <v>28</v>
      </c>
      <c r="G4" s="104">
        <f>COUNTIF($C$13:$C$62,"温水ヒートポンプ")</f>
        <v>0</v>
      </c>
      <c r="H4" s="91"/>
      <c r="I4" s="26" t="s">
        <v>35</v>
      </c>
      <c r="J4" s="82" t="s">
        <v>38</v>
      </c>
      <c r="K4" s="30"/>
      <c r="L4" s="30"/>
      <c r="M4" s="29"/>
      <c r="N4" s="30"/>
      <c r="O4" s="30"/>
      <c r="Q4" s="105"/>
      <c r="T4" s="98" t="str">
        <f>IF(COUNTIF(S13:S82,"✓")=0,"",COUNTIF(S13:S82,"✓"))</f>
        <v/>
      </c>
      <c r="U4" s="98"/>
      <c r="V4" s="98"/>
      <c r="W4" s="98"/>
      <c r="X4" s="98"/>
      <c r="Y4" s="2"/>
      <c r="AF4" s="99"/>
    </row>
    <row r="5" spans="1:36" s="3" customFormat="1" ht="30" customHeight="1" thickBot="1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8"/>
      <c r="P5" s="108"/>
      <c r="Q5" s="107"/>
      <c r="R5" s="108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s="4" customFormat="1" ht="36" customHeight="1">
      <c r="A6" s="10" t="s">
        <v>17</v>
      </c>
      <c r="B6" s="32">
        <v>1</v>
      </c>
      <c r="C6" s="32">
        <v>2</v>
      </c>
      <c r="D6" s="74">
        <v>3</v>
      </c>
      <c r="E6" s="38">
        <v>4</v>
      </c>
      <c r="F6" s="32">
        <v>5</v>
      </c>
      <c r="G6" s="32">
        <v>6</v>
      </c>
      <c r="H6" s="38">
        <v>7</v>
      </c>
      <c r="I6" s="38">
        <v>8</v>
      </c>
      <c r="J6" s="38">
        <v>9</v>
      </c>
      <c r="K6" s="38">
        <v>10</v>
      </c>
      <c r="L6" s="38">
        <v>11</v>
      </c>
      <c r="M6" s="38">
        <v>12</v>
      </c>
      <c r="N6" s="38">
        <v>13</v>
      </c>
      <c r="O6" s="38">
        <v>14</v>
      </c>
      <c r="P6" s="110">
        <v>15</v>
      </c>
      <c r="Q6" s="38">
        <v>16</v>
      </c>
      <c r="R6" s="111">
        <v>17</v>
      </c>
      <c r="S6" s="112">
        <v>18</v>
      </c>
      <c r="T6" s="154"/>
      <c r="U6" s="154"/>
      <c r="V6" s="154"/>
      <c r="W6" s="213">
        <v>19</v>
      </c>
      <c r="X6" s="213"/>
      <c r="Y6" s="113">
        <v>20</v>
      </c>
      <c r="Z6" s="114"/>
      <c r="AA6" s="114"/>
      <c r="AB6" s="114"/>
      <c r="AC6" s="114"/>
      <c r="AD6" s="114"/>
      <c r="AE6" s="114"/>
    </row>
    <row r="7" spans="1:36" s="4" customFormat="1" ht="39">
      <c r="A7" s="11" t="s">
        <v>6</v>
      </c>
      <c r="B7" s="33" t="s">
        <v>7</v>
      </c>
      <c r="C7" s="33" t="s">
        <v>7</v>
      </c>
      <c r="D7" s="75" t="s">
        <v>7</v>
      </c>
      <c r="E7" s="34" t="s">
        <v>92</v>
      </c>
      <c r="F7" s="33" t="s">
        <v>7</v>
      </c>
      <c r="G7" s="33" t="s">
        <v>7</v>
      </c>
      <c r="H7" s="34" t="s">
        <v>8</v>
      </c>
      <c r="I7" s="34" t="s">
        <v>8</v>
      </c>
      <c r="J7" s="34" t="s">
        <v>8</v>
      </c>
      <c r="K7" s="34" t="s">
        <v>8</v>
      </c>
      <c r="L7" s="34" t="s">
        <v>90</v>
      </c>
      <c r="M7" s="34" t="s">
        <v>8</v>
      </c>
      <c r="N7" s="34" t="s">
        <v>8</v>
      </c>
      <c r="O7" s="34" t="s">
        <v>8</v>
      </c>
      <c r="P7" s="115" t="s">
        <v>86</v>
      </c>
      <c r="Q7" s="34" t="s">
        <v>90</v>
      </c>
      <c r="R7" s="116" t="s">
        <v>86</v>
      </c>
      <c r="S7" s="117" t="s">
        <v>86</v>
      </c>
      <c r="T7" s="155"/>
      <c r="U7" s="156"/>
      <c r="V7" s="157"/>
      <c r="W7" s="228" t="s">
        <v>39</v>
      </c>
      <c r="X7" s="212"/>
      <c r="Y7" s="113" t="s">
        <v>98</v>
      </c>
      <c r="Z7" s="114"/>
      <c r="AA7" s="114"/>
      <c r="AB7" s="114"/>
      <c r="AC7" s="114"/>
      <c r="AD7" s="114"/>
      <c r="AE7" s="114"/>
    </row>
    <row r="8" spans="1:36" s="4" customFormat="1" ht="31.5" customHeight="1" thickBot="1">
      <c r="A8" s="22" t="s">
        <v>26</v>
      </c>
      <c r="B8" s="24" t="s">
        <v>18</v>
      </c>
      <c r="C8" s="23" t="s">
        <v>10</v>
      </c>
      <c r="D8" s="24" t="s">
        <v>18</v>
      </c>
      <c r="E8" s="24" t="s">
        <v>18</v>
      </c>
      <c r="F8" s="23" t="s">
        <v>10</v>
      </c>
      <c r="G8" s="23" t="s">
        <v>10</v>
      </c>
      <c r="H8" s="23" t="s">
        <v>10</v>
      </c>
      <c r="I8" s="23" t="s">
        <v>10</v>
      </c>
      <c r="J8" s="23" t="s">
        <v>10</v>
      </c>
      <c r="K8" s="23" t="s">
        <v>10</v>
      </c>
      <c r="L8" s="23" t="s">
        <v>10</v>
      </c>
      <c r="M8" s="23" t="s">
        <v>10</v>
      </c>
      <c r="N8" s="24" t="s">
        <v>18</v>
      </c>
      <c r="O8" s="24" t="s">
        <v>18</v>
      </c>
      <c r="P8" s="118" t="s">
        <v>11</v>
      </c>
      <c r="Q8" s="23" t="s">
        <v>104</v>
      </c>
      <c r="R8" s="119" t="s">
        <v>11</v>
      </c>
      <c r="S8" s="120" t="s">
        <v>87</v>
      </c>
      <c r="T8" s="154"/>
      <c r="U8" s="154"/>
      <c r="V8" s="154"/>
      <c r="W8" s="213" t="s">
        <v>40</v>
      </c>
      <c r="X8" s="213"/>
      <c r="Y8" s="113" t="s">
        <v>99</v>
      </c>
      <c r="Z8" s="114"/>
      <c r="AA8" s="114"/>
      <c r="AB8" s="114"/>
      <c r="AC8" s="114"/>
      <c r="AD8" s="114"/>
      <c r="AE8" s="114"/>
    </row>
    <row r="9" spans="1:36" s="4" customFormat="1" ht="35.25" customHeight="1">
      <c r="A9" s="203" t="s">
        <v>9</v>
      </c>
      <c r="B9" s="205" t="s">
        <v>21</v>
      </c>
      <c r="C9" s="205" t="s">
        <v>12</v>
      </c>
      <c r="D9" s="196" t="s">
        <v>19</v>
      </c>
      <c r="E9" s="206" t="s">
        <v>43</v>
      </c>
      <c r="F9" s="196" t="s">
        <v>0</v>
      </c>
      <c r="G9" s="196" t="s">
        <v>2</v>
      </c>
      <c r="H9" s="198" t="s">
        <v>54</v>
      </c>
      <c r="I9" s="198" t="s">
        <v>53</v>
      </c>
      <c r="J9" s="198" t="s">
        <v>62</v>
      </c>
      <c r="K9" s="198" t="s">
        <v>47</v>
      </c>
      <c r="L9" s="210" t="s">
        <v>22</v>
      </c>
      <c r="M9" s="224" t="s">
        <v>23</v>
      </c>
      <c r="N9" s="198" t="s">
        <v>33</v>
      </c>
      <c r="O9" s="198" t="s">
        <v>34</v>
      </c>
      <c r="P9" s="198" t="s">
        <v>88</v>
      </c>
      <c r="Q9" s="198" t="s">
        <v>91</v>
      </c>
      <c r="R9" s="221" t="s">
        <v>1</v>
      </c>
      <c r="S9" s="225" t="s">
        <v>89</v>
      </c>
      <c r="T9" s="158"/>
      <c r="U9" s="158"/>
      <c r="V9" s="158"/>
      <c r="W9" s="218" t="s">
        <v>41</v>
      </c>
      <c r="X9" s="218" t="s">
        <v>42</v>
      </c>
      <c r="Y9" s="209" t="s">
        <v>100</v>
      </c>
      <c r="Z9" s="121"/>
      <c r="AA9" s="121"/>
      <c r="AB9" s="121"/>
      <c r="AC9" s="121"/>
      <c r="AD9" s="121"/>
      <c r="AE9" s="121"/>
    </row>
    <row r="10" spans="1:36" s="4" customFormat="1" ht="27" customHeight="1">
      <c r="A10" s="203"/>
      <c r="B10" s="196"/>
      <c r="C10" s="196"/>
      <c r="D10" s="196"/>
      <c r="E10" s="207"/>
      <c r="F10" s="196"/>
      <c r="G10" s="196"/>
      <c r="H10" s="199"/>
      <c r="I10" s="199"/>
      <c r="J10" s="201"/>
      <c r="K10" s="201"/>
      <c r="L10" s="211"/>
      <c r="M10" s="200"/>
      <c r="N10" s="201"/>
      <c r="O10" s="202"/>
      <c r="P10" s="201"/>
      <c r="Q10" s="199"/>
      <c r="R10" s="222"/>
      <c r="S10" s="226"/>
      <c r="T10" s="233" t="s">
        <v>105</v>
      </c>
      <c r="U10" s="233"/>
      <c r="V10" s="233"/>
      <c r="W10" s="219"/>
      <c r="X10" s="219"/>
      <c r="Y10" s="209"/>
      <c r="Z10" s="114"/>
      <c r="AA10" s="114"/>
      <c r="AB10" s="114"/>
      <c r="AC10" s="114"/>
      <c r="AD10" s="114"/>
      <c r="AE10" s="114"/>
    </row>
    <row r="11" spans="1:36" s="4" customFormat="1" ht="19.5">
      <c r="A11" s="204"/>
      <c r="B11" s="197"/>
      <c r="C11" s="197"/>
      <c r="D11" s="197"/>
      <c r="E11" s="208"/>
      <c r="F11" s="197"/>
      <c r="G11" s="197"/>
      <c r="H11" s="200"/>
      <c r="I11" s="200"/>
      <c r="J11" s="202"/>
      <c r="K11" s="78" t="s">
        <v>3</v>
      </c>
      <c r="L11" s="34" t="s">
        <v>3</v>
      </c>
      <c r="M11" s="78" t="s">
        <v>3</v>
      </c>
      <c r="N11" s="78" t="s">
        <v>3</v>
      </c>
      <c r="O11" s="78" t="s">
        <v>25</v>
      </c>
      <c r="P11" s="202"/>
      <c r="Q11" s="200"/>
      <c r="R11" s="223"/>
      <c r="S11" s="227"/>
      <c r="T11" s="159" t="s">
        <v>106</v>
      </c>
      <c r="U11" s="160" t="s">
        <v>107</v>
      </c>
      <c r="V11" s="161" t="s">
        <v>1</v>
      </c>
      <c r="W11" s="220"/>
      <c r="X11" s="220"/>
      <c r="Y11" s="209"/>
      <c r="Z11" s="114"/>
      <c r="AA11" s="114"/>
      <c r="AB11" s="114"/>
      <c r="AC11" s="114"/>
      <c r="AD11" s="114"/>
      <c r="AE11" s="114"/>
    </row>
    <row r="12" spans="1:36" s="4" customFormat="1" ht="45" customHeight="1">
      <c r="A12" s="12" t="s">
        <v>5</v>
      </c>
      <c r="B12" s="59" t="s">
        <v>108</v>
      </c>
      <c r="C12" s="13" t="s">
        <v>44</v>
      </c>
      <c r="D12" s="60" t="s">
        <v>118</v>
      </c>
      <c r="E12" s="60" t="s">
        <v>117</v>
      </c>
      <c r="F12" s="15" t="s">
        <v>24</v>
      </c>
      <c r="G12" s="15" t="s">
        <v>95</v>
      </c>
      <c r="H12" s="14" t="s">
        <v>45</v>
      </c>
      <c r="I12" s="64" t="s">
        <v>72</v>
      </c>
      <c r="J12" s="14" t="s">
        <v>61</v>
      </c>
      <c r="K12" s="36">
        <v>65</v>
      </c>
      <c r="L12" s="48">
        <v>101</v>
      </c>
      <c r="M12" s="48">
        <v>25</v>
      </c>
      <c r="N12" s="43">
        <v>3.79</v>
      </c>
      <c r="O12" s="58">
        <v>4.04</v>
      </c>
      <c r="P12" s="122">
        <v>4000</v>
      </c>
      <c r="Q12" s="166" t="s">
        <v>111</v>
      </c>
      <c r="R12" s="165"/>
      <c r="S12" s="124"/>
      <c r="T12" s="162"/>
      <c r="U12" s="163"/>
      <c r="V12" s="164"/>
      <c r="W12" s="125"/>
      <c r="X12" s="126"/>
      <c r="Y12" s="126"/>
      <c r="Z12" s="127"/>
      <c r="AA12" s="5" t="s">
        <v>58</v>
      </c>
      <c r="AB12" s="5" t="s">
        <v>57</v>
      </c>
      <c r="AC12" s="128" t="s">
        <v>59</v>
      </c>
      <c r="AD12" s="128" t="s">
        <v>60</v>
      </c>
      <c r="AE12" s="128" t="s">
        <v>63</v>
      </c>
      <c r="AF12" s="5" t="s">
        <v>96</v>
      </c>
      <c r="AG12" s="5" t="s">
        <v>97</v>
      </c>
      <c r="AH12" s="5"/>
      <c r="AI12" s="6" t="s">
        <v>16</v>
      </c>
      <c r="AJ12" s="6" t="s">
        <v>31</v>
      </c>
    </row>
    <row r="13" spans="1:36" s="4" customFormat="1" ht="45" customHeight="1">
      <c r="A13" s="51">
        <f>ROW()-12</f>
        <v>1</v>
      </c>
      <c r="B13" s="52" t="str">
        <f>IF($C13="","","産業ヒートポンプ")</f>
        <v/>
      </c>
      <c r="C13" s="172"/>
      <c r="D13" s="16" t="str">
        <f>IF($B13&lt;&gt;"",$C$2,"")</f>
        <v/>
      </c>
      <c r="E13" s="16" t="str">
        <f>IF($B13&lt;&gt;"",$F$2,"")</f>
        <v/>
      </c>
      <c r="F13" s="17"/>
      <c r="G13" s="17"/>
      <c r="H13" s="65"/>
      <c r="I13" s="66"/>
      <c r="J13" s="67"/>
      <c r="K13" s="37"/>
      <c r="L13" s="49"/>
      <c r="M13" s="49"/>
      <c r="N13" s="43" t="str">
        <f>IF($AE13="","",$AE13)</f>
        <v/>
      </c>
      <c r="O13" s="55" t="str">
        <f>IF(OR($L13="",$M13=""),"",ROUND($L13/$M13,2))</f>
        <v/>
      </c>
      <c r="P13" s="71"/>
      <c r="Q13" s="17"/>
      <c r="R13" s="57"/>
      <c r="S13" s="124"/>
      <c r="T13" s="162"/>
      <c r="U13" s="163"/>
      <c r="V13" s="164"/>
      <c r="W13" s="76"/>
      <c r="X13" s="47"/>
      <c r="Y13" s="73" t="str">
        <f t="shared" ref="Y13:Y44" si="0">IF(G13="","",G13)</f>
        <v/>
      </c>
      <c r="Z13" s="35"/>
      <c r="AA13" s="7" t="str">
        <f>IF($H13="","",IF($H13="水熱源／循環式",1,IF($H13="水熱源／一過式",2,IF($H13="水・空気両熱源／循環式",3,IF($H13="水・空気両熱源／一過式",4)))))</f>
        <v/>
      </c>
      <c r="AB13" s="42" t="str" cm="1">
        <f t="array" ref="AB13">IFERROR(IF($I13="","",_xlfn.IFS($I13="温水出口温度：45℃以上～65℃未満
（ΔT：温水入出口温度差）：5℃～10℃",1,$I13="温水出口温度：65℃以上～75℃未満
（ΔT：温水入出口温度差）：5℃～10℃",2,$I13="温水出口温度：75℃以上～90℃未満
（ΔT：温水入出口温度差）：5℃～10℃",3,$I13="温水出口温度：90℃以上
（ΔT：温水入出口温度差）：5℃～10℃",4,$I13="温水出口温度：65℃以上～75℃未満
（ΔT：温水入出口温度差）：48℃以上",5)),"")</f>
        <v/>
      </c>
      <c r="AC13" s="45" t="str">
        <f>IF(OR($AA13="",$AB13=""),"",IF(AND($AA13=1,$AB13=1),"熱源水入口温度：12℃以上～22℃未満",IF(AND($AA13=1,$AB13=2),"熱源水入口温度：0℃以下",IF(AND($AA13=1,$AB13=3),"熱源水入口温度：12℃以上～22℃未満",IF(AND($AA13=1,$AB13=4),"熱源水入口温度：12℃以上～22℃未満",IF(AND($AA13=2,$AB13=1),"熱源水入口温度：12℃以上～22℃未満",IF(AND($AA13=2,$AB13=5),"熱源水入口温度：12℃以上～22℃未満",IF(AND($AA13=3,$AB13=1),"熱源水入口温度：5℃以上～12℃未満",IF(AND($AA13=3,$AB13=3),"熱源水入口温度：12℃以上～22℃未満",IF(AND($AA13=4,$AB13=5),"熱源水入口温度：12℃以上～22℃未満"))))))))))</f>
        <v/>
      </c>
      <c r="AD13" s="45" t="str" cm="1">
        <f t="array" ref="AD13">IFERROR(_xlfn.IFS(AND($AA13=1,$AB13=2,$AC13&lt;&gt;""),"熱源水入口温度：12℃以上～22℃未満",AND($AA13=1,$AB13=3,$AC13&lt;&gt;""),"熱源水入口温度：30℃以上～40℃未満",AND($AA13=1,$AB13=4,$AC13&lt;&gt;""),"熱源水入口温度：50℃以上",AND($AA13=2,$AB13=5,$AC13&lt;&gt;""),"熱源水入口温度：50℃以上"),"")</f>
        <v/>
      </c>
      <c r="AE13" s="45" t="str">
        <f t="shared" ref="AE13:AE44" si="1">IF($L13="","",IF(AND($AA13=1,AB13=1,$L13&gt;100),VALUE(3.79),IF(AND($AA13=1,AB13=1,$L13&lt;=100),VALUE(4.27),IF(AND($AA13=1,AB13=2,$J13="熱源水入口温度：0℃以下"),VALUE(2.75),IF(AND($AA13=1,AB13=2,$J13="熱源水入口温度：12℃以上～22℃未満",$L13&lt;=100),VALUE(2.88),IF(AND($AA13=1,AB13=2,$J13="熱源水入口温度：12℃以上～22℃未満",$L13&gt;100),VALUE(3.19),IF(AND($AA13=1,AB13=3,$J13="熱源水入口温度：12℃以上～22℃未満"),VALUE(2.2),IF(AND($AA13=1,AB13=3,$J13="熱源水入口温度：30℃以上～40℃未満"),VALUE(3.38),IF(AND($AA13=1,AB13=4,$J13="熱源水入口温度：12℃以上～22℃未満"),VALUE(2.74),IF(AND($AA13=1,AB13=4,$J13="熱源水入口温度：50℃以上"),VALUE(4),IF(AND($AA13=2,AB13=5,$J13="熱源水入口温度：12℃以上～22℃未満"),VALUE(4.23),IF(AND($AA13=2,AB13=5,$J13="熱源水入口温度：50℃以上"),VALUE(10.19),IF(AND($AA13=3,AB13=1,$J13="熱源水入口温度：5℃以上～12℃未満"),VALUE(2.4),IF(AND($AA13=3,AB13=3,$J13="熱源水入口温度：12℃以上～22℃未満"),VALUE(2.02),IF(AND($AA13=4,AB13=5),VALUE(3.96),"要確認")))))))))))))))</f>
        <v/>
      </c>
      <c r="AF13" s="27">
        <f t="shared" ref="AF13:AF44" si="2">IF(AND(($C13&lt;&gt;""),(OR($C$2="",$F$2="",$G$3="",C13="",F13="",G13="",H13="",I13="",J13="",L13="",M13="",K13=""))),1,0)</f>
        <v>0</v>
      </c>
      <c r="AG13" s="27">
        <f t="shared" ref="AG13:AG44" si="3">IF(AND($G13&lt;&gt;"",COUNTIF($G13,"*■*")&gt;0,$Q13=""),1,0)</f>
        <v>0</v>
      </c>
      <c r="AH13" s="27" t="str">
        <f>TEXT(Y13,"G/標準")</f>
        <v/>
      </c>
      <c r="AI13" s="7">
        <f>IF(AH13="",0,COUNTIF($AH$13:$AH$1048576,AH13))</f>
        <v>0</v>
      </c>
      <c r="AJ13" s="7">
        <f>IF($N13&gt;$O13,1,0)</f>
        <v>0</v>
      </c>
    </row>
    <row r="14" spans="1:36" s="4" customFormat="1" ht="45" customHeight="1">
      <c r="A14" s="51">
        <f t="shared" ref="A14:A62" si="4">ROW()-12</f>
        <v>2</v>
      </c>
      <c r="B14" s="52" t="str">
        <f t="shared" ref="B14:B62" si="5">IF($C14="","","産業ヒートポンプ")</f>
        <v/>
      </c>
      <c r="C14" s="172"/>
      <c r="D14" s="16" t="str">
        <f t="shared" ref="D14:D62" si="6">IF($B14&lt;&gt;"",$C$2,"")</f>
        <v/>
      </c>
      <c r="E14" s="16" t="str">
        <f>IF($B14&lt;&gt;"",$F$2,"")</f>
        <v/>
      </c>
      <c r="F14" s="54"/>
      <c r="G14" s="17"/>
      <c r="H14" s="65"/>
      <c r="I14" s="66"/>
      <c r="J14" s="67"/>
      <c r="K14" s="37"/>
      <c r="L14" s="49"/>
      <c r="M14" s="49"/>
      <c r="N14" s="43" t="str">
        <f t="shared" ref="N14:N62" si="7">IF($AE14="","",$AE14)</f>
        <v/>
      </c>
      <c r="O14" s="55" t="str">
        <f t="shared" ref="O14:O62" si="8">IF(OR($L14="",$M14=""),"",ROUND($L14/$M14,2))</f>
        <v/>
      </c>
      <c r="P14" s="71"/>
      <c r="Q14" s="17"/>
      <c r="R14" s="57"/>
      <c r="S14" s="124"/>
      <c r="T14" s="162"/>
      <c r="U14" s="163"/>
      <c r="V14" s="164"/>
      <c r="W14" s="76"/>
      <c r="X14" s="47"/>
      <c r="Y14" s="73" t="str">
        <f t="shared" si="0"/>
        <v/>
      </c>
      <c r="Z14" s="35"/>
      <c r="AA14" s="7" t="str">
        <f t="shared" ref="AA14:AA62" si="9">IF($H14="","",IF($H14="水熱源／循環式",1,IF($H14="水熱源／一過式",2,IF($H14="水・空気両熱源／循環式",3,IF($H14="水・空気両熱源／一過式",4)))))</f>
        <v/>
      </c>
      <c r="AB14" s="42" t="str" cm="1">
        <f t="array" ref="AB14">IFERROR(IF($I14="","",_xlfn.IFS($I14="温水出口温度：45℃以上～65℃未満
（ΔT：温水入出口温度差）：5℃～10℃",1,$I14="温水出口温度：65℃以上～75℃未満
（ΔT：温水入出口温度差）：5℃～10℃",2,$I14="温水出口温度：75℃以上～90℃未満
（ΔT：温水入出口温度差）：5℃～10℃",3,$I14="温水出口温度：90℃以上
（ΔT：温水入出口温度差）：5℃～10℃",4,$I14="温水出口温度：65℃以上～75℃未満
（ΔT：温水入出口温度差）：48℃以上",5)),"")</f>
        <v/>
      </c>
      <c r="AC14" s="45" t="str">
        <f t="shared" ref="AC14:AC62" si="10">IF(OR($AA14="",$AB14=""),"",IF(AND($AA14=1,$AB14=1),"熱源水入口温度：12℃以上～22℃未満",IF(AND($AA14=1,$AB14=2),"熱源水入口温度：0℃以下",IF(AND($AA14=1,$AB14=3),"熱源水入口温度：12℃以上～22℃未満",IF(AND($AA14=1,$AB14=4),"熱源水入口温度：12℃以上～22℃未満",IF(AND($AA14=2,$AB14=1),"熱源水入口温度：12℃以上～22℃未満",IF(AND($AA14=2,$AB14=5),"熱源水入口温度：12℃以上～22℃未満",IF(AND($AA14=3,$AB14=1),"熱源水入口温度：5℃以上～12℃未満",IF(AND($AA14=3,$AB14=3),"熱源水入口温度：12℃以上～22℃未満",IF(AND($AA14=4,$AB14=5),"熱源水入口温度：12℃以上～22℃未満"))))))))))</f>
        <v/>
      </c>
      <c r="AD14" s="45" t="str" cm="1">
        <f t="array" ref="AD14">IFERROR(_xlfn.IFS(AND($AA14=1,$AB14=2,$AC14&lt;&gt;""),"熱源水入口温度：12℃以上～22℃未満",AND($AA14=1,$AB14=3,$AC14&lt;&gt;""),"熱源水入口温度：30℃以上～40℃未満",AND($AA14=1,$AB14=4,$AC14&lt;&gt;""),"熱源水入口温度：50℃以上",AND($AA14=2,$AB14=5,$AC14&lt;&gt;""),"熱源水入口温度：50℃以上"),"")</f>
        <v/>
      </c>
      <c r="AE14" s="45" t="str">
        <f t="shared" si="1"/>
        <v/>
      </c>
      <c r="AF14" s="27">
        <f t="shared" si="2"/>
        <v>0</v>
      </c>
      <c r="AG14" s="27">
        <f t="shared" si="3"/>
        <v>0</v>
      </c>
      <c r="AH14" s="27" t="str">
        <f t="shared" ref="AH14:AH62" si="11">TEXT(Y14,"G/標準")</f>
        <v/>
      </c>
      <c r="AI14" s="7">
        <f t="shared" ref="AI14:AI62" si="12">IF(AH14="",0,COUNTIF($AH$13:$AH$1048576,AH14))</f>
        <v>0</v>
      </c>
      <c r="AJ14" s="7">
        <f t="shared" ref="AJ14:AJ62" si="13">IF($N14&gt;$O14,1,0)</f>
        <v>0</v>
      </c>
    </row>
    <row r="15" spans="1:36" s="4" customFormat="1" ht="45" customHeight="1">
      <c r="A15" s="51">
        <f t="shared" si="4"/>
        <v>3</v>
      </c>
      <c r="B15" s="52" t="str">
        <f t="shared" si="5"/>
        <v/>
      </c>
      <c r="C15" s="172"/>
      <c r="D15" s="16" t="str">
        <f t="shared" si="6"/>
        <v/>
      </c>
      <c r="E15" s="16" t="str">
        <f t="shared" ref="E15:E62" si="14">IF($B15&lt;&gt;"",$F$2,"")</f>
        <v/>
      </c>
      <c r="F15" s="17"/>
      <c r="G15" s="17"/>
      <c r="H15" s="65"/>
      <c r="I15" s="66"/>
      <c r="J15" s="67"/>
      <c r="K15" s="37"/>
      <c r="L15" s="49"/>
      <c r="M15" s="49"/>
      <c r="N15" s="43" t="str">
        <f t="shared" si="7"/>
        <v/>
      </c>
      <c r="O15" s="55" t="str">
        <f t="shared" si="8"/>
        <v/>
      </c>
      <c r="P15" s="71"/>
      <c r="Q15" s="17"/>
      <c r="R15" s="57"/>
      <c r="S15" s="124"/>
      <c r="T15" s="162"/>
      <c r="U15" s="163"/>
      <c r="V15" s="164"/>
      <c r="W15" s="76"/>
      <c r="X15" s="47"/>
      <c r="Y15" s="73" t="str">
        <f t="shared" si="0"/>
        <v/>
      </c>
      <c r="Z15" s="35"/>
      <c r="AA15" s="7" t="str">
        <f t="shared" si="9"/>
        <v/>
      </c>
      <c r="AB15" s="42" t="str" cm="1">
        <f t="array" ref="AB15">IFERROR(IF($I15="","",_xlfn.IFS($I15="温水出口温度：45℃以上～65℃未満
（ΔT：温水入出口温度差）：5℃～10℃",1,$I15="温水出口温度：65℃以上～75℃未満
（ΔT：温水入出口温度差）：5℃～10℃",2,$I15="温水出口温度：75℃以上～90℃未満
（ΔT：温水入出口温度差）：5℃～10℃",3,$I15="温水出口温度：90℃以上
（ΔT：温水入出口温度差）：5℃～10℃",4,$I15="温水出口温度：65℃以上～75℃未満
（ΔT：温水入出口温度差）：48℃以上",5)),"")</f>
        <v/>
      </c>
      <c r="AC15" s="45" t="str">
        <f t="shared" si="10"/>
        <v/>
      </c>
      <c r="AD15" s="45" t="str" cm="1">
        <f t="array" ref="AD15">IFERROR(_xlfn.IFS(AND($AA15=1,$AB15=2,$AC15&lt;&gt;""),"熱源水入口温度：12℃以上～22℃未満",AND($AA15=1,$AB15=3,$AC15&lt;&gt;""),"熱源水入口温度：30℃以上～40℃未満",AND($AA15=1,$AB15=4,$AC15&lt;&gt;""),"熱源水入口温度：50℃以上",AND($AA15=2,$AB15=5,$AC15&lt;&gt;""),"熱源水入口温度：50℃以上"),"")</f>
        <v/>
      </c>
      <c r="AE15" s="45" t="str">
        <f t="shared" si="1"/>
        <v/>
      </c>
      <c r="AF15" s="27">
        <f t="shared" si="2"/>
        <v>0</v>
      </c>
      <c r="AG15" s="27">
        <f t="shared" si="3"/>
        <v>0</v>
      </c>
      <c r="AH15" s="27" t="str">
        <f t="shared" si="11"/>
        <v/>
      </c>
      <c r="AI15" s="7">
        <f t="shared" si="12"/>
        <v>0</v>
      </c>
      <c r="AJ15" s="7">
        <f t="shared" si="13"/>
        <v>0</v>
      </c>
    </row>
    <row r="16" spans="1:36" s="4" customFormat="1" ht="45" customHeight="1">
      <c r="A16" s="51">
        <f t="shared" si="4"/>
        <v>4</v>
      </c>
      <c r="B16" s="52" t="str">
        <f t="shared" si="5"/>
        <v/>
      </c>
      <c r="C16" s="172"/>
      <c r="D16" s="16" t="str">
        <f t="shared" si="6"/>
        <v/>
      </c>
      <c r="E16" s="16" t="str">
        <f t="shared" si="14"/>
        <v/>
      </c>
      <c r="F16" s="17"/>
      <c r="G16" s="17"/>
      <c r="H16" s="65"/>
      <c r="I16" s="66"/>
      <c r="J16" s="67"/>
      <c r="K16" s="37"/>
      <c r="L16" s="49"/>
      <c r="M16" s="49"/>
      <c r="N16" s="43" t="str">
        <f t="shared" si="7"/>
        <v/>
      </c>
      <c r="O16" s="55" t="str">
        <f t="shared" si="8"/>
        <v/>
      </c>
      <c r="P16" s="71"/>
      <c r="Q16" s="17"/>
      <c r="R16" s="57"/>
      <c r="S16" s="124"/>
      <c r="T16" s="162"/>
      <c r="U16" s="163"/>
      <c r="V16" s="164"/>
      <c r="W16" s="76"/>
      <c r="X16" s="47"/>
      <c r="Y16" s="73" t="str">
        <f t="shared" si="0"/>
        <v/>
      </c>
      <c r="Z16" s="35"/>
      <c r="AA16" s="7" t="str">
        <f t="shared" si="9"/>
        <v/>
      </c>
      <c r="AB16" s="42" t="str" cm="1">
        <f t="array" ref="AB16">IFERROR(IF($I16="","",_xlfn.IFS($I16="温水出口温度：45℃以上～65℃未満
（ΔT：温水入出口温度差）：5℃～10℃",1,$I16="温水出口温度：65℃以上～75℃未満
（ΔT：温水入出口温度差）：5℃～10℃",2,$I16="温水出口温度：75℃以上～90℃未満
（ΔT：温水入出口温度差）：5℃～10℃",3,$I16="温水出口温度：90℃以上
（ΔT：温水入出口温度差）：5℃～10℃",4,$I16="温水出口温度：65℃以上～75℃未満
（ΔT：温水入出口温度差）：48℃以上",5)),"")</f>
        <v/>
      </c>
      <c r="AC16" s="45" t="str">
        <f t="shared" si="10"/>
        <v/>
      </c>
      <c r="AD16" s="45" t="str" cm="1">
        <f t="array" ref="AD16">IFERROR(_xlfn.IFS(AND($AA16=1,$AB16=2,$AC16&lt;&gt;""),"熱源水入口温度：12℃以上～22℃未満",AND($AA16=1,$AB16=3,$AC16&lt;&gt;""),"熱源水入口温度：30℃以上～40℃未満",AND($AA16=1,$AB16=4,$AC16&lt;&gt;""),"熱源水入口温度：50℃以上",AND($AA16=2,$AB16=5,$AC16&lt;&gt;""),"熱源水入口温度：50℃以上"),"")</f>
        <v/>
      </c>
      <c r="AE16" s="45" t="str">
        <f t="shared" si="1"/>
        <v/>
      </c>
      <c r="AF16" s="27">
        <f t="shared" si="2"/>
        <v>0</v>
      </c>
      <c r="AG16" s="27">
        <f t="shared" si="3"/>
        <v>0</v>
      </c>
      <c r="AH16" s="27" t="str">
        <f t="shared" si="11"/>
        <v/>
      </c>
      <c r="AI16" s="7">
        <f t="shared" si="12"/>
        <v>0</v>
      </c>
      <c r="AJ16" s="7">
        <f t="shared" si="13"/>
        <v>0</v>
      </c>
    </row>
    <row r="17" spans="1:36" s="4" customFormat="1" ht="45" customHeight="1">
      <c r="A17" s="51">
        <f t="shared" si="4"/>
        <v>5</v>
      </c>
      <c r="B17" s="52" t="str">
        <f t="shared" si="5"/>
        <v/>
      </c>
      <c r="C17" s="172"/>
      <c r="D17" s="16" t="str">
        <f t="shared" si="6"/>
        <v/>
      </c>
      <c r="E17" s="16" t="str">
        <f t="shared" si="14"/>
        <v/>
      </c>
      <c r="F17" s="17"/>
      <c r="G17" s="17"/>
      <c r="H17" s="65"/>
      <c r="I17" s="66"/>
      <c r="J17" s="67"/>
      <c r="K17" s="37"/>
      <c r="L17" s="49"/>
      <c r="M17" s="49"/>
      <c r="N17" s="43" t="str">
        <f t="shared" si="7"/>
        <v/>
      </c>
      <c r="O17" s="55" t="str">
        <f t="shared" si="8"/>
        <v/>
      </c>
      <c r="P17" s="71"/>
      <c r="Q17" s="17"/>
      <c r="R17" s="57"/>
      <c r="S17" s="124"/>
      <c r="T17" s="162"/>
      <c r="U17" s="163"/>
      <c r="V17" s="164"/>
      <c r="W17" s="76"/>
      <c r="X17" s="47"/>
      <c r="Y17" s="73" t="str">
        <f t="shared" si="0"/>
        <v/>
      </c>
      <c r="Z17" s="35"/>
      <c r="AA17" s="7" t="str">
        <f t="shared" si="9"/>
        <v/>
      </c>
      <c r="AB17" s="42" t="str" cm="1">
        <f t="array" ref="AB17">IFERROR(IF($I17="","",_xlfn.IFS($I17="温水出口温度：45℃以上～65℃未満
（ΔT：温水入出口温度差）：5℃～10℃",1,$I17="温水出口温度：65℃以上～75℃未満
（ΔT：温水入出口温度差）：5℃～10℃",2,$I17="温水出口温度：75℃以上～90℃未満
（ΔT：温水入出口温度差）：5℃～10℃",3,$I17="温水出口温度：90℃以上
（ΔT：温水入出口温度差）：5℃～10℃",4,$I17="温水出口温度：65℃以上～75℃未満
（ΔT：温水入出口温度差）：48℃以上",5)),"")</f>
        <v/>
      </c>
      <c r="AC17" s="45" t="str">
        <f t="shared" si="10"/>
        <v/>
      </c>
      <c r="AD17" s="45" t="str" cm="1">
        <f t="array" ref="AD17">IFERROR(_xlfn.IFS(AND($AA17=1,$AB17=2,$AC17&lt;&gt;""),"熱源水入口温度：12℃以上～22℃未満",AND($AA17=1,$AB17=3,$AC17&lt;&gt;""),"熱源水入口温度：30℃以上～40℃未満",AND($AA17=1,$AB17=4,$AC17&lt;&gt;""),"熱源水入口温度：50℃以上",AND($AA17=2,$AB17=5,$AC17&lt;&gt;""),"熱源水入口温度：50℃以上"),"")</f>
        <v/>
      </c>
      <c r="AE17" s="45" t="str">
        <f t="shared" si="1"/>
        <v/>
      </c>
      <c r="AF17" s="27">
        <f t="shared" si="2"/>
        <v>0</v>
      </c>
      <c r="AG17" s="27">
        <f t="shared" si="3"/>
        <v>0</v>
      </c>
      <c r="AH17" s="27" t="str">
        <f t="shared" si="11"/>
        <v/>
      </c>
      <c r="AI17" s="7">
        <f t="shared" si="12"/>
        <v>0</v>
      </c>
      <c r="AJ17" s="7">
        <f t="shared" si="13"/>
        <v>0</v>
      </c>
    </row>
    <row r="18" spans="1:36" s="4" customFormat="1" ht="45" customHeight="1">
      <c r="A18" s="51">
        <f t="shared" si="4"/>
        <v>6</v>
      </c>
      <c r="B18" s="52" t="str">
        <f t="shared" si="5"/>
        <v/>
      </c>
      <c r="C18" s="172"/>
      <c r="D18" s="16" t="str">
        <f t="shared" si="6"/>
        <v/>
      </c>
      <c r="E18" s="16" t="str">
        <f t="shared" si="14"/>
        <v/>
      </c>
      <c r="F18" s="17"/>
      <c r="G18" s="17"/>
      <c r="H18" s="65"/>
      <c r="I18" s="66"/>
      <c r="J18" s="67"/>
      <c r="K18" s="37"/>
      <c r="L18" s="49"/>
      <c r="M18" s="49"/>
      <c r="N18" s="43" t="str">
        <f t="shared" si="7"/>
        <v/>
      </c>
      <c r="O18" s="55" t="str">
        <f t="shared" si="8"/>
        <v/>
      </c>
      <c r="P18" s="71"/>
      <c r="Q18" s="17"/>
      <c r="R18" s="57"/>
      <c r="S18" s="124"/>
      <c r="T18" s="162"/>
      <c r="U18" s="163"/>
      <c r="V18" s="164"/>
      <c r="W18" s="76"/>
      <c r="X18" s="47"/>
      <c r="Y18" s="73" t="str">
        <f t="shared" si="0"/>
        <v/>
      </c>
      <c r="Z18" s="35"/>
      <c r="AA18" s="7" t="str">
        <f t="shared" si="9"/>
        <v/>
      </c>
      <c r="AB18" s="42" t="str" cm="1">
        <f t="array" ref="AB18">IFERROR(IF($I18="","",_xlfn.IFS($I18="温水出口温度：45℃以上～65℃未満
（ΔT：温水入出口温度差）：5℃～10℃",1,$I18="温水出口温度：65℃以上～75℃未満
（ΔT：温水入出口温度差）：5℃～10℃",2,$I18="温水出口温度：75℃以上～90℃未満
（ΔT：温水入出口温度差）：5℃～10℃",3,$I18="温水出口温度：90℃以上
（ΔT：温水入出口温度差）：5℃～10℃",4,$I18="温水出口温度：65℃以上～75℃未満
（ΔT：温水入出口温度差）：48℃以上",5)),"")</f>
        <v/>
      </c>
      <c r="AC18" s="45" t="str">
        <f t="shared" si="10"/>
        <v/>
      </c>
      <c r="AD18" s="45" t="str" cm="1">
        <f t="array" ref="AD18">IFERROR(_xlfn.IFS(AND($AA18=1,$AB18=2,$AC18&lt;&gt;""),"熱源水入口温度：12℃以上～22℃未満",AND($AA18=1,$AB18=3,$AC18&lt;&gt;""),"熱源水入口温度：30℃以上～40℃未満",AND($AA18=1,$AB18=4,$AC18&lt;&gt;""),"熱源水入口温度：50℃以上",AND($AA18=2,$AB18=5,$AC18&lt;&gt;""),"熱源水入口温度：50℃以上"),"")</f>
        <v/>
      </c>
      <c r="AE18" s="45" t="str">
        <f t="shared" si="1"/>
        <v/>
      </c>
      <c r="AF18" s="27">
        <f t="shared" si="2"/>
        <v>0</v>
      </c>
      <c r="AG18" s="27">
        <f t="shared" si="3"/>
        <v>0</v>
      </c>
      <c r="AH18" s="27" t="str">
        <f t="shared" si="11"/>
        <v/>
      </c>
      <c r="AI18" s="7">
        <f t="shared" si="12"/>
        <v>0</v>
      </c>
      <c r="AJ18" s="7">
        <f t="shared" si="13"/>
        <v>0</v>
      </c>
    </row>
    <row r="19" spans="1:36" s="4" customFormat="1" ht="45" customHeight="1">
      <c r="A19" s="51">
        <f t="shared" si="4"/>
        <v>7</v>
      </c>
      <c r="B19" s="52" t="str">
        <f t="shared" si="5"/>
        <v/>
      </c>
      <c r="C19" s="172"/>
      <c r="D19" s="16" t="str">
        <f t="shared" si="6"/>
        <v/>
      </c>
      <c r="E19" s="16" t="str">
        <f t="shared" si="14"/>
        <v/>
      </c>
      <c r="F19" s="17"/>
      <c r="G19" s="17"/>
      <c r="H19" s="65"/>
      <c r="I19" s="66"/>
      <c r="J19" s="67"/>
      <c r="K19" s="37"/>
      <c r="L19" s="49"/>
      <c r="M19" s="49"/>
      <c r="N19" s="43" t="str">
        <f t="shared" si="7"/>
        <v/>
      </c>
      <c r="O19" s="55" t="str">
        <f t="shared" si="8"/>
        <v/>
      </c>
      <c r="P19" s="71"/>
      <c r="Q19" s="17"/>
      <c r="R19" s="57"/>
      <c r="S19" s="124"/>
      <c r="T19" s="162"/>
      <c r="U19" s="163"/>
      <c r="V19" s="164"/>
      <c r="W19" s="76"/>
      <c r="X19" s="47"/>
      <c r="Y19" s="73" t="str">
        <f t="shared" si="0"/>
        <v/>
      </c>
      <c r="Z19" s="35"/>
      <c r="AA19" s="7" t="str">
        <f t="shared" si="9"/>
        <v/>
      </c>
      <c r="AB19" s="42" t="str" cm="1">
        <f t="array" ref="AB19">IFERROR(IF($I19="","",_xlfn.IFS($I19="温水出口温度：45℃以上～65℃未満
（ΔT：温水入出口温度差）：5℃～10℃",1,$I19="温水出口温度：65℃以上～75℃未満
（ΔT：温水入出口温度差）：5℃～10℃",2,$I19="温水出口温度：75℃以上～90℃未満
（ΔT：温水入出口温度差）：5℃～10℃",3,$I19="温水出口温度：90℃以上
（ΔT：温水入出口温度差）：5℃～10℃",4,$I19="温水出口温度：65℃以上～75℃未満
（ΔT：温水入出口温度差）：48℃以上",5)),"")</f>
        <v/>
      </c>
      <c r="AC19" s="45" t="str">
        <f t="shared" si="10"/>
        <v/>
      </c>
      <c r="AD19" s="45" t="str" cm="1">
        <f t="array" ref="AD19">IFERROR(_xlfn.IFS(AND($AA19=1,$AB19=2,$AC19&lt;&gt;""),"熱源水入口温度：12℃以上～22℃未満",AND($AA19=1,$AB19=3,$AC19&lt;&gt;""),"熱源水入口温度：30℃以上～40℃未満",AND($AA19=1,$AB19=4,$AC19&lt;&gt;""),"熱源水入口温度：50℃以上",AND($AA19=2,$AB19=5,$AC19&lt;&gt;""),"熱源水入口温度：50℃以上"),"")</f>
        <v/>
      </c>
      <c r="AE19" s="45" t="str">
        <f t="shared" si="1"/>
        <v/>
      </c>
      <c r="AF19" s="27">
        <f t="shared" si="2"/>
        <v>0</v>
      </c>
      <c r="AG19" s="27">
        <f t="shared" si="3"/>
        <v>0</v>
      </c>
      <c r="AH19" s="27" t="str">
        <f t="shared" si="11"/>
        <v/>
      </c>
      <c r="AI19" s="7">
        <f t="shared" si="12"/>
        <v>0</v>
      </c>
      <c r="AJ19" s="7">
        <f t="shared" si="13"/>
        <v>0</v>
      </c>
    </row>
    <row r="20" spans="1:36" s="4" customFormat="1" ht="45" customHeight="1">
      <c r="A20" s="51">
        <f t="shared" si="4"/>
        <v>8</v>
      </c>
      <c r="B20" s="52" t="str">
        <f t="shared" si="5"/>
        <v/>
      </c>
      <c r="C20" s="172"/>
      <c r="D20" s="16" t="str">
        <f t="shared" si="6"/>
        <v/>
      </c>
      <c r="E20" s="16" t="str">
        <f t="shared" si="14"/>
        <v/>
      </c>
      <c r="F20" s="17"/>
      <c r="G20" s="17"/>
      <c r="H20" s="65"/>
      <c r="I20" s="66"/>
      <c r="J20" s="67"/>
      <c r="K20" s="37"/>
      <c r="L20" s="49"/>
      <c r="M20" s="49"/>
      <c r="N20" s="43" t="str">
        <f t="shared" si="7"/>
        <v/>
      </c>
      <c r="O20" s="55" t="str">
        <f t="shared" si="8"/>
        <v/>
      </c>
      <c r="P20" s="71"/>
      <c r="Q20" s="17"/>
      <c r="R20" s="57"/>
      <c r="S20" s="124"/>
      <c r="T20" s="162"/>
      <c r="U20" s="163"/>
      <c r="V20" s="164"/>
      <c r="W20" s="76"/>
      <c r="X20" s="47"/>
      <c r="Y20" s="73" t="str">
        <f t="shared" si="0"/>
        <v/>
      </c>
      <c r="Z20" s="35"/>
      <c r="AA20" s="7" t="str">
        <f t="shared" si="9"/>
        <v/>
      </c>
      <c r="AB20" s="42" t="str" cm="1">
        <f t="array" ref="AB20">IFERROR(IF($I20="","",_xlfn.IFS($I20="温水出口温度：45℃以上～65℃未満
（ΔT：温水入出口温度差）：5℃～10℃",1,$I20="温水出口温度：65℃以上～75℃未満
（ΔT：温水入出口温度差）：5℃～10℃",2,$I20="温水出口温度：75℃以上～90℃未満
（ΔT：温水入出口温度差）：5℃～10℃",3,$I20="温水出口温度：90℃以上
（ΔT：温水入出口温度差）：5℃～10℃",4,$I20="温水出口温度：65℃以上～75℃未満
（ΔT：温水入出口温度差）：48℃以上",5)),"")</f>
        <v/>
      </c>
      <c r="AC20" s="45" t="str">
        <f t="shared" si="10"/>
        <v/>
      </c>
      <c r="AD20" s="45" t="str" cm="1">
        <f t="array" ref="AD20">IFERROR(_xlfn.IFS(AND($AA20=1,$AB20=2,$AC20&lt;&gt;""),"熱源水入口温度：12℃以上～22℃未満",AND($AA20=1,$AB20=3,$AC20&lt;&gt;""),"熱源水入口温度：30℃以上～40℃未満",AND($AA20=1,$AB20=4,$AC20&lt;&gt;""),"熱源水入口温度：50℃以上",AND($AA20=2,$AB20=5,$AC20&lt;&gt;""),"熱源水入口温度：50℃以上"),"")</f>
        <v/>
      </c>
      <c r="AE20" s="45" t="str">
        <f t="shared" si="1"/>
        <v/>
      </c>
      <c r="AF20" s="27">
        <f t="shared" si="2"/>
        <v>0</v>
      </c>
      <c r="AG20" s="27">
        <f t="shared" si="3"/>
        <v>0</v>
      </c>
      <c r="AH20" s="27" t="str">
        <f t="shared" si="11"/>
        <v/>
      </c>
      <c r="AI20" s="7">
        <f t="shared" si="12"/>
        <v>0</v>
      </c>
      <c r="AJ20" s="7">
        <f t="shared" si="13"/>
        <v>0</v>
      </c>
    </row>
    <row r="21" spans="1:36" s="4" customFormat="1" ht="45" customHeight="1">
      <c r="A21" s="51">
        <f t="shared" si="4"/>
        <v>9</v>
      </c>
      <c r="B21" s="52" t="str">
        <f t="shared" si="5"/>
        <v/>
      </c>
      <c r="C21" s="172"/>
      <c r="D21" s="16" t="str">
        <f t="shared" si="6"/>
        <v/>
      </c>
      <c r="E21" s="16" t="str">
        <f t="shared" si="14"/>
        <v/>
      </c>
      <c r="F21" s="17"/>
      <c r="G21" s="17"/>
      <c r="H21" s="65"/>
      <c r="I21" s="66"/>
      <c r="J21" s="67"/>
      <c r="K21" s="37"/>
      <c r="L21" s="49"/>
      <c r="M21" s="49"/>
      <c r="N21" s="43" t="str">
        <f t="shared" si="7"/>
        <v/>
      </c>
      <c r="O21" s="55" t="str">
        <f t="shared" si="8"/>
        <v/>
      </c>
      <c r="P21" s="71"/>
      <c r="Q21" s="17"/>
      <c r="R21" s="57"/>
      <c r="S21" s="124"/>
      <c r="T21" s="162"/>
      <c r="U21" s="163"/>
      <c r="V21" s="164"/>
      <c r="W21" s="76"/>
      <c r="X21" s="47"/>
      <c r="Y21" s="73" t="str">
        <f t="shared" si="0"/>
        <v/>
      </c>
      <c r="Z21" s="35"/>
      <c r="AA21" s="7" t="str">
        <f t="shared" si="9"/>
        <v/>
      </c>
      <c r="AB21" s="42" t="str" cm="1">
        <f t="array" ref="AB21">IFERROR(IF($I21="","",_xlfn.IFS($I21="温水出口温度：45℃以上～65℃未満
（ΔT：温水入出口温度差）：5℃～10℃",1,$I21="温水出口温度：65℃以上～75℃未満
（ΔT：温水入出口温度差）：5℃～10℃",2,$I21="温水出口温度：75℃以上～90℃未満
（ΔT：温水入出口温度差）：5℃～10℃",3,$I21="温水出口温度：90℃以上
（ΔT：温水入出口温度差）：5℃～10℃",4,$I21="温水出口温度：65℃以上～75℃未満
（ΔT：温水入出口温度差）：48℃以上",5)),"")</f>
        <v/>
      </c>
      <c r="AC21" s="45" t="str">
        <f t="shared" si="10"/>
        <v/>
      </c>
      <c r="AD21" s="45" t="str" cm="1">
        <f t="array" ref="AD21">IFERROR(_xlfn.IFS(AND($AA21=1,$AB21=2,$AC21&lt;&gt;""),"熱源水入口温度：12℃以上～22℃未満",AND($AA21=1,$AB21=3,$AC21&lt;&gt;""),"熱源水入口温度：30℃以上～40℃未満",AND($AA21=1,$AB21=4,$AC21&lt;&gt;""),"熱源水入口温度：50℃以上",AND($AA21=2,$AB21=5,$AC21&lt;&gt;""),"熱源水入口温度：50℃以上"),"")</f>
        <v/>
      </c>
      <c r="AE21" s="45" t="str">
        <f t="shared" si="1"/>
        <v/>
      </c>
      <c r="AF21" s="27">
        <f t="shared" si="2"/>
        <v>0</v>
      </c>
      <c r="AG21" s="27">
        <f t="shared" si="3"/>
        <v>0</v>
      </c>
      <c r="AH21" s="27" t="str">
        <f t="shared" si="11"/>
        <v/>
      </c>
      <c r="AI21" s="7">
        <f t="shared" si="12"/>
        <v>0</v>
      </c>
      <c r="AJ21" s="7">
        <f t="shared" si="13"/>
        <v>0</v>
      </c>
    </row>
    <row r="22" spans="1:36" s="4" customFormat="1" ht="45" customHeight="1">
      <c r="A22" s="51">
        <f t="shared" si="4"/>
        <v>10</v>
      </c>
      <c r="B22" s="52" t="str">
        <f t="shared" si="5"/>
        <v/>
      </c>
      <c r="C22" s="172"/>
      <c r="D22" s="16" t="str">
        <f t="shared" si="6"/>
        <v/>
      </c>
      <c r="E22" s="16" t="str">
        <f t="shared" si="14"/>
        <v/>
      </c>
      <c r="F22" s="17"/>
      <c r="G22" s="17"/>
      <c r="H22" s="65"/>
      <c r="I22" s="66"/>
      <c r="J22" s="67"/>
      <c r="K22" s="37"/>
      <c r="L22" s="49"/>
      <c r="M22" s="49"/>
      <c r="N22" s="43" t="str">
        <f t="shared" si="7"/>
        <v/>
      </c>
      <c r="O22" s="55" t="str">
        <f t="shared" si="8"/>
        <v/>
      </c>
      <c r="P22" s="71"/>
      <c r="Q22" s="17"/>
      <c r="R22" s="57"/>
      <c r="S22" s="124"/>
      <c r="T22" s="162"/>
      <c r="U22" s="163"/>
      <c r="V22" s="164"/>
      <c r="W22" s="76"/>
      <c r="X22" s="47"/>
      <c r="Y22" s="73" t="str">
        <f t="shared" si="0"/>
        <v/>
      </c>
      <c r="Z22" s="35"/>
      <c r="AA22" s="7" t="str">
        <f t="shared" si="9"/>
        <v/>
      </c>
      <c r="AB22" s="42" t="str" cm="1">
        <f t="array" ref="AB22">IFERROR(IF($I22="","",_xlfn.IFS($I22="温水出口温度：45℃以上～65℃未満
（ΔT：温水入出口温度差）：5℃～10℃",1,$I22="温水出口温度：65℃以上～75℃未満
（ΔT：温水入出口温度差）：5℃～10℃",2,$I22="温水出口温度：75℃以上～90℃未満
（ΔT：温水入出口温度差）：5℃～10℃",3,$I22="温水出口温度：90℃以上
（ΔT：温水入出口温度差）：5℃～10℃",4,$I22="温水出口温度：65℃以上～75℃未満
（ΔT：温水入出口温度差）：48℃以上",5)),"")</f>
        <v/>
      </c>
      <c r="AC22" s="45" t="str">
        <f t="shared" si="10"/>
        <v/>
      </c>
      <c r="AD22" s="45" t="str" cm="1">
        <f t="array" ref="AD22">IFERROR(_xlfn.IFS(AND($AA22=1,$AB22=2,$AC22&lt;&gt;""),"熱源水入口温度：12℃以上～22℃未満",AND($AA22=1,$AB22=3,$AC22&lt;&gt;""),"熱源水入口温度：30℃以上～40℃未満",AND($AA22=1,$AB22=4,$AC22&lt;&gt;""),"熱源水入口温度：50℃以上",AND($AA22=2,$AB22=5,$AC22&lt;&gt;""),"熱源水入口温度：50℃以上"),"")</f>
        <v/>
      </c>
      <c r="AE22" s="45" t="str">
        <f t="shared" si="1"/>
        <v/>
      </c>
      <c r="AF22" s="27">
        <f t="shared" si="2"/>
        <v>0</v>
      </c>
      <c r="AG22" s="27">
        <f t="shared" si="3"/>
        <v>0</v>
      </c>
      <c r="AH22" s="27" t="str">
        <f t="shared" si="11"/>
        <v/>
      </c>
      <c r="AI22" s="7">
        <f t="shared" si="12"/>
        <v>0</v>
      </c>
      <c r="AJ22" s="7">
        <f t="shared" si="13"/>
        <v>0</v>
      </c>
    </row>
    <row r="23" spans="1:36" s="4" customFormat="1" ht="45" customHeight="1">
      <c r="A23" s="51">
        <f t="shared" si="4"/>
        <v>11</v>
      </c>
      <c r="B23" s="52" t="str">
        <f t="shared" si="5"/>
        <v/>
      </c>
      <c r="C23" s="172"/>
      <c r="D23" s="16" t="str">
        <f t="shared" si="6"/>
        <v/>
      </c>
      <c r="E23" s="16" t="str">
        <f t="shared" si="14"/>
        <v/>
      </c>
      <c r="F23" s="17"/>
      <c r="G23" s="17"/>
      <c r="H23" s="65"/>
      <c r="I23" s="66"/>
      <c r="J23" s="67"/>
      <c r="K23" s="37"/>
      <c r="L23" s="49"/>
      <c r="M23" s="49"/>
      <c r="N23" s="43" t="str">
        <f t="shared" si="7"/>
        <v/>
      </c>
      <c r="O23" s="55" t="str">
        <f t="shared" si="8"/>
        <v/>
      </c>
      <c r="P23" s="71"/>
      <c r="Q23" s="17"/>
      <c r="R23" s="57"/>
      <c r="S23" s="124"/>
      <c r="T23" s="162"/>
      <c r="U23" s="163"/>
      <c r="V23" s="164"/>
      <c r="W23" s="76"/>
      <c r="X23" s="47"/>
      <c r="Y23" s="73" t="str">
        <f t="shared" si="0"/>
        <v/>
      </c>
      <c r="Z23" s="35"/>
      <c r="AA23" s="7" t="str">
        <f t="shared" si="9"/>
        <v/>
      </c>
      <c r="AB23" s="42" t="str" cm="1">
        <f t="array" ref="AB23">IFERROR(IF($I23="","",_xlfn.IFS($I23="温水出口温度：45℃以上～65℃未満
（ΔT：温水入出口温度差）：5℃～10℃",1,$I23="温水出口温度：65℃以上～75℃未満
（ΔT：温水入出口温度差）：5℃～10℃",2,$I23="温水出口温度：75℃以上～90℃未満
（ΔT：温水入出口温度差）：5℃～10℃",3,$I23="温水出口温度：90℃以上
（ΔT：温水入出口温度差）：5℃～10℃",4,$I23="温水出口温度：65℃以上～75℃未満
（ΔT：温水入出口温度差）：48℃以上",5)),"")</f>
        <v/>
      </c>
      <c r="AC23" s="45" t="str">
        <f t="shared" si="10"/>
        <v/>
      </c>
      <c r="AD23" s="45" t="str" cm="1">
        <f t="array" ref="AD23">IFERROR(_xlfn.IFS(AND($AA23=1,$AB23=2,$AC23&lt;&gt;""),"熱源水入口温度：12℃以上～22℃未満",AND($AA23=1,$AB23=3,$AC23&lt;&gt;""),"熱源水入口温度：30℃以上～40℃未満",AND($AA23=1,$AB23=4,$AC23&lt;&gt;""),"熱源水入口温度：50℃以上",AND($AA23=2,$AB23=5,$AC23&lt;&gt;""),"熱源水入口温度：50℃以上"),"")</f>
        <v/>
      </c>
      <c r="AE23" s="45" t="str">
        <f t="shared" si="1"/>
        <v/>
      </c>
      <c r="AF23" s="27">
        <f t="shared" si="2"/>
        <v>0</v>
      </c>
      <c r="AG23" s="27">
        <f t="shared" si="3"/>
        <v>0</v>
      </c>
      <c r="AH23" s="27" t="str">
        <f t="shared" si="11"/>
        <v/>
      </c>
      <c r="AI23" s="7">
        <f t="shared" si="12"/>
        <v>0</v>
      </c>
      <c r="AJ23" s="7">
        <f t="shared" si="13"/>
        <v>0</v>
      </c>
    </row>
    <row r="24" spans="1:36" s="4" customFormat="1" ht="45" customHeight="1">
      <c r="A24" s="51">
        <f t="shared" si="4"/>
        <v>12</v>
      </c>
      <c r="B24" s="52" t="str">
        <f t="shared" si="5"/>
        <v/>
      </c>
      <c r="C24" s="172"/>
      <c r="D24" s="16" t="str">
        <f t="shared" si="6"/>
        <v/>
      </c>
      <c r="E24" s="16" t="str">
        <f t="shared" si="14"/>
        <v/>
      </c>
      <c r="F24" s="17"/>
      <c r="G24" s="17"/>
      <c r="H24" s="65"/>
      <c r="I24" s="66"/>
      <c r="J24" s="67"/>
      <c r="K24" s="37"/>
      <c r="L24" s="49"/>
      <c r="M24" s="49"/>
      <c r="N24" s="43" t="str">
        <f t="shared" si="7"/>
        <v/>
      </c>
      <c r="O24" s="55" t="str">
        <f t="shared" si="8"/>
        <v/>
      </c>
      <c r="P24" s="71"/>
      <c r="Q24" s="17"/>
      <c r="R24" s="57"/>
      <c r="S24" s="124"/>
      <c r="T24" s="162"/>
      <c r="U24" s="163"/>
      <c r="V24" s="164"/>
      <c r="W24" s="76"/>
      <c r="X24" s="47"/>
      <c r="Y24" s="73" t="str">
        <f t="shared" si="0"/>
        <v/>
      </c>
      <c r="Z24" s="35"/>
      <c r="AA24" s="7" t="str">
        <f t="shared" si="9"/>
        <v/>
      </c>
      <c r="AB24" s="42" t="str" cm="1">
        <f t="array" ref="AB24">IFERROR(IF($I24="","",_xlfn.IFS($I24="温水出口温度：45℃以上～65℃未満
（ΔT：温水入出口温度差）：5℃～10℃",1,$I24="温水出口温度：65℃以上～75℃未満
（ΔT：温水入出口温度差）：5℃～10℃",2,$I24="温水出口温度：75℃以上～90℃未満
（ΔT：温水入出口温度差）：5℃～10℃",3,$I24="温水出口温度：90℃以上
（ΔT：温水入出口温度差）：5℃～10℃",4,$I24="温水出口温度：65℃以上～75℃未満
（ΔT：温水入出口温度差）：48℃以上",5)),"")</f>
        <v/>
      </c>
      <c r="AC24" s="45" t="str">
        <f t="shared" si="10"/>
        <v/>
      </c>
      <c r="AD24" s="45" t="str" cm="1">
        <f t="array" ref="AD24">IFERROR(_xlfn.IFS(AND($AA24=1,$AB24=2,$AC24&lt;&gt;""),"熱源水入口温度：12℃以上～22℃未満",AND($AA24=1,$AB24=3,$AC24&lt;&gt;""),"熱源水入口温度：30℃以上～40℃未満",AND($AA24=1,$AB24=4,$AC24&lt;&gt;""),"熱源水入口温度：50℃以上",AND($AA24=2,$AB24=5,$AC24&lt;&gt;""),"熱源水入口温度：50℃以上"),"")</f>
        <v/>
      </c>
      <c r="AE24" s="45" t="str">
        <f t="shared" si="1"/>
        <v/>
      </c>
      <c r="AF24" s="27">
        <f t="shared" si="2"/>
        <v>0</v>
      </c>
      <c r="AG24" s="27">
        <f t="shared" si="3"/>
        <v>0</v>
      </c>
      <c r="AH24" s="27" t="str">
        <f t="shared" si="11"/>
        <v/>
      </c>
      <c r="AI24" s="7">
        <f t="shared" si="12"/>
        <v>0</v>
      </c>
      <c r="AJ24" s="7">
        <f t="shared" si="13"/>
        <v>0</v>
      </c>
    </row>
    <row r="25" spans="1:36" s="4" customFormat="1" ht="45" customHeight="1">
      <c r="A25" s="51">
        <f t="shared" si="4"/>
        <v>13</v>
      </c>
      <c r="B25" s="52" t="str">
        <f t="shared" si="5"/>
        <v/>
      </c>
      <c r="C25" s="172"/>
      <c r="D25" s="16" t="str">
        <f t="shared" si="6"/>
        <v/>
      </c>
      <c r="E25" s="16" t="str">
        <f t="shared" si="14"/>
        <v/>
      </c>
      <c r="F25" s="17"/>
      <c r="G25" s="17"/>
      <c r="H25" s="65"/>
      <c r="I25" s="66"/>
      <c r="J25" s="67"/>
      <c r="K25" s="37"/>
      <c r="L25" s="49"/>
      <c r="M25" s="49"/>
      <c r="N25" s="43" t="str">
        <f t="shared" si="7"/>
        <v/>
      </c>
      <c r="O25" s="55" t="str">
        <f t="shared" si="8"/>
        <v/>
      </c>
      <c r="P25" s="71"/>
      <c r="Q25" s="17"/>
      <c r="R25" s="57"/>
      <c r="S25" s="124"/>
      <c r="T25" s="162"/>
      <c r="U25" s="163"/>
      <c r="V25" s="164"/>
      <c r="W25" s="76"/>
      <c r="X25" s="47"/>
      <c r="Y25" s="73" t="str">
        <f t="shared" si="0"/>
        <v/>
      </c>
      <c r="Z25" s="35"/>
      <c r="AA25" s="7" t="str">
        <f t="shared" si="9"/>
        <v/>
      </c>
      <c r="AB25" s="42" t="str" cm="1">
        <f t="array" ref="AB25">IFERROR(IF($I25="","",_xlfn.IFS($I25="温水出口温度：45℃以上～65℃未満
（ΔT：温水入出口温度差）：5℃～10℃",1,$I25="温水出口温度：65℃以上～75℃未満
（ΔT：温水入出口温度差）：5℃～10℃",2,$I25="温水出口温度：75℃以上～90℃未満
（ΔT：温水入出口温度差）：5℃～10℃",3,$I25="温水出口温度：90℃以上
（ΔT：温水入出口温度差）：5℃～10℃",4,$I25="温水出口温度：65℃以上～75℃未満
（ΔT：温水入出口温度差）：48℃以上",5)),"")</f>
        <v/>
      </c>
      <c r="AC25" s="45" t="str">
        <f t="shared" si="10"/>
        <v/>
      </c>
      <c r="AD25" s="45" t="str" cm="1">
        <f t="array" ref="AD25">IFERROR(_xlfn.IFS(AND($AA25=1,$AB25=2,$AC25&lt;&gt;""),"熱源水入口温度：12℃以上～22℃未満",AND($AA25=1,$AB25=3,$AC25&lt;&gt;""),"熱源水入口温度：30℃以上～40℃未満",AND($AA25=1,$AB25=4,$AC25&lt;&gt;""),"熱源水入口温度：50℃以上",AND($AA25=2,$AB25=5,$AC25&lt;&gt;""),"熱源水入口温度：50℃以上"),"")</f>
        <v/>
      </c>
      <c r="AE25" s="45" t="str">
        <f t="shared" si="1"/>
        <v/>
      </c>
      <c r="AF25" s="27">
        <f t="shared" si="2"/>
        <v>0</v>
      </c>
      <c r="AG25" s="27">
        <f t="shared" si="3"/>
        <v>0</v>
      </c>
      <c r="AH25" s="27" t="str">
        <f t="shared" si="11"/>
        <v/>
      </c>
      <c r="AI25" s="7">
        <f t="shared" si="12"/>
        <v>0</v>
      </c>
      <c r="AJ25" s="7">
        <f t="shared" si="13"/>
        <v>0</v>
      </c>
    </row>
    <row r="26" spans="1:36" s="4" customFormat="1" ht="45" customHeight="1">
      <c r="A26" s="51">
        <f t="shared" si="4"/>
        <v>14</v>
      </c>
      <c r="B26" s="52" t="str">
        <f t="shared" si="5"/>
        <v/>
      </c>
      <c r="C26" s="172"/>
      <c r="D26" s="16" t="str">
        <f t="shared" si="6"/>
        <v/>
      </c>
      <c r="E26" s="16" t="str">
        <f t="shared" si="14"/>
        <v/>
      </c>
      <c r="F26" s="17"/>
      <c r="G26" s="17"/>
      <c r="H26" s="65"/>
      <c r="I26" s="66"/>
      <c r="J26" s="67"/>
      <c r="K26" s="37"/>
      <c r="L26" s="49"/>
      <c r="M26" s="49"/>
      <c r="N26" s="43" t="str">
        <f t="shared" si="7"/>
        <v/>
      </c>
      <c r="O26" s="55" t="str">
        <f t="shared" si="8"/>
        <v/>
      </c>
      <c r="P26" s="71"/>
      <c r="Q26" s="17"/>
      <c r="R26" s="57"/>
      <c r="S26" s="124"/>
      <c r="T26" s="162"/>
      <c r="U26" s="163"/>
      <c r="V26" s="164"/>
      <c r="W26" s="76"/>
      <c r="X26" s="47"/>
      <c r="Y26" s="73" t="str">
        <f t="shared" si="0"/>
        <v/>
      </c>
      <c r="Z26" s="35"/>
      <c r="AA26" s="7" t="str">
        <f t="shared" si="9"/>
        <v/>
      </c>
      <c r="AB26" s="42" t="str" cm="1">
        <f t="array" ref="AB26">IFERROR(IF($I26="","",_xlfn.IFS($I26="温水出口温度：45℃以上～65℃未満
（ΔT：温水入出口温度差）：5℃～10℃",1,$I26="温水出口温度：65℃以上～75℃未満
（ΔT：温水入出口温度差）：5℃～10℃",2,$I26="温水出口温度：75℃以上～90℃未満
（ΔT：温水入出口温度差）：5℃～10℃",3,$I26="温水出口温度：90℃以上
（ΔT：温水入出口温度差）：5℃～10℃",4,$I26="温水出口温度：65℃以上～75℃未満
（ΔT：温水入出口温度差）：48℃以上",5)),"")</f>
        <v/>
      </c>
      <c r="AC26" s="45" t="str">
        <f t="shared" si="10"/>
        <v/>
      </c>
      <c r="AD26" s="45" t="str" cm="1">
        <f t="array" ref="AD26">IFERROR(_xlfn.IFS(AND($AA26=1,$AB26=2,$AC26&lt;&gt;""),"熱源水入口温度：12℃以上～22℃未満",AND($AA26=1,$AB26=3,$AC26&lt;&gt;""),"熱源水入口温度：30℃以上～40℃未満",AND($AA26=1,$AB26=4,$AC26&lt;&gt;""),"熱源水入口温度：50℃以上",AND($AA26=2,$AB26=5,$AC26&lt;&gt;""),"熱源水入口温度：50℃以上"),"")</f>
        <v/>
      </c>
      <c r="AE26" s="45" t="str">
        <f t="shared" si="1"/>
        <v/>
      </c>
      <c r="AF26" s="27">
        <f t="shared" si="2"/>
        <v>0</v>
      </c>
      <c r="AG26" s="27">
        <f t="shared" si="3"/>
        <v>0</v>
      </c>
      <c r="AH26" s="27" t="str">
        <f t="shared" si="11"/>
        <v/>
      </c>
      <c r="AI26" s="7">
        <f t="shared" si="12"/>
        <v>0</v>
      </c>
      <c r="AJ26" s="7">
        <f t="shared" si="13"/>
        <v>0</v>
      </c>
    </row>
    <row r="27" spans="1:36" s="4" customFormat="1" ht="45" customHeight="1">
      <c r="A27" s="51">
        <f t="shared" si="4"/>
        <v>15</v>
      </c>
      <c r="B27" s="52" t="str">
        <f t="shared" si="5"/>
        <v/>
      </c>
      <c r="C27" s="172"/>
      <c r="D27" s="16" t="str">
        <f t="shared" si="6"/>
        <v/>
      </c>
      <c r="E27" s="16" t="str">
        <f t="shared" si="14"/>
        <v/>
      </c>
      <c r="F27" s="17"/>
      <c r="G27" s="17"/>
      <c r="H27" s="65"/>
      <c r="I27" s="66"/>
      <c r="J27" s="67"/>
      <c r="K27" s="37"/>
      <c r="L27" s="49"/>
      <c r="M27" s="49"/>
      <c r="N27" s="43" t="str">
        <f t="shared" si="7"/>
        <v/>
      </c>
      <c r="O27" s="55" t="str">
        <f t="shared" si="8"/>
        <v/>
      </c>
      <c r="P27" s="71"/>
      <c r="Q27" s="17"/>
      <c r="R27" s="57"/>
      <c r="S27" s="124"/>
      <c r="T27" s="162"/>
      <c r="U27" s="163"/>
      <c r="V27" s="164"/>
      <c r="W27" s="76"/>
      <c r="X27" s="47"/>
      <c r="Y27" s="73" t="str">
        <f t="shared" si="0"/>
        <v/>
      </c>
      <c r="Z27" s="35"/>
      <c r="AA27" s="7" t="str">
        <f t="shared" si="9"/>
        <v/>
      </c>
      <c r="AB27" s="42" t="str" cm="1">
        <f t="array" ref="AB27">IFERROR(IF($I27="","",_xlfn.IFS($I27="温水出口温度：45℃以上～65℃未満
（ΔT：温水入出口温度差）：5℃～10℃",1,$I27="温水出口温度：65℃以上～75℃未満
（ΔT：温水入出口温度差）：5℃～10℃",2,$I27="温水出口温度：75℃以上～90℃未満
（ΔT：温水入出口温度差）：5℃～10℃",3,$I27="温水出口温度：90℃以上
（ΔT：温水入出口温度差）：5℃～10℃",4,$I27="温水出口温度：65℃以上～75℃未満
（ΔT：温水入出口温度差）：48℃以上",5)),"")</f>
        <v/>
      </c>
      <c r="AC27" s="45" t="str">
        <f t="shared" si="10"/>
        <v/>
      </c>
      <c r="AD27" s="45" t="str" cm="1">
        <f t="array" ref="AD27">IFERROR(_xlfn.IFS(AND($AA27=1,$AB27=2,$AC27&lt;&gt;""),"熱源水入口温度：12℃以上～22℃未満",AND($AA27=1,$AB27=3,$AC27&lt;&gt;""),"熱源水入口温度：30℃以上～40℃未満",AND($AA27=1,$AB27=4,$AC27&lt;&gt;""),"熱源水入口温度：50℃以上",AND($AA27=2,$AB27=5,$AC27&lt;&gt;""),"熱源水入口温度：50℃以上"),"")</f>
        <v/>
      </c>
      <c r="AE27" s="45" t="str">
        <f t="shared" si="1"/>
        <v/>
      </c>
      <c r="AF27" s="27">
        <f t="shared" si="2"/>
        <v>0</v>
      </c>
      <c r="AG27" s="27">
        <f t="shared" si="3"/>
        <v>0</v>
      </c>
      <c r="AH27" s="27" t="str">
        <f t="shared" si="11"/>
        <v/>
      </c>
      <c r="AI27" s="7">
        <f t="shared" si="12"/>
        <v>0</v>
      </c>
      <c r="AJ27" s="7">
        <f t="shared" si="13"/>
        <v>0</v>
      </c>
    </row>
    <row r="28" spans="1:36" s="4" customFormat="1" ht="45" customHeight="1">
      <c r="A28" s="51">
        <f t="shared" si="4"/>
        <v>16</v>
      </c>
      <c r="B28" s="52" t="str">
        <f t="shared" si="5"/>
        <v/>
      </c>
      <c r="C28" s="172"/>
      <c r="D28" s="16" t="str">
        <f t="shared" si="6"/>
        <v/>
      </c>
      <c r="E28" s="16" t="str">
        <f t="shared" si="14"/>
        <v/>
      </c>
      <c r="F28" s="17"/>
      <c r="G28" s="17"/>
      <c r="H28" s="65"/>
      <c r="I28" s="66"/>
      <c r="J28" s="67"/>
      <c r="K28" s="37"/>
      <c r="L28" s="49"/>
      <c r="M28" s="49"/>
      <c r="N28" s="43" t="str">
        <f t="shared" si="7"/>
        <v/>
      </c>
      <c r="O28" s="55" t="str">
        <f t="shared" si="8"/>
        <v/>
      </c>
      <c r="P28" s="71"/>
      <c r="Q28" s="17"/>
      <c r="R28" s="57"/>
      <c r="S28" s="124"/>
      <c r="T28" s="162"/>
      <c r="U28" s="163"/>
      <c r="V28" s="164"/>
      <c r="W28" s="76"/>
      <c r="X28" s="47"/>
      <c r="Y28" s="73" t="str">
        <f t="shared" si="0"/>
        <v/>
      </c>
      <c r="Z28" s="35"/>
      <c r="AA28" s="7" t="str">
        <f t="shared" si="9"/>
        <v/>
      </c>
      <c r="AB28" s="42" t="str" cm="1">
        <f t="array" ref="AB28">IFERROR(IF($I28="","",_xlfn.IFS($I28="温水出口温度：45℃以上～65℃未満
（ΔT：温水入出口温度差）：5℃～10℃",1,$I28="温水出口温度：65℃以上～75℃未満
（ΔT：温水入出口温度差）：5℃～10℃",2,$I28="温水出口温度：75℃以上～90℃未満
（ΔT：温水入出口温度差）：5℃～10℃",3,$I28="温水出口温度：90℃以上
（ΔT：温水入出口温度差）：5℃～10℃",4,$I28="温水出口温度：65℃以上～75℃未満
（ΔT：温水入出口温度差）：48℃以上",5)),"")</f>
        <v/>
      </c>
      <c r="AC28" s="45" t="str">
        <f t="shared" si="10"/>
        <v/>
      </c>
      <c r="AD28" s="45" t="str" cm="1">
        <f t="array" ref="AD28">IFERROR(_xlfn.IFS(AND($AA28=1,$AB28=2,$AC28&lt;&gt;""),"熱源水入口温度：12℃以上～22℃未満",AND($AA28=1,$AB28=3,$AC28&lt;&gt;""),"熱源水入口温度：30℃以上～40℃未満",AND($AA28=1,$AB28=4,$AC28&lt;&gt;""),"熱源水入口温度：50℃以上",AND($AA28=2,$AB28=5,$AC28&lt;&gt;""),"熱源水入口温度：50℃以上"),"")</f>
        <v/>
      </c>
      <c r="AE28" s="45" t="str">
        <f t="shared" si="1"/>
        <v/>
      </c>
      <c r="AF28" s="27">
        <f t="shared" si="2"/>
        <v>0</v>
      </c>
      <c r="AG28" s="27">
        <f t="shared" si="3"/>
        <v>0</v>
      </c>
      <c r="AH28" s="27" t="str">
        <f t="shared" si="11"/>
        <v/>
      </c>
      <c r="AI28" s="7">
        <f t="shared" si="12"/>
        <v>0</v>
      </c>
      <c r="AJ28" s="7">
        <f t="shared" si="13"/>
        <v>0</v>
      </c>
    </row>
    <row r="29" spans="1:36" s="4" customFormat="1" ht="45" customHeight="1">
      <c r="A29" s="51">
        <f t="shared" si="4"/>
        <v>17</v>
      </c>
      <c r="B29" s="52" t="str">
        <f t="shared" si="5"/>
        <v/>
      </c>
      <c r="C29" s="172"/>
      <c r="D29" s="16" t="str">
        <f t="shared" si="6"/>
        <v/>
      </c>
      <c r="E29" s="16" t="str">
        <f t="shared" si="14"/>
        <v/>
      </c>
      <c r="F29" s="17"/>
      <c r="G29" s="17"/>
      <c r="H29" s="65"/>
      <c r="I29" s="66"/>
      <c r="J29" s="67"/>
      <c r="K29" s="37"/>
      <c r="L29" s="49"/>
      <c r="M29" s="49"/>
      <c r="N29" s="43" t="str">
        <f t="shared" si="7"/>
        <v/>
      </c>
      <c r="O29" s="55" t="str">
        <f t="shared" si="8"/>
        <v/>
      </c>
      <c r="P29" s="71"/>
      <c r="Q29" s="17"/>
      <c r="R29" s="57"/>
      <c r="S29" s="124"/>
      <c r="T29" s="162"/>
      <c r="U29" s="163"/>
      <c r="V29" s="164"/>
      <c r="W29" s="76"/>
      <c r="X29" s="47"/>
      <c r="Y29" s="73" t="str">
        <f t="shared" si="0"/>
        <v/>
      </c>
      <c r="Z29" s="35"/>
      <c r="AA29" s="7" t="str">
        <f t="shared" si="9"/>
        <v/>
      </c>
      <c r="AB29" s="42" t="str" cm="1">
        <f t="array" ref="AB29">IFERROR(IF($I29="","",_xlfn.IFS($I29="温水出口温度：45℃以上～65℃未満
（ΔT：温水入出口温度差）：5℃～10℃",1,$I29="温水出口温度：65℃以上～75℃未満
（ΔT：温水入出口温度差）：5℃～10℃",2,$I29="温水出口温度：75℃以上～90℃未満
（ΔT：温水入出口温度差）：5℃～10℃",3,$I29="温水出口温度：90℃以上
（ΔT：温水入出口温度差）：5℃～10℃",4,$I29="温水出口温度：65℃以上～75℃未満
（ΔT：温水入出口温度差）：48℃以上",5)),"")</f>
        <v/>
      </c>
      <c r="AC29" s="45" t="str">
        <f t="shared" si="10"/>
        <v/>
      </c>
      <c r="AD29" s="45" t="str" cm="1">
        <f t="array" ref="AD29">IFERROR(_xlfn.IFS(AND($AA29=1,$AB29=2,$AC29&lt;&gt;""),"熱源水入口温度：12℃以上～22℃未満",AND($AA29=1,$AB29=3,$AC29&lt;&gt;""),"熱源水入口温度：30℃以上～40℃未満",AND($AA29=1,$AB29=4,$AC29&lt;&gt;""),"熱源水入口温度：50℃以上",AND($AA29=2,$AB29=5,$AC29&lt;&gt;""),"熱源水入口温度：50℃以上"),"")</f>
        <v/>
      </c>
      <c r="AE29" s="45" t="str">
        <f t="shared" si="1"/>
        <v/>
      </c>
      <c r="AF29" s="27">
        <f t="shared" si="2"/>
        <v>0</v>
      </c>
      <c r="AG29" s="27">
        <f t="shared" si="3"/>
        <v>0</v>
      </c>
      <c r="AH29" s="27" t="str">
        <f t="shared" si="11"/>
        <v/>
      </c>
      <c r="AI29" s="7">
        <f t="shared" si="12"/>
        <v>0</v>
      </c>
      <c r="AJ29" s="7">
        <f t="shared" si="13"/>
        <v>0</v>
      </c>
    </row>
    <row r="30" spans="1:36" s="4" customFormat="1" ht="45" customHeight="1">
      <c r="A30" s="51">
        <f t="shared" si="4"/>
        <v>18</v>
      </c>
      <c r="B30" s="52" t="str">
        <f t="shared" si="5"/>
        <v/>
      </c>
      <c r="C30" s="172"/>
      <c r="D30" s="16" t="str">
        <f t="shared" si="6"/>
        <v/>
      </c>
      <c r="E30" s="16" t="str">
        <f t="shared" si="14"/>
        <v/>
      </c>
      <c r="F30" s="17"/>
      <c r="G30" s="17"/>
      <c r="H30" s="65"/>
      <c r="I30" s="66"/>
      <c r="J30" s="67"/>
      <c r="K30" s="37"/>
      <c r="L30" s="49"/>
      <c r="M30" s="49"/>
      <c r="N30" s="43" t="str">
        <f t="shared" si="7"/>
        <v/>
      </c>
      <c r="O30" s="55" t="str">
        <f t="shared" si="8"/>
        <v/>
      </c>
      <c r="P30" s="71"/>
      <c r="Q30" s="17"/>
      <c r="R30" s="57"/>
      <c r="S30" s="124"/>
      <c r="T30" s="162"/>
      <c r="U30" s="163"/>
      <c r="V30" s="164"/>
      <c r="W30" s="76"/>
      <c r="X30" s="47"/>
      <c r="Y30" s="73" t="str">
        <f t="shared" si="0"/>
        <v/>
      </c>
      <c r="Z30" s="35"/>
      <c r="AA30" s="7" t="str">
        <f t="shared" si="9"/>
        <v/>
      </c>
      <c r="AB30" s="42" t="str" cm="1">
        <f t="array" ref="AB30">IFERROR(IF($I30="","",_xlfn.IFS($I30="温水出口温度：45℃以上～65℃未満
（ΔT：温水入出口温度差）：5℃～10℃",1,$I30="温水出口温度：65℃以上～75℃未満
（ΔT：温水入出口温度差）：5℃～10℃",2,$I30="温水出口温度：75℃以上～90℃未満
（ΔT：温水入出口温度差）：5℃～10℃",3,$I30="温水出口温度：90℃以上
（ΔT：温水入出口温度差）：5℃～10℃",4,$I30="温水出口温度：65℃以上～75℃未満
（ΔT：温水入出口温度差）：48℃以上",5)),"")</f>
        <v/>
      </c>
      <c r="AC30" s="45" t="str">
        <f t="shared" si="10"/>
        <v/>
      </c>
      <c r="AD30" s="45" t="str" cm="1">
        <f t="array" ref="AD30">IFERROR(_xlfn.IFS(AND($AA30=1,$AB30=2,$AC30&lt;&gt;""),"熱源水入口温度：12℃以上～22℃未満",AND($AA30=1,$AB30=3,$AC30&lt;&gt;""),"熱源水入口温度：30℃以上～40℃未満",AND($AA30=1,$AB30=4,$AC30&lt;&gt;""),"熱源水入口温度：50℃以上",AND($AA30=2,$AB30=5,$AC30&lt;&gt;""),"熱源水入口温度：50℃以上"),"")</f>
        <v/>
      </c>
      <c r="AE30" s="45" t="str">
        <f t="shared" si="1"/>
        <v/>
      </c>
      <c r="AF30" s="27">
        <f t="shared" si="2"/>
        <v>0</v>
      </c>
      <c r="AG30" s="27">
        <f t="shared" si="3"/>
        <v>0</v>
      </c>
      <c r="AH30" s="27" t="str">
        <f t="shared" si="11"/>
        <v/>
      </c>
      <c r="AI30" s="7">
        <f t="shared" si="12"/>
        <v>0</v>
      </c>
      <c r="AJ30" s="7">
        <f t="shared" si="13"/>
        <v>0</v>
      </c>
    </row>
    <row r="31" spans="1:36" s="4" customFormat="1" ht="45" customHeight="1">
      <c r="A31" s="51">
        <f t="shared" si="4"/>
        <v>19</v>
      </c>
      <c r="B31" s="52" t="str">
        <f t="shared" si="5"/>
        <v/>
      </c>
      <c r="C31" s="172"/>
      <c r="D31" s="16" t="str">
        <f t="shared" si="6"/>
        <v/>
      </c>
      <c r="E31" s="16" t="str">
        <f t="shared" si="14"/>
        <v/>
      </c>
      <c r="F31" s="17"/>
      <c r="G31" s="17"/>
      <c r="H31" s="65"/>
      <c r="I31" s="66"/>
      <c r="J31" s="67"/>
      <c r="K31" s="37"/>
      <c r="L31" s="49"/>
      <c r="M31" s="49"/>
      <c r="N31" s="43" t="str">
        <f t="shared" si="7"/>
        <v/>
      </c>
      <c r="O31" s="55" t="str">
        <f t="shared" si="8"/>
        <v/>
      </c>
      <c r="P31" s="71"/>
      <c r="Q31" s="17"/>
      <c r="R31" s="57"/>
      <c r="S31" s="124"/>
      <c r="T31" s="162"/>
      <c r="U31" s="163"/>
      <c r="V31" s="164"/>
      <c r="W31" s="76"/>
      <c r="X31" s="47"/>
      <c r="Y31" s="73" t="str">
        <f t="shared" si="0"/>
        <v/>
      </c>
      <c r="Z31" s="35"/>
      <c r="AA31" s="7" t="str">
        <f t="shared" si="9"/>
        <v/>
      </c>
      <c r="AB31" s="42" t="str" cm="1">
        <f t="array" ref="AB31">IFERROR(IF($I31="","",_xlfn.IFS($I31="温水出口温度：45℃以上～65℃未満
（ΔT：温水入出口温度差）：5℃～10℃",1,$I31="温水出口温度：65℃以上～75℃未満
（ΔT：温水入出口温度差）：5℃～10℃",2,$I31="温水出口温度：75℃以上～90℃未満
（ΔT：温水入出口温度差）：5℃～10℃",3,$I31="温水出口温度：90℃以上
（ΔT：温水入出口温度差）：5℃～10℃",4,$I31="温水出口温度：65℃以上～75℃未満
（ΔT：温水入出口温度差）：48℃以上",5)),"")</f>
        <v/>
      </c>
      <c r="AC31" s="45" t="str">
        <f t="shared" si="10"/>
        <v/>
      </c>
      <c r="AD31" s="45" t="str" cm="1">
        <f t="array" ref="AD31">IFERROR(_xlfn.IFS(AND($AA31=1,$AB31=2,$AC31&lt;&gt;""),"熱源水入口温度：12℃以上～22℃未満",AND($AA31=1,$AB31=3,$AC31&lt;&gt;""),"熱源水入口温度：30℃以上～40℃未満",AND($AA31=1,$AB31=4,$AC31&lt;&gt;""),"熱源水入口温度：50℃以上",AND($AA31=2,$AB31=5,$AC31&lt;&gt;""),"熱源水入口温度：50℃以上"),"")</f>
        <v/>
      </c>
      <c r="AE31" s="45" t="str">
        <f t="shared" si="1"/>
        <v/>
      </c>
      <c r="AF31" s="27">
        <f t="shared" si="2"/>
        <v>0</v>
      </c>
      <c r="AG31" s="27">
        <f t="shared" si="3"/>
        <v>0</v>
      </c>
      <c r="AH31" s="27" t="str">
        <f t="shared" si="11"/>
        <v/>
      </c>
      <c r="AI31" s="7">
        <f t="shared" si="12"/>
        <v>0</v>
      </c>
      <c r="AJ31" s="7">
        <f t="shared" si="13"/>
        <v>0</v>
      </c>
    </row>
    <row r="32" spans="1:36" s="4" customFormat="1" ht="45" customHeight="1">
      <c r="A32" s="51">
        <f t="shared" si="4"/>
        <v>20</v>
      </c>
      <c r="B32" s="52" t="str">
        <f t="shared" si="5"/>
        <v/>
      </c>
      <c r="C32" s="172"/>
      <c r="D32" s="16" t="str">
        <f t="shared" si="6"/>
        <v/>
      </c>
      <c r="E32" s="16" t="str">
        <f t="shared" si="14"/>
        <v/>
      </c>
      <c r="F32" s="17"/>
      <c r="G32" s="17"/>
      <c r="H32" s="65"/>
      <c r="I32" s="66"/>
      <c r="J32" s="67"/>
      <c r="K32" s="37"/>
      <c r="L32" s="49"/>
      <c r="M32" s="49"/>
      <c r="N32" s="43" t="str">
        <f t="shared" si="7"/>
        <v/>
      </c>
      <c r="O32" s="55" t="str">
        <f t="shared" si="8"/>
        <v/>
      </c>
      <c r="P32" s="71"/>
      <c r="Q32" s="17"/>
      <c r="R32" s="57"/>
      <c r="S32" s="124"/>
      <c r="T32" s="162"/>
      <c r="U32" s="163"/>
      <c r="V32" s="164"/>
      <c r="W32" s="76"/>
      <c r="X32" s="47"/>
      <c r="Y32" s="73" t="str">
        <f t="shared" si="0"/>
        <v/>
      </c>
      <c r="Z32" s="35"/>
      <c r="AA32" s="7" t="str">
        <f t="shared" si="9"/>
        <v/>
      </c>
      <c r="AB32" s="42" t="str" cm="1">
        <f t="array" ref="AB32">IFERROR(IF($I32="","",_xlfn.IFS($I32="温水出口温度：45℃以上～65℃未満
（ΔT：温水入出口温度差）：5℃～10℃",1,$I32="温水出口温度：65℃以上～75℃未満
（ΔT：温水入出口温度差）：5℃～10℃",2,$I32="温水出口温度：75℃以上～90℃未満
（ΔT：温水入出口温度差）：5℃～10℃",3,$I32="温水出口温度：90℃以上
（ΔT：温水入出口温度差）：5℃～10℃",4,$I32="温水出口温度：65℃以上～75℃未満
（ΔT：温水入出口温度差）：48℃以上",5)),"")</f>
        <v/>
      </c>
      <c r="AC32" s="45" t="str">
        <f t="shared" si="10"/>
        <v/>
      </c>
      <c r="AD32" s="45" t="str" cm="1">
        <f t="array" ref="AD32">IFERROR(_xlfn.IFS(AND($AA32=1,$AB32=2,$AC32&lt;&gt;""),"熱源水入口温度：12℃以上～22℃未満",AND($AA32=1,$AB32=3,$AC32&lt;&gt;""),"熱源水入口温度：30℃以上～40℃未満",AND($AA32=1,$AB32=4,$AC32&lt;&gt;""),"熱源水入口温度：50℃以上",AND($AA32=2,$AB32=5,$AC32&lt;&gt;""),"熱源水入口温度：50℃以上"),"")</f>
        <v/>
      </c>
      <c r="AE32" s="45" t="str">
        <f t="shared" si="1"/>
        <v/>
      </c>
      <c r="AF32" s="27">
        <f t="shared" si="2"/>
        <v>0</v>
      </c>
      <c r="AG32" s="27">
        <f t="shared" si="3"/>
        <v>0</v>
      </c>
      <c r="AH32" s="27" t="str">
        <f t="shared" si="11"/>
        <v/>
      </c>
      <c r="AI32" s="7">
        <f t="shared" si="12"/>
        <v>0</v>
      </c>
      <c r="AJ32" s="7">
        <f t="shared" si="13"/>
        <v>0</v>
      </c>
    </row>
    <row r="33" spans="1:36" s="4" customFormat="1" ht="45" customHeight="1">
      <c r="A33" s="51">
        <f t="shared" si="4"/>
        <v>21</v>
      </c>
      <c r="B33" s="52" t="str">
        <f t="shared" si="5"/>
        <v/>
      </c>
      <c r="C33" s="172"/>
      <c r="D33" s="16" t="str">
        <f t="shared" si="6"/>
        <v/>
      </c>
      <c r="E33" s="16" t="str">
        <f t="shared" si="14"/>
        <v/>
      </c>
      <c r="F33" s="17"/>
      <c r="G33" s="17"/>
      <c r="H33" s="65"/>
      <c r="I33" s="66"/>
      <c r="J33" s="67"/>
      <c r="K33" s="37"/>
      <c r="L33" s="49"/>
      <c r="M33" s="49"/>
      <c r="N33" s="43" t="str">
        <f t="shared" si="7"/>
        <v/>
      </c>
      <c r="O33" s="55" t="str">
        <f t="shared" si="8"/>
        <v/>
      </c>
      <c r="P33" s="71"/>
      <c r="Q33" s="17"/>
      <c r="R33" s="57"/>
      <c r="S33" s="124"/>
      <c r="T33" s="162"/>
      <c r="U33" s="163"/>
      <c r="V33" s="164"/>
      <c r="W33" s="76"/>
      <c r="X33" s="47"/>
      <c r="Y33" s="73" t="str">
        <f t="shared" si="0"/>
        <v/>
      </c>
      <c r="Z33" s="35"/>
      <c r="AA33" s="7" t="str">
        <f t="shared" si="9"/>
        <v/>
      </c>
      <c r="AB33" s="42" t="str" cm="1">
        <f t="array" ref="AB33">IFERROR(IF($I33="","",_xlfn.IFS($I33="温水出口温度：45℃以上～65℃未満
（ΔT：温水入出口温度差）：5℃～10℃",1,$I33="温水出口温度：65℃以上～75℃未満
（ΔT：温水入出口温度差）：5℃～10℃",2,$I33="温水出口温度：75℃以上～90℃未満
（ΔT：温水入出口温度差）：5℃～10℃",3,$I33="温水出口温度：90℃以上
（ΔT：温水入出口温度差）：5℃～10℃",4,$I33="温水出口温度：65℃以上～75℃未満
（ΔT：温水入出口温度差）：48℃以上",5)),"")</f>
        <v/>
      </c>
      <c r="AC33" s="45" t="str">
        <f t="shared" si="10"/>
        <v/>
      </c>
      <c r="AD33" s="45" t="str" cm="1">
        <f t="array" ref="AD33">IFERROR(_xlfn.IFS(AND($AA33=1,$AB33=2,$AC33&lt;&gt;""),"熱源水入口温度：12℃以上～22℃未満",AND($AA33=1,$AB33=3,$AC33&lt;&gt;""),"熱源水入口温度：30℃以上～40℃未満",AND($AA33=1,$AB33=4,$AC33&lt;&gt;""),"熱源水入口温度：50℃以上",AND($AA33=2,$AB33=5,$AC33&lt;&gt;""),"熱源水入口温度：50℃以上"),"")</f>
        <v/>
      </c>
      <c r="AE33" s="45" t="str">
        <f t="shared" si="1"/>
        <v/>
      </c>
      <c r="AF33" s="27">
        <f t="shared" si="2"/>
        <v>0</v>
      </c>
      <c r="AG33" s="27">
        <f t="shared" si="3"/>
        <v>0</v>
      </c>
      <c r="AH33" s="27" t="str">
        <f t="shared" si="11"/>
        <v/>
      </c>
      <c r="AI33" s="7">
        <f t="shared" si="12"/>
        <v>0</v>
      </c>
      <c r="AJ33" s="7">
        <f t="shared" si="13"/>
        <v>0</v>
      </c>
    </row>
    <row r="34" spans="1:36" s="4" customFormat="1" ht="45" customHeight="1">
      <c r="A34" s="51">
        <f t="shared" si="4"/>
        <v>22</v>
      </c>
      <c r="B34" s="52" t="str">
        <f t="shared" si="5"/>
        <v/>
      </c>
      <c r="C34" s="172"/>
      <c r="D34" s="16" t="str">
        <f t="shared" si="6"/>
        <v/>
      </c>
      <c r="E34" s="16" t="str">
        <f t="shared" si="14"/>
        <v/>
      </c>
      <c r="F34" s="17"/>
      <c r="G34" s="17"/>
      <c r="H34" s="65"/>
      <c r="I34" s="66"/>
      <c r="J34" s="67"/>
      <c r="K34" s="37"/>
      <c r="L34" s="49"/>
      <c r="M34" s="49"/>
      <c r="N34" s="43" t="str">
        <f t="shared" si="7"/>
        <v/>
      </c>
      <c r="O34" s="55" t="str">
        <f t="shared" si="8"/>
        <v/>
      </c>
      <c r="P34" s="71"/>
      <c r="Q34" s="17"/>
      <c r="R34" s="57"/>
      <c r="S34" s="124"/>
      <c r="T34" s="162"/>
      <c r="U34" s="163"/>
      <c r="V34" s="164"/>
      <c r="W34" s="76"/>
      <c r="X34" s="47"/>
      <c r="Y34" s="73" t="str">
        <f t="shared" si="0"/>
        <v/>
      </c>
      <c r="Z34" s="35"/>
      <c r="AA34" s="7" t="str">
        <f t="shared" si="9"/>
        <v/>
      </c>
      <c r="AB34" s="42" t="str" cm="1">
        <f t="array" ref="AB34">IFERROR(IF($I34="","",_xlfn.IFS($I34="温水出口温度：45℃以上～65℃未満
（ΔT：温水入出口温度差）：5℃～10℃",1,$I34="温水出口温度：65℃以上～75℃未満
（ΔT：温水入出口温度差）：5℃～10℃",2,$I34="温水出口温度：75℃以上～90℃未満
（ΔT：温水入出口温度差）：5℃～10℃",3,$I34="温水出口温度：90℃以上
（ΔT：温水入出口温度差）：5℃～10℃",4,$I34="温水出口温度：65℃以上～75℃未満
（ΔT：温水入出口温度差）：48℃以上",5)),"")</f>
        <v/>
      </c>
      <c r="AC34" s="45" t="str">
        <f t="shared" si="10"/>
        <v/>
      </c>
      <c r="AD34" s="45" t="str" cm="1">
        <f t="array" ref="AD34">IFERROR(_xlfn.IFS(AND($AA34=1,$AB34=2,$AC34&lt;&gt;""),"熱源水入口温度：12℃以上～22℃未満",AND($AA34=1,$AB34=3,$AC34&lt;&gt;""),"熱源水入口温度：30℃以上～40℃未満",AND($AA34=1,$AB34=4,$AC34&lt;&gt;""),"熱源水入口温度：50℃以上",AND($AA34=2,$AB34=5,$AC34&lt;&gt;""),"熱源水入口温度：50℃以上"),"")</f>
        <v/>
      </c>
      <c r="AE34" s="45" t="str">
        <f t="shared" si="1"/>
        <v/>
      </c>
      <c r="AF34" s="27">
        <f t="shared" si="2"/>
        <v>0</v>
      </c>
      <c r="AG34" s="27">
        <f t="shared" si="3"/>
        <v>0</v>
      </c>
      <c r="AH34" s="27" t="str">
        <f t="shared" si="11"/>
        <v/>
      </c>
      <c r="AI34" s="7">
        <f t="shared" si="12"/>
        <v>0</v>
      </c>
      <c r="AJ34" s="7">
        <f t="shared" si="13"/>
        <v>0</v>
      </c>
    </row>
    <row r="35" spans="1:36" s="4" customFormat="1" ht="45" customHeight="1">
      <c r="A35" s="51">
        <f t="shared" si="4"/>
        <v>23</v>
      </c>
      <c r="B35" s="52" t="str">
        <f t="shared" si="5"/>
        <v/>
      </c>
      <c r="C35" s="172"/>
      <c r="D35" s="16" t="str">
        <f t="shared" si="6"/>
        <v/>
      </c>
      <c r="E35" s="16" t="str">
        <f t="shared" si="14"/>
        <v/>
      </c>
      <c r="F35" s="17"/>
      <c r="G35" s="17"/>
      <c r="H35" s="65"/>
      <c r="I35" s="66"/>
      <c r="J35" s="67"/>
      <c r="K35" s="37"/>
      <c r="L35" s="49"/>
      <c r="M35" s="49"/>
      <c r="N35" s="43" t="str">
        <f t="shared" si="7"/>
        <v/>
      </c>
      <c r="O35" s="55" t="str">
        <f t="shared" si="8"/>
        <v/>
      </c>
      <c r="P35" s="71"/>
      <c r="Q35" s="17"/>
      <c r="R35" s="57"/>
      <c r="S35" s="124"/>
      <c r="T35" s="162"/>
      <c r="U35" s="163"/>
      <c r="V35" s="164"/>
      <c r="W35" s="76"/>
      <c r="X35" s="47"/>
      <c r="Y35" s="73" t="str">
        <f t="shared" si="0"/>
        <v/>
      </c>
      <c r="Z35" s="35"/>
      <c r="AA35" s="7" t="str">
        <f t="shared" si="9"/>
        <v/>
      </c>
      <c r="AB35" s="42" t="str" cm="1">
        <f t="array" ref="AB35">IFERROR(IF($I35="","",_xlfn.IFS($I35="温水出口温度：45℃以上～65℃未満
（ΔT：温水入出口温度差）：5℃～10℃",1,$I35="温水出口温度：65℃以上～75℃未満
（ΔT：温水入出口温度差）：5℃～10℃",2,$I35="温水出口温度：75℃以上～90℃未満
（ΔT：温水入出口温度差）：5℃～10℃",3,$I35="温水出口温度：90℃以上
（ΔT：温水入出口温度差）：5℃～10℃",4,$I35="温水出口温度：65℃以上～75℃未満
（ΔT：温水入出口温度差）：48℃以上",5)),"")</f>
        <v/>
      </c>
      <c r="AC35" s="45" t="str">
        <f t="shared" si="10"/>
        <v/>
      </c>
      <c r="AD35" s="45" t="str" cm="1">
        <f t="array" ref="AD35">IFERROR(_xlfn.IFS(AND($AA35=1,$AB35=2,$AC35&lt;&gt;""),"熱源水入口温度：12℃以上～22℃未満",AND($AA35=1,$AB35=3,$AC35&lt;&gt;""),"熱源水入口温度：30℃以上～40℃未満",AND($AA35=1,$AB35=4,$AC35&lt;&gt;""),"熱源水入口温度：50℃以上",AND($AA35=2,$AB35=5,$AC35&lt;&gt;""),"熱源水入口温度：50℃以上"),"")</f>
        <v/>
      </c>
      <c r="AE35" s="45" t="str">
        <f t="shared" si="1"/>
        <v/>
      </c>
      <c r="AF35" s="27">
        <f t="shared" si="2"/>
        <v>0</v>
      </c>
      <c r="AG35" s="27">
        <f t="shared" si="3"/>
        <v>0</v>
      </c>
      <c r="AH35" s="27" t="str">
        <f t="shared" si="11"/>
        <v/>
      </c>
      <c r="AI35" s="7">
        <f t="shared" si="12"/>
        <v>0</v>
      </c>
      <c r="AJ35" s="7">
        <f t="shared" si="13"/>
        <v>0</v>
      </c>
    </row>
    <row r="36" spans="1:36" s="4" customFormat="1" ht="45" customHeight="1">
      <c r="A36" s="51">
        <f t="shared" si="4"/>
        <v>24</v>
      </c>
      <c r="B36" s="52" t="str">
        <f t="shared" si="5"/>
        <v/>
      </c>
      <c r="C36" s="172"/>
      <c r="D36" s="16" t="str">
        <f t="shared" si="6"/>
        <v/>
      </c>
      <c r="E36" s="16" t="str">
        <f t="shared" si="14"/>
        <v/>
      </c>
      <c r="F36" s="17"/>
      <c r="G36" s="17"/>
      <c r="H36" s="65"/>
      <c r="I36" s="66"/>
      <c r="J36" s="67"/>
      <c r="K36" s="37"/>
      <c r="L36" s="49"/>
      <c r="M36" s="49"/>
      <c r="N36" s="43" t="str">
        <f t="shared" si="7"/>
        <v/>
      </c>
      <c r="O36" s="55" t="str">
        <f t="shared" si="8"/>
        <v/>
      </c>
      <c r="P36" s="71"/>
      <c r="Q36" s="17"/>
      <c r="R36" s="57"/>
      <c r="S36" s="124"/>
      <c r="T36" s="162"/>
      <c r="U36" s="163"/>
      <c r="V36" s="164"/>
      <c r="W36" s="76"/>
      <c r="X36" s="47"/>
      <c r="Y36" s="73" t="str">
        <f t="shared" si="0"/>
        <v/>
      </c>
      <c r="Z36" s="35"/>
      <c r="AA36" s="7" t="str">
        <f t="shared" si="9"/>
        <v/>
      </c>
      <c r="AB36" s="42" t="str" cm="1">
        <f t="array" ref="AB36">IFERROR(IF($I36="","",_xlfn.IFS($I36="温水出口温度：45℃以上～65℃未満
（ΔT：温水入出口温度差）：5℃～10℃",1,$I36="温水出口温度：65℃以上～75℃未満
（ΔT：温水入出口温度差）：5℃～10℃",2,$I36="温水出口温度：75℃以上～90℃未満
（ΔT：温水入出口温度差）：5℃～10℃",3,$I36="温水出口温度：90℃以上
（ΔT：温水入出口温度差）：5℃～10℃",4,$I36="温水出口温度：65℃以上～75℃未満
（ΔT：温水入出口温度差）：48℃以上",5)),"")</f>
        <v/>
      </c>
      <c r="AC36" s="45" t="str">
        <f t="shared" si="10"/>
        <v/>
      </c>
      <c r="AD36" s="45" t="str" cm="1">
        <f t="array" ref="AD36">IFERROR(_xlfn.IFS(AND($AA36=1,$AB36=2,$AC36&lt;&gt;""),"熱源水入口温度：12℃以上～22℃未満",AND($AA36=1,$AB36=3,$AC36&lt;&gt;""),"熱源水入口温度：30℃以上～40℃未満",AND($AA36=1,$AB36=4,$AC36&lt;&gt;""),"熱源水入口温度：50℃以上",AND($AA36=2,$AB36=5,$AC36&lt;&gt;""),"熱源水入口温度：50℃以上"),"")</f>
        <v/>
      </c>
      <c r="AE36" s="45" t="str">
        <f t="shared" si="1"/>
        <v/>
      </c>
      <c r="AF36" s="27">
        <f t="shared" si="2"/>
        <v>0</v>
      </c>
      <c r="AG36" s="27">
        <f t="shared" si="3"/>
        <v>0</v>
      </c>
      <c r="AH36" s="27" t="str">
        <f t="shared" si="11"/>
        <v/>
      </c>
      <c r="AI36" s="7">
        <f t="shared" si="12"/>
        <v>0</v>
      </c>
      <c r="AJ36" s="7">
        <f t="shared" si="13"/>
        <v>0</v>
      </c>
    </row>
    <row r="37" spans="1:36" s="4" customFormat="1" ht="45" customHeight="1">
      <c r="A37" s="51">
        <f t="shared" si="4"/>
        <v>25</v>
      </c>
      <c r="B37" s="52" t="str">
        <f t="shared" si="5"/>
        <v/>
      </c>
      <c r="C37" s="172"/>
      <c r="D37" s="16" t="str">
        <f t="shared" si="6"/>
        <v/>
      </c>
      <c r="E37" s="16" t="str">
        <f t="shared" si="14"/>
        <v/>
      </c>
      <c r="F37" s="17"/>
      <c r="G37" s="17"/>
      <c r="H37" s="65"/>
      <c r="I37" s="66"/>
      <c r="J37" s="67"/>
      <c r="K37" s="37"/>
      <c r="L37" s="49"/>
      <c r="M37" s="49"/>
      <c r="N37" s="43" t="str">
        <f t="shared" si="7"/>
        <v/>
      </c>
      <c r="O37" s="55" t="str">
        <f t="shared" si="8"/>
        <v/>
      </c>
      <c r="P37" s="71"/>
      <c r="Q37" s="17"/>
      <c r="R37" s="57"/>
      <c r="S37" s="124"/>
      <c r="T37" s="162"/>
      <c r="U37" s="163"/>
      <c r="V37" s="164"/>
      <c r="W37" s="76"/>
      <c r="X37" s="47"/>
      <c r="Y37" s="73" t="str">
        <f t="shared" si="0"/>
        <v/>
      </c>
      <c r="Z37" s="35"/>
      <c r="AA37" s="7" t="str">
        <f t="shared" si="9"/>
        <v/>
      </c>
      <c r="AB37" s="42" t="str" cm="1">
        <f t="array" ref="AB37">IFERROR(IF($I37="","",_xlfn.IFS($I37="温水出口温度：45℃以上～65℃未満
（ΔT：温水入出口温度差）：5℃～10℃",1,$I37="温水出口温度：65℃以上～75℃未満
（ΔT：温水入出口温度差）：5℃～10℃",2,$I37="温水出口温度：75℃以上～90℃未満
（ΔT：温水入出口温度差）：5℃～10℃",3,$I37="温水出口温度：90℃以上
（ΔT：温水入出口温度差）：5℃～10℃",4,$I37="温水出口温度：65℃以上～75℃未満
（ΔT：温水入出口温度差）：48℃以上",5)),"")</f>
        <v/>
      </c>
      <c r="AC37" s="45" t="str">
        <f t="shared" si="10"/>
        <v/>
      </c>
      <c r="AD37" s="45" t="str" cm="1">
        <f t="array" ref="AD37">IFERROR(_xlfn.IFS(AND($AA37=1,$AB37=2,$AC37&lt;&gt;""),"熱源水入口温度：12℃以上～22℃未満",AND($AA37=1,$AB37=3,$AC37&lt;&gt;""),"熱源水入口温度：30℃以上～40℃未満",AND($AA37=1,$AB37=4,$AC37&lt;&gt;""),"熱源水入口温度：50℃以上",AND($AA37=2,$AB37=5,$AC37&lt;&gt;""),"熱源水入口温度：50℃以上"),"")</f>
        <v/>
      </c>
      <c r="AE37" s="45" t="str">
        <f t="shared" si="1"/>
        <v/>
      </c>
      <c r="AF37" s="27">
        <f t="shared" si="2"/>
        <v>0</v>
      </c>
      <c r="AG37" s="27">
        <f t="shared" si="3"/>
        <v>0</v>
      </c>
      <c r="AH37" s="27" t="str">
        <f t="shared" si="11"/>
        <v/>
      </c>
      <c r="AI37" s="7">
        <f t="shared" si="12"/>
        <v>0</v>
      </c>
      <c r="AJ37" s="7">
        <f t="shared" si="13"/>
        <v>0</v>
      </c>
    </row>
    <row r="38" spans="1:36" s="4" customFormat="1" ht="45" customHeight="1">
      <c r="A38" s="51">
        <f t="shared" si="4"/>
        <v>26</v>
      </c>
      <c r="B38" s="52" t="str">
        <f t="shared" si="5"/>
        <v/>
      </c>
      <c r="C38" s="172"/>
      <c r="D38" s="16" t="str">
        <f t="shared" si="6"/>
        <v/>
      </c>
      <c r="E38" s="16" t="str">
        <f t="shared" si="14"/>
        <v/>
      </c>
      <c r="F38" s="17"/>
      <c r="G38" s="17"/>
      <c r="H38" s="65"/>
      <c r="I38" s="66"/>
      <c r="J38" s="67"/>
      <c r="K38" s="37"/>
      <c r="L38" s="49"/>
      <c r="M38" s="49"/>
      <c r="N38" s="43" t="str">
        <f t="shared" si="7"/>
        <v/>
      </c>
      <c r="O38" s="55" t="str">
        <f t="shared" si="8"/>
        <v/>
      </c>
      <c r="P38" s="71"/>
      <c r="Q38" s="17"/>
      <c r="R38" s="57"/>
      <c r="S38" s="124"/>
      <c r="T38" s="162"/>
      <c r="U38" s="163"/>
      <c r="V38" s="164"/>
      <c r="W38" s="76"/>
      <c r="X38" s="47"/>
      <c r="Y38" s="73" t="str">
        <f t="shared" si="0"/>
        <v/>
      </c>
      <c r="Z38" s="35"/>
      <c r="AA38" s="7" t="str">
        <f t="shared" si="9"/>
        <v/>
      </c>
      <c r="AB38" s="42" t="str" cm="1">
        <f t="array" ref="AB38">IFERROR(IF($I38="","",_xlfn.IFS($I38="温水出口温度：45℃以上～65℃未満
（ΔT：温水入出口温度差）：5℃～10℃",1,$I38="温水出口温度：65℃以上～75℃未満
（ΔT：温水入出口温度差）：5℃～10℃",2,$I38="温水出口温度：75℃以上～90℃未満
（ΔT：温水入出口温度差）：5℃～10℃",3,$I38="温水出口温度：90℃以上
（ΔT：温水入出口温度差）：5℃～10℃",4,$I38="温水出口温度：65℃以上～75℃未満
（ΔT：温水入出口温度差）：48℃以上",5)),"")</f>
        <v/>
      </c>
      <c r="AC38" s="45" t="str">
        <f t="shared" si="10"/>
        <v/>
      </c>
      <c r="AD38" s="45" t="str" cm="1">
        <f t="array" ref="AD38">IFERROR(_xlfn.IFS(AND($AA38=1,$AB38=2,$AC38&lt;&gt;""),"熱源水入口温度：12℃以上～22℃未満",AND($AA38=1,$AB38=3,$AC38&lt;&gt;""),"熱源水入口温度：30℃以上～40℃未満",AND($AA38=1,$AB38=4,$AC38&lt;&gt;""),"熱源水入口温度：50℃以上",AND($AA38=2,$AB38=5,$AC38&lt;&gt;""),"熱源水入口温度：50℃以上"),"")</f>
        <v/>
      </c>
      <c r="AE38" s="45" t="str">
        <f t="shared" si="1"/>
        <v/>
      </c>
      <c r="AF38" s="27">
        <f t="shared" si="2"/>
        <v>0</v>
      </c>
      <c r="AG38" s="27">
        <f t="shared" si="3"/>
        <v>0</v>
      </c>
      <c r="AH38" s="27" t="str">
        <f t="shared" si="11"/>
        <v/>
      </c>
      <c r="AI38" s="7">
        <f t="shared" si="12"/>
        <v>0</v>
      </c>
      <c r="AJ38" s="7">
        <f t="shared" si="13"/>
        <v>0</v>
      </c>
    </row>
    <row r="39" spans="1:36" s="4" customFormat="1" ht="45" customHeight="1">
      <c r="A39" s="51">
        <f t="shared" si="4"/>
        <v>27</v>
      </c>
      <c r="B39" s="52" t="str">
        <f t="shared" si="5"/>
        <v/>
      </c>
      <c r="C39" s="172"/>
      <c r="D39" s="16" t="str">
        <f t="shared" si="6"/>
        <v/>
      </c>
      <c r="E39" s="16" t="str">
        <f t="shared" si="14"/>
        <v/>
      </c>
      <c r="F39" s="17"/>
      <c r="G39" s="17"/>
      <c r="H39" s="65"/>
      <c r="I39" s="66"/>
      <c r="J39" s="67"/>
      <c r="K39" s="37"/>
      <c r="L39" s="49"/>
      <c r="M39" s="49"/>
      <c r="N39" s="43" t="str">
        <f t="shared" si="7"/>
        <v/>
      </c>
      <c r="O39" s="55" t="str">
        <f t="shared" si="8"/>
        <v/>
      </c>
      <c r="P39" s="71"/>
      <c r="Q39" s="17"/>
      <c r="R39" s="57"/>
      <c r="S39" s="124"/>
      <c r="T39" s="162"/>
      <c r="U39" s="163"/>
      <c r="V39" s="164"/>
      <c r="W39" s="76"/>
      <c r="X39" s="47"/>
      <c r="Y39" s="73" t="str">
        <f t="shared" si="0"/>
        <v/>
      </c>
      <c r="Z39" s="35"/>
      <c r="AA39" s="7" t="str">
        <f t="shared" si="9"/>
        <v/>
      </c>
      <c r="AB39" s="42" t="str" cm="1">
        <f t="array" ref="AB39">IFERROR(IF($I39="","",_xlfn.IFS($I39="温水出口温度：45℃以上～65℃未満
（ΔT：温水入出口温度差）：5℃～10℃",1,$I39="温水出口温度：65℃以上～75℃未満
（ΔT：温水入出口温度差）：5℃～10℃",2,$I39="温水出口温度：75℃以上～90℃未満
（ΔT：温水入出口温度差）：5℃～10℃",3,$I39="温水出口温度：90℃以上
（ΔT：温水入出口温度差）：5℃～10℃",4,$I39="温水出口温度：65℃以上～75℃未満
（ΔT：温水入出口温度差）：48℃以上",5)),"")</f>
        <v/>
      </c>
      <c r="AC39" s="45" t="str">
        <f t="shared" si="10"/>
        <v/>
      </c>
      <c r="AD39" s="45" t="str" cm="1">
        <f t="array" ref="AD39">IFERROR(_xlfn.IFS(AND($AA39=1,$AB39=2,$AC39&lt;&gt;""),"熱源水入口温度：12℃以上～22℃未満",AND($AA39=1,$AB39=3,$AC39&lt;&gt;""),"熱源水入口温度：30℃以上～40℃未満",AND($AA39=1,$AB39=4,$AC39&lt;&gt;""),"熱源水入口温度：50℃以上",AND($AA39=2,$AB39=5,$AC39&lt;&gt;""),"熱源水入口温度：50℃以上"),"")</f>
        <v/>
      </c>
      <c r="AE39" s="45" t="str">
        <f t="shared" si="1"/>
        <v/>
      </c>
      <c r="AF39" s="27">
        <f t="shared" si="2"/>
        <v>0</v>
      </c>
      <c r="AG39" s="27">
        <f t="shared" si="3"/>
        <v>0</v>
      </c>
      <c r="AH39" s="27" t="str">
        <f t="shared" si="11"/>
        <v/>
      </c>
      <c r="AI39" s="7">
        <f t="shared" si="12"/>
        <v>0</v>
      </c>
      <c r="AJ39" s="7">
        <f t="shared" si="13"/>
        <v>0</v>
      </c>
    </row>
    <row r="40" spans="1:36" s="4" customFormat="1" ht="45" customHeight="1">
      <c r="A40" s="51">
        <f t="shared" si="4"/>
        <v>28</v>
      </c>
      <c r="B40" s="52" t="str">
        <f t="shared" si="5"/>
        <v/>
      </c>
      <c r="C40" s="172"/>
      <c r="D40" s="16" t="str">
        <f t="shared" si="6"/>
        <v/>
      </c>
      <c r="E40" s="16" t="str">
        <f t="shared" si="14"/>
        <v/>
      </c>
      <c r="F40" s="17"/>
      <c r="G40" s="17"/>
      <c r="H40" s="65"/>
      <c r="I40" s="66"/>
      <c r="J40" s="67"/>
      <c r="K40" s="37"/>
      <c r="L40" s="49"/>
      <c r="M40" s="49"/>
      <c r="N40" s="43" t="str">
        <f t="shared" si="7"/>
        <v/>
      </c>
      <c r="O40" s="55" t="str">
        <f t="shared" si="8"/>
        <v/>
      </c>
      <c r="P40" s="71"/>
      <c r="Q40" s="17"/>
      <c r="R40" s="57"/>
      <c r="S40" s="124"/>
      <c r="T40" s="162"/>
      <c r="U40" s="163"/>
      <c r="V40" s="164"/>
      <c r="W40" s="76"/>
      <c r="X40" s="47"/>
      <c r="Y40" s="73" t="str">
        <f t="shared" si="0"/>
        <v/>
      </c>
      <c r="Z40" s="35"/>
      <c r="AA40" s="7" t="str">
        <f t="shared" si="9"/>
        <v/>
      </c>
      <c r="AB40" s="42" t="str" cm="1">
        <f t="array" ref="AB40">IFERROR(IF($I40="","",_xlfn.IFS($I40="温水出口温度：45℃以上～65℃未満
（ΔT：温水入出口温度差）：5℃～10℃",1,$I40="温水出口温度：65℃以上～75℃未満
（ΔT：温水入出口温度差）：5℃～10℃",2,$I40="温水出口温度：75℃以上～90℃未満
（ΔT：温水入出口温度差）：5℃～10℃",3,$I40="温水出口温度：90℃以上
（ΔT：温水入出口温度差）：5℃～10℃",4,$I40="温水出口温度：65℃以上～75℃未満
（ΔT：温水入出口温度差）：48℃以上",5)),"")</f>
        <v/>
      </c>
      <c r="AC40" s="45" t="str">
        <f t="shared" si="10"/>
        <v/>
      </c>
      <c r="AD40" s="45" t="str" cm="1">
        <f t="array" ref="AD40">IFERROR(_xlfn.IFS(AND($AA40=1,$AB40=2,$AC40&lt;&gt;""),"熱源水入口温度：12℃以上～22℃未満",AND($AA40=1,$AB40=3,$AC40&lt;&gt;""),"熱源水入口温度：30℃以上～40℃未満",AND($AA40=1,$AB40=4,$AC40&lt;&gt;""),"熱源水入口温度：50℃以上",AND($AA40=2,$AB40=5,$AC40&lt;&gt;""),"熱源水入口温度：50℃以上"),"")</f>
        <v/>
      </c>
      <c r="AE40" s="45" t="str">
        <f t="shared" si="1"/>
        <v/>
      </c>
      <c r="AF40" s="27">
        <f t="shared" si="2"/>
        <v>0</v>
      </c>
      <c r="AG40" s="27">
        <f t="shared" si="3"/>
        <v>0</v>
      </c>
      <c r="AH40" s="27" t="str">
        <f t="shared" si="11"/>
        <v/>
      </c>
      <c r="AI40" s="7">
        <f t="shared" si="12"/>
        <v>0</v>
      </c>
      <c r="AJ40" s="7">
        <f t="shared" si="13"/>
        <v>0</v>
      </c>
    </row>
    <row r="41" spans="1:36" s="4" customFormat="1" ht="45" customHeight="1">
      <c r="A41" s="51">
        <f t="shared" si="4"/>
        <v>29</v>
      </c>
      <c r="B41" s="52" t="str">
        <f t="shared" si="5"/>
        <v/>
      </c>
      <c r="C41" s="172"/>
      <c r="D41" s="16" t="str">
        <f t="shared" si="6"/>
        <v/>
      </c>
      <c r="E41" s="16" t="str">
        <f t="shared" si="14"/>
        <v/>
      </c>
      <c r="F41" s="17"/>
      <c r="G41" s="17"/>
      <c r="H41" s="65"/>
      <c r="I41" s="66"/>
      <c r="J41" s="67"/>
      <c r="K41" s="37"/>
      <c r="L41" s="49"/>
      <c r="M41" s="49"/>
      <c r="N41" s="43" t="str">
        <f t="shared" si="7"/>
        <v/>
      </c>
      <c r="O41" s="55" t="str">
        <f t="shared" si="8"/>
        <v/>
      </c>
      <c r="P41" s="71"/>
      <c r="Q41" s="17"/>
      <c r="R41" s="57"/>
      <c r="S41" s="124"/>
      <c r="T41" s="162"/>
      <c r="U41" s="163"/>
      <c r="V41" s="164"/>
      <c r="W41" s="76"/>
      <c r="X41" s="47"/>
      <c r="Y41" s="73" t="str">
        <f t="shared" si="0"/>
        <v/>
      </c>
      <c r="Z41" s="35"/>
      <c r="AA41" s="7" t="str">
        <f t="shared" si="9"/>
        <v/>
      </c>
      <c r="AB41" s="42" t="str" cm="1">
        <f t="array" ref="AB41">IFERROR(IF($I41="","",_xlfn.IFS($I41="温水出口温度：45℃以上～65℃未満
（ΔT：温水入出口温度差）：5℃～10℃",1,$I41="温水出口温度：65℃以上～75℃未満
（ΔT：温水入出口温度差）：5℃～10℃",2,$I41="温水出口温度：75℃以上～90℃未満
（ΔT：温水入出口温度差）：5℃～10℃",3,$I41="温水出口温度：90℃以上
（ΔT：温水入出口温度差）：5℃～10℃",4,$I41="温水出口温度：65℃以上～75℃未満
（ΔT：温水入出口温度差）：48℃以上",5)),"")</f>
        <v/>
      </c>
      <c r="AC41" s="45" t="str">
        <f t="shared" si="10"/>
        <v/>
      </c>
      <c r="AD41" s="45" t="str" cm="1">
        <f t="array" ref="AD41">IFERROR(_xlfn.IFS(AND($AA41=1,$AB41=2,$AC41&lt;&gt;""),"熱源水入口温度：12℃以上～22℃未満",AND($AA41=1,$AB41=3,$AC41&lt;&gt;""),"熱源水入口温度：30℃以上～40℃未満",AND($AA41=1,$AB41=4,$AC41&lt;&gt;""),"熱源水入口温度：50℃以上",AND($AA41=2,$AB41=5,$AC41&lt;&gt;""),"熱源水入口温度：50℃以上"),"")</f>
        <v/>
      </c>
      <c r="AE41" s="45" t="str">
        <f t="shared" si="1"/>
        <v/>
      </c>
      <c r="AF41" s="27">
        <f t="shared" si="2"/>
        <v>0</v>
      </c>
      <c r="AG41" s="27">
        <f t="shared" si="3"/>
        <v>0</v>
      </c>
      <c r="AH41" s="27" t="str">
        <f t="shared" si="11"/>
        <v/>
      </c>
      <c r="AI41" s="7">
        <f t="shared" si="12"/>
        <v>0</v>
      </c>
      <c r="AJ41" s="7">
        <f t="shared" si="13"/>
        <v>0</v>
      </c>
    </row>
    <row r="42" spans="1:36" s="4" customFormat="1" ht="45" customHeight="1">
      <c r="A42" s="51">
        <f t="shared" si="4"/>
        <v>30</v>
      </c>
      <c r="B42" s="52" t="str">
        <f t="shared" si="5"/>
        <v/>
      </c>
      <c r="C42" s="172"/>
      <c r="D42" s="16" t="str">
        <f t="shared" si="6"/>
        <v/>
      </c>
      <c r="E42" s="16" t="str">
        <f t="shared" si="14"/>
        <v/>
      </c>
      <c r="F42" s="17"/>
      <c r="G42" s="17"/>
      <c r="H42" s="65"/>
      <c r="I42" s="66"/>
      <c r="J42" s="67"/>
      <c r="K42" s="37"/>
      <c r="L42" s="49"/>
      <c r="M42" s="49"/>
      <c r="N42" s="43" t="str">
        <f t="shared" si="7"/>
        <v/>
      </c>
      <c r="O42" s="55" t="str">
        <f t="shared" si="8"/>
        <v/>
      </c>
      <c r="P42" s="71"/>
      <c r="Q42" s="17"/>
      <c r="R42" s="57"/>
      <c r="S42" s="124"/>
      <c r="T42" s="162"/>
      <c r="U42" s="163"/>
      <c r="V42" s="164"/>
      <c r="W42" s="76"/>
      <c r="X42" s="47"/>
      <c r="Y42" s="73" t="str">
        <f t="shared" si="0"/>
        <v/>
      </c>
      <c r="Z42" s="35"/>
      <c r="AA42" s="7" t="str">
        <f t="shared" si="9"/>
        <v/>
      </c>
      <c r="AB42" s="42" t="str" cm="1">
        <f t="array" ref="AB42">IFERROR(IF($I42="","",_xlfn.IFS($I42="温水出口温度：45℃以上～65℃未満
（ΔT：温水入出口温度差）：5℃～10℃",1,$I42="温水出口温度：65℃以上～75℃未満
（ΔT：温水入出口温度差）：5℃～10℃",2,$I42="温水出口温度：75℃以上～90℃未満
（ΔT：温水入出口温度差）：5℃～10℃",3,$I42="温水出口温度：90℃以上
（ΔT：温水入出口温度差）：5℃～10℃",4,$I42="温水出口温度：65℃以上～75℃未満
（ΔT：温水入出口温度差）：48℃以上",5)),"")</f>
        <v/>
      </c>
      <c r="AC42" s="45" t="str">
        <f t="shared" si="10"/>
        <v/>
      </c>
      <c r="AD42" s="45" t="str" cm="1">
        <f t="array" ref="AD42">IFERROR(_xlfn.IFS(AND($AA42=1,$AB42=2,$AC42&lt;&gt;""),"熱源水入口温度：12℃以上～22℃未満",AND($AA42=1,$AB42=3,$AC42&lt;&gt;""),"熱源水入口温度：30℃以上～40℃未満",AND($AA42=1,$AB42=4,$AC42&lt;&gt;""),"熱源水入口温度：50℃以上",AND($AA42=2,$AB42=5,$AC42&lt;&gt;""),"熱源水入口温度：50℃以上"),"")</f>
        <v/>
      </c>
      <c r="AE42" s="45" t="str">
        <f t="shared" si="1"/>
        <v/>
      </c>
      <c r="AF42" s="27">
        <f t="shared" si="2"/>
        <v>0</v>
      </c>
      <c r="AG42" s="27">
        <f t="shared" si="3"/>
        <v>0</v>
      </c>
      <c r="AH42" s="27" t="str">
        <f t="shared" si="11"/>
        <v/>
      </c>
      <c r="AI42" s="7">
        <f t="shared" si="12"/>
        <v>0</v>
      </c>
      <c r="AJ42" s="7">
        <f t="shared" si="13"/>
        <v>0</v>
      </c>
    </row>
    <row r="43" spans="1:36" s="4" customFormat="1" ht="45" customHeight="1">
      <c r="A43" s="51">
        <f t="shared" si="4"/>
        <v>31</v>
      </c>
      <c r="B43" s="52" t="str">
        <f t="shared" si="5"/>
        <v/>
      </c>
      <c r="C43" s="172"/>
      <c r="D43" s="16" t="str">
        <f t="shared" si="6"/>
        <v/>
      </c>
      <c r="E43" s="16" t="str">
        <f t="shared" si="14"/>
        <v/>
      </c>
      <c r="F43" s="17"/>
      <c r="G43" s="17"/>
      <c r="H43" s="65"/>
      <c r="I43" s="66"/>
      <c r="J43" s="67"/>
      <c r="K43" s="37"/>
      <c r="L43" s="49"/>
      <c r="M43" s="49"/>
      <c r="N43" s="43" t="str">
        <f t="shared" si="7"/>
        <v/>
      </c>
      <c r="O43" s="55" t="str">
        <f t="shared" si="8"/>
        <v/>
      </c>
      <c r="P43" s="71"/>
      <c r="Q43" s="17"/>
      <c r="R43" s="57"/>
      <c r="S43" s="124"/>
      <c r="T43" s="162"/>
      <c r="U43" s="163"/>
      <c r="V43" s="164"/>
      <c r="W43" s="76"/>
      <c r="X43" s="47"/>
      <c r="Y43" s="73" t="str">
        <f t="shared" si="0"/>
        <v/>
      </c>
      <c r="Z43" s="35"/>
      <c r="AA43" s="7" t="str">
        <f t="shared" si="9"/>
        <v/>
      </c>
      <c r="AB43" s="42" t="str" cm="1">
        <f t="array" ref="AB43">IFERROR(IF($I43="","",_xlfn.IFS($I43="温水出口温度：45℃以上～65℃未満
（ΔT：温水入出口温度差）：5℃～10℃",1,$I43="温水出口温度：65℃以上～75℃未満
（ΔT：温水入出口温度差）：5℃～10℃",2,$I43="温水出口温度：75℃以上～90℃未満
（ΔT：温水入出口温度差）：5℃～10℃",3,$I43="温水出口温度：90℃以上
（ΔT：温水入出口温度差）：5℃～10℃",4,$I43="温水出口温度：65℃以上～75℃未満
（ΔT：温水入出口温度差）：48℃以上",5)),"")</f>
        <v/>
      </c>
      <c r="AC43" s="45" t="str">
        <f t="shared" si="10"/>
        <v/>
      </c>
      <c r="AD43" s="45" t="str" cm="1">
        <f t="array" ref="AD43">IFERROR(_xlfn.IFS(AND($AA43=1,$AB43=2,$AC43&lt;&gt;""),"熱源水入口温度：12℃以上～22℃未満",AND($AA43=1,$AB43=3,$AC43&lt;&gt;""),"熱源水入口温度：30℃以上～40℃未満",AND($AA43=1,$AB43=4,$AC43&lt;&gt;""),"熱源水入口温度：50℃以上",AND($AA43=2,$AB43=5,$AC43&lt;&gt;""),"熱源水入口温度：50℃以上"),"")</f>
        <v/>
      </c>
      <c r="AE43" s="45" t="str">
        <f t="shared" si="1"/>
        <v/>
      </c>
      <c r="AF43" s="27">
        <f t="shared" si="2"/>
        <v>0</v>
      </c>
      <c r="AG43" s="27">
        <f t="shared" si="3"/>
        <v>0</v>
      </c>
      <c r="AH43" s="27" t="str">
        <f t="shared" si="11"/>
        <v/>
      </c>
      <c r="AI43" s="7">
        <f t="shared" si="12"/>
        <v>0</v>
      </c>
      <c r="AJ43" s="7">
        <f t="shared" si="13"/>
        <v>0</v>
      </c>
    </row>
    <row r="44" spans="1:36" s="4" customFormat="1" ht="45" customHeight="1">
      <c r="A44" s="51">
        <f t="shared" si="4"/>
        <v>32</v>
      </c>
      <c r="B44" s="52" t="str">
        <f t="shared" si="5"/>
        <v/>
      </c>
      <c r="C44" s="172"/>
      <c r="D44" s="16" t="str">
        <f t="shared" si="6"/>
        <v/>
      </c>
      <c r="E44" s="16" t="str">
        <f t="shared" si="14"/>
        <v/>
      </c>
      <c r="F44" s="17"/>
      <c r="G44" s="17"/>
      <c r="H44" s="65"/>
      <c r="I44" s="66"/>
      <c r="J44" s="67"/>
      <c r="K44" s="37"/>
      <c r="L44" s="49"/>
      <c r="M44" s="49"/>
      <c r="N44" s="43" t="str">
        <f t="shared" si="7"/>
        <v/>
      </c>
      <c r="O44" s="55" t="str">
        <f t="shared" si="8"/>
        <v/>
      </c>
      <c r="P44" s="71"/>
      <c r="Q44" s="17"/>
      <c r="R44" s="57"/>
      <c r="S44" s="124"/>
      <c r="T44" s="162"/>
      <c r="U44" s="163"/>
      <c r="V44" s="164"/>
      <c r="W44" s="76"/>
      <c r="X44" s="47"/>
      <c r="Y44" s="73" t="str">
        <f t="shared" si="0"/>
        <v/>
      </c>
      <c r="Z44" s="35"/>
      <c r="AA44" s="7" t="str">
        <f t="shared" si="9"/>
        <v/>
      </c>
      <c r="AB44" s="42" t="str" cm="1">
        <f t="array" ref="AB44">IFERROR(IF($I44="","",_xlfn.IFS($I44="温水出口温度：45℃以上～65℃未満
（ΔT：温水入出口温度差）：5℃～10℃",1,$I44="温水出口温度：65℃以上～75℃未満
（ΔT：温水入出口温度差）：5℃～10℃",2,$I44="温水出口温度：75℃以上～90℃未満
（ΔT：温水入出口温度差）：5℃～10℃",3,$I44="温水出口温度：90℃以上
（ΔT：温水入出口温度差）：5℃～10℃",4,$I44="温水出口温度：65℃以上～75℃未満
（ΔT：温水入出口温度差）：48℃以上",5)),"")</f>
        <v/>
      </c>
      <c r="AC44" s="45" t="str">
        <f t="shared" si="10"/>
        <v/>
      </c>
      <c r="AD44" s="45" t="str" cm="1">
        <f t="array" ref="AD44">IFERROR(_xlfn.IFS(AND($AA44=1,$AB44=2,$AC44&lt;&gt;""),"熱源水入口温度：12℃以上～22℃未満",AND($AA44=1,$AB44=3,$AC44&lt;&gt;""),"熱源水入口温度：30℃以上～40℃未満",AND($AA44=1,$AB44=4,$AC44&lt;&gt;""),"熱源水入口温度：50℃以上",AND($AA44=2,$AB44=5,$AC44&lt;&gt;""),"熱源水入口温度：50℃以上"),"")</f>
        <v/>
      </c>
      <c r="AE44" s="45" t="str">
        <f t="shared" si="1"/>
        <v/>
      </c>
      <c r="AF44" s="27">
        <f t="shared" si="2"/>
        <v>0</v>
      </c>
      <c r="AG44" s="27">
        <f t="shared" si="3"/>
        <v>0</v>
      </c>
      <c r="AH44" s="27" t="str">
        <f t="shared" si="11"/>
        <v/>
      </c>
      <c r="AI44" s="7">
        <f t="shared" si="12"/>
        <v>0</v>
      </c>
      <c r="AJ44" s="7">
        <f t="shared" si="13"/>
        <v>0</v>
      </c>
    </row>
    <row r="45" spans="1:36" s="4" customFormat="1" ht="45" customHeight="1">
      <c r="A45" s="51">
        <f t="shared" si="4"/>
        <v>33</v>
      </c>
      <c r="B45" s="52" t="str">
        <f t="shared" si="5"/>
        <v/>
      </c>
      <c r="C45" s="172"/>
      <c r="D45" s="16" t="str">
        <f t="shared" si="6"/>
        <v/>
      </c>
      <c r="E45" s="16" t="str">
        <f t="shared" si="14"/>
        <v/>
      </c>
      <c r="F45" s="17"/>
      <c r="G45" s="17"/>
      <c r="H45" s="65"/>
      <c r="I45" s="66"/>
      <c r="J45" s="67"/>
      <c r="K45" s="37"/>
      <c r="L45" s="49"/>
      <c r="M45" s="49"/>
      <c r="N45" s="43" t="str">
        <f t="shared" si="7"/>
        <v/>
      </c>
      <c r="O45" s="55" t="str">
        <f t="shared" si="8"/>
        <v/>
      </c>
      <c r="P45" s="71"/>
      <c r="Q45" s="17"/>
      <c r="R45" s="57"/>
      <c r="S45" s="124"/>
      <c r="T45" s="162"/>
      <c r="U45" s="163"/>
      <c r="V45" s="164"/>
      <c r="W45" s="76"/>
      <c r="X45" s="47"/>
      <c r="Y45" s="73" t="str">
        <f t="shared" ref="Y45:Y62" si="15">IF(G45="","",G45)</f>
        <v/>
      </c>
      <c r="Z45" s="35"/>
      <c r="AA45" s="7" t="str">
        <f t="shared" si="9"/>
        <v/>
      </c>
      <c r="AB45" s="42" t="str" cm="1">
        <f t="array" ref="AB45">IFERROR(IF($I45="","",_xlfn.IFS($I45="温水出口温度：45℃以上～65℃未満
（ΔT：温水入出口温度差）：5℃～10℃",1,$I45="温水出口温度：65℃以上～75℃未満
（ΔT：温水入出口温度差）：5℃～10℃",2,$I45="温水出口温度：75℃以上～90℃未満
（ΔT：温水入出口温度差）：5℃～10℃",3,$I45="温水出口温度：90℃以上
（ΔT：温水入出口温度差）：5℃～10℃",4,$I45="温水出口温度：65℃以上～75℃未満
（ΔT：温水入出口温度差）：48℃以上",5)),"")</f>
        <v/>
      </c>
      <c r="AC45" s="45" t="str">
        <f t="shared" si="10"/>
        <v/>
      </c>
      <c r="AD45" s="45" t="str" cm="1">
        <f t="array" ref="AD45">IFERROR(_xlfn.IFS(AND($AA45=1,$AB45=2,$AC45&lt;&gt;""),"熱源水入口温度：12℃以上～22℃未満",AND($AA45=1,$AB45=3,$AC45&lt;&gt;""),"熱源水入口温度：30℃以上～40℃未満",AND($AA45=1,$AB45=4,$AC45&lt;&gt;""),"熱源水入口温度：50℃以上",AND($AA45=2,$AB45=5,$AC45&lt;&gt;""),"熱源水入口温度：50℃以上"),"")</f>
        <v/>
      </c>
      <c r="AE45" s="45" t="str">
        <f t="shared" ref="AE45:AE62" si="16">IF($L45="","",IF(AND($AA45=1,AB45=1,$L45&gt;100),VALUE(3.79),IF(AND($AA45=1,AB45=1,$L45&lt;=100),VALUE(4.27),IF(AND($AA45=1,AB45=2,$J45="熱源水入口温度：0℃以下"),VALUE(2.75),IF(AND($AA45=1,AB45=2,$J45="熱源水入口温度：12℃以上～22℃未満",$L45&lt;=100),VALUE(2.88),IF(AND($AA45=1,AB45=2,$J45="熱源水入口温度：12℃以上～22℃未満",$L45&gt;100),VALUE(3.19),IF(AND($AA45=1,AB45=3,$J45="熱源水入口温度：12℃以上～22℃未満"),VALUE(2.2),IF(AND($AA45=1,AB45=3,$J45="熱源水入口温度：30℃以上～40℃未満"),VALUE(3.38),IF(AND($AA45=1,AB45=4,$J45="熱源水入口温度：12℃以上～22℃未満"),VALUE(2.74),IF(AND($AA45=1,AB45=4,$J45="熱源水入口温度：50℃以上"),VALUE(4),IF(AND($AA45=2,AB45=5,$J45="熱源水入口温度：12℃以上～22℃未満"),VALUE(4.23),IF(AND($AA45=2,AB45=5,$J45="熱源水入口温度：50℃以上"),VALUE(10.19),IF(AND($AA45=3,AB45=1,$J45="熱源水入口温度：5℃以上～12℃未満"),VALUE(2.4),IF(AND($AA45=3,AB45=3,$J45="熱源水入口温度：12℃以上～22℃未満"),VALUE(2.02),IF(AND($AA45=4,AB45=5),VALUE(3.96),"要確認")))))))))))))))</f>
        <v/>
      </c>
      <c r="AF45" s="27">
        <f t="shared" ref="AF45:AF62" si="17">IF(AND(($C45&lt;&gt;""),(OR($C$2="",$F$2="",$G$3="",C45="",F45="",G45="",H45="",I45="",J45="",L45="",M45="",K45=""))),1,0)</f>
        <v>0</v>
      </c>
      <c r="AG45" s="27">
        <f t="shared" ref="AG45:AG62" si="18">IF(AND($G45&lt;&gt;"",COUNTIF($G45,"*■*")&gt;0,$Q45=""),1,0)</f>
        <v>0</v>
      </c>
      <c r="AH45" s="27" t="str">
        <f t="shared" si="11"/>
        <v/>
      </c>
      <c r="AI45" s="7">
        <f t="shared" si="12"/>
        <v>0</v>
      </c>
      <c r="AJ45" s="7">
        <f t="shared" si="13"/>
        <v>0</v>
      </c>
    </row>
    <row r="46" spans="1:36" s="4" customFormat="1" ht="45" customHeight="1">
      <c r="A46" s="51">
        <f t="shared" si="4"/>
        <v>34</v>
      </c>
      <c r="B46" s="52" t="str">
        <f t="shared" si="5"/>
        <v/>
      </c>
      <c r="C46" s="172"/>
      <c r="D46" s="16" t="str">
        <f t="shared" si="6"/>
        <v/>
      </c>
      <c r="E46" s="16" t="str">
        <f t="shared" si="14"/>
        <v/>
      </c>
      <c r="F46" s="17"/>
      <c r="G46" s="17"/>
      <c r="H46" s="65"/>
      <c r="I46" s="66"/>
      <c r="J46" s="67"/>
      <c r="K46" s="37"/>
      <c r="L46" s="49"/>
      <c r="M46" s="49"/>
      <c r="N46" s="43" t="str">
        <f t="shared" si="7"/>
        <v/>
      </c>
      <c r="O46" s="55" t="str">
        <f t="shared" si="8"/>
        <v/>
      </c>
      <c r="P46" s="71"/>
      <c r="Q46" s="17"/>
      <c r="R46" s="57"/>
      <c r="S46" s="124"/>
      <c r="T46" s="162"/>
      <c r="U46" s="163"/>
      <c r="V46" s="164"/>
      <c r="W46" s="76"/>
      <c r="X46" s="47"/>
      <c r="Y46" s="73" t="str">
        <f t="shared" si="15"/>
        <v/>
      </c>
      <c r="Z46" s="35"/>
      <c r="AA46" s="7" t="str">
        <f t="shared" si="9"/>
        <v/>
      </c>
      <c r="AB46" s="42" t="str" cm="1">
        <f t="array" ref="AB46">IFERROR(IF($I46="","",_xlfn.IFS($I46="温水出口温度：45℃以上～65℃未満
（ΔT：温水入出口温度差）：5℃～10℃",1,$I46="温水出口温度：65℃以上～75℃未満
（ΔT：温水入出口温度差）：5℃～10℃",2,$I46="温水出口温度：75℃以上～90℃未満
（ΔT：温水入出口温度差）：5℃～10℃",3,$I46="温水出口温度：90℃以上
（ΔT：温水入出口温度差）：5℃～10℃",4,$I46="温水出口温度：65℃以上～75℃未満
（ΔT：温水入出口温度差）：48℃以上",5)),"")</f>
        <v/>
      </c>
      <c r="AC46" s="45" t="str">
        <f t="shared" si="10"/>
        <v/>
      </c>
      <c r="AD46" s="45" t="str" cm="1">
        <f t="array" ref="AD46">IFERROR(_xlfn.IFS(AND($AA46=1,$AB46=2,$AC46&lt;&gt;""),"熱源水入口温度：12℃以上～22℃未満",AND($AA46=1,$AB46=3,$AC46&lt;&gt;""),"熱源水入口温度：30℃以上～40℃未満",AND($AA46=1,$AB46=4,$AC46&lt;&gt;""),"熱源水入口温度：50℃以上",AND($AA46=2,$AB46=5,$AC46&lt;&gt;""),"熱源水入口温度：50℃以上"),"")</f>
        <v/>
      </c>
      <c r="AE46" s="45" t="str">
        <f t="shared" si="16"/>
        <v/>
      </c>
      <c r="AF46" s="27">
        <f t="shared" si="17"/>
        <v>0</v>
      </c>
      <c r="AG46" s="27">
        <f t="shared" si="18"/>
        <v>0</v>
      </c>
      <c r="AH46" s="27" t="str">
        <f t="shared" si="11"/>
        <v/>
      </c>
      <c r="AI46" s="7">
        <f t="shared" si="12"/>
        <v>0</v>
      </c>
      <c r="AJ46" s="7">
        <f t="shared" si="13"/>
        <v>0</v>
      </c>
    </row>
    <row r="47" spans="1:36" s="4" customFormat="1" ht="45" customHeight="1">
      <c r="A47" s="51">
        <f t="shared" si="4"/>
        <v>35</v>
      </c>
      <c r="B47" s="52" t="str">
        <f t="shared" si="5"/>
        <v/>
      </c>
      <c r="C47" s="172"/>
      <c r="D47" s="16" t="str">
        <f t="shared" si="6"/>
        <v/>
      </c>
      <c r="E47" s="16" t="str">
        <f t="shared" si="14"/>
        <v/>
      </c>
      <c r="F47" s="17"/>
      <c r="G47" s="17"/>
      <c r="H47" s="65"/>
      <c r="I47" s="66"/>
      <c r="J47" s="67"/>
      <c r="K47" s="37"/>
      <c r="L47" s="49"/>
      <c r="M47" s="49"/>
      <c r="N47" s="43" t="str">
        <f t="shared" si="7"/>
        <v/>
      </c>
      <c r="O47" s="55" t="str">
        <f t="shared" si="8"/>
        <v/>
      </c>
      <c r="P47" s="71"/>
      <c r="Q47" s="17"/>
      <c r="R47" s="57"/>
      <c r="S47" s="124"/>
      <c r="T47" s="162"/>
      <c r="U47" s="163"/>
      <c r="V47" s="164"/>
      <c r="W47" s="76"/>
      <c r="X47" s="47"/>
      <c r="Y47" s="73" t="str">
        <f t="shared" si="15"/>
        <v/>
      </c>
      <c r="Z47" s="35"/>
      <c r="AA47" s="7" t="str">
        <f t="shared" si="9"/>
        <v/>
      </c>
      <c r="AB47" s="42" t="str" cm="1">
        <f t="array" ref="AB47">IFERROR(IF($I47="","",_xlfn.IFS($I47="温水出口温度：45℃以上～65℃未満
（ΔT：温水入出口温度差）：5℃～10℃",1,$I47="温水出口温度：65℃以上～75℃未満
（ΔT：温水入出口温度差）：5℃～10℃",2,$I47="温水出口温度：75℃以上～90℃未満
（ΔT：温水入出口温度差）：5℃～10℃",3,$I47="温水出口温度：90℃以上
（ΔT：温水入出口温度差）：5℃～10℃",4,$I47="温水出口温度：65℃以上～75℃未満
（ΔT：温水入出口温度差）：48℃以上",5)),"")</f>
        <v/>
      </c>
      <c r="AC47" s="45" t="str">
        <f t="shared" si="10"/>
        <v/>
      </c>
      <c r="AD47" s="45" t="str" cm="1">
        <f t="array" ref="AD47">IFERROR(_xlfn.IFS(AND($AA47=1,$AB47=2,$AC47&lt;&gt;""),"熱源水入口温度：12℃以上～22℃未満",AND($AA47=1,$AB47=3,$AC47&lt;&gt;""),"熱源水入口温度：30℃以上～40℃未満",AND($AA47=1,$AB47=4,$AC47&lt;&gt;""),"熱源水入口温度：50℃以上",AND($AA47=2,$AB47=5,$AC47&lt;&gt;""),"熱源水入口温度：50℃以上"),"")</f>
        <v/>
      </c>
      <c r="AE47" s="45" t="str">
        <f t="shared" si="16"/>
        <v/>
      </c>
      <c r="AF47" s="27">
        <f t="shared" si="17"/>
        <v>0</v>
      </c>
      <c r="AG47" s="27">
        <f t="shared" si="18"/>
        <v>0</v>
      </c>
      <c r="AH47" s="27" t="str">
        <f t="shared" si="11"/>
        <v/>
      </c>
      <c r="AI47" s="7">
        <f t="shared" si="12"/>
        <v>0</v>
      </c>
      <c r="AJ47" s="7">
        <f t="shared" si="13"/>
        <v>0</v>
      </c>
    </row>
    <row r="48" spans="1:36" s="4" customFormat="1" ht="45" customHeight="1">
      <c r="A48" s="51">
        <f t="shared" si="4"/>
        <v>36</v>
      </c>
      <c r="B48" s="52" t="str">
        <f t="shared" si="5"/>
        <v/>
      </c>
      <c r="C48" s="172"/>
      <c r="D48" s="16" t="str">
        <f t="shared" si="6"/>
        <v/>
      </c>
      <c r="E48" s="16" t="str">
        <f t="shared" si="14"/>
        <v/>
      </c>
      <c r="F48" s="17"/>
      <c r="G48" s="17"/>
      <c r="H48" s="65"/>
      <c r="I48" s="66"/>
      <c r="J48" s="67"/>
      <c r="K48" s="37"/>
      <c r="L48" s="49"/>
      <c r="M48" s="49"/>
      <c r="N48" s="43" t="str">
        <f t="shared" si="7"/>
        <v/>
      </c>
      <c r="O48" s="55" t="str">
        <f t="shared" si="8"/>
        <v/>
      </c>
      <c r="P48" s="71"/>
      <c r="Q48" s="17"/>
      <c r="R48" s="57"/>
      <c r="S48" s="124"/>
      <c r="T48" s="162"/>
      <c r="U48" s="163"/>
      <c r="V48" s="164"/>
      <c r="W48" s="76"/>
      <c r="X48" s="47"/>
      <c r="Y48" s="73" t="str">
        <f t="shared" si="15"/>
        <v/>
      </c>
      <c r="Z48" s="35"/>
      <c r="AA48" s="7" t="str">
        <f t="shared" si="9"/>
        <v/>
      </c>
      <c r="AB48" s="42" t="str" cm="1">
        <f t="array" ref="AB48">IFERROR(IF($I48="","",_xlfn.IFS($I48="温水出口温度：45℃以上～65℃未満
（ΔT：温水入出口温度差）：5℃～10℃",1,$I48="温水出口温度：65℃以上～75℃未満
（ΔT：温水入出口温度差）：5℃～10℃",2,$I48="温水出口温度：75℃以上～90℃未満
（ΔT：温水入出口温度差）：5℃～10℃",3,$I48="温水出口温度：90℃以上
（ΔT：温水入出口温度差）：5℃～10℃",4,$I48="温水出口温度：65℃以上～75℃未満
（ΔT：温水入出口温度差）：48℃以上",5)),"")</f>
        <v/>
      </c>
      <c r="AC48" s="45" t="str">
        <f t="shared" si="10"/>
        <v/>
      </c>
      <c r="AD48" s="45" t="str" cm="1">
        <f t="array" ref="AD48">IFERROR(_xlfn.IFS(AND($AA48=1,$AB48=2,$AC48&lt;&gt;""),"熱源水入口温度：12℃以上～22℃未満",AND($AA48=1,$AB48=3,$AC48&lt;&gt;""),"熱源水入口温度：30℃以上～40℃未満",AND($AA48=1,$AB48=4,$AC48&lt;&gt;""),"熱源水入口温度：50℃以上",AND($AA48=2,$AB48=5,$AC48&lt;&gt;""),"熱源水入口温度：50℃以上"),"")</f>
        <v/>
      </c>
      <c r="AE48" s="45" t="str">
        <f t="shared" si="16"/>
        <v/>
      </c>
      <c r="AF48" s="27">
        <f t="shared" si="17"/>
        <v>0</v>
      </c>
      <c r="AG48" s="27">
        <f t="shared" si="18"/>
        <v>0</v>
      </c>
      <c r="AH48" s="27" t="str">
        <f t="shared" si="11"/>
        <v/>
      </c>
      <c r="AI48" s="7">
        <f t="shared" si="12"/>
        <v>0</v>
      </c>
      <c r="AJ48" s="7">
        <f t="shared" si="13"/>
        <v>0</v>
      </c>
    </row>
    <row r="49" spans="1:36" s="4" customFormat="1" ht="45" customHeight="1">
      <c r="A49" s="51">
        <f t="shared" si="4"/>
        <v>37</v>
      </c>
      <c r="B49" s="52" t="str">
        <f t="shared" si="5"/>
        <v/>
      </c>
      <c r="C49" s="172"/>
      <c r="D49" s="16" t="str">
        <f t="shared" si="6"/>
        <v/>
      </c>
      <c r="E49" s="16" t="str">
        <f t="shared" si="14"/>
        <v/>
      </c>
      <c r="F49" s="17"/>
      <c r="G49" s="17"/>
      <c r="H49" s="65"/>
      <c r="I49" s="66"/>
      <c r="J49" s="67"/>
      <c r="K49" s="37"/>
      <c r="L49" s="49"/>
      <c r="M49" s="49"/>
      <c r="N49" s="43" t="str">
        <f t="shared" si="7"/>
        <v/>
      </c>
      <c r="O49" s="55" t="str">
        <f t="shared" si="8"/>
        <v/>
      </c>
      <c r="P49" s="71"/>
      <c r="Q49" s="17"/>
      <c r="R49" s="57"/>
      <c r="S49" s="124"/>
      <c r="T49" s="162"/>
      <c r="U49" s="163"/>
      <c r="V49" s="164"/>
      <c r="W49" s="76"/>
      <c r="X49" s="47"/>
      <c r="Y49" s="73" t="str">
        <f t="shared" si="15"/>
        <v/>
      </c>
      <c r="Z49" s="35"/>
      <c r="AA49" s="7" t="str">
        <f t="shared" si="9"/>
        <v/>
      </c>
      <c r="AB49" s="42" t="str" cm="1">
        <f t="array" ref="AB49">IFERROR(IF($I49="","",_xlfn.IFS($I49="温水出口温度：45℃以上～65℃未満
（ΔT：温水入出口温度差）：5℃～10℃",1,$I49="温水出口温度：65℃以上～75℃未満
（ΔT：温水入出口温度差）：5℃～10℃",2,$I49="温水出口温度：75℃以上～90℃未満
（ΔT：温水入出口温度差）：5℃～10℃",3,$I49="温水出口温度：90℃以上
（ΔT：温水入出口温度差）：5℃～10℃",4,$I49="温水出口温度：65℃以上～75℃未満
（ΔT：温水入出口温度差）：48℃以上",5)),"")</f>
        <v/>
      </c>
      <c r="AC49" s="45" t="str">
        <f t="shared" si="10"/>
        <v/>
      </c>
      <c r="AD49" s="45" t="str" cm="1">
        <f t="array" ref="AD49">IFERROR(_xlfn.IFS(AND($AA49=1,$AB49=2,$AC49&lt;&gt;""),"熱源水入口温度：12℃以上～22℃未満",AND($AA49=1,$AB49=3,$AC49&lt;&gt;""),"熱源水入口温度：30℃以上～40℃未満",AND($AA49=1,$AB49=4,$AC49&lt;&gt;""),"熱源水入口温度：50℃以上",AND($AA49=2,$AB49=5,$AC49&lt;&gt;""),"熱源水入口温度：50℃以上"),"")</f>
        <v/>
      </c>
      <c r="AE49" s="45" t="str">
        <f t="shared" si="16"/>
        <v/>
      </c>
      <c r="AF49" s="27">
        <f t="shared" si="17"/>
        <v>0</v>
      </c>
      <c r="AG49" s="27">
        <f t="shared" si="18"/>
        <v>0</v>
      </c>
      <c r="AH49" s="27" t="str">
        <f t="shared" si="11"/>
        <v/>
      </c>
      <c r="AI49" s="7">
        <f t="shared" si="12"/>
        <v>0</v>
      </c>
      <c r="AJ49" s="7">
        <f t="shared" si="13"/>
        <v>0</v>
      </c>
    </row>
    <row r="50" spans="1:36" s="4" customFormat="1" ht="45" customHeight="1">
      <c r="A50" s="51">
        <f t="shared" si="4"/>
        <v>38</v>
      </c>
      <c r="B50" s="52" t="str">
        <f t="shared" si="5"/>
        <v/>
      </c>
      <c r="C50" s="172"/>
      <c r="D50" s="16" t="str">
        <f t="shared" si="6"/>
        <v/>
      </c>
      <c r="E50" s="16" t="str">
        <f t="shared" si="14"/>
        <v/>
      </c>
      <c r="F50" s="17"/>
      <c r="G50" s="17"/>
      <c r="H50" s="65"/>
      <c r="I50" s="66"/>
      <c r="J50" s="67"/>
      <c r="K50" s="37"/>
      <c r="L50" s="49"/>
      <c r="M50" s="49"/>
      <c r="N50" s="43" t="str">
        <f t="shared" si="7"/>
        <v/>
      </c>
      <c r="O50" s="55" t="str">
        <f t="shared" si="8"/>
        <v/>
      </c>
      <c r="P50" s="71"/>
      <c r="Q50" s="17"/>
      <c r="R50" s="57"/>
      <c r="S50" s="124"/>
      <c r="T50" s="162"/>
      <c r="U50" s="163"/>
      <c r="V50" s="164"/>
      <c r="W50" s="76"/>
      <c r="X50" s="47"/>
      <c r="Y50" s="73" t="str">
        <f t="shared" si="15"/>
        <v/>
      </c>
      <c r="Z50" s="35"/>
      <c r="AA50" s="7" t="str">
        <f t="shared" si="9"/>
        <v/>
      </c>
      <c r="AB50" s="42" t="str" cm="1">
        <f t="array" ref="AB50">IFERROR(IF($I50="","",_xlfn.IFS($I50="温水出口温度：45℃以上～65℃未満
（ΔT：温水入出口温度差）：5℃～10℃",1,$I50="温水出口温度：65℃以上～75℃未満
（ΔT：温水入出口温度差）：5℃～10℃",2,$I50="温水出口温度：75℃以上～90℃未満
（ΔT：温水入出口温度差）：5℃～10℃",3,$I50="温水出口温度：90℃以上
（ΔT：温水入出口温度差）：5℃～10℃",4,$I50="温水出口温度：65℃以上～75℃未満
（ΔT：温水入出口温度差）：48℃以上",5)),"")</f>
        <v/>
      </c>
      <c r="AC50" s="45" t="str">
        <f t="shared" si="10"/>
        <v/>
      </c>
      <c r="AD50" s="45" t="str" cm="1">
        <f t="array" ref="AD50">IFERROR(_xlfn.IFS(AND($AA50=1,$AB50=2,$AC50&lt;&gt;""),"熱源水入口温度：12℃以上～22℃未満",AND($AA50=1,$AB50=3,$AC50&lt;&gt;""),"熱源水入口温度：30℃以上～40℃未満",AND($AA50=1,$AB50=4,$AC50&lt;&gt;""),"熱源水入口温度：50℃以上",AND($AA50=2,$AB50=5,$AC50&lt;&gt;""),"熱源水入口温度：50℃以上"),"")</f>
        <v/>
      </c>
      <c r="AE50" s="45" t="str">
        <f t="shared" si="16"/>
        <v/>
      </c>
      <c r="AF50" s="27">
        <f t="shared" si="17"/>
        <v>0</v>
      </c>
      <c r="AG50" s="27">
        <f t="shared" si="18"/>
        <v>0</v>
      </c>
      <c r="AH50" s="27" t="str">
        <f t="shared" si="11"/>
        <v/>
      </c>
      <c r="AI50" s="7">
        <f t="shared" si="12"/>
        <v>0</v>
      </c>
      <c r="AJ50" s="7">
        <f t="shared" si="13"/>
        <v>0</v>
      </c>
    </row>
    <row r="51" spans="1:36" s="4" customFormat="1" ht="45" customHeight="1">
      <c r="A51" s="51">
        <f t="shared" si="4"/>
        <v>39</v>
      </c>
      <c r="B51" s="52" t="str">
        <f t="shared" si="5"/>
        <v/>
      </c>
      <c r="C51" s="172"/>
      <c r="D51" s="16" t="str">
        <f t="shared" si="6"/>
        <v/>
      </c>
      <c r="E51" s="16" t="str">
        <f t="shared" si="14"/>
        <v/>
      </c>
      <c r="F51" s="17"/>
      <c r="G51" s="17"/>
      <c r="H51" s="65"/>
      <c r="I51" s="66"/>
      <c r="J51" s="67"/>
      <c r="K51" s="37"/>
      <c r="L51" s="49"/>
      <c r="M51" s="49"/>
      <c r="N51" s="43" t="str">
        <f t="shared" si="7"/>
        <v/>
      </c>
      <c r="O51" s="55" t="str">
        <f t="shared" si="8"/>
        <v/>
      </c>
      <c r="P51" s="71"/>
      <c r="Q51" s="17"/>
      <c r="R51" s="57"/>
      <c r="S51" s="124"/>
      <c r="T51" s="162"/>
      <c r="U51" s="163"/>
      <c r="V51" s="164"/>
      <c r="W51" s="76"/>
      <c r="X51" s="47"/>
      <c r="Y51" s="73" t="str">
        <f t="shared" si="15"/>
        <v/>
      </c>
      <c r="Z51" s="35"/>
      <c r="AA51" s="7" t="str">
        <f t="shared" si="9"/>
        <v/>
      </c>
      <c r="AB51" s="42" t="str" cm="1">
        <f t="array" ref="AB51">IFERROR(IF($I51="","",_xlfn.IFS($I51="温水出口温度：45℃以上～65℃未満
（ΔT：温水入出口温度差）：5℃～10℃",1,$I51="温水出口温度：65℃以上～75℃未満
（ΔT：温水入出口温度差）：5℃～10℃",2,$I51="温水出口温度：75℃以上～90℃未満
（ΔT：温水入出口温度差）：5℃～10℃",3,$I51="温水出口温度：90℃以上
（ΔT：温水入出口温度差）：5℃～10℃",4,$I51="温水出口温度：65℃以上～75℃未満
（ΔT：温水入出口温度差）：48℃以上",5)),"")</f>
        <v/>
      </c>
      <c r="AC51" s="45" t="str">
        <f t="shared" si="10"/>
        <v/>
      </c>
      <c r="AD51" s="45" t="str" cm="1">
        <f t="array" ref="AD51">IFERROR(_xlfn.IFS(AND($AA51=1,$AB51=2,$AC51&lt;&gt;""),"熱源水入口温度：12℃以上～22℃未満",AND($AA51=1,$AB51=3,$AC51&lt;&gt;""),"熱源水入口温度：30℃以上～40℃未満",AND($AA51=1,$AB51=4,$AC51&lt;&gt;""),"熱源水入口温度：50℃以上",AND($AA51=2,$AB51=5,$AC51&lt;&gt;""),"熱源水入口温度：50℃以上"),"")</f>
        <v/>
      </c>
      <c r="AE51" s="45" t="str">
        <f t="shared" si="16"/>
        <v/>
      </c>
      <c r="AF51" s="27">
        <f t="shared" si="17"/>
        <v>0</v>
      </c>
      <c r="AG51" s="27">
        <f t="shared" si="18"/>
        <v>0</v>
      </c>
      <c r="AH51" s="27" t="str">
        <f t="shared" si="11"/>
        <v/>
      </c>
      <c r="AI51" s="7">
        <f t="shared" si="12"/>
        <v>0</v>
      </c>
      <c r="AJ51" s="7">
        <f t="shared" si="13"/>
        <v>0</v>
      </c>
    </row>
    <row r="52" spans="1:36" s="4" customFormat="1" ht="45" customHeight="1">
      <c r="A52" s="51">
        <f t="shared" si="4"/>
        <v>40</v>
      </c>
      <c r="B52" s="52" t="str">
        <f t="shared" si="5"/>
        <v/>
      </c>
      <c r="C52" s="172"/>
      <c r="D52" s="16" t="str">
        <f t="shared" si="6"/>
        <v/>
      </c>
      <c r="E52" s="16" t="str">
        <f t="shared" si="14"/>
        <v/>
      </c>
      <c r="F52" s="17"/>
      <c r="G52" s="17"/>
      <c r="H52" s="65"/>
      <c r="I52" s="66"/>
      <c r="J52" s="67"/>
      <c r="K52" s="37"/>
      <c r="L52" s="49"/>
      <c r="M52" s="49"/>
      <c r="N52" s="43" t="str">
        <f t="shared" si="7"/>
        <v/>
      </c>
      <c r="O52" s="55" t="str">
        <f t="shared" si="8"/>
        <v/>
      </c>
      <c r="P52" s="71"/>
      <c r="Q52" s="17"/>
      <c r="R52" s="57"/>
      <c r="S52" s="124"/>
      <c r="T52" s="162"/>
      <c r="U52" s="163"/>
      <c r="V52" s="164"/>
      <c r="W52" s="76"/>
      <c r="X52" s="47"/>
      <c r="Y52" s="73" t="str">
        <f t="shared" si="15"/>
        <v/>
      </c>
      <c r="Z52" s="35"/>
      <c r="AA52" s="7" t="str">
        <f t="shared" si="9"/>
        <v/>
      </c>
      <c r="AB52" s="42" t="str" cm="1">
        <f t="array" ref="AB52">IFERROR(IF($I52="","",_xlfn.IFS($I52="温水出口温度：45℃以上～65℃未満
（ΔT：温水入出口温度差）：5℃～10℃",1,$I52="温水出口温度：65℃以上～75℃未満
（ΔT：温水入出口温度差）：5℃～10℃",2,$I52="温水出口温度：75℃以上～90℃未満
（ΔT：温水入出口温度差）：5℃～10℃",3,$I52="温水出口温度：90℃以上
（ΔT：温水入出口温度差）：5℃～10℃",4,$I52="温水出口温度：65℃以上～75℃未満
（ΔT：温水入出口温度差）：48℃以上",5)),"")</f>
        <v/>
      </c>
      <c r="AC52" s="45" t="str">
        <f t="shared" si="10"/>
        <v/>
      </c>
      <c r="AD52" s="45" t="str" cm="1">
        <f t="array" ref="AD52">IFERROR(_xlfn.IFS(AND($AA52=1,$AB52=2,$AC52&lt;&gt;""),"熱源水入口温度：12℃以上～22℃未満",AND($AA52=1,$AB52=3,$AC52&lt;&gt;""),"熱源水入口温度：30℃以上～40℃未満",AND($AA52=1,$AB52=4,$AC52&lt;&gt;""),"熱源水入口温度：50℃以上",AND($AA52=2,$AB52=5,$AC52&lt;&gt;""),"熱源水入口温度：50℃以上"),"")</f>
        <v/>
      </c>
      <c r="AE52" s="45" t="str">
        <f t="shared" si="16"/>
        <v/>
      </c>
      <c r="AF52" s="27">
        <f t="shared" si="17"/>
        <v>0</v>
      </c>
      <c r="AG52" s="27">
        <f t="shared" si="18"/>
        <v>0</v>
      </c>
      <c r="AH52" s="27" t="str">
        <f t="shared" si="11"/>
        <v/>
      </c>
      <c r="AI52" s="7">
        <f t="shared" si="12"/>
        <v>0</v>
      </c>
      <c r="AJ52" s="7">
        <f t="shared" si="13"/>
        <v>0</v>
      </c>
    </row>
    <row r="53" spans="1:36" s="4" customFormat="1" ht="45" customHeight="1">
      <c r="A53" s="51">
        <f t="shared" si="4"/>
        <v>41</v>
      </c>
      <c r="B53" s="52" t="str">
        <f t="shared" si="5"/>
        <v/>
      </c>
      <c r="C53" s="172"/>
      <c r="D53" s="16" t="str">
        <f t="shared" si="6"/>
        <v/>
      </c>
      <c r="E53" s="16" t="str">
        <f t="shared" si="14"/>
        <v/>
      </c>
      <c r="F53" s="17"/>
      <c r="G53" s="17"/>
      <c r="H53" s="65"/>
      <c r="I53" s="66"/>
      <c r="J53" s="67"/>
      <c r="K53" s="37"/>
      <c r="L53" s="49"/>
      <c r="M53" s="49"/>
      <c r="N53" s="43" t="str">
        <f t="shared" si="7"/>
        <v/>
      </c>
      <c r="O53" s="55" t="str">
        <f t="shared" si="8"/>
        <v/>
      </c>
      <c r="P53" s="71"/>
      <c r="Q53" s="17"/>
      <c r="R53" s="57"/>
      <c r="S53" s="124"/>
      <c r="T53" s="162"/>
      <c r="U53" s="163"/>
      <c r="V53" s="164"/>
      <c r="W53" s="76"/>
      <c r="X53" s="47"/>
      <c r="Y53" s="73" t="str">
        <f t="shared" si="15"/>
        <v/>
      </c>
      <c r="Z53" s="35"/>
      <c r="AA53" s="7" t="str">
        <f t="shared" si="9"/>
        <v/>
      </c>
      <c r="AB53" s="42" t="str" cm="1">
        <f t="array" ref="AB53">IFERROR(IF($I53="","",_xlfn.IFS($I53="温水出口温度：45℃以上～65℃未満
（ΔT：温水入出口温度差）：5℃～10℃",1,$I53="温水出口温度：65℃以上～75℃未満
（ΔT：温水入出口温度差）：5℃～10℃",2,$I53="温水出口温度：75℃以上～90℃未満
（ΔT：温水入出口温度差）：5℃～10℃",3,$I53="温水出口温度：90℃以上
（ΔT：温水入出口温度差）：5℃～10℃",4,$I53="温水出口温度：65℃以上～75℃未満
（ΔT：温水入出口温度差）：48℃以上",5)),"")</f>
        <v/>
      </c>
      <c r="AC53" s="45" t="str">
        <f t="shared" si="10"/>
        <v/>
      </c>
      <c r="AD53" s="45" t="str" cm="1">
        <f t="array" ref="AD53">IFERROR(_xlfn.IFS(AND($AA53=1,$AB53=2,$AC53&lt;&gt;""),"熱源水入口温度：12℃以上～22℃未満",AND($AA53=1,$AB53=3,$AC53&lt;&gt;""),"熱源水入口温度：30℃以上～40℃未満",AND($AA53=1,$AB53=4,$AC53&lt;&gt;""),"熱源水入口温度：50℃以上",AND($AA53=2,$AB53=5,$AC53&lt;&gt;""),"熱源水入口温度：50℃以上"),"")</f>
        <v/>
      </c>
      <c r="AE53" s="45" t="str">
        <f t="shared" si="16"/>
        <v/>
      </c>
      <c r="AF53" s="27">
        <f t="shared" si="17"/>
        <v>0</v>
      </c>
      <c r="AG53" s="27">
        <f t="shared" si="18"/>
        <v>0</v>
      </c>
      <c r="AH53" s="27" t="str">
        <f t="shared" si="11"/>
        <v/>
      </c>
      <c r="AI53" s="7">
        <f t="shared" si="12"/>
        <v>0</v>
      </c>
      <c r="AJ53" s="7">
        <f t="shared" si="13"/>
        <v>0</v>
      </c>
    </row>
    <row r="54" spans="1:36" s="4" customFormat="1" ht="45" customHeight="1">
      <c r="A54" s="51">
        <f t="shared" si="4"/>
        <v>42</v>
      </c>
      <c r="B54" s="52" t="str">
        <f t="shared" si="5"/>
        <v/>
      </c>
      <c r="C54" s="172"/>
      <c r="D54" s="16" t="str">
        <f t="shared" si="6"/>
        <v/>
      </c>
      <c r="E54" s="16" t="str">
        <f t="shared" si="14"/>
        <v/>
      </c>
      <c r="F54" s="17"/>
      <c r="G54" s="17"/>
      <c r="H54" s="65"/>
      <c r="I54" s="66"/>
      <c r="J54" s="67"/>
      <c r="K54" s="37"/>
      <c r="L54" s="49"/>
      <c r="M54" s="49"/>
      <c r="N54" s="43" t="str">
        <f t="shared" si="7"/>
        <v/>
      </c>
      <c r="O54" s="55" t="str">
        <f t="shared" si="8"/>
        <v/>
      </c>
      <c r="P54" s="71"/>
      <c r="Q54" s="17"/>
      <c r="R54" s="57"/>
      <c r="S54" s="124"/>
      <c r="T54" s="162"/>
      <c r="U54" s="163"/>
      <c r="V54" s="164"/>
      <c r="W54" s="76"/>
      <c r="X54" s="47"/>
      <c r="Y54" s="73" t="str">
        <f t="shared" si="15"/>
        <v/>
      </c>
      <c r="Z54" s="35"/>
      <c r="AA54" s="7" t="str">
        <f t="shared" si="9"/>
        <v/>
      </c>
      <c r="AB54" s="42" t="str" cm="1">
        <f t="array" ref="AB54">IFERROR(IF($I54="","",_xlfn.IFS($I54="温水出口温度：45℃以上～65℃未満
（ΔT：温水入出口温度差）：5℃～10℃",1,$I54="温水出口温度：65℃以上～75℃未満
（ΔT：温水入出口温度差）：5℃～10℃",2,$I54="温水出口温度：75℃以上～90℃未満
（ΔT：温水入出口温度差）：5℃～10℃",3,$I54="温水出口温度：90℃以上
（ΔT：温水入出口温度差）：5℃～10℃",4,$I54="温水出口温度：65℃以上～75℃未満
（ΔT：温水入出口温度差）：48℃以上",5)),"")</f>
        <v/>
      </c>
      <c r="AC54" s="45" t="str">
        <f t="shared" si="10"/>
        <v/>
      </c>
      <c r="AD54" s="45" t="str" cm="1">
        <f t="array" ref="AD54">IFERROR(_xlfn.IFS(AND($AA54=1,$AB54=2,$AC54&lt;&gt;""),"熱源水入口温度：12℃以上～22℃未満",AND($AA54=1,$AB54=3,$AC54&lt;&gt;""),"熱源水入口温度：30℃以上～40℃未満",AND($AA54=1,$AB54=4,$AC54&lt;&gt;""),"熱源水入口温度：50℃以上",AND($AA54=2,$AB54=5,$AC54&lt;&gt;""),"熱源水入口温度：50℃以上"),"")</f>
        <v/>
      </c>
      <c r="AE54" s="45" t="str">
        <f t="shared" si="16"/>
        <v/>
      </c>
      <c r="AF54" s="27">
        <f t="shared" si="17"/>
        <v>0</v>
      </c>
      <c r="AG54" s="27">
        <f t="shared" si="18"/>
        <v>0</v>
      </c>
      <c r="AH54" s="27" t="str">
        <f t="shared" si="11"/>
        <v/>
      </c>
      <c r="AI54" s="7">
        <f t="shared" si="12"/>
        <v>0</v>
      </c>
      <c r="AJ54" s="7">
        <f t="shared" si="13"/>
        <v>0</v>
      </c>
    </row>
    <row r="55" spans="1:36" s="4" customFormat="1" ht="45" customHeight="1">
      <c r="A55" s="51">
        <f t="shared" si="4"/>
        <v>43</v>
      </c>
      <c r="B55" s="52" t="str">
        <f t="shared" si="5"/>
        <v/>
      </c>
      <c r="C55" s="172"/>
      <c r="D55" s="16" t="str">
        <f t="shared" si="6"/>
        <v/>
      </c>
      <c r="E55" s="16" t="str">
        <f t="shared" si="14"/>
        <v/>
      </c>
      <c r="F55" s="17"/>
      <c r="G55" s="17"/>
      <c r="H55" s="65"/>
      <c r="I55" s="66"/>
      <c r="J55" s="67"/>
      <c r="K55" s="37"/>
      <c r="L55" s="49"/>
      <c r="M55" s="49"/>
      <c r="N55" s="43" t="str">
        <f t="shared" si="7"/>
        <v/>
      </c>
      <c r="O55" s="55" t="str">
        <f t="shared" si="8"/>
        <v/>
      </c>
      <c r="P55" s="71"/>
      <c r="Q55" s="17"/>
      <c r="R55" s="57"/>
      <c r="S55" s="124"/>
      <c r="T55" s="162"/>
      <c r="U55" s="163"/>
      <c r="V55" s="164"/>
      <c r="W55" s="76"/>
      <c r="X55" s="47"/>
      <c r="Y55" s="73" t="str">
        <f t="shared" si="15"/>
        <v/>
      </c>
      <c r="Z55" s="35"/>
      <c r="AA55" s="7" t="str">
        <f t="shared" si="9"/>
        <v/>
      </c>
      <c r="AB55" s="42" t="str" cm="1">
        <f t="array" ref="AB55">IFERROR(IF($I55="","",_xlfn.IFS($I55="温水出口温度：45℃以上～65℃未満
（ΔT：温水入出口温度差）：5℃～10℃",1,$I55="温水出口温度：65℃以上～75℃未満
（ΔT：温水入出口温度差）：5℃～10℃",2,$I55="温水出口温度：75℃以上～90℃未満
（ΔT：温水入出口温度差）：5℃～10℃",3,$I55="温水出口温度：90℃以上
（ΔT：温水入出口温度差）：5℃～10℃",4,$I55="温水出口温度：65℃以上～75℃未満
（ΔT：温水入出口温度差）：48℃以上",5)),"")</f>
        <v/>
      </c>
      <c r="AC55" s="45" t="str">
        <f t="shared" si="10"/>
        <v/>
      </c>
      <c r="AD55" s="45" t="str" cm="1">
        <f t="array" ref="AD55">IFERROR(_xlfn.IFS(AND($AA55=1,$AB55=2,$AC55&lt;&gt;""),"熱源水入口温度：12℃以上～22℃未満",AND($AA55=1,$AB55=3,$AC55&lt;&gt;""),"熱源水入口温度：30℃以上～40℃未満",AND($AA55=1,$AB55=4,$AC55&lt;&gt;""),"熱源水入口温度：50℃以上",AND($AA55=2,$AB55=5,$AC55&lt;&gt;""),"熱源水入口温度：50℃以上"),"")</f>
        <v/>
      </c>
      <c r="AE55" s="45" t="str">
        <f t="shared" si="16"/>
        <v/>
      </c>
      <c r="AF55" s="27">
        <f t="shared" si="17"/>
        <v>0</v>
      </c>
      <c r="AG55" s="27">
        <f t="shared" si="18"/>
        <v>0</v>
      </c>
      <c r="AH55" s="27" t="str">
        <f t="shared" si="11"/>
        <v/>
      </c>
      <c r="AI55" s="7">
        <f t="shared" si="12"/>
        <v>0</v>
      </c>
      <c r="AJ55" s="7">
        <f t="shared" si="13"/>
        <v>0</v>
      </c>
    </row>
    <row r="56" spans="1:36" s="4" customFormat="1" ht="45" customHeight="1">
      <c r="A56" s="51">
        <f t="shared" si="4"/>
        <v>44</v>
      </c>
      <c r="B56" s="52" t="str">
        <f t="shared" si="5"/>
        <v/>
      </c>
      <c r="C56" s="172"/>
      <c r="D56" s="16" t="str">
        <f t="shared" si="6"/>
        <v/>
      </c>
      <c r="E56" s="16" t="str">
        <f t="shared" si="14"/>
        <v/>
      </c>
      <c r="F56" s="17"/>
      <c r="G56" s="17"/>
      <c r="H56" s="65"/>
      <c r="I56" s="66"/>
      <c r="J56" s="67"/>
      <c r="K56" s="37"/>
      <c r="L56" s="49"/>
      <c r="M56" s="49"/>
      <c r="N56" s="43" t="str">
        <f t="shared" si="7"/>
        <v/>
      </c>
      <c r="O56" s="55" t="str">
        <f t="shared" si="8"/>
        <v/>
      </c>
      <c r="P56" s="71"/>
      <c r="Q56" s="17"/>
      <c r="R56" s="57"/>
      <c r="S56" s="124"/>
      <c r="T56" s="162"/>
      <c r="U56" s="163"/>
      <c r="V56" s="164"/>
      <c r="W56" s="76"/>
      <c r="X56" s="47"/>
      <c r="Y56" s="73" t="str">
        <f t="shared" si="15"/>
        <v/>
      </c>
      <c r="Z56" s="35"/>
      <c r="AA56" s="7" t="str">
        <f t="shared" si="9"/>
        <v/>
      </c>
      <c r="AB56" s="42" t="str" cm="1">
        <f t="array" ref="AB56">IFERROR(IF($I56="","",_xlfn.IFS($I56="温水出口温度：45℃以上～65℃未満
（ΔT：温水入出口温度差）：5℃～10℃",1,$I56="温水出口温度：65℃以上～75℃未満
（ΔT：温水入出口温度差）：5℃～10℃",2,$I56="温水出口温度：75℃以上～90℃未満
（ΔT：温水入出口温度差）：5℃～10℃",3,$I56="温水出口温度：90℃以上
（ΔT：温水入出口温度差）：5℃～10℃",4,$I56="温水出口温度：65℃以上～75℃未満
（ΔT：温水入出口温度差）：48℃以上",5)),"")</f>
        <v/>
      </c>
      <c r="AC56" s="45" t="str">
        <f t="shared" si="10"/>
        <v/>
      </c>
      <c r="AD56" s="45" t="str" cm="1">
        <f t="array" ref="AD56">IFERROR(_xlfn.IFS(AND($AA56=1,$AB56=2,$AC56&lt;&gt;""),"熱源水入口温度：12℃以上～22℃未満",AND($AA56=1,$AB56=3,$AC56&lt;&gt;""),"熱源水入口温度：30℃以上～40℃未満",AND($AA56=1,$AB56=4,$AC56&lt;&gt;""),"熱源水入口温度：50℃以上",AND($AA56=2,$AB56=5,$AC56&lt;&gt;""),"熱源水入口温度：50℃以上"),"")</f>
        <v/>
      </c>
      <c r="AE56" s="45" t="str">
        <f t="shared" si="16"/>
        <v/>
      </c>
      <c r="AF56" s="27">
        <f t="shared" si="17"/>
        <v>0</v>
      </c>
      <c r="AG56" s="27">
        <f t="shared" si="18"/>
        <v>0</v>
      </c>
      <c r="AH56" s="27" t="str">
        <f t="shared" si="11"/>
        <v/>
      </c>
      <c r="AI56" s="7">
        <f t="shared" si="12"/>
        <v>0</v>
      </c>
      <c r="AJ56" s="7">
        <f t="shared" si="13"/>
        <v>0</v>
      </c>
    </row>
    <row r="57" spans="1:36" s="4" customFormat="1" ht="45" customHeight="1">
      <c r="A57" s="51">
        <f t="shared" si="4"/>
        <v>45</v>
      </c>
      <c r="B57" s="52" t="str">
        <f t="shared" si="5"/>
        <v/>
      </c>
      <c r="C57" s="172"/>
      <c r="D57" s="16" t="str">
        <f t="shared" si="6"/>
        <v/>
      </c>
      <c r="E57" s="16" t="str">
        <f t="shared" si="14"/>
        <v/>
      </c>
      <c r="F57" s="17"/>
      <c r="G57" s="17"/>
      <c r="H57" s="65"/>
      <c r="I57" s="66"/>
      <c r="J57" s="67"/>
      <c r="K57" s="37"/>
      <c r="L57" s="49"/>
      <c r="M57" s="49"/>
      <c r="N57" s="43" t="str">
        <f t="shared" si="7"/>
        <v/>
      </c>
      <c r="O57" s="55" t="str">
        <f t="shared" si="8"/>
        <v/>
      </c>
      <c r="P57" s="71"/>
      <c r="Q57" s="17"/>
      <c r="R57" s="57"/>
      <c r="S57" s="124"/>
      <c r="T57" s="162"/>
      <c r="U57" s="163"/>
      <c r="V57" s="164"/>
      <c r="W57" s="76"/>
      <c r="X57" s="47"/>
      <c r="Y57" s="73" t="str">
        <f t="shared" si="15"/>
        <v/>
      </c>
      <c r="Z57" s="35"/>
      <c r="AA57" s="7" t="str">
        <f t="shared" si="9"/>
        <v/>
      </c>
      <c r="AB57" s="42" t="str" cm="1">
        <f t="array" ref="AB57">IFERROR(IF($I57="","",_xlfn.IFS($I57="温水出口温度：45℃以上～65℃未満
（ΔT：温水入出口温度差）：5℃～10℃",1,$I57="温水出口温度：65℃以上～75℃未満
（ΔT：温水入出口温度差）：5℃～10℃",2,$I57="温水出口温度：75℃以上～90℃未満
（ΔT：温水入出口温度差）：5℃～10℃",3,$I57="温水出口温度：90℃以上
（ΔT：温水入出口温度差）：5℃～10℃",4,$I57="温水出口温度：65℃以上～75℃未満
（ΔT：温水入出口温度差）：48℃以上",5)),"")</f>
        <v/>
      </c>
      <c r="AC57" s="45" t="str">
        <f t="shared" si="10"/>
        <v/>
      </c>
      <c r="AD57" s="45" t="str" cm="1">
        <f t="array" ref="AD57">IFERROR(_xlfn.IFS(AND($AA57=1,$AB57=2,$AC57&lt;&gt;""),"熱源水入口温度：12℃以上～22℃未満",AND($AA57=1,$AB57=3,$AC57&lt;&gt;""),"熱源水入口温度：30℃以上～40℃未満",AND($AA57=1,$AB57=4,$AC57&lt;&gt;""),"熱源水入口温度：50℃以上",AND($AA57=2,$AB57=5,$AC57&lt;&gt;""),"熱源水入口温度：50℃以上"),"")</f>
        <v/>
      </c>
      <c r="AE57" s="45" t="str">
        <f t="shared" si="16"/>
        <v/>
      </c>
      <c r="AF57" s="27">
        <f t="shared" si="17"/>
        <v>0</v>
      </c>
      <c r="AG57" s="27">
        <f t="shared" si="18"/>
        <v>0</v>
      </c>
      <c r="AH57" s="27" t="str">
        <f t="shared" si="11"/>
        <v/>
      </c>
      <c r="AI57" s="7">
        <f t="shared" si="12"/>
        <v>0</v>
      </c>
      <c r="AJ57" s="7">
        <f t="shared" si="13"/>
        <v>0</v>
      </c>
    </row>
    <row r="58" spans="1:36" s="4" customFormat="1" ht="45" customHeight="1">
      <c r="A58" s="51">
        <f t="shared" si="4"/>
        <v>46</v>
      </c>
      <c r="B58" s="52" t="str">
        <f t="shared" si="5"/>
        <v/>
      </c>
      <c r="C58" s="172"/>
      <c r="D58" s="16" t="str">
        <f t="shared" si="6"/>
        <v/>
      </c>
      <c r="E58" s="16" t="str">
        <f t="shared" si="14"/>
        <v/>
      </c>
      <c r="F58" s="17"/>
      <c r="G58" s="17"/>
      <c r="H58" s="65"/>
      <c r="I58" s="66"/>
      <c r="J58" s="67"/>
      <c r="K58" s="37"/>
      <c r="L58" s="49"/>
      <c r="M58" s="49"/>
      <c r="N58" s="43" t="str">
        <f t="shared" si="7"/>
        <v/>
      </c>
      <c r="O58" s="55" t="str">
        <f t="shared" si="8"/>
        <v/>
      </c>
      <c r="P58" s="71"/>
      <c r="Q58" s="17"/>
      <c r="R58" s="57"/>
      <c r="S58" s="124"/>
      <c r="T58" s="162"/>
      <c r="U58" s="163"/>
      <c r="V58" s="164"/>
      <c r="W58" s="76"/>
      <c r="X58" s="47"/>
      <c r="Y58" s="73" t="str">
        <f t="shared" si="15"/>
        <v/>
      </c>
      <c r="Z58" s="35"/>
      <c r="AA58" s="7" t="str">
        <f t="shared" si="9"/>
        <v/>
      </c>
      <c r="AB58" s="42" t="str" cm="1">
        <f t="array" ref="AB58">IFERROR(IF($I58="","",_xlfn.IFS($I58="温水出口温度：45℃以上～65℃未満
（ΔT：温水入出口温度差）：5℃～10℃",1,$I58="温水出口温度：65℃以上～75℃未満
（ΔT：温水入出口温度差）：5℃～10℃",2,$I58="温水出口温度：75℃以上～90℃未満
（ΔT：温水入出口温度差）：5℃～10℃",3,$I58="温水出口温度：90℃以上
（ΔT：温水入出口温度差）：5℃～10℃",4,$I58="温水出口温度：65℃以上～75℃未満
（ΔT：温水入出口温度差）：48℃以上",5)),"")</f>
        <v/>
      </c>
      <c r="AC58" s="45" t="str">
        <f t="shared" si="10"/>
        <v/>
      </c>
      <c r="AD58" s="45" t="str" cm="1">
        <f t="array" ref="AD58">IFERROR(_xlfn.IFS(AND($AA58=1,$AB58=2,$AC58&lt;&gt;""),"熱源水入口温度：12℃以上～22℃未満",AND($AA58=1,$AB58=3,$AC58&lt;&gt;""),"熱源水入口温度：30℃以上～40℃未満",AND($AA58=1,$AB58=4,$AC58&lt;&gt;""),"熱源水入口温度：50℃以上",AND($AA58=2,$AB58=5,$AC58&lt;&gt;""),"熱源水入口温度：50℃以上"),"")</f>
        <v/>
      </c>
      <c r="AE58" s="45" t="str">
        <f t="shared" si="16"/>
        <v/>
      </c>
      <c r="AF58" s="27">
        <f t="shared" si="17"/>
        <v>0</v>
      </c>
      <c r="AG58" s="27">
        <f t="shared" si="18"/>
        <v>0</v>
      </c>
      <c r="AH58" s="27" t="str">
        <f t="shared" si="11"/>
        <v/>
      </c>
      <c r="AI58" s="7">
        <f t="shared" si="12"/>
        <v>0</v>
      </c>
      <c r="AJ58" s="7">
        <f t="shared" si="13"/>
        <v>0</v>
      </c>
    </row>
    <row r="59" spans="1:36" s="4" customFormat="1" ht="45" customHeight="1">
      <c r="A59" s="51">
        <f t="shared" si="4"/>
        <v>47</v>
      </c>
      <c r="B59" s="52" t="str">
        <f t="shared" si="5"/>
        <v/>
      </c>
      <c r="C59" s="172"/>
      <c r="D59" s="16" t="str">
        <f t="shared" si="6"/>
        <v/>
      </c>
      <c r="E59" s="16" t="str">
        <f t="shared" si="14"/>
        <v/>
      </c>
      <c r="F59" s="17"/>
      <c r="G59" s="17"/>
      <c r="H59" s="65"/>
      <c r="I59" s="66"/>
      <c r="J59" s="67"/>
      <c r="K59" s="37"/>
      <c r="L59" s="49"/>
      <c r="M59" s="49"/>
      <c r="N59" s="43" t="str">
        <f t="shared" si="7"/>
        <v/>
      </c>
      <c r="O59" s="55" t="str">
        <f t="shared" si="8"/>
        <v/>
      </c>
      <c r="P59" s="71"/>
      <c r="Q59" s="17"/>
      <c r="R59" s="57"/>
      <c r="S59" s="124"/>
      <c r="T59" s="162"/>
      <c r="U59" s="163"/>
      <c r="V59" s="164"/>
      <c r="W59" s="76"/>
      <c r="X59" s="47"/>
      <c r="Y59" s="73" t="str">
        <f t="shared" si="15"/>
        <v/>
      </c>
      <c r="Z59" s="35"/>
      <c r="AA59" s="7" t="str">
        <f t="shared" si="9"/>
        <v/>
      </c>
      <c r="AB59" s="42" t="str" cm="1">
        <f t="array" ref="AB59">IFERROR(IF($I59="","",_xlfn.IFS($I59="温水出口温度：45℃以上～65℃未満
（ΔT：温水入出口温度差）：5℃～10℃",1,$I59="温水出口温度：65℃以上～75℃未満
（ΔT：温水入出口温度差）：5℃～10℃",2,$I59="温水出口温度：75℃以上～90℃未満
（ΔT：温水入出口温度差）：5℃～10℃",3,$I59="温水出口温度：90℃以上
（ΔT：温水入出口温度差）：5℃～10℃",4,$I59="温水出口温度：65℃以上～75℃未満
（ΔT：温水入出口温度差）：48℃以上",5)),"")</f>
        <v/>
      </c>
      <c r="AC59" s="45" t="str">
        <f t="shared" si="10"/>
        <v/>
      </c>
      <c r="AD59" s="45" t="str" cm="1">
        <f t="array" ref="AD59">IFERROR(_xlfn.IFS(AND($AA59=1,$AB59=2,$AC59&lt;&gt;""),"熱源水入口温度：12℃以上～22℃未満",AND($AA59=1,$AB59=3,$AC59&lt;&gt;""),"熱源水入口温度：30℃以上～40℃未満",AND($AA59=1,$AB59=4,$AC59&lt;&gt;""),"熱源水入口温度：50℃以上",AND($AA59=2,$AB59=5,$AC59&lt;&gt;""),"熱源水入口温度：50℃以上"),"")</f>
        <v/>
      </c>
      <c r="AE59" s="45" t="str">
        <f t="shared" si="16"/>
        <v/>
      </c>
      <c r="AF59" s="27">
        <f t="shared" si="17"/>
        <v>0</v>
      </c>
      <c r="AG59" s="27">
        <f t="shared" si="18"/>
        <v>0</v>
      </c>
      <c r="AH59" s="27" t="str">
        <f t="shared" si="11"/>
        <v/>
      </c>
      <c r="AI59" s="7">
        <f t="shared" si="12"/>
        <v>0</v>
      </c>
      <c r="AJ59" s="7">
        <f t="shared" si="13"/>
        <v>0</v>
      </c>
    </row>
    <row r="60" spans="1:36" s="4" customFormat="1" ht="45" customHeight="1">
      <c r="A60" s="51">
        <f t="shared" si="4"/>
        <v>48</v>
      </c>
      <c r="B60" s="52" t="str">
        <f t="shared" si="5"/>
        <v/>
      </c>
      <c r="C60" s="172"/>
      <c r="D60" s="16" t="str">
        <f t="shared" si="6"/>
        <v/>
      </c>
      <c r="E60" s="16" t="str">
        <f t="shared" si="14"/>
        <v/>
      </c>
      <c r="F60" s="17"/>
      <c r="G60" s="17"/>
      <c r="H60" s="65"/>
      <c r="I60" s="66"/>
      <c r="J60" s="67"/>
      <c r="K60" s="37"/>
      <c r="L60" s="49"/>
      <c r="M60" s="49"/>
      <c r="N60" s="43" t="str">
        <f t="shared" si="7"/>
        <v/>
      </c>
      <c r="O60" s="55" t="str">
        <f t="shared" si="8"/>
        <v/>
      </c>
      <c r="P60" s="71"/>
      <c r="Q60" s="17"/>
      <c r="R60" s="57"/>
      <c r="S60" s="124"/>
      <c r="T60" s="162"/>
      <c r="U60" s="163"/>
      <c r="V60" s="164"/>
      <c r="W60" s="76"/>
      <c r="X60" s="47"/>
      <c r="Y60" s="73" t="str">
        <f t="shared" si="15"/>
        <v/>
      </c>
      <c r="Z60" s="35"/>
      <c r="AA60" s="7" t="str">
        <f t="shared" si="9"/>
        <v/>
      </c>
      <c r="AB60" s="42" t="str" cm="1">
        <f t="array" ref="AB60">IFERROR(IF($I60="","",_xlfn.IFS($I60="温水出口温度：45℃以上～65℃未満
（ΔT：温水入出口温度差）：5℃～10℃",1,$I60="温水出口温度：65℃以上～75℃未満
（ΔT：温水入出口温度差）：5℃～10℃",2,$I60="温水出口温度：75℃以上～90℃未満
（ΔT：温水入出口温度差）：5℃～10℃",3,$I60="温水出口温度：90℃以上
（ΔT：温水入出口温度差）：5℃～10℃",4,$I60="温水出口温度：65℃以上～75℃未満
（ΔT：温水入出口温度差）：48℃以上",5)),"")</f>
        <v/>
      </c>
      <c r="AC60" s="45" t="str">
        <f t="shared" si="10"/>
        <v/>
      </c>
      <c r="AD60" s="45" t="str" cm="1">
        <f t="array" ref="AD60">IFERROR(_xlfn.IFS(AND($AA60=1,$AB60=2,$AC60&lt;&gt;""),"熱源水入口温度：12℃以上～22℃未満",AND($AA60=1,$AB60=3,$AC60&lt;&gt;""),"熱源水入口温度：30℃以上～40℃未満",AND($AA60=1,$AB60=4,$AC60&lt;&gt;""),"熱源水入口温度：50℃以上",AND($AA60=2,$AB60=5,$AC60&lt;&gt;""),"熱源水入口温度：50℃以上"),"")</f>
        <v/>
      </c>
      <c r="AE60" s="45" t="str">
        <f t="shared" si="16"/>
        <v/>
      </c>
      <c r="AF60" s="27">
        <f t="shared" si="17"/>
        <v>0</v>
      </c>
      <c r="AG60" s="27">
        <f t="shared" si="18"/>
        <v>0</v>
      </c>
      <c r="AH60" s="27" t="str">
        <f t="shared" si="11"/>
        <v/>
      </c>
      <c r="AI60" s="7">
        <f t="shared" si="12"/>
        <v>0</v>
      </c>
      <c r="AJ60" s="7">
        <f t="shared" si="13"/>
        <v>0</v>
      </c>
    </row>
    <row r="61" spans="1:36" s="4" customFormat="1" ht="45" customHeight="1">
      <c r="A61" s="51">
        <f t="shared" si="4"/>
        <v>49</v>
      </c>
      <c r="B61" s="52" t="str">
        <f t="shared" si="5"/>
        <v/>
      </c>
      <c r="C61" s="172"/>
      <c r="D61" s="16" t="str">
        <f t="shared" si="6"/>
        <v/>
      </c>
      <c r="E61" s="16" t="str">
        <f t="shared" si="14"/>
        <v/>
      </c>
      <c r="F61" s="17"/>
      <c r="G61" s="17"/>
      <c r="H61" s="65"/>
      <c r="I61" s="66"/>
      <c r="J61" s="67"/>
      <c r="K61" s="37"/>
      <c r="L61" s="49"/>
      <c r="M61" s="49"/>
      <c r="N61" s="43" t="str">
        <f t="shared" si="7"/>
        <v/>
      </c>
      <c r="O61" s="55" t="str">
        <f t="shared" si="8"/>
        <v/>
      </c>
      <c r="P61" s="71"/>
      <c r="Q61" s="17"/>
      <c r="R61" s="57"/>
      <c r="S61" s="124"/>
      <c r="T61" s="162"/>
      <c r="U61" s="163"/>
      <c r="V61" s="164"/>
      <c r="W61" s="76"/>
      <c r="X61" s="47"/>
      <c r="Y61" s="73" t="str">
        <f t="shared" si="15"/>
        <v/>
      </c>
      <c r="Z61" s="35"/>
      <c r="AA61" s="7" t="str">
        <f t="shared" si="9"/>
        <v/>
      </c>
      <c r="AB61" s="42" t="str" cm="1">
        <f t="array" ref="AB61">IFERROR(IF($I61="","",_xlfn.IFS($I61="温水出口温度：45℃以上～65℃未満
（ΔT：温水入出口温度差）：5℃～10℃",1,$I61="温水出口温度：65℃以上～75℃未満
（ΔT：温水入出口温度差）：5℃～10℃",2,$I61="温水出口温度：75℃以上～90℃未満
（ΔT：温水入出口温度差）：5℃～10℃",3,$I61="温水出口温度：90℃以上
（ΔT：温水入出口温度差）：5℃～10℃",4,$I61="温水出口温度：65℃以上～75℃未満
（ΔT：温水入出口温度差）：48℃以上",5)),"")</f>
        <v/>
      </c>
      <c r="AC61" s="45" t="str">
        <f t="shared" si="10"/>
        <v/>
      </c>
      <c r="AD61" s="45" t="str" cm="1">
        <f t="array" ref="AD61">IFERROR(_xlfn.IFS(AND($AA61=1,$AB61=2,$AC61&lt;&gt;""),"熱源水入口温度：12℃以上～22℃未満",AND($AA61=1,$AB61=3,$AC61&lt;&gt;""),"熱源水入口温度：30℃以上～40℃未満",AND($AA61=1,$AB61=4,$AC61&lt;&gt;""),"熱源水入口温度：50℃以上",AND($AA61=2,$AB61=5,$AC61&lt;&gt;""),"熱源水入口温度：50℃以上"),"")</f>
        <v/>
      </c>
      <c r="AE61" s="45" t="str">
        <f t="shared" si="16"/>
        <v/>
      </c>
      <c r="AF61" s="27">
        <f t="shared" si="17"/>
        <v>0</v>
      </c>
      <c r="AG61" s="27">
        <f t="shared" si="18"/>
        <v>0</v>
      </c>
      <c r="AH61" s="27" t="str">
        <f t="shared" si="11"/>
        <v/>
      </c>
      <c r="AI61" s="7">
        <f t="shared" si="12"/>
        <v>0</v>
      </c>
      <c r="AJ61" s="7">
        <f t="shared" si="13"/>
        <v>0</v>
      </c>
    </row>
    <row r="62" spans="1:36" s="4" customFormat="1" ht="45" customHeight="1" thickBot="1">
      <c r="A62" s="53">
        <f t="shared" si="4"/>
        <v>50</v>
      </c>
      <c r="B62" s="90" t="str">
        <f t="shared" si="5"/>
        <v/>
      </c>
      <c r="C62" s="173"/>
      <c r="D62" s="18" t="str">
        <f t="shared" si="6"/>
        <v/>
      </c>
      <c r="E62" s="18" t="str">
        <f t="shared" si="14"/>
        <v/>
      </c>
      <c r="F62" s="19"/>
      <c r="G62" s="19"/>
      <c r="H62" s="68"/>
      <c r="I62" s="69"/>
      <c r="J62" s="70"/>
      <c r="K62" s="39"/>
      <c r="L62" s="50"/>
      <c r="M62" s="50"/>
      <c r="N62" s="44" t="str">
        <f t="shared" si="7"/>
        <v/>
      </c>
      <c r="O62" s="61" t="str">
        <f t="shared" si="8"/>
        <v/>
      </c>
      <c r="P62" s="72"/>
      <c r="Q62" s="19"/>
      <c r="R62" s="62"/>
      <c r="S62" s="149"/>
      <c r="T62" s="162"/>
      <c r="U62" s="163"/>
      <c r="V62" s="164"/>
      <c r="W62" s="76"/>
      <c r="X62" s="47"/>
      <c r="Y62" s="73" t="str">
        <f t="shared" si="15"/>
        <v/>
      </c>
      <c r="Z62" s="35"/>
      <c r="AA62" s="7" t="str">
        <f t="shared" si="9"/>
        <v/>
      </c>
      <c r="AB62" s="42" t="str" cm="1">
        <f t="array" ref="AB62">IFERROR(IF($I62="","",_xlfn.IFS($I62="温水出口温度：45℃以上～65℃未満
（ΔT：温水入出口温度差）：5℃～10℃",1,$I62="温水出口温度：65℃以上～75℃未満
（ΔT：温水入出口温度差）：5℃～10℃",2,$I62="温水出口温度：75℃以上～90℃未満
（ΔT：温水入出口温度差）：5℃～10℃",3,$I62="温水出口温度：90℃以上
（ΔT：温水入出口温度差）：5℃～10℃",4,$I62="温水出口温度：65℃以上～75℃未満
（ΔT：温水入出口温度差）：48℃以上",5)),"")</f>
        <v/>
      </c>
      <c r="AC62" s="45" t="str">
        <f t="shared" si="10"/>
        <v/>
      </c>
      <c r="AD62" s="45" t="str" cm="1">
        <f t="array" ref="AD62">IFERROR(_xlfn.IFS(AND($AA62=1,$AB62=2,$AC62&lt;&gt;""),"熱源水入口温度：12℃以上～22℃未満",AND($AA62=1,$AB62=3,$AC62&lt;&gt;""),"熱源水入口温度：30℃以上～40℃未満",AND($AA62=1,$AB62=4,$AC62&lt;&gt;""),"熱源水入口温度：50℃以上",AND($AA62=2,$AB62=5,$AC62&lt;&gt;""),"熱源水入口温度：50℃以上"),"")</f>
        <v/>
      </c>
      <c r="AE62" s="45" t="str">
        <f t="shared" si="16"/>
        <v/>
      </c>
      <c r="AF62" s="27">
        <f t="shared" si="17"/>
        <v>0</v>
      </c>
      <c r="AG62" s="27">
        <f t="shared" si="18"/>
        <v>0</v>
      </c>
      <c r="AH62" s="27" t="str">
        <f t="shared" si="11"/>
        <v/>
      </c>
      <c r="AI62" s="7">
        <f t="shared" si="12"/>
        <v>0</v>
      </c>
      <c r="AJ62" s="7">
        <f t="shared" si="13"/>
        <v>0</v>
      </c>
    </row>
    <row r="63" spans="1:36" ht="30" customHeight="1">
      <c r="AA63" s="150"/>
      <c r="AB63" s="150"/>
      <c r="AC63" s="150"/>
      <c r="AD63" s="150"/>
      <c r="AE63" s="150"/>
      <c r="AF63" s="171">
        <f>SUM(AF13:AF62)</f>
        <v>0</v>
      </c>
      <c r="AG63" s="171">
        <f>SUM(AG13:AG62)</f>
        <v>0</v>
      </c>
      <c r="AH63" s="171"/>
      <c r="AI63" s="171" t="str">
        <f>IF(COUNTIF(AI13:AI62,"&gt;=2"),2,"1")</f>
        <v>1</v>
      </c>
      <c r="AJ63" s="171">
        <f>SUM(AJ13:AJ62)</f>
        <v>0</v>
      </c>
    </row>
  </sheetData>
  <sheetProtection algorithmName="SHA-512" hashValue="9nEvLs1BV/54AROZ0F+MCAkmPAGOram2DoMHUk7kR58EGzRqd6xkORYm5oqT1r7+hpyEl4SipeY4/mPqd8DF7w==" saltValue="XPTLfUQl9e+IfhTVH8bsug==" spinCount="100000" sheet="1" objects="1" scenarios="1" autoFilter="0"/>
  <autoFilter ref="A11:AJ11" xr:uid="{E5984E2D-849B-41CF-83B3-A359CF1C7A35}"/>
  <dataConsolidate/>
  <mergeCells count="32">
    <mergeCell ref="Q9:Q11"/>
    <mergeCell ref="P9:P11"/>
    <mergeCell ref="T10:V10"/>
    <mergeCell ref="I1:J1"/>
    <mergeCell ref="R9:R11"/>
    <mergeCell ref="M9:M10"/>
    <mergeCell ref="N9:N10"/>
    <mergeCell ref="O9:O10"/>
    <mergeCell ref="S9:S11"/>
    <mergeCell ref="F9:F11"/>
    <mergeCell ref="G9:G11"/>
    <mergeCell ref="L9:L10"/>
    <mergeCell ref="H9:H11"/>
    <mergeCell ref="I9:I11"/>
    <mergeCell ref="J9:J11"/>
    <mergeCell ref="K9:K10"/>
    <mergeCell ref="A9:A11"/>
    <mergeCell ref="B9:B11"/>
    <mergeCell ref="C9:C11"/>
    <mergeCell ref="D9:D11"/>
    <mergeCell ref="E9:E11"/>
    <mergeCell ref="A1:G1"/>
    <mergeCell ref="A2:B2"/>
    <mergeCell ref="C2:D2"/>
    <mergeCell ref="F2:G2"/>
    <mergeCell ref="A3:E4"/>
    <mergeCell ref="Y9:Y11"/>
    <mergeCell ref="W6:X6"/>
    <mergeCell ref="W8:X8"/>
    <mergeCell ref="W9:W11"/>
    <mergeCell ref="X9:X11"/>
    <mergeCell ref="W7:X7"/>
  </mergeCells>
  <phoneticPr fontId="18"/>
  <conditionalFormatting sqref="C2:D2">
    <cfRule type="expression" dxfId="15" priority="23">
      <formula>$C$13=""</formula>
    </cfRule>
    <cfRule type="expression" dxfId="14" priority="24">
      <formula>$C$2=""</formula>
    </cfRule>
  </conditionalFormatting>
  <conditionalFormatting sqref="G13:G62">
    <cfRule type="expression" dxfId="13" priority="16">
      <formula>$AI13&gt;=2</formula>
    </cfRule>
  </conditionalFormatting>
  <conditionalFormatting sqref="J2">
    <cfRule type="expression" dxfId="12" priority="15">
      <formula>OR($AF$63&gt;=1,$AG$63&gt;=1)</formula>
    </cfRule>
  </conditionalFormatting>
  <conditionalFormatting sqref="J3">
    <cfRule type="expression" dxfId="11" priority="14">
      <formula>$AI$63=2</formula>
    </cfRule>
  </conditionalFormatting>
  <conditionalFormatting sqref="J4">
    <cfRule type="expression" dxfId="10" priority="13">
      <formula>$AJ$63&gt;=1</formula>
    </cfRule>
  </conditionalFormatting>
  <conditionalFormatting sqref="O13:O62">
    <cfRule type="expression" dxfId="9" priority="11">
      <formula>AND($N13&lt;&gt;"",$N13&gt;$O13)</formula>
    </cfRule>
    <cfRule type="notContainsBlanks" dxfId="8" priority="12">
      <formula>LEN(TRIM(O13))&gt;0</formula>
    </cfRule>
  </conditionalFormatting>
  <conditionalFormatting sqref="F13:M62">
    <cfRule type="notContainsBlanks" dxfId="7" priority="17">
      <formula>LEN(TRIM(F13))&gt;0</formula>
    </cfRule>
    <cfRule type="expression" dxfId="6" priority="18">
      <formula>$C13&lt;&gt;""</formula>
    </cfRule>
  </conditionalFormatting>
  <conditionalFormatting sqref="Q13:Q62">
    <cfRule type="expression" dxfId="5" priority="1">
      <formula>AND(COUNTIF(G13,"*■*")&gt;=1,Q13="")</formula>
    </cfRule>
    <cfRule type="expression" dxfId="4" priority="2">
      <formula>COUNTIF($G13,"*■*")=0</formula>
    </cfRule>
  </conditionalFormatting>
  <conditionalFormatting sqref="G3">
    <cfRule type="expression" dxfId="3" priority="19">
      <formula>$C$13=""</formula>
    </cfRule>
    <cfRule type="expression" dxfId="2" priority="20">
      <formula>$G$3=""</formula>
    </cfRule>
  </conditionalFormatting>
  <conditionalFormatting sqref="F2:G2">
    <cfRule type="expression" dxfId="1" priority="21">
      <formula>$C$13=""</formula>
    </cfRule>
    <cfRule type="expression" dxfId="0" priority="22">
      <formula>$F$2=""</formula>
    </cfRule>
  </conditionalFormatting>
  <dataValidations xWindow="586" yWindow="370" count="15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F13:G62" xr:uid="{03A404ED-0885-4F9B-990B-AEBB52B2BE20}">
      <formula1>40</formula1>
    </dataValidation>
    <dataValidation type="textLength" operator="lessThanOrEqual" allowBlank="1" showInputMessage="1" showErrorMessage="1" error="40字以内で入力してください。" sqref="C2:D2" xr:uid="{0769623C-F0D3-4C7A-8611-0CF1B5407B4C}">
      <formula1>40</formula1>
    </dataValidation>
    <dataValidation type="custom" operator="lessThanOrEqual" allowBlank="1" showInputMessage="1" showErrorMessage="1" errorTitle="無効な入力" error="小数点第二位までの数値を入力してください。" sqref="M13:M62" xr:uid="{737720B0-3302-4D85-A5B4-58A01B11756B}">
      <formula1>$M13*100=INT($M13*100)</formula1>
    </dataValidation>
    <dataValidation type="list" showInputMessage="1" showErrorMessage="1" sqref="J13:J62" xr:uid="{339BBC4D-DAB4-4AEE-92B8-D21F9FD5EEE7}">
      <formula1>$AC13:$AD13</formula1>
    </dataValidation>
    <dataValidation type="whole" allowBlank="1" showInputMessage="1" showErrorMessage="1" errorTitle="無効な入力" error="45(℃)以上、4文字以内の数値を入力してください。" sqref="K13:K62" xr:uid="{5A9DBCCD-57A0-4D80-BBD5-C377CBAA04EE}">
      <formula1>45</formula1>
      <formula2>9999</formula2>
    </dataValidation>
    <dataValidation type="custom" operator="lessThanOrEqual" allowBlank="1" showInputMessage="1" showErrorMessage="1" errorTitle="無効な入力" error="小数点第二位までの数値を入力してください。" sqref="L13:L62" xr:uid="{A343374A-A25C-456E-B01A-D1BA112A5A5B}">
      <formula1>$L13*100=INT($L13*100)</formula1>
    </dataValidation>
    <dataValidation allowBlank="1" showInputMessage="1" sqref="P9:V9" xr:uid="{4883C909-A138-4E2C-8CC4-29F751F963D3}"/>
    <dataValidation type="textLength" operator="lessThanOrEqual" allowBlank="1" showInputMessage="1" showErrorMessage="1" errorTitle="無効な入力" error="40文字以下で入力してください。" sqref="R12:R62" xr:uid="{D8B085FD-AC6B-4A04-BB57-98F80233F597}">
      <formula1>40</formula1>
    </dataValidation>
    <dataValidation type="list" allowBlank="1" showInputMessage="1" showErrorMessage="1" sqref="T12:T62" xr:uid="{3422B0EF-53EE-41A9-A44A-D86B06536965}">
      <formula1>"✓"</formula1>
    </dataValidation>
    <dataValidation type="custom" allowBlank="1" showInputMessage="1" showErrorMessage="1" errorTitle="無効な入力" error="整数で値を入力して下さい。" sqref="P12:P62" xr:uid="{1ECBC41F-20C1-4A74-9911-57762955E401}">
      <formula1>P12=INT(P12)</formula1>
    </dataValidation>
    <dataValidation type="list" allowBlank="1" showInputMessage="1" showErrorMessage="1" sqref="U12:U62" xr:uid="{827417F3-8308-4E98-89B8-17EDD8B6FE7B}">
      <formula1>"OK,NG"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H2" xr:uid="{B3C824BD-6405-4064-BE9E-A73A6556F544}">
      <formula1>40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sqref="G3:H3" xr:uid="{068A3C14-8FD9-42BC-8DAD-FE0FA19C76C2}">
      <formula1>44256</formula1>
    </dataValidation>
    <dataValidation type="textLength" operator="lessThanOrEqual" allowBlank="1" showInputMessage="1" showErrorMessage="1" error="200文字以内で入力してください。" sqref="Q12:Q62" xr:uid="{B8788F56-DD97-4B2D-8A5C-8301A285AC61}">
      <formula1>200</formula1>
    </dataValidation>
  </dataValidations>
  <pageMargins left="0.23622047244094491" right="0.23622047244094491" top="0.74803149606299213" bottom="0.74803149606299213" header="0.31496062992125984" footer="0.31496062992125984"/>
  <pageSetup paperSize="8" scale="33" fitToHeight="0" orientation="landscape" r:id="rId1"/>
  <headerFooter>
    <oddHeader>&amp;R&amp;20&amp;F</oddHeader>
    <oddFooter>&amp;C&amp;28&amp;P/&amp;N</oddFooter>
  </headerFooter>
  <rowBreaks count="1" manualBreakCount="1">
    <brk id="42" max="1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3">
        <x14:dataValidation type="list" allowBlank="1" showInputMessage="1" showErrorMessage="1" xr:uid="{B2BAA41B-AA7B-4CE7-A0A8-3A2BDFF3AF7D}">
          <x14:formula1>
            <xm:f>プルダウン!$B$2</xm:f>
          </x14:formula1>
          <xm:sqref>C13:C62</xm:sqref>
        </x14:dataValidation>
        <x14:dataValidation type="list" allowBlank="1" showInputMessage="1" showErrorMessage="1" xr:uid="{F71755F2-709A-4408-A11A-52C307AD5D8F}">
          <x14:formula1>
            <xm:f>プルダウン!$D$2:$D$5</xm:f>
          </x14:formula1>
          <xm:sqref>H13:H62</xm:sqref>
        </x14:dataValidation>
        <x14:dataValidation type="list" allowBlank="1" showInputMessage="1" showErrorMessage="1" xr:uid="{5F5EBC88-C1D5-4F1D-A42D-BC4C87779CE7}">
          <x14:formula1>
            <xm:f>OFFSET(プルダウン!$D$1,MATCH($H13,プルダウン!$D$2:$D$5,0),1,1,4)</xm:f>
          </x14:formula1>
          <xm:sqref>I13:I62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I30"/>
  <sheetViews>
    <sheetView zoomScale="70" zoomScaleNormal="70" workbookViewId="0"/>
  </sheetViews>
  <sheetFormatPr defaultColWidth="9" defaultRowHeight="16"/>
  <cols>
    <col min="1" max="2" width="18.453125" style="21" bestFit="1" customWidth="1"/>
    <col min="3" max="3" width="9" style="21"/>
    <col min="4" max="4" width="28.36328125" style="21" customWidth="1"/>
    <col min="5" max="5" width="40" style="21" bestFit="1" customWidth="1"/>
    <col min="6" max="6" width="40" style="21" customWidth="1"/>
    <col min="7" max="8" width="45.6328125" style="21" customWidth="1"/>
    <col min="9" max="9" width="28.36328125" style="21" bestFit="1" customWidth="1"/>
    <col min="10" max="16384" width="9" style="21"/>
  </cols>
  <sheetData>
    <row r="1" spans="1:9" ht="30" customHeight="1">
      <c r="A1" s="20" t="s">
        <v>21</v>
      </c>
      <c r="B1" s="20" t="s">
        <v>20</v>
      </c>
      <c r="C1" s="31"/>
      <c r="D1" s="20" t="s">
        <v>37</v>
      </c>
      <c r="E1" s="20" t="s">
        <v>55</v>
      </c>
      <c r="F1" s="20"/>
      <c r="G1" s="20"/>
      <c r="H1" s="20"/>
      <c r="I1" s="31"/>
    </row>
    <row r="2" spans="1:9" ht="45" customHeight="1">
      <c r="A2" s="21" t="s">
        <v>32</v>
      </c>
      <c r="B2" s="21" t="s">
        <v>44</v>
      </c>
      <c r="D2" s="21" t="s">
        <v>45</v>
      </c>
      <c r="E2" s="41" t="s">
        <v>72</v>
      </c>
      <c r="F2" s="41" t="s">
        <v>75</v>
      </c>
      <c r="G2" s="41" t="s">
        <v>74</v>
      </c>
      <c r="H2" s="41" t="s">
        <v>76</v>
      </c>
    </row>
    <row r="3" spans="1:9" ht="45" customHeight="1">
      <c r="D3" s="21" t="s">
        <v>46</v>
      </c>
      <c r="E3" s="41" t="s">
        <v>73</v>
      </c>
      <c r="F3" s="41"/>
    </row>
    <row r="4" spans="1:9" ht="45" customHeight="1">
      <c r="D4" s="21" t="s">
        <v>64</v>
      </c>
      <c r="E4" s="41" t="s">
        <v>72</v>
      </c>
      <c r="F4" s="41" t="s">
        <v>74</v>
      </c>
    </row>
    <row r="5" spans="1:9" ht="45" customHeight="1">
      <c r="A5" s="56"/>
      <c r="B5" s="56"/>
      <c r="D5" s="21" t="s">
        <v>65</v>
      </c>
      <c r="E5" s="41" t="s">
        <v>73</v>
      </c>
    </row>
    <row r="6" spans="1:9" ht="45" customHeight="1">
      <c r="A6" s="31"/>
      <c r="B6" s="31"/>
      <c r="D6" s="31"/>
    </row>
    <row r="7" spans="1:9" ht="45" customHeight="1">
      <c r="D7" s="20" t="s">
        <v>36</v>
      </c>
      <c r="E7" s="20" t="s">
        <v>48</v>
      </c>
      <c r="F7" s="20" t="s">
        <v>49</v>
      </c>
    </row>
    <row r="8" spans="1:9" ht="45" customHeight="1">
      <c r="D8" s="21" t="s">
        <v>45</v>
      </c>
      <c r="E8" s="41" t="s">
        <v>72</v>
      </c>
      <c r="F8" s="21" t="s">
        <v>80</v>
      </c>
    </row>
    <row r="9" spans="1:9" ht="45" customHeight="1">
      <c r="D9" s="21" t="s">
        <v>45</v>
      </c>
      <c r="E9" s="41" t="s">
        <v>75</v>
      </c>
      <c r="F9" s="21" t="s">
        <v>51</v>
      </c>
    </row>
    <row r="10" spans="1:9" ht="45" customHeight="1">
      <c r="D10" s="21" t="s">
        <v>45</v>
      </c>
      <c r="E10" s="41" t="s">
        <v>75</v>
      </c>
      <c r="F10" s="21" t="s">
        <v>79</v>
      </c>
    </row>
    <row r="11" spans="1:9" ht="45" customHeight="1">
      <c r="D11" s="21" t="s">
        <v>45</v>
      </c>
      <c r="E11" s="41" t="s">
        <v>74</v>
      </c>
      <c r="F11" s="21" t="s">
        <v>79</v>
      </c>
    </row>
    <row r="12" spans="1:9" ht="45" customHeight="1">
      <c r="D12" s="21" t="s">
        <v>45</v>
      </c>
      <c r="E12" s="41" t="s">
        <v>74</v>
      </c>
      <c r="F12" s="21" t="s">
        <v>84</v>
      </c>
    </row>
    <row r="13" spans="1:9" ht="45" customHeight="1">
      <c r="D13" s="21" t="s">
        <v>45</v>
      </c>
      <c r="E13" s="41" t="s">
        <v>76</v>
      </c>
      <c r="F13" s="21" t="s">
        <v>50</v>
      </c>
      <c r="G13" s="31"/>
    </row>
    <row r="14" spans="1:9" ht="45" customHeight="1">
      <c r="D14" s="21" t="s">
        <v>45</v>
      </c>
      <c r="E14" s="41" t="s">
        <v>76</v>
      </c>
      <c r="F14" s="21" t="s">
        <v>81</v>
      </c>
      <c r="G14" s="31"/>
    </row>
    <row r="15" spans="1:9" ht="45" customHeight="1">
      <c r="D15" s="21" t="s">
        <v>46</v>
      </c>
      <c r="E15" s="41" t="s">
        <v>73</v>
      </c>
      <c r="F15" s="21" t="s">
        <v>50</v>
      </c>
      <c r="G15" s="31"/>
    </row>
    <row r="16" spans="1:9" ht="45" customHeight="1">
      <c r="D16" s="21" t="s">
        <v>46</v>
      </c>
      <c r="E16" s="41" t="s">
        <v>77</v>
      </c>
      <c r="F16" s="21" t="s">
        <v>52</v>
      </c>
      <c r="G16" s="31"/>
    </row>
    <row r="17" spans="4:7" ht="45" customHeight="1">
      <c r="D17" s="21" t="s">
        <v>66</v>
      </c>
      <c r="E17" s="41" t="s">
        <v>82</v>
      </c>
      <c r="F17" s="21" t="s">
        <v>83</v>
      </c>
      <c r="G17" s="31"/>
    </row>
    <row r="18" spans="4:7" ht="45" customHeight="1">
      <c r="D18" s="21" t="s">
        <v>66</v>
      </c>
      <c r="E18" s="41" t="s">
        <v>74</v>
      </c>
      <c r="F18" s="21" t="s">
        <v>50</v>
      </c>
      <c r="G18" s="31"/>
    </row>
    <row r="19" spans="4:7" ht="45" customHeight="1">
      <c r="D19" s="21" t="s">
        <v>65</v>
      </c>
      <c r="E19" s="41" t="s">
        <v>73</v>
      </c>
      <c r="F19" s="21" t="s">
        <v>50</v>
      </c>
      <c r="G19" s="31"/>
    </row>
    <row r="20" spans="4:7" ht="45" customHeight="1">
      <c r="G20" s="31"/>
    </row>
    <row r="21" spans="4:7" ht="45" customHeight="1">
      <c r="G21" s="31"/>
    </row>
    <row r="22" spans="4:7" ht="45" customHeight="1">
      <c r="G22" s="31"/>
    </row>
    <row r="23" spans="4:7" ht="45" customHeight="1">
      <c r="G23" s="31"/>
    </row>
    <row r="24" spans="4:7" ht="45" customHeight="1"/>
    <row r="25" spans="4:7" ht="45" customHeight="1"/>
    <row r="26" spans="4:7" ht="45" customHeight="1"/>
    <row r="27" spans="4:7" ht="45" customHeight="1"/>
    <row r="28" spans="4:7" ht="45" customHeight="1"/>
    <row r="29" spans="4:7" ht="45" customHeight="1"/>
    <row r="30" spans="4:7" ht="45" customHeight="1"/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40"/>
  <sheetViews>
    <sheetView showGridLines="0" view="pageBreakPreview" zoomScaleNormal="100" zoomScaleSheetLayoutView="100" workbookViewId="0"/>
  </sheetViews>
  <sheetFormatPr defaultRowHeight="13"/>
  <sheetData>
    <row r="40" spans="1:1">
      <c r="A40" t="s">
        <v>78</v>
      </c>
    </row>
  </sheetData>
  <sheetProtection algorithmName="SHA-512" hashValue="E6PleoTmiTG6ZXV9dvj8YGmvAeqC4n808BmdOURWw/pMhDHCjqwkxHfLPnm0uVLU8BDHutiq5hjx9jHsBuwxeQ==" saltValue="cTRHrVl7/GxnZTV1O8AVdw==" spinCount="100000" sheet="1" objects="1" scenarios="1" selectLockedCells="1" selectUnlockedCells="1"/>
  <phoneticPr fontId="18"/>
  <pageMargins left="0.7" right="0.7" top="0.75" bottom="0.75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76473-CF81-40A6-88B8-1639602D3BE2}">
  <dimension ref="A1:B28"/>
  <sheetViews>
    <sheetView showGridLines="0" view="pageBreakPreview" zoomScaleNormal="100" zoomScaleSheetLayoutView="100" workbookViewId="0"/>
  </sheetViews>
  <sheetFormatPr defaultColWidth="9" defaultRowHeight="13"/>
  <cols>
    <col min="1" max="1" width="13.453125" style="85" customWidth="1"/>
    <col min="2" max="2" width="86.90625" style="85" customWidth="1"/>
    <col min="3" max="16384" width="9" style="85"/>
  </cols>
  <sheetData>
    <row r="1" spans="1:2" ht="16.5">
      <c r="A1" s="84" t="s">
        <v>67</v>
      </c>
    </row>
    <row r="2" spans="1:2">
      <c r="A2" s="86"/>
      <c r="B2" s="86"/>
    </row>
    <row r="3" spans="1:2" ht="22.5" customHeight="1">
      <c r="A3" s="87" t="s">
        <v>68</v>
      </c>
      <c r="B3" s="88" t="s">
        <v>112</v>
      </c>
    </row>
    <row r="4" spans="1:2" ht="22.5" customHeight="1">
      <c r="A4" s="87" t="s">
        <v>69</v>
      </c>
      <c r="B4" s="89" t="s">
        <v>70</v>
      </c>
    </row>
    <row r="5" spans="1:2" ht="19.5" customHeight="1">
      <c r="A5" s="234" t="s">
        <v>71</v>
      </c>
      <c r="B5" s="237" t="s">
        <v>113</v>
      </c>
    </row>
    <row r="6" spans="1:2" ht="19.5" customHeight="1">
      <c r="A6" s="235"/>
      <c r="B6" s="238"/>
    </row>
    <row r="7" spans="1:2" ht="19.5" customHeight="1">
      <c r="A7" s="235"/>
      <c r="B7" s="238"/>
    </row>
    <row r="8" spans="1:2" ht="19.5" customHeight="1">
      <c r="A8" s="235"/>
      <c r="B8" s="238"/>
    </row>
    <row r="9" spans="1:2" ht="19.5" customHeight="1">
      <c r="A9" s="235"/>
      <c r="B9" s="238"/>
    </row>
    <row r="10" spans="1:2" ht="19.5" customHeight="1">
      <c r="A10" s="235"/>
      <c r="B10" s="238"/>
    </row>
    <row r="11" spans="1:2" ht="19.5" customHeight="1">
      <c r="A11" s="235"/>
      <c r="B11" s="238"/>
    </row>
    <row r="12" spans="1:2" ht="19.5" customHeight="1">
      <c r="A12" s="235"/>
      <c r="B12" s="238"/>
    </row>
    <row r="13" spans="1:2" ht="19.5" customHeight="1">
      <c r="A13" s="235"/>
      <c r="B13" s="238"/>
    </row>
    <row r="14" spans="1:2" ht="19.5" customHeight="1">
      <c r="A14" s="235"/>
      <c r="B14" s="238"/>
    </row>
    <row r="15" spans="1:2" ht="19.5" customHeight="1">
      <c r="A15" s="235"/>
      <c r="B15" s="238"/>
    </row>
    <row r="16" spans="1:2" ht="19.5" customHeight="1">
      <c r="A16" s="235"/>
      <c r="B16" s="238"/>
    </row>
    <row r="17" spans="1:2" ht="19.5" customHeight="1">
      <c r="A17" s="235"/>
      <c r="B17" s="238"/>
    </row>
    <row r="18" spans="1:2" ht="19.5" customHeight="1">
      <c r="A18" s="235"/>
      <c r="B18" s="238"/>
    </row>
    <row r="19" spans="1:2" ht="19.5" customHeight="1">
      <c r="A19" s="235"/>
      <c r="B19" s="238"/>
    </row>
    <row r="20" spans="1:2" ht="19.5" customHeight="1">
      <c r="A20" s="235"/>
      <c r="B20" s="238"/>
    </row>
    <row r="21" spans="1:2" ht="19.5" customHeight="1">
      <c r="A21" s="235"/>
      <c r="B21" s="238"/>
    </row>
    <row r="22" spans="1:2" ht="19.5" customHeight="1">
      <c r="A22" s="235"/>
      <c r="B22" s="238"/>
    </row>
    <row r="23" spans="1:2" ht="19.5" customHeight="1">
      <c r="A23" s="235"/>
      <c r="B23" s="238"/>
    </row>
    <row r="24" spans="1:2" ht="19.5" customHeight="1">
      <c r="A24" s="235"/>
      <c r="B24" s="238"/>
    </row>
    <row r="25" spans="1:2" ht="19.5" customHeight="1">
      <c r="A25" s="235"/>
      <c r="B25" s="238"/>
    </row>
    <row r="26" spans="1:2" ht="19.5" customHeight="1">
      <c r="A26" s="235"/>
      <c r="B26" s="238"/>
    </row>
    <row r="27" spans="1:2" ht="19.5" customHeight="1">
      <c r="A27" s="235"/>
      <c r="B27" s="238"/>
    </row>
    <row r="28" spans="1:2" ht="19.5" customHeight="1">
      <c r="A28" s="236"/>
      <c r="B28" s="239"/>
    </row>
  </sheetData>
  <sheetProtection algorithmName="SHA-512" hashValue="4XV5ivsTwuQT1GwszNJFvW29LiTEM11bLuidCL7N6bseJXhZdTDC7b4mHOMBgW/mvGPdLclB4wSY861GHUnS8Q==" saltValue="atpOSs92tI5dw3wOpwq/LA==" spinCount="100000" sheet="1" objects="1" scenarios="1"/>
  <mergeCells count="2">
    <mergeCell ref="A5:A28"/>
    <mergeCell ref="B5:B28"/>
  </mergeCells>
  <phoneticPr fontId="18"/>
  <hyperlinks>
    <hyperlink ref="B3" r:id="rId1" xr:uid="{C7B6F649-5610-40EE-8105-4EB574AF8E06}"/>
  </hyperlinks>
  <pageMargins left="0.7" right="0.7" top="0.75" bottom="0.75" header="0.3" footer="0.3"/>
  <pageSetup paperSize="9" scale="74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DDEC84723CA84CB85040727DA6A410" ma:contentTypeVersion="2" ma:contentTypeDescription="新しいドキュメントを作成します。" ma:contentTypeScope="" ma:versionID="a301ecb43200d6d0fc62cbcc61d6ba54">
  <xsd:schema xmlns:xsd="http://www.w3.org/2001/XMLSchema" xmlns:xs="http://www.w3.org/2001/XMLSchema" xmlns:p="http://schemas.microsoft.com/office/2006/metadata/properties" xmlns:ns2="89627178-7355-43df-a02d-bad392753706" targetNamespace="http://schemas.microsoft.com/office/2006/metadata/properties" ma:root="true" ma:fieldsID="e2cbee4d34cd7403a0cf8ec6444c4cd7" ns2:_="">
    <xsd:import namespace="89627178-7355-43df-a02d-bad3927537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27178-7355-43df-a02d-bad3927537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BCD610-C145-4620-84DF-E5586684E5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81EE44-3A4B-400D-A5C3-854EE91851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27178-7355-43df-a02d-bad3927537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28AE25-52EB-4027-ACD5-C05E510C1B92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9627178-7355-43df-a02d-bad392753706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プルダウン</vt:lpstr>
      <vt:lpstr>基準値</vt:lpstr>
      <vt:lpstr>登録申請メールテンプレート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2021-12-16T05:15:11Z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0x010100BCDDEC84723CA84CB85040727DA6A410</vt:lpwstr>
  </property>
</Properties>
</file>