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codeName="ThisWorkbook" defaultThemeVersion="124226"/>
  <xr:revisionPtr revIDLastSave="0" documentId="13_ncr:1_{8A1A27E6-4099-44B9-BD5B-CA2E0366076C}" xr6:coauthVersionLast="46" xr6:coauthVersionMax="47" xr10:uidLastSave="{00000000-0000-0000-0000-000000000000}"/>
  <workbookProtection workbookAlgorithmName="SHA-512" workbookHashValue="q09v6uHA6r4HLh96mQFoQI0s2ROCJl0EKehD1VHxyf7B615xshFORM81c/JZKckVeuWDzsE4H4semlzI9rWxnA==" workbookSaltValue="lvwTXLtt9XPsPt4rRYYrFw==" workbookSpinCount="100000" lockStructure="1"/>
  <bookViews>
    <workbookView xWindow="28680" yWindow="-120" windowWidth="29040" windowHeight="15840" tabRatio="783" xr2:uid="{00000000-000D-0000-FFFF-FFFF00000000}"/>
  </bookViews>
  <sheets>
    <sheet name="入力例" sheetId="27" r:id="rId1"/>
    <sheet name="新規登録用" sheetId="26" r:id="rId2"/>
    <sheet name="基準値" sheetId="3" r:id="rId3"/>
    <sheet name="登録申請メールテンプレート" sheetId="28" r:id="rId4"/>
  </sheets>
  <externalReferences>
    <externalReference r:id="rId5"/>
    <externalReference r:id="rId6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新規登録用!$A$10:$AB$10</definedName>
    <definedName name="_xlnm._FilterDatabase" localSheetId="0" hidden="1">入力例!$A$10:$AB$10</definedName>
    <definedName name="_xlnm.Print_Area" localSheetId="2">基準値!$A$1:$K$16</definedName>
    <definedName name="_xlnm.Print_Area" localSheetId="1">新規登録用!$A$1:$AF$61</definedName>
    <definedName name="_xlnm.Print_Area" localSheetId="3">登録申請メールテンプレート!$A$1:$B$28</definedName>
    <definedName name="_xlnm.Print_Area" localSheetId="0">入力例!$A$1:$AH$61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26" l="1"/>
  <c r="J18" i="26"/>
  <c r="J17" i="26"/>
  <c r="J16" i="26"/>
  <c r="J15" i="26"/>
  <c r="J14" i="26"/>
  <c r="J13" i="26"/>
  <c r="J12" i="26"/>
  <c r="K11" i="26"/>
  <c r="G4" i="26"/>
  <c r="G4" i="27"/>
  <c r="K13" i="26" l="1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  <c r="K46" i="26"/>
  <c r="K47" i="26"/>
  <c r="K48" i="26"/>
  <c r="K49" i="26"/>
  <c r="K50" i="26"/>
  <c r="K51" i="26"/>
  <c r="K52" i="26"/>
  <c r="K53" i="26"/>
  <c r="K54" i="26"/>
  <c r="K55" i="26"/>
  <c r="K56" i="26"/>
  <c r="K57" i="26"/>
  <c r="K58" i="26"/>
  <c r="K59" i="26"/>
  <c r="K60" i="26"/>
  <c r="K61" i="26"/>
  <c r="K12" i="26"/>
  <c r="K12" i="27" l="1"/>
  <c r="AD61" i="27" l="1"/>
  <c r="AC61" i="27"/>
  <c r="K61" i="27"/>
  <c r="J61" i="27"/>
  <c r="I61" i="27"/>
  <c r="AE61" i="27" s="1"/>
  <c r="B61" i="27"/>
  <c r="E61" i="27" s="1"/>
  <c r="A61" i="27"/>
  <c r="AD60" i="27"/>
  <c r="AC60" i="27"/>
  <c r="K60" i="27"/>
  <c r="J60" i="27"/>
  <c r="I60" i="27"/>
  <c r="AE60" i="27" s="1"/>
  <c r="B60" i="27"/>
  <c r="E60" i="27" s="1"/>
  <c r="A60" i="27"/>
  <c r="AD59" i="27"/>
  <c r="AC59" i="27"/>
  <c r="K59" i="27"/>
  <c r="J59" i="27"/>
  <c r="I59" i="27"/>
  <c r="AE59" i="27" s="1"/>
  <c r="B59" i="27"/>
  <c r="E59" i="27" s="1"/>
  <c r="A59" i="27"/>
  <c r="AD58" i="27"/>
  <c r="AC58" i="27"/>
  <c r="K58" i="27"/>
  <c r="J58" i="27"/>
  <c r="I58" i="27"/>
  <c r="AE58" i="27" s="1"/>
  <c r="B58" i="27"/>
  <c r="E58" i="27" s="1"/>
  <c r="A58" i="27"/>
  <c r="AD57" i="27"/>
  <c r="AC57" i="27"/>
  <c r="K57" i="27"/>
  <c r="J57" i="27"/>
  <c r="I57" i="27"/>
  <c r="AE57" i="27" s="1"/>
  <c r="B57" i="27"/>
  <c r="E57" i="27" s="1"/>
  <c r="A57" i="27"/>
  <c r="AD56" i="27"/>
  <c r="AC56" i="27"/>
  <c r="K56" i="27"/>
  <c r="J56" i="27"/>
  <c r="I56" i="27"/>
  <c r="AE56" i="27" s="1"/>
  <c r="B56" i="27"/>
  <c r="D56" i="27" s="1"/>
  <c r="A56" i="27"/>
  <c r="AD55" i="27"/>
  <c r="AC55" i="27"/>
  <c r="K55" i="27"/>
  <c r="J55" i="27"/>
  <c r="I55" i="27"/>
  <c r="AE55" i="27" s="1"/>
  <c r="B55" i="27"/>
  <c r="E55" i="27" s="1"/>
  <c r="A55" i="27"/>
  <c r="AD54" i="27"/>
  <c r="AC54" i="27"/>
  <c r="K54" i="27"/>
  <c r="J54" i="27"/>
  <c r="I54" i="27"/>
  <c r="AE54" i="27" s="1"/>
  <c r="B54" i="27"/>
  <c r="E54" i="27" s="1"/>
  <c r="A54" i="27"/>
  <c r="AD53" i="27"/>
  <c r="AC53" i="27"/>
  <c r="K53" i="27"/>
  <c r="J53" i="27"/>
  <c r="I53" i="27"/>
  <c r="AE53" i="27" s="1"/>
  <c r="B53" i="27"/>
  <c r="E53" i="27" s="1"/>
  <c r="A53" i="27"/>
  <c r="AD52" i="27"/>
  <c r="AC52" i="27"/>
  <c r="K52" i="27"/>
  <c r="J52" i="27"/>
  <c r="I52" i="27"/>
  <c r="AE52" i="27" s="1"/>
  <c r="B52" i="27"/>
  <c r="E52" i="27" s="1"/>
  <c r="A52" i="27"/>
  <c r="AD51" i="27"/>
  <c r="AC51" i="27"/>
  <c r="K51" i="27"/>
  <c r="J51" i="27"/>
  <c r="I51" i="27"/>
  <c r="AE51" i="27" s="1"/>
  <c r="B51" i="27"/>
  <c r="E51" i="27" s="1"/>
  <c r="A51" i="27"/>
  <c r="AD50" i="27"/>
  <c r="AC50" i="27"/>
  <c r="K50" i="27"/>
  <c r="J50" i="27"/>
  <c r="I50" i="27"/>
  <c r="AE50" i="27" s="1"/>
  <c r="B50" i="27"/>
  <c r="D50" i="27" s="1"/>
  <c r="A50" i="27"/>
  <c r="AD49" i="27"/>
  <c r="AC49" i="27"/>
  <c r="K49" i="27"/>
  <c r="J49" i="27"/>
  <c r="I49" i="27"/>
  <c r="AE49" i="27" s="1"/>
  <c r="B49" i="27"/>
  <c r="E49" i="27" s="1"/>
  <c r="A49" i="27"/>
  <c r="AD48" i="27"/>
  <c r="AC48" i="27"/>
  <c r="K48" i="27"/>
  <c r="J48" i="27"/>
  <c r="I48" i="27"/>
  <c r="AE48" i="27" s="1"/>
  <c r="B48" i="27"/>
  <c r="E48" i="27" s="1"/>
  <c r="A48" i="27"/>
  <c r="AD47" i="27"/>
  <c r="AC47" i="27"/>
  <c r="K47" i="27"/>
  <c r="J47" i="27"/>
  <c r="I47" i="27"/>
  <c r="AE47" i="27" s="1"/>
  <c r="B47" i="27"/>
  <c r="E47" i="27" s="1"/>
  <c r="A47" i="27"/>
  <c r="AD46" i="27"/>
  <c r="AC46" i="27"/>
  <c r="K46" i="27"/>
  <c r="J46" i="27"/>
  <c r="I46" i="27"/>
  <c r="AE46" i="27" s="1"/>
  <c r="B46" i="27"/>
  <c r="E46" i="27" s="1"/>
  <c r="A46" i="27"/>
  <c r="AD45" i="27"/>
  <c r="AC45" i="27"/>
  <c r="K45" i="27"/>
  <c r="J45" i="27"/>
  <c r="I45" i="27"/>
  <c r="AE45" i="27" s="1"/>
  <c r="B45" i="27"/>
  <c r="E45" i="27" s="1"/>
  <c r="A45" i="27"/>
  <c r="AD44" i="27"/>
  <c r="AC44" i="27"/>
  <c r="K44" i="27"/>
  <c r="J44" i="27"/>
  <c r="I44" i="27"/>
  <c r="AE44" i="27" s="1"/>
  <c r="B44" i="27"/>
  <c r="D44" i="27" s="1"/>
  <c r="A44" i="27"/>
  <c r="AD43" i="27"/>
  <c r="AC43" i="27"/>
  <c r="K43" i="27"/>
  <c r="J43" i="27"/>
  <c r="I43" i="27"/>
  <c r="AE43" i="27" s="1"/>
  <c r="B43" i="27"/>
  <c r="E43" i="27" s="1"/>
  <c r="A43" i="27"/>
  <c r="AD42" i="27"/>
  <c r="AC42" i="27"/>
  <c r="K42" i="27"/>
  <c r="J42" i="27"/>
  <c r="I42" i="27"/>
  <c r="AE42" i="27" s="1"/>
  <c r="B42" i="27"/>
  <c r="E42" i="27" s="1"/>
  <c r="A42" i="27"/>
  <c r="AD41" i="27"/>
  <c r="AC41" i="27"/>
  <c r="K41" i="27"/>
  <c r="J41" i="27"/>
  <c r="I41" i="27"/>
  <c r="AE41" i="27" s="1"/>
  <c r="B41" i="27"/>
  <c r="E41" i="27" s="1"/>
  <c r="A41" i="27"/>
  <c r="AD40" i="27"/>
  <c r="AC40" i="27"/>
  <c r="K40" i="27"/>
  <c r="J40" i="27"/>
  <c r="I40" i="27"/>
  <c r="AE40" i="27" s="1"/>
  <c r="B40" i="27"/>
  <c r="E40" i="27" s="1"/>
  <c r="A40" i="27"/>
  <c r="AD39" i="27"/>
  <c r="AC39" i="27"/>
  <c r="K39" i="27"/>
  <c r="J39" i="27"/>
  <c r="I39" i="27"/>
  <c r="AE39" i="27" s="1"/>
  <c r="B39" i="27"/>
  <c r="E39" i="27" s="1"/>
  <c r="A39" i="27"/>
  <c r="AD38" i="27"/>
  <c r="AC38" i="27"/>
  <c r="K38" i="27"/>
  <c r="J38" i="27"/>
  <c r="I38" i="27"/>
  <c r="AE38" i="27" s="1"/>
  <c r="B38" i="27"/>
  <c r="D38" i="27" s="1"/>
  <c r="A38" i="27"/>
  <c r="AD37" i="27"/>
  <c r="AC37" i="27"/>
  <c r="K37" i="27"/>
  <c r="J37" i="27"/>
  <c r="I37" i="27"/>
  <c r="AE37" i="27" s="1"/>
  <c r="B37" i="27"/>
  <c r="D37" i="27" s="1"/>
  <c r="A37" i="27"/>
  <c r="AD36" i="27"/>
  <c r="AC36" i="27"/>
  <c r="K36" i="27"/>
  <c r="J36" i="27"/>
  <c r="I36" i="27"/>
  <c r="AE36" i="27" s="1"/>
  <c r="B36" i="27"/>
  <c r="E36" i="27" s="1"/>
  <c r="A36" i="27"/>
  <c r="AD35" i="27"/>
  <c r="AC35" i="27"/>
  <c r="K35" i="27"/>
  <c r="J35" i="27"/>
  <c r="I35" i="27"/>
  <c r="AE35" i="27" s="1"/>
  <c r="B35" i="27"/>
  <c r="E35" i="27" s="1"/>
  <c r="A35" i="27"/>
  <c r="AD34" i="27"/>
  <c r="AC34" i="27"/>
  <c r="K34" i="27"/>
  <c r="J34" i="27"/>
  <c r="I34" i="27"/>
  <c r="AE34" i="27" s="1"/>
  <c r="B34" i="27"/>
  <c r="D34" i="27" s="1"/>
  <c r="A34" i="27"/>
  <c r="AD33" i="27"/>
  <c r="AC33" i="27"/>
  <c r="K33" i="27"/>
  <c r="J33" i="27"/>
  <c r="I33" i="27"/>
  <c r="AE33" i="27" s="1"/>
  <c r="B33" i="27"/>
  <c r="E33" i="27" s="1"/>
  <c r="A33" i="27"/>
  <c r="AD32" i="27"/>
  <c r="AC32" i="27"/>
  <c r="K32" i="27"/>
  <c r="J32" i="27"/>
  <c r="I32" i="27"/>
  <c r="AE32" i="27" s="1"/>
  <c r="B32" i="27"/>
  <c r="E32" i="27" s="1"/>
  <c r="A32" i="27"/>
  <c r="AD31" i="27"/>
  <c r="AC31" i="27"/>
  <c r="K31" i="27"/>
  <c r="J31" i="27"/>
  <c r="I31" i="27"/>
  <c r="AE31" i="27" s="1"/>
  <c r="B31" i="27"/>
  <c r="E31" i="27" s="1"/>
  <c r="A31" i="27"/>
  <c r="AD30" i="27"/>
  <c r="AC30" i="27"/>
  <c r="K30" i="27"/>
  <c r="J30" i="27"/>
  <c r="I30" i="27"/>
  <c r="AE30" i="27" s="1"/>
  <c r="B30" i="27"/>
  <c r="E30" i="27" s="1"/>
  <c r="A30" i="27"/>
  <c r="AD29" i="27"/>
  <c r="AC29" i="27"/>
  <c r="K29" i="27"/>
  <c r="J29" i="27"/>
  <c r="I29" i="27"/>
  <c r="AE29" i="27" s="1"/>
  <c r="B29" i="27"/>
  <c r="E29" i="27" s="1"/>
  <c r="A29" i="27"/>
  <c r="AD28" i="27"/>
  <c r="AC28" i="27"/>
  <c r="K28" i="27"/>
  <c r="J28" i="27"/>
  <c r="I28" i="27"/>
  <c r="AE28" i="27" s="1"/>
  <c r="B28" i="27"/>
  <c r="D28" i="27" s="1"/>
  <c r="A28" i="27"/>
  <c r="AD27" i="27"/>
  <c r="AC27" i="27"/>
  <c r="K27" i="27"/>
  <c r="J27" i="27"/>
  <c r="I27" i="27"/>
  <c r="AE27" i="27" s="1"/>
  <c r="B27" i="27"/>
  <c r="E27" i="27" s="1"/>
  <c r="A27" i="27"/>
  <c r="AD26" i="27"/>
  <c r="AC26" i="27"/>
  <c r="K26" i="27"/>
  <c r="J26" i="27"/>
  <c r="I26" i="27"/>
  <c r="AE26" i="27" s="1"/>
  <c r="B26" i="27"/>
  <c r="E26" i="27" s="1"/>
  <c r="A26" i="27"/>
  <c r="AD25" i="27"/>
  <c r="AC25" i="27"/>
  <c r="K25" i="27"/>
  <c r="J25" i="27"/>
  <c r="I25" i="27"/>
  <c r="AE25" i="27" s="1"/>
  <c r="B25" i="27"/>
  <c r="D25" i="27" s="1"/>
  <c r="A25" i="27"/>
  <c r="AD24" i="27"/>
  <c r="AC24" i="27"/>
  <c r="K24" i="27"/>
  <c r="J24" i="27"/>
  <c r="I24" i="27"/>
  <c r="AE24" i="27" s="1"/>
  <c r="B24" i="27"/>
  <c r="E24" i="27" s="1"/>
  <c r="A24" i="27"/>
  <c r="AD23" i="27"/>
  <c r="AC23" i="27"/>
  <c r="K23" i="27"/>
  <c r="J23" i="27"/>
  <c r="I23" i="27"/>
  <c r="AE23" i="27" s="1"/>
  <c r="B23" i="27"/>
  <c r="E23" i="27" s="1"/>
  <c r="A23" i="27"/>
  <c r="AD22" i="27"/>
  <c r="AC22" i="27"/>
  <c r="K22" i="27"/>
  <c r="J22" i="27"/>
  <c r="I22" i="27"/>
  <c r="AE22" i="27" s="1"/>
  <c r="B22" i="27"/>
  <c r="D22" i="27" s="1"/>
  <c r="A22" i="27"/>
  <c r="AD21" i="27"/>
  <c r="AC21" i="27"/>
  <c r="K21" i="27"/>
  <c r="J21" i="27"/>
  <c r="I21" i="27"/>
  <c r="AE21" i="27" s="1"/>
  <c r="B21" i="27"/>
  <c r="E21" i="27" s="1"/>
  <c r="A21" i="27"/>
  <c r="AD20" i="27"/>
  <c r="AC20" i="27"/>
  <c r="K20" i="27"/>
  <c r="J20" i="27"/>
  <c r="I20" i="27"/>
  <c r="AE20" i="27" s="1"/>
  <c r="B20" i="27"/>
  <c r="E20" i="27" s="1"/>
  <c r="A20" i="27"/>
  <c r="AD19" i="27"/>
  <c r="AC19" i="27"/>
  <c r="K19" i="27"/>
  <c r="J19" i="27"/>
  <c r="I19" i="27"/>
  <c r="AE19" i="27" s="1"/>
  <c r="B19" i="27"/>
  <c r="E19" i="27" s="1"/>
  <c r="A19" i="27"/>
  <c r="AD18" i="27"/>
  <c r="AC18" i="27"/>
  <c r="K18" i="27"/>
  <c r="J18" i="27"/>
  <c r="I18" i="27"/>
  <c r="B18" i="27"/>
  <c r="E18" i="27" s="1"/>
  <c r="A18" i="27"/>
  <c r="AD17" i="27"/>
  <c r="AC17" i="27"/>
  <c r="K17" i="27"/>
  <c r="J17" i="27"/>
  <c r="I17" i="27"/>
  <c r="B17" i="27"/>
  <c r="E17" i="27" s="1"/>
  <c r="A17" i="27"/>
  <c r="AD16" i="27"/>
  <c r="AC16" i="27"/>
  <c r="K16" i="27"/>
  <c r="J16" i="27"/>
  <c r="I16" i="27"/>
  <c r="B16" i="27"/>
  <c r="D16" i="27" s="1"/>
  <c r="A16" i="27"/>
  <c r="AD15" i="27"/>
  <c r="AC15" i="27"/>
  <c r="K15" i="27"/>
  <c r="J15" i="27"/>
  <c r="I15" i="27"/>
  <c r="B15" i="27"/>
  <c r="E15" i="27" s="1"/>
  <c r="A15" i="27"/>
  <c r="AD14" i="27"/>
  <c r="AC14" i="27"/>
  <c r="K14" i="27"/>
  <c r="J14" i="27"/>
  <c r="I14" i="27"/>
  <c r="B14" i="27"/>
  <c r="E14" i="27" s="1"/>
  <c r="A14" i="27"/>
  <c r="AD13" i="27"/>
  <c r="AC13" i="27"/>
  <c r="K13" i="27"/>
  <c r="J13" i="27"/>
  <c r="I13" i="27"/>
  <c r="B13" i="27"/>
  <c r="E13" i="27" s="1"/>
  <c r="A13" i="27"/>
  <c r="AD12" i="27"/>
  <c r="AC12" i="27"/>
  <c r="J12" i="27"/>
  <c r="I12" i="27"/>
  <c r="B12" i="27"/>
  <c r="E12" i="27" s="1"/>
  <c r="A12" i="27"/>
  <c r="K11" i="27"/>
  <c r="J11" i="27"/>
  <c r="Y6" i="27"/>
  <c r="X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AC4" i="27"/>
  <c r="E22" i="27" l="1"/>
  <c r="AF44" i="27"/>
  <c r="AF45" i="27"/>
  <c r="AF36" i="27"/>
  <c r="E37" i="27"/>
  <c r="D21" i="27"/>
  <c r="AF20" i="27"/>
  <c r="E56" i="27"/>
  <c r="E34" i="27"/>
  <c r="AF22" i="27"/>
  <c r="D43" i="27"/>
  <c r="E25" i="27"/>
  <c r="AF32" i="27"/>
  <c r="AF21" i="27"/>
  <c r="AF33" i="27"/>
  <c r="AF38" i="27"/>
  <c r="AF48" i="27"/>
  <c r="AF50" i="27"/>
  <c r="AF61" i="27"/>
  <c r="AF34" i="27"/>
  <c r="D36" i="27"/>
  <c r="D33" i="27"/>
  <c r="AF42" i="27"/>
  <c r="AF46" i="27"/>
  <c r="AF14" i="27"/>
  <c r="AF27" i="27"/>
  <c r="E28" i="27"/>
  <c r="AF30" i="27"/>
  <c r="D31" i="27"/>
  <c r="D45" i="27"/>
  <c r="AF47" i="27"/>
  <c r="D49" i="27"/>
  <c r="AF55" i="27"/>
  <c r="AF56" i="27"/>
  <c r="D19" i="27"/>
  <c r="D27" i="27"/>
  <c r="AF28" i="27"/>
  <c r="D30" i="27"/>
  <c r="AF23" i="27"/>
  <c r="AF26" i="27"/>
  <c r="AF40" i="27"/>
  <c r="D42" i="27"/>
  <c r="AF49" i="27"/>
  <c r="E50" i="27"/>
  <c r="AF53" i="27"/>
  <c r="AF58" i="27"/>
  <c r="D60" i="27"/>
  <c r="AE14" i="27"/>
  <c r="D24" i="27"/>
  <c r="AF25" i="27"/>
  <c r="AF35" i="27"/>
  <c r="AF37" i="27"/>
  <c r="E38" i="27"/>
  <c r="AF39" i="27"/>
  <c r="AF57" i="27"/>
  <c r="AF19" i="27"/>
  <c r="AF52" i="27"/>
  <c r="D54" i="27"/>
  <c r="AF24" i="27"/>
  <c r="AF29" i="27"/>
  <c r="AF31" i="27"/>
  <c r="D39" i="27"/>
  <c r="AF41" i="27"/>
  <c r="AF43" i="27"/>
  <c r="E44" i="27"/>
  <c r="D51" i="27"/>
  <c r="D55" i="27"/>
  <c r="AF59" i="27"/>
  <c r="AE12" i="27"/>
  <c r="D13" i="27"/>
  <c r="AF54" i="27"/>
  <c r="D57" i="27"/>
  <c r="D61" i="27"/>
  <c r="D12" i="27"/>
  <c r="D48" i="27"/>
  <c r="AF51" i="27"/>
  <c r="AF60" i="27"/>
  <c r="AE15" i="27"/>
  <c r="AE17" i="27"/>
  <c r="AE13" i="27"/>
  <c r="AE18" i="27"/>
  <c r="AF12" i="27"/>
  <c r="AF18" i="27"/>
  <c r="D18" i="27"/>
  <c r="AF15" i="27"/>
  <c r="AC62" i="27"/>
  <c r="AD62" i="27"/>
  <c r="AF16" i="27"/>
  <c r="AF17" i="27"/>
  <c r="AF13" i="27"/>
  <c r="E16" i="27"/>
  <c r="D15" i="27"/>
  <c r="D17" i="27"/>
  <c r="D23" i="27"/>
  <c r="D29" i="27"/>
  <c r="D35" i="27"/>
  <c r="D41" i="27"/>
  <c r="D47" i="27"/>
  <c r="D53" i="27"/>
  <c r="D59" i="27"/>
  <c r="D40" i="27"/>
  <c r="D46" i="27"/>
  <c r="D52" i="27"/>
  <c r="D58" i="27"/>
  <c r="AE16" i="27"/>
  <c r="D14" i="27"/>
  <c r="D20" i="27"/>
  <c r="D26" i="27"/>
  <c r="D32" i="27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52" i="26"/>
  <c r="I53" i="26"/>
  <c r="I54" i="26"/>
  <c r="I55" i="26"/>
  <c r="I56" i="26"/>
  <c r="I57" i="26"/>
  <c r="I58" i="26"/>
  <c r="I59" i="26"/>
  <c r="I60" i="26"/>
  <c r="I61" i="26"/>
  <c r="I12" i="26"/>
  <c r="AE62" i="27" l="1"/>
  <c r="AF62" i="27"/>
  <c r="AA4" i="26"/>
  <c r="AC61" i="26" l="1"/>
  <c r="AC60" i="26"/>
  <c r="AC59" i="26"/>
  <c r="AC58" i="26"/>
  <c r="AC57" i="26"/>
  <c r="AC56" i="26"/>
  <c r="AC55" i="26"/>
  <c r="AC54" i="26"/>
  <c r="AC53" i="26"/>
  <c r="AC52" i="26"/>
  <c r="AC51" i="26"/>
  <c r="AC50" i="26"/>
  <c r="AC49" i="26"/>
  <c r="AC48" i="26"/>
  <c r="AC47" i="26"/>
  <c r="AC46" i="26"/>
  <c r="AC45" i="26"/>
  <c r="AC44" i="26"/>
  <c r="AC43" i="26"/>
  <c r="AC42" i="26"/>
  <c r="AC41" i="26"/>
  <c r="AC40" i="26"/>
  <c r="AC39" i="26"/>
  <c r="AC38" i="26"/>
  <c r="AC37" i="26"/>
  <c r="AC36" i="26"/>
  <c r="AC35" i="26"/>
  <c r="AC34" i="26"/>
  <c r="AC33" i="26"/>
  <c r="AC32" i="26"/>
  <c r="AC31" i="26"/>
  <c r="AC30" i="26"/>
  <c r="AC29" i="26"/>
  <c r="AC28" i="26"/>
  <c r="AC27" i="26"/>
  <c r="AC26" i="26"/>
  <c r="AC25" i="26"/>
  <c r="AC24" i="26"/>
  <c r="AC23" i="26"/>
  <c r="AC22" i="26"/>
  <c r="AC21" i="26"/>
  <c r="AC20" i="26"/>
  <c r="AC19" i="26"/>
  <c r="AC18" i="26"/>
  <c r="AC17" i="26"/>
  <c r="AC16" i="26"/>
  <c r="AC15" i="26"/>
  <c r="AC14" i="26"/>
  <c r="AC13" i="26"/>
  <c r="AE61" i="26" l="1"/>
  <c r="AE60" i="26"/>
  <c r="AE59" i="26"/>
  <c r="AE58" i="26"/>
  <c r="AE57" i="26"/>
  <c r="AE56" i="26"/>
  <c r="AE55" i="26"/>
  <c r="AE54" i="26"/>
  <c r="AE53" i="26"/>
  <c r="AE52" i="26"/>
  <c r="AE51" i="26"/>
  <c r="AE50" i="26"/>
  <c r="AE49" i="26"/>
  <c r="AE48" i="26"/>
  <c r="AE47" i="26"/>
  <c r="AE46" i="26"/>
  <c r="AE45" i="26"/>
  <c r="AE44" i="26"/>
  <c r="AE43" i="26"/>
  <c r="AE42" i="26"/>
  <c r="AE41" i="26"/>
  <c r="AE40" i="26"/>
  <c r="AE39" i="26"/>
  <c r="AE38" i="26"/>
  <c r="AE37" i="26"/>
  <c r="AE36" i="26"/>
  <c r="AE35" i="26"/>
  <c r="AE34" i="26"/>
  <c r="AE33" i="26"/>
  <c r="AE32" i="26"/>
  <c r="AE31" i="26"/>
  <c r="AE30" i="26"/>
  <c r="AE29" i="26"/>
  <c r="AE28" i="26"/>
  <c r="AE27" i="26"/>
  <c r="AE26" i="26"/>
  <c r="AE25" i="26"/>
  <c r="AE24" i="26"/>
  <c r="AE23" i="26"/>
  <c r="AE22" i="26"/>
  <c r="AE21" i="26"/>
  <c r="AE20" i="26"/>
  <c r="AE19" i="26"/>
  <c r="AE18" i="26"/>
  <c r="AE17" i="26" l="1"/>
  <c r="AE16" i="26"/>
  <c r="AE13" i="26"/>
  <c r="AE14" i="26"/>
  <c r="AE12" i="26"/>
  <c r="AE15" i="26"/>
  <c r="AD61" i="26" l="1"/>
  <c r="AD60" i="26"/>
  <c r="AD59" i="26"/>
  <c r="AD58" i="26"/>
  <c r="AD57" i="26"/>
  <c r="AD56" i="26"/>
  <c r="AD55" i="26"/>
  <c r="AD54" i="26"/>
  <c r="AD53" i="26"/>
  <c r="AD52" i="26"/>
  <c r="AD51" i="26"/>
  <c r="AD50" i="26"/>
  <c r="AD49" i="26"/>
  <c r="AD48" i="26"/>
  <c r="AD47" i="26"/>
  <c r="AD46" i="26"/>
  <c r="AD45" i="26"/>
  <c r="AD44" i="26"/>
  <c r="AD43" i="26"/>
  <c r="AD42" i="26"/>
  <c r="AD41" i="26"/>
  <c r="AD40" i="26"/>
  <c r="AD39" i="26"/>
  <c r="AD38" i="26"/>
  <c r="AD37" i="26"/>
  <c r="AD36" i="26"/>
  <c r="AD35" i="26"/>
  <c r="AD34" i="26"/>
  <c r="AD33" i="26"/>
  <c r="AD32" i="26"/>
  <c r="AD31" i="26"/>
  <c r="AD30" i="26"/>
  <c r="AD29" i="26"/>
  <c r="AD28" i="26"/>
  <c r="AD27" i="26"/>
  <c r="AD26" i="26"/>
  <c r="AD25" i="26"/>
  <c r="AD24" i="26"/>
  <c r="AD23" i="26"/>
  <c r="AD22" i="26"/>
  <c r="AD21" i="26"/>
  <c r="AD20" i="26"/>
  <c r="AD19" i="26"/>
  <c r="AD18" i="26"/>
  <c r="AD17" i="26"/>
  <c r="AD16" i="26"/>
  <c r="AD15" i="26"/>
  <c r="AD14" i="26"/>
  <c r="AD13" i="26"/>
  <c r="AD12" i="26"/>
  <c r="AC12" i="26"/>
  <c r="AD62" i="26" l="1"/>
  <c r="AF12" i="26"/>
  <c r="AC62" i="26"/>
  <c r="AE62" i="26" l="1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12" i="26"/>
  <c r="AF13" i="26"/>
  <c r="AF14" i="26"/>
  <c r="AF15" i="26"/>
  <c r="AF16" i="26"/>
  <c r="AF17" i="26"/>
  <c r="AF18" i="26"/>
  <c r="AF19" i="26"/>
  <c r="J20" i="26"/>
  <c r="AF20" i="26" s="1"/>
  <c r="J21" i="26"/>
  <c r="AF21" i="26" s="1"/>
  <c r="J22" i="26"/>
  <c r="AF22" i="26" s="1"/>
  <c r="J23" i="26"/>
  <c r="AF23" i="26" s="1"/>
  <c r="J24" i="26"/>
  <c r="AF24" i="26" s="1"/>
  <c r="J25" i="26"/>
  <c r="AF25" i="26" s="1"/>
  <c r="J26" i="26"/>
  <c r="AF26" i="26" s="1"/>
  <c r="J27" i="26"/>
  <c r="AF27" i="26" s="1"/>
  <c r="J28" i="26"/>
  <c r="AF28" i="26" s="1"/>
  <c r="J29" i="26"/>
  <c r="AF29" i="26" s="1"/>
  <c r="J30" i="26"/>
  <c r="AF30" i="26" s="1"/>
  <c r="J31" i="26"/>
  <c r="AF31" i="26" s="1"/>
  <c r="J32" i="26"/>
  <c r="AF32" i="26" s="1"/>
  <c r="J33" i="26"/>
  <c r="AF33" i="26" s="1"/>
  <c r="J34" i="26"/>
  <c r="AF34" i="26" s="1"/>
  <c r="J35" i="26"/>
  <c r="AF35" i="26" s="1"/>
  <c r="J36" i="26"/>
  <c r="AF36" i="26" s="1"/>
  <c r="J37" i="26"/>
  <c r="AF37" i="26" s="1"/>
  <c r="J38" i="26"/>
  <c r="AF38" i="26" s="1"/>
  <c r="J39" i="26"/>
  <c r="AF39" i="26" s="1"/>
  <c r="J40" i="26"/>
  <c r="AF40" i="26" s="1"/>
  <c r="J41" i="26"/>
  <c r="AF41" i="26" s="1"/>
  <c r="J42" i="26"/>
  <c r="AF42" i="26" s="1"/>
  <c r="J43" i="26"/>
  <c r="AF43" i="26" s="1"/>
  <c r="J44" i="26"/>
  <c r="AF44" i="26" s="1"/>
  <c r="J45" i="26"/>
  <c r="AF45" i="26" s="1"/>
  <c r="J46" i="26"/>
  <c r="AF46" i="26" s="1"/>
  <c r="J47" i="26"/>
  <c r="AF47" i="26" s="1"/>
  <c r="J48" i="26"/>
  <c r="AF48" i="26" s="1"/>
  <c r="J49" i="26"/>
  <c r="AF49" i="26" s="1"/>
  <c r="J50" i="26"/>
  <c r="AF50" i="26" s="1"/>
  <c r="J51" i="26"/>
  <c r="AF51" i="26" s="1"/>
  <c r="J52" i="26"/>
  <c r="AF52" i="26" s="1"/>
  <c r="J53" i="26"/>
  <c r="AF53" i="26" s="1"/>
  <c r="J54" i="26"/>
  <c r="AF54" i="26" s="1"/>
  <c r="J55" i="26"/>
  <c r="AF55" i="26" s="1"/>
  <c r="J56" i="26"/>
  <c r="AF56" i="26" s="1"/>
  <c r="J57" i="26"/>
  <c r="AF57" i="26" s="1"/>
  <c r="J58" i="26"/>
  <c r="AF58" i="26" s="1"/>
  <c r="J59" i="26"/>
  <c r="AF59" i="26" s="1"/>
  <c r="J60" i="26"/>
  <c r="AF60" i="26" s="1"/>
  <c r="J61" i="26"/>
  <c r="AF61" i="26" s="1"/>
  <c r="J11" i="26"/>
  <c r="E58" i="26" l="1"/>
  <c r="D58" i="26"/>
  <c r="D42" i="26"/>
  <c r="E42" i="26"/>
  <c r="E34" i="26"/>
  <c r="D34" i="26"/>
  <c r="E26" i="26"/>
  <c r="D26" i="26"/>
  <c r="D18" i="26"/>
  <c r="E18" i="26"/>
  <c r="E57" i="26"/>
  <c r="D57" i="26"/>
  <c r="E41" i="26"/>
  <c r="D41" i="26"/>
  <c r="D33" i="26"/>
  <c r="E33" i="26"/>
  <c r="D25" i="26"/>
  <c r="E25" i="26"/>
  <c r="D17" i="26"/>
  <c r="E17" i="26"/>
  <c r="D48" i="26"/>
  <c r="E48" i="26"/>
  <c r="D40" i="26"/>
  <c r="E40" i="26"/>
  <c r="D32" i="26"/>
  <c r="E32" i="26"/>
  <c r="D24" i="26"/>
  <c r="E24" i="26"/>
  <c r="E16" i="26"/>
  <c r="D16" i="26"/>
  <c r="E47" i="26"/>
  <c r="D47" i="26"/>
  <c r="E39" i="26"/>
  <c r="D39" i="26"/>
  <c r="E31" i="26"/>
  <c r="D31" i="26"/>
  <c r="E23" i="26"/>
  <c r="D23" i="26"/>
  <c r="E15" i="26"/>
  <c r="D15" i="26"/>
  <c r="D50" i="26"/>
  <c r="E50" i="26"/>
  <c r="D49" i="26"/>
  <c r="E49" i="26"/>
  <c r="D12" i="26"/>
  <c r="E12" i="26"/>
  <c r="D54" i="26"/>
  <c r="E54" i="26"/>
  <c r="D46" i="26"/>
  <c r="E46" i="26"/>
  <c r="D38" i="26"/>
  <c r="E38" i="26"/>
  <c r="D30" i="26"/>
  <c r="E30" i="26"/>
  <c r="D22" i="26"/>
  <c r="E22" i="26"/>
  <c r="D14" i="26"/>
  <c r="E14" i="26"/>
  <c r="E61" i="26"/>
  <c r="D61" i="26"/>
  <c r="E53" i="26"/>
  <c r="D53" i="26"/>
  <c r="E45" i="26"/>
  <c r="D45" i="26"/>
  <c r="E37" i="26"/>
  <c r="D37" i="26"/>
  <c r="E29" i="26"/>
  <c r="D29" i="26"/>
  <c r="E21" i="26"/>
  <c r="D21" i="26"/>
  <c r="E13" i="26"/>
  <c r="D13" i="26"/>
  <c r="E60" i="26"/>
  <c r="D60" i="26"/>
  <c r="E52" i="26"/>
  <c r="D52" i="26"/>
  <c r="E44" i="26"/>
  <c r="D44" i="26"/>
  <c r="E36" i="26"/>
  <c r="D36" i="26"/>
  <c r="E28" i="26"/>
  <c r="D28" i="26"/>
  <c r="E20" i="26"/>
  <c r="D20" i="26"/>
  <c r="D56" i="26"/>
  <c r="E56" i="26"/>
  <c r="E55" i="26"/>
  <c r="D55" i="26"/>
  <c r="E59" i="26"/>
  <c r="D59" i="26"/>
  <c r="E51" i="26"/>
  <c r="D51" i="26"/>
  <c r="E43" i="26"/>
  <c r="D43" i="26"/>
  <c r="E35" i="26"/>
  <c r="D35" i="26"/>
  <c r="E27" i="26"/>
  <c r="D27" i="26"/>
  <c r="E19" i="26"/>
  <c r="D19" i="26"/>
  <c r="AF6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12" i="26"/>
</calcChain>
</file>

<file path=xl/sharedStrings.xml><?xml version="1.0" encoding="utf-8"?>
<sst xmlns="http://schemas.openxmlformats.org/spreadsheetml/2006/main" count="286" uniqueCount="101">
  <si>
    <t>種別</t>
    <rPh sb="0" eb="2">
      <t>シュベツ</t>
    </rPh>
    <phoneticPr fontId="9"/>
  </si>
  <si>
    <t>項番</t>
    <rPh sb="0" eb="2">
      <t>コウバン</t>
    </rPh>
    <phoneticPr fontId="9"/>
  </si>
  <si>
    <t>備考</t>
    <rPh sb="0" eb="2">
      <t>ビコウ</t>
    </rPh>
    <phoneticPr fontId="9"/>
  </si>
  <si>
    <t>製品名</t>
    <rPh sb="0" eb="3">
      <t>セイヒンメイ</t>
    </rPh>
    <phoneticPr fontId="9"/>
  </si>
  <si>
    <t>型番</t>
    <rPh sb="0" eb="2">
      <t>カタバン</t>
    </rPh>
    <phoneticPr fontId="9"/>
  </si>
  <si>
    <t>審査結果</t>
    <rPh sb="0" eb="2">
      <t>シンサ</t>
    </rPh>
    <rPh sb="2" eb="4">
      <t>ケッカ</t>
    </rPh>
    <phoneticPr fontId="9"/>
  </si>
  <si>
    <t>No.</t>
    <phoneticPr fontId="9"/>
  </si>
  <si>
    <t>型番審査</t>
    <rPh sb="0" eb="2">
      <t>カタバン</t>
    </rPh>
    <rPh sb="2" eb="4">
      <t>シンサ</t>
    </rPh>
    <phoneticPr fontId="9"/>
  </si>
  <si>
    <t>サンプル対象</t>
    <rPh sb="4" eb="6">
      <t>タイショウ</t>
    </rPh>
    <phoneticPr fontId="9"/>
  </si>
  <si>
    <t>エラー表示欄</t>
    <rPh sb="3" eb="5">
      <t>ヒョウジ</t>
    </rPh>
    <rPh sb="5" eb="6">
      <t>ラン</t>
    </rPh>
    <phoneticPr fontId="9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</si>
  <si>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9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</si>
  <si>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9"/>
  </si>
  <si>
    <t>未入力：</t>
    <rPh sb="0" eb="3">
      <t>ミニュウリョク</t>
    </rPh>
    <phoneticPr fontId="9"/>
  </si>
  <si>
    <t>申請年月日</t>
    <phoneticPr fontId="9"/>
  </si>
  <si>
    <t>重複：</t>
    <rPh sb="0" eb="2">
      <t>チョウフク</t>
    </rPh>
    <phoneticPr fontId="9"/>
  </si>
  <si>
    <t>申請製品数</t>
    <phoneticPr fontId="9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</si>
  <si>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9"/>
  </si>
  <si>
    <t>設備区分</t>
    <rPh sb="0" eb="4">
      <t>セツビクブン</t>
    </rPh>
    <phoneticPr fontId="9"/>
  </si>
  <si>
    <t>製造事業者名</t>
    <rPh sb="0" eb="6">
      <t>セイゾウジギョウシャメイ</t>
    </rPh>
    <phoneticPr fontId="9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</si>
  <si>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9"/>
  </si>
  <si>
    <t>SII HP
公表項目</t>
    <rPh sb="7" eb="9">
      <t>コウヒョウ</t>
    </rPh>
    <rPh sb="9" eb="11">
      <t>コウモク</t>
    </rPh>
    <phoneticPr fontId="9"/>
  </si>
  <si>
    <t>公表</t>
    <rPh sb="0" eb="2">
      <t>コウヒョウ</t>
    </rPh>
    <phoneticPr fontId="9"/>
  </si>
  <si>
    <t>入力要否</t>
    <rPh sb="0" eb="2">
      <t>ニュウリョク</t>
    </rPh>
    <rPh sb="2" eb="4">
      <t>ヨウヒ</t>
    </rPh>
    <phoneticPr fontId="9"/>
  </si>
  <si>
    <t>自動表示</t>
    <rPh sb="0" eb="4">
      <t>ジドウヒョウジ</t>
    </rPh>
    <phoneticPr fontId="9"/>
  </si>
  <si>
    <t>必須</t>
    <rPh sb="0" eb="2">
      <t>ヒッス</t>
    </rPh>
    <phoneticPr fontId="9"/>
  </si>
  <si>
    <t>例</t>
    <rPh sb="0" eb="1">
      <t>レイ</t>
    </rPh>
    <phoneticPr fontId="9"/>
  </si>
  <si>
    <t>性能値：</t>
    <rPh sb="0" eb="2">
      <t>セイノウ</t>
    </rPh>
    <rPh sb="2" eb="3">
      <t>チ</t>
    </rPh>
    <phoneticPr fontId="9"/>
  </si>
  <si>
    <t>非公表</t>
    <rPh sb="0" eb="3">
      <t>ヒコウヒョウ</t>
    </rPh>
    <phoneticPr fontId="9"/>
  </si>
  <si>
    <t>産業ヒートポンプ（施設園芸用ヒートポンプ）</t>
    <rPh sb="0" eb="2">
      <t>サンギョウ</t>
    </rPh>
    <rPh sb="9" eb="14">
      <t>シセツエンゲイヨウ</t>
    </rPh>
    <phoneticPr fontId="9"/>
  </si>
  <si>
    <t>基準値（COP）</t>
    <rPh sb="0" eb="3">
      <t>キジュンチ</t>
    </rPh>
    <phoneticPr fontId="9"/>
  </si>
  <si>
    <r>
      <rPr>
        <sz val="12"/>
        <color rgb="FF0070C0"/>
        <rFont val="Meiryo UI"/>
        <family val="3"/>
        <charset val="128"/>
      </rPr>
      <t>(冷房)</t>
    </r>
    <r>
      <rPr>
        <sz val="12"/>
        <rFont val="Meiryo UI"/>
        <family val="3"/>
        <charset val="128"/>
      </rPr>
      <t>設定温度範囲</t>
    </r>
    <rPh sb="1" eb="3">
      <t>レイボウ</t>
    </rPh>
    <rPh sb="4" eb="10">
      <t>セッテイオンドハンイ</t>
    </rPh>
    <phoneticPr fontId="9"/>
  </si>
  <si>
    <r>
      <rPr>
        <sz val="12"/>
        <color rgb="FFFF0000"/>
        <rFont val="Meiryo UI"/>
        <family val="3"/>
        <charset val="128"/>
      </rPr>
      <t>(暖房)</t>
    </r>
    <r>
      <rPr>
        <sz val="12"/>
        <rFont val="Meiryo UI"/>
        <family val="3"/>
        <charset val="128"/>
      </rPr>
      <t>設定温度範囲</t>
    </r>
    <rPh sb="1" eb="3">
      <t>ダンボウ</t>
    </rPh>
    <rPh sb="4" eb="10">
      <t>セッテイオンドハンイ</t>
    </rPh>
    <phoneticPr fontId="9"/>
  </si>
  <si>
    <t>産業ヒートポンプ</t>
    <rPh sb="0" eb="2">
      <t>サンギョウ</t>
    </rPh>
    <phoneticPr fontId="9"/>
  </si>
  <si>
    <t>施設園芸用ヒートポンプ</t>
  </si>
  <si>
    <t>農業用ヒートポンプ</t>
    <rPh sb="0" eb="3">
      <t>ノウギョウヨウ</t>
    </rPh>
    <phoneticPr fontId="9"/>
  </si>
  <si>
    <t>AAABBB</t>
    <phoneticPr fontId="9"/>
  </si>
  <si>
    <t>性能値（COP）</t>
    <rPh sb="0" eb="2">
      <t>セイノウ</t>
    </rPh>
    <rPh sb="2" eb="3">
      <t>チ</t>
    </rPh>
    <phoneticPr fontId="9"/>
  </si>
  <si>
    <t>任意</t>
    <rPh sb="0" eb="2">
      <t>ニンイ</t>
    </rPh>
    <phoneticPr fontId="9"/>
  </si>
  <si>
    <t>50Hz</t>
  </si>
  <si>
    <t>7～30℃</t>
    <phoneticPr fontId="9"/>
  </si>
  <si>
    <t>10～30℃</t>
    <phoneticPr fontId="9"/>
  </si>
  <si>
    <t>標準条件</t>
    <rPh sb="0" eb="4">
      <t>ヒョウジュンジョウケン</t>
    </rPh>
    <phoneticPr fontId="9"/>
  </si>
  <si>
    <t>低温条件</t>
    <rPh sb="0" eb="4">
      <t>テイオンジョウケン</t>
    </rPh>
    <phoneticPr fontId="9"/>
  </si>
  <si>
    <t>未入力
判定</t>
    <rPh sb="0" eb="3">
      <t>ミニュウリョク</t>
    </rPh>
    <rPh sb="4" eb="6">
      <t>ハンテイ</t>
    </rPh>
    <phoneticPr fontId="9"/>
  </si>
  <si>
    <t>重複
判定</t>
    <rPh sb="0" eb="2">
      <t>チョウフク</t>
    </rPh>
    <rPh sb="3" eb="5">
      <t>ハンテイ</t>
    </rPh>
    <phoneticPr fontId="9"/>
  </si>
  <si>
    <t>性能値</t>
    <rPh sb="0" eb="3">
      <t>セイノウチ</t>
    </rPh>
    <phoneticPr fontId="9"/>
  </si>
  <si>
    <t>希望小売価格
（千円）</t>
    <rPh sb="0" eb="6">
      <t>キボウコウリカカク</t>
    </rPh>
    <rPh sb="8" eb="9">
      <t>セン</t>
    </rPh>
    <rPh sb="9" eb="10">
      <t>エン</t>
    </rPh>
    <phoneticPr fontId="9"/>
  </si>
  <si>
    <t>対象外</t>
    <rPh sb="0" eb="3">
      <t>タイショウガイ</t>
    </rPh>
    <phoneticPr fontId="9"/>
  </si>
  <si>
    <t>事務局
備考欄</t>
    <rPh sb="0" eb="3">
      <t>ジムキョク</t>
    </rPh>
    <rPh sb="4" eb="7">
      <t>ビコウラン</t>
    </rPh>
    <phoneticPr fontId="9"/>
  </si>
  <si>
    <r>
      <t xml:space="preserve">電源周波数
</t>
    </r>
    <r>
      <rPr>
        <sz val="12"/>
        <color rgb="FFFF0000"/>
        <rFont val="Meiryo UI"/>
        <family val="3"/>
        <charset val="128"/>
      </rPr>
      <t>※必要に応じて選択</t>
    </r>
    <rPh sb="0" eb="5">
      <t>デンゲンシュウハスウ</t>
    </rPh>
    <rPh sb="7" eb="9">
      <t>ヒツヨウ</t>
    </rPh>
    <rPh sb="10" eb="11">
      <t>オウ</t>
    </rPh>
    <rPh sb="13" eb="15">
      <t>センタク</t>
    </rPh>
    <phoneticPr fontId="9"/>
  </si>
  <si>
    <t>ワイルドカードの内訳一覧</t>
    <rPh sb="8" eb="10">
      <t>ウチワケ</t>
    </rPh>
    <rPh sb="10" eb="12">
      <t>イチラン</t>
    </rPh>
    <phoneticPr fontId="9"/>
  </si>
  <si>
    <t>✓</t>
    <phoneticPr fontId="9"/>
  </si>
  <si>
    <t>OK</t>
    <phoneticPr fontId="9"/>
  </si>
  <si>
    <t>NG</t>
    <phoneticPr fontId="9"/>
  </si>
  <si>
    <t>ワイルドカード未入力判定</t>
    <phoneticPr fontId="9"/>
  </si>
  <si>
    <t>非表示</t>
    <rPh sb="0" eb="3">
      <t>ヒヒョウジ</t>
    </rPh>
    <phoneticPr fontId="9"/>
  </si>
  <si>
    <t>60Hz</t>
  </si>
  <si>
    <r>
      <t xml:space="preserve">型番　＋　ワイルドカード　＋　電源周波数
</t>
    </r>
    <r>
      <rPr>
        <sz val="12"/>
        <color rgb="FFFF0000"/>
        <rFont val="Meiryo UI"/>
        <family val="3"/>
        <charset val="128"/>
      </rPr>
      <t>※重複確認用</t>
    </r>
    <rPh sb="0" eb="2">
      <t>カタバン</t>
    </rPh>
    <rPh sb="15" eb="20">
      <t>デンゲンシュウハスウ</t>
    </rPh>
    <rPh sb="22" eb="26">
      <t>ジュウフクカクニン</t>
    </rPh>
    <rPh sb="26" eb="27">
      <t>ヨウ</t>
    </rPh>
    <phoneticPr fontId="9"/>
  </si>
  <si>
    <t>7～30℃</t>
  </si>
  <si>
    <t>10～30℃</t>
  </si>
  <si>
    <t>必須（条件有）</t>
    <rPh sb="0" eb="2">
      <t>ヒッス</t>
    </rPh>
    <rPh sb="3" eb="5">
      <t>ジョウケン</t>
    </rPh>
    <rPh sb="5" eb="6">
      <t>アリ</t>
    </rPh>
    <phoneticPr fontId="9"/>
  </si>
  <si>
    <t>マルマルマル</t>
    <phoneticPr fontId="9"/>
  </si>
  <si>
    <t>〇〇〇株式会社</t>
    <rPh sb="3" eb="7">
      <t>カブシキガイシャ</t>
    </rPh>
    <phoneticPr fontId="9"/>
  </si>
  <si>
    <t>〇〇〇株式会社</t>
  </si>
  <si>
    <t>マルマルマル</t>
  </si>
  <si>
    <t>XYZヒートポンプ</t>
  </si>
  <si>
    <t>ABCヒートポンプ</t>
  </si>
  <si>
    <t>XYZ-bbbb</t>
  </si>
  <si>
    <t>XYZ-dddd</t>
  </si>
  <si>
    <t>XYZ-eeee</t>
  </si>
  <si>
    <t>ABC-1111</t>
  </si>
  <si>
    <t>EFG-aaaa■</t>
  </si>
  <si>
    <r>
      <t xml:space="preserve">型番　＋　　電源周波数
</t>
    </r>
    <r>
      <rPr>
        <sz val="12"/>
        <color rgb="FFFF0000"/>
        <rFont val="Meiryo UI"/>
        <family val="3"/>
        <charset val="128"/>
      </rPr>
      <t>※重複確認用</t>
    </r>
    <rPh sb="0" eb="2">
      <t>カタバン</t>
    </rPh>
    <rPh sb="6" eb="11">
      <t>デンゲンシュウハスウ</t>
    </rPh>
    <rPh sb="13" eb="17">
      <t>ジュウフクカクニン</t>
    </rPh>
    <rPh sb="17" eb="18">
      <t>ヨウ</t>
    </rPh>
    <phoneticPr fontId="9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</si>
  <si>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9"/>
  </si>
  <si>
    <t>EFGヒートポンプ</t>
    <phoneticPr fontId="9"/>
  </si>
  <si>
    <t>ABC-2222■</t>
    <phoneticPr fontId="9"/>
  </si>
  <si>
    <t>-FL（●●仕様）,-GK（〇〇タイプ）</t>
  </si>
  <si>
    <r>
      <rPr>
        <sz val="12"/>
        <color rgb="FF0070C0"/>
        <rFont val="Meiryo UI"/>
        <family val="3"/>
        <charset val="128"/>
      </rPr>
      <t>(冷房)</t>
    </r>
    <r>
      <rPr>
        <sz val="12"/>
        <rFont val="Meiryo UI"/>
        <family val="3"/>
        <charset val="128"/>
      </rPr>
      <t xml:space="preserve">定格能力（kW）
</t>
    </r>
    <r>
      <rPr>
        <sz val="12"/>
        <color rgb="FFFF0000"/>
        <rFont val="Meiryo UI"/>
        <family val="3"/>
        <charset val="128"/>
      </rPr>
      <t>※小数点第一位まで入力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2" eb="24">
      <t>ニュウリョク</t>
    </rPh>
    <phoneticPr fontId="9"/>
  </si>
  <si>
    <r>
      <rPr>
        <sz val="12"/>
        <color rgb="FF0070C0"/>
        <rFont val="Meiryo UI"/>
        <family val="3"/>
        <charset val="128"/>
      </rPr>
      <t>(冷房)</t>
    </r>
    <r>
      <rPr>
        <sz val="12"/>
        <rFont val="Meiryo UI"/>
        <family val="3"/>
        <charset val="128"/>
      </rPr>
      <t xml:space="preserve">定格消費電力（kW）
</t>
    </r>
    <r>
      <rPr>
        <sz val="12"/>
        <color rgb="FFFF0000"/>
        <rFont val="Meiryo UI"/>
        <family val="3"/>
        <charset val="128"/>
      </rPr>
      <t>※小数点第二位まで入力</t>
    </r>
    <rPh sb="4" eb="6">
      <t>テイカク</t>
    </rPh>
    <rPh sb="6" eb="8">
      <t>ショウヒ</t>
    </rPh>
    <rPh sb="8" eb="10">
      <t>デンリョク</t>
    </rPh>
    <rPh sb="20" eb="21">
      <t>ニ</t>
    </rPh>
    <rPh sb="24" eb="26">
      <t>ニュウリョク</t>
    </rPh>
    <phoneticPr fontId="9"/>
  </si>
  <si>
    <r>
      <rPr>
        <sz val="12"/>
        <color rgb="FFFF0000"/>
        <rFont val="Meiryo UI"/>
        <family val="3"/>
        <charset val="128"/>
      </rPr>
      <t>(暖房)</t>
    </r>
    <r>
      <rPr>
        <sz val="12"/>
        <rFont val="Meiryo UI"/>
        <family val="3"/>
        <charset val="128"/>
      </rPr>
      <t xml:space="preserve">定格能力（kW）
</t>
    </r>
    <r>
      <rPr>
        <sz val="12"/>
        <color rgb="FFFF0000"/>
        <rFont val="Meiryo UI"/>
        <family val="3"/>
        <charset val="128"/>
      </rPr>
      <t>※小数点第一位まで入力</t>
    </r>
    <rPh sb="1" eb="3">
      <t>ダンボウ</t>
    </rPh>
    <rPh sb="4" eb="6">
      <t>テイカク</t>
    </rPh>
    <rPh sb="6" eb="8">
      <t>ノウリョク</t>
    </rPh>
    <rPh sb="22" eb="24">
      <t>ニュウリョク</t>
    </rPh>
    <phoneticPr fontId="9"/>
  </si>
  <si>
    <r>
      <rPr>
        <sz val="12"/>
        <color rgb="FFFF0000"/>
        <rFont val="Meiryo UI"/>
        <family val="3"/>
        <charset val="128"/>
      </rPr>
      <t>(暖房)</t>
    </r>
    <r>
      <rPr>
        <sz val="12"/>
        <rFont val="Meiryo UI"/>
        <family val="3"/>
        <charset val="128"/>
      </rPr>
      <t xml:space="preserve">定格消費電力（kW）
</t>
    </r>
    <r>
      <rPr>
        <sz val="12"/>
        <color rgb="FFFF0000"/>
        <rFont val="Meiryo UI"/>
        <family val="3"/>
        <charset val="128"/>
      </rPr>
      <t>※小数点第二位まで入力</t>
    </r>
    <rPh sb="4" eb="6">
      <t>テイカク</t>
    </rPh>
    <rPh sb="6" eb="8">
      <t>ショウヒ</t>
    </rPh>
    <rPh sb="8" eb="10">
      <t>デンリョク</t>
    </rPh>
    <rPh sb="24" eb="26">
      <t>ニュウリョク</t>
    </rPh>
    <phoneticPr fontId="9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</si>
  <si>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9"/>
  </si>
  <si>
    <t>宛先</t>
    <rPh sb="0" eb="2">
      <t>アテサキ</t>
    </rPh>
    <phoneticPr fontId="9"/>
  </si>
  <si>
    <t>st-kataban@sii.or.jp</t>
    <phoneticPr fontId="9"/>
  </si>
  <si>
    <t>件名</t>
    <rPh sb="0" eb="2">
      <t>ケンメイ</t>
    </rPh>
    <phoneticPr fontId="9"/>
  </si>
  <si>
    <t>【製品型番登録】申請書類の提出 （製造事業者名）</t>
    <rPh sb="1" eb="3">
      <t>セイヒン</t>
    </rPh>
    <rPh sb="3" eb="5">
      <t>カタバン</t>
    </rPh>
    <rPh sb="5" eb="7">
      <t>トウロク</t>
    </rPh>
    <rPh sb="8" eb="10">
      <t>シンセイ</t>
    </rPh>
    <rPh sb="10" eb="12">
      <t>ショルイ</t>
    </rPh>
    <rPh sb="13" eb="15">
      <t>テイシュツ</t>
    </rPh>
    <rPh sb="17" eb="19">
      <t>セイゾウ</t>
    </rPh>
    <rPh sb="19" eb="21">
      <t>ジギョウ</t>
    </rPh>
    <rPh sb="21" eb="22">
      <t>シャ</t>
    </rPh>
    <rPh sb="22" eb="23">
      <t>メイ</t>
    </rPh>
    <phoneticPr fontId="9"/>
  </si>
  <si>
    <t xml:space="preserve">
メール本文</t>
    <rPh sb="4" eb="6">
      <t>ホンブン</t>
    </rPh>
    <phoneticPr fontId="9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</si>
  <si>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rFont val="游ゴシック"/>
        <family val="3"/>
        <charset val="128"/>
      </rPr>
      <t>令和３年度
先進的省エネルギー投資促進支援事業における
（C）指定設備導入事業の</t>
    </r>
    <r>
      <rPr>
        <sz val="12"/>
        <color rgb="FF000000"/>
        <rFont val="游ゴシック"/>
        <family val="2"/>
        <charset val="128"/>
      </rPr>
      <t>製品型番登録を申請いたします。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・製品型番リスト
・製品カタログ（仕様書等）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135" eb="137">
      <t>セイヒン</t>
    </rPh>
    <rPh sb="142" eb="145">
      <t>シヨウショ</t>
    </rPh>
    <rPh sb="145" eb="146">
      <t>トウ</t>
    </rPh>
    <phoneticPr fontId="9"/>
  </si>
  <si>
    <t>＜備考＞</t>
  </si>
  <si>
    <t>※1　施設園芸用途仕様（温度範囲：設定温度が10～25℃の範囲を含み、室内機が耐湿性、耐候性を有している）を備えた</t>
  </si>
  <si>
    <t>　　  空冷式のもの。COPは標準条件と低温条件の平均で加味するが、低温条件のみの暖房COPでも代用できるものとする。</t>
  </si>
  <si>
    <t xml:space="preserve">       なお、室内機の送風機が圧力型の場合、暖房COPに0.2を加算できるものとする。</t>
  </si>
  <si>
    <t>型番・電源周波数が重複しています。
ご確認のうえ、型番・電源周波数が重複しないよう修正してください。</t>
    <rPh sb="0" eb="2">
      <t>カタバン</t>
    </rPh>
    <rPh sb="3" eb="8">
      <t>デンゲンシュウハスウ</t>
    </rPh>
    <rPh sb="9" eb="11">
      <t>ジュウフク</t>
    </rPh>
    <rPh sb="19" eb="21">
      <t>カクニン</t>
    </rPh>
    <rPh sb="25" eb="27">
      <t>カタバン</t>
    </rPh>
    <rPh sb="34" eb="36">
      <t>チョウフク</t>
    </rPh>
    <rPh sb="41" eb="43">
      <t>シュウセイ</t>
    </rPh>
    <phoneticPr fontId="9"/>
  </si>
  <si>
    <t>■その他の注意事項</t>
    <phoneticPr fontId="9"/>
  </si>
  <si>
    <t>・ 基準値達成確認のため、性能区分の温度条件で計算したCOPが記載された製品カタログや仕様書を必ず添付すること</t>
    <phoneticPr fontId="9"/>
  </si>
  <si>
    <t>型番・電源周波数が重複しています。
ご確認のうえ、型番・電源周波数が重複しないよう修正してください。</t>
    <rPh sb="0" eb="2">
      <t>カタバン</t>
    </rPh>
    <rPh sb="3" eb="8">
      <t>デンゲンシュウハスウ</t>
    </rPh>
    <rPh sb="9" eb="11">
      <t>ジュウフク</t>
    </rPh>
    <rPh sb="19" eb="21">
      <t>カクニン</t>
    </rPh>
    <rPh sb="25" eb="27">
      <t>カタバン</t>
    </rPh>
    <rPh sb="28" eb="33">
      <t>デンゲンシュウハスウ</t>
    </rPh>
    <rPh sb="34" eb="36">
      <t>チョウフク</t>
    </rPh>
    <rPh sb="41" eb="43">
      <t>シュウセイ</t>
    </rPh>
    <phoneticPr fontId="9"/>
  </si>
  <si>
    <t>最終更新日</t>
    <rPh sb="0" eb="2">
      <t>サイシュウ</t>
    </rPh>
    <rPh sb="2" eb="5">
      <t>コウシンビ</t>
    </rPh>
    <phoneticPr fontId="9"/>
  </si>
  <si>
    <t>Ver.</t>
    <phoneticPr fontId="9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</si>
  <si>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・型番リストに入力した全ての事項が確認できるカタログ（仕様書等）を必ず提出してください。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あわせて、製品名、型番、数値が、カタログ（仕様書等）の記載と一致していることを確認してください。
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2"/>
  </si>
  <si>
    <t>1.01</t>
    <phoneticPr fontId="9"/>
  </si>
  <si>
    <t>施設園芸用ヒートポンプ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</si>
</sst>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/m/d;@"/>
    <numFmt numFmtId="177" formatCode="0.0_);[Red]\(0.0\)"/>
    <numFmt numFmtId="178" formatCode="0.00_);[Red]\(0.00\)"/>
    <numFmt numFmtId="179" formatCode="0.0"/>
    <numFmt numFmtId="180" formatCode="0.00_ "/>
  </numFmts>
  <fonts count="59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rgb="FF007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name val="游ゴシック"/>
      <family val="3"/>
      <charset val="128"/>
    </font>
    <font>
      <sz val="12"/>
      <color rgb="FF000000"/>
      <name val="Yu Gothic"/>
      <family val="2"/>
      <charset val="128"/>
    </font>
    <font>
      <sz val="12"/>
      <color rgb="FF000000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12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10" borderId="13" applyNumberFormat="0" applyFon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6" fontId="31" fillId="0" borderId="0" applyFont="0" applyFill="0" applyBorder="0" applyAlignment="0" applyProtection="0"/>
    <xf numFmtId="0" fontId="32" fillId="7" borderId="9" applyNumberFormat="0" applyAlignment="0" applyProtection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208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0" fontId="35" fillId="0" borderId="0" xfId="0" applyFont="1" applyFill="1" applyBorder="1" applyAlignment="1" applyProtection="1">
      <alignment horizont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Alignment="1" applyProtection="1">
      <alignment horizontal="center" vertical="center"/>
    </xf>
    <xf numFmtId="0" fontId="35" fillId="0" borderId="0" xfId="0" applyFont="1" applyProtection="1">
      <alignment vertical="center"/>
    </xf>
    <xf numFmtId="0" fontId="41" fillId="35" borderId="1" xfId="74" applyFont="1" applyFill="1" applyBorder="1" applyAlignment="1" applyProtection="1">
      <alignment horizontal="center" vertical="center"/>
    </xf>
    <xf numFmtId="0" fontId="41" fillId="35" borderId="1" xfId="74" applyFont="1" applyFill="1" applyBorder="1" applyAlignment="1" applyProtection="1">
      <alignment horizontal="center" vertical="center" wrapText="1"/>
    </xf>
    <xf numFmtId="177" fontId="35" fillId="0" borderId="0" xfId="0" applyNumberFormat="1" applyFont="1" applyProtection="1">
      <alignment vertical="center"/>
    </xf>
    <xf numFmtId="178" fontId="35" fillId="0" borderId="0" xfId="0" applyNumberFormat="1" applyFont="1" applyFill="1" applyBorder="1" applyProtection="1">
      <alignment vertical="center"/>
    </xf>
    <xf numFmtId="178" fontId="35" fillId="0" borderId="0" xfId="0" applyNumberFormat="1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 wrapText="1"/>
    </xf>
    <xf numFmtId="176" fontId="35" fillId="0" borderId="0" xfId="0" applyNumberFormat="1" applyFont="1" applyFill="1" applyBorder="1" applyAlignment="1" applyProtection="1">
      <alignment horizontal="center" vertical="center"/>
    </xf>
    <xf numFmtId="178" fontId="37" fillId="0" borderId="0" xfId="0" applyNumberFormat="1" applyFont="1" applyBorder="1" applyAlignment="1" applyProtection="1">
      <alignment horizontal="left" vertical="center" wrapText="1"/>
    </xf>
    <xf numFmtId="0" fontId="37" fillId="0" borderId="0" xfId="0" applyFont="1" applyBorder="1" applyAlignment="1" applyProtection="1">
      <alignment horizontal="left" vertical="center" wrapText="1"/>
    </xf>
    <xf numFmtId="0" fontId="39" fillId="0" borderId="0" xfId="0" applyFont="1" applyFill="1" applyAlignment="1" applyProtection="1">
      <alignment horizontal="center" vertical="center"/>
    </xf>
    <xf numFmtId="0" fontId="35" fillId="0" borderId="0" xfId="0" applyFont="1" applyFill="1" applyAlignment="1" applyProtection="1">
      <alignment horizontal="center" vertical="center"/>
    </xf>
    <xf numFmtId="177" fontId="39" fillId="0" borderId="0" xfId="0" applyNumberFormat="1" applyFont="1" applyFill="1" applyAlignment="1" applyProtection="1">
      <alignment horizontal="center" vertical="center"/>
    </xf>
    <xf numFmtId="178" fontId="39" fillId="0" borderId="0" xfId="0" applyNumberFormat="1" applyFont="1" applyFill="1" applyAlignment="1" applyProtection="1">
      <alignment horizontal="center" vertical="center"/>
    </xf>
    <xf numFmtId="0" fontId="36" fillId="0" borderId="0" xfId="0" applyFont="1" applyFill="1" applyAlignment="1" applyProtection="1">
      <alignment horizontal="center" vertical="center"/>
    </xf>
    <xf numFmtId="0" fontId="35" fillId="0" borderId="0" xfId="0" applyFont="1" applyFill="1" applyProtection="1">
      <alignment vertical="center"/>
    </xf>
    <xf numFmtId="0" fontId="41" fillId="0" borderId="0" xfId="0" applyFont="1" applyProtection="1">
      <alignment vertical="center"/>
    </xf>
    <xf numFmtId="177" fontId="11" fillId="0" borderId="0" xfId="0" applyNumberFormat="1" applyFont="1" applyAlignment="1" applyProtection="1">
      <alignment horizontal="center" vertical="center"/>
    </xf>
    <xf numFmtId="178" fontId="11" fillId="0" borderId="0" xfId="0" applyNumberFormat="1" applyFont="1" applyAlignment="1" applyProtection="1">
      <alignment horizontal="center" vertical="center"/>
    </xf>
    <xf numFmtId="14" fontId="44" fillId="39" borderId="1" xfId="16" applyNumberFormat="1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 applyProtection="1">
      <alignment horizontal="center" vertical="center" shrinkToFit="1"/>
      <protection locked="0"/>
    </xf>
    <xf numFmtId="0" fontId="45" fillId="0" borderId="1" xfId="1" applyNumberFormat="1" applyFont="1" applyFill="1" applyBorder="1" applyAlignment="1" applyProtection="1">
      <alignment horizontal="center" vertical="center" shrinkToFit="1"/>
      <protection locked="0"/>
    </xf>
    <xf numFmtId="179" fontId="45" fillId="2" borderId="1" xfId="0" applyNumberFormat="1" applyFont="1" applyFill="1" applyBorder="1" applyAlignment="1" applyProtection="1">
      <alignment horizontal="center" vertical="center" shrinkToFit="1"/>
    </xf>
    <xf numFmtId="177" fontId="45" fillId="0" borderId="1" xfId="1" applyNumberFormat="1" applyFont="1" applyFill="1" applyBorder="1" applyAlignment="1" applyProtection="1">
      <alignment horizontal="center" vertical="center" shrinkToFit="1"/>
      <protection locked="0"/>
    </xf>
    <xf numFmtId="178" fontId="45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45" fillId="41" borderId="1" xfId="0" applyFont="1" applyFill="1" applyBorder="1" applyAlignment="1" applyProtection="1">
      <alignment horizontal="center" vertical="center" shrinkToFit="1"/>
    </xf>
    <xf numFmtId="0" fontId="41" fillId="35" borderId="3" xfId="74" applyFont="1" applyFill="1" applyBorder="1" applyAlignment="1" applyProtection="1">
      <alignment horizontal="center" vertical="center"/>
    </xf>
    <xf numFmtId="0" fontId="45" fillId="0" borderId="17" xfId="0" applyFont="1" applyBorder="1" applyAlignment="1" applyProtection="1">
      <alignment horizontal="center" vertical="center" shrinkToFit="1"/>
    </xf>
    <xf numFmtId="0" fontId="45" fillId="0" borderId="28" xfId="1" applyNumberFormat="1" applyFont="1" applyFill="1" applyBorder="1" applyAlignment="1" applyProtection="1">
      <alignment horizontal="center" vertical="center" shrinkToFit="1"/>
      <protection locked="0"/>
    </xf>
    <xf numFmtId="14" fontId="37" fillId="0" borderId="0" xfId="0" applyNumberFormat="1" applyFont="1" applyAlignment="1" applyProtection="1">
      <alignment vertical="center" wrapText="1"/>
    </xf>
    <xf numFmtId="0" fontId="36" fillId="0" borderId="2" xfId="16" applyFont="1" applyBorder="1" applyAlignment="1" applyProtection="1">
      <alignment horizontal="center" vertical="center" wrapText="1" shrinkToFit="1"/>
    </xf>
    <xf numFmtId="0" fontId="37" fillId="3" borderId="17" xfId="16" applyFont="1" applyFill="1" applyBorder="1" applyAlignment="1" applyProtection="1">
      <alignment horizontal="center" vertical="center"/>
    </xf>
    <xf numFmtId="0" fontId="44" fillId="39" borderId="1" xfId="16" applyFont="1" applyFill="1" applyBorder="1" applyAlignment="1" applyProtection="1">
      <alignment horizontal="center" vertical="center"/>
    </xf>
    <xf numFmtId="0" fontId="44" fillId="40" borderId="1" xfId="16" applyFont="1" applyFill="1" applyBorder="1" applyAlignment="1" applyProtection="1">
      <alignment horizontal="center" vertical="center"/>
    </xf>
    <xf numFmtId="0" fontId="37" fillId="3" borderId="19" xfId="16" applyFont="1" applyFill="1" applyBorder="1" applyAlignment="1" applyProtection="1">
      <alignment horizontal="center" vertical="center" wrapText="1"/>
    </xf>
    <xf numFmtId="0" fontId="35" fillId="36" borderId="15" xfId="16" applyFont="1" applyFill="1" applyBorder="1" applyAlignment="1" applyProtection="1">
      <alignment horizontal="center" vertical="center"/>
    </xf>
    <xf numFmtId="0" fontId="35" fillId="42" borderId="16" xfId="0" applyFont="1" applyFill="1" applyBorder="1" applyAlignment="1" applyProtection="1">
      <alignment horizontal="center" vertical="center"/>
    </xf>
    <xf numFmtId="0" fontId="39" fillId="40" borderId="16" xfId="0" applyFont="1" applyFill="1" applyBorder="1" applyAlignment="1" applyProtection="1">
      <alignment horizontal="center" vertical="center"/>
    </xf>
    <xf numFmtId="0" fontId="39" fillId="40" borderId="27" xfId="0" applyFont="1" applyFill="1" applyBorder="1" applyAlignment="1" applyProtection="1">
      <alignment horizontal="center" vertical="center"/>
    </xf>
    <xf numFmtId="0" fontId="35" fillId="36" borderId="17" xfId="16" applyFont="1" applyFill="1" applyBorder="1" applyAlignment="1" applyProtection="1">
      <alignment horizontal="center" vertical="center" wrapText="1"/>
    </xf>
    <xf numFmtId="0" fontId="35" fillId="42" borderId="1" xfId="0" applyFont="1" applyFill="1" applyBorder="1" applyAlignment="1" applyProtection="1">
      <alignment horizontal="center" vertical="center"/>
    </xf>
    <xf numFmtId="0" fontId="39" fillId="40" borderId="1" xfId="0" applyFont="1" applyFill="1" applyBorder="1" applyAlignment="1" applyProtection="1">
      <alignment horizontal="center" vertical="center"/>
    </xf>
    <xf numFmtId="0" fontId="39" fillId="40" borderId="28" xfId="0" applyFont="1" applyFill="1" applyBorder="1" applyAlignment="1" applyProtection="1">
      <alignment horizontal="center" vertical="center"/>
    </xf>
    <xf numFmtId="0" fontId="35" fillId="36" borderId="19" xfId="16" applyFont="1" applyFill="1" applyBorder="1" applyAlignment="1" applyProtection="1">
      <alignment horizontal="center" vertical="center"/>
    </xf>
    <xf numFmtId="0" fontId="35" fillId="2" borderId="20" xfId="0" applyFont="1" applyFill="1" applyBorder="1" applyAlignment="1" applyProtection="1">
      <alignment horizontal="center" vertical="center"/>
    </xf>
    <xf numFmtId="0" fontId="39" fillId="39" borderId="20" xfId="0" applyFont="1" applyFill="1" applyBorder="1" applyAlignment="1" applyProtection="1">
      <alignment horizontal="center" vertical="center"/>
    </xf>
    <xf numFmtId="0" fontId="39" fillId="2" borderId="20" xfId="0" applyFont="1" applyFill="1" applyBorder="1" applyAlignment="1" applyProtection="1">
      <alignment horizontal="center" vertical="center"/>
    </xf>
    <xf numFmtId="0" fontId="39" fillId="39" borderId="29" xfId="0" applyFont="1" applyFill="1" applyBorder="1" applyAlignment="1" applyProtection="1">
      <alignment horizontal="center" vertical="center"/>
    </xf>
    <xf numFmtId="0" fontId="45" fillId="41" borderId="1" xfId="1" applyNumberFormat="1" applyFont="1" applyFill="1" applyBorder="1" applyAlignment="1" applyProtection="1">
      <alignment horizontal="center" vertical="center" shrinkToFit="1"/>
    </xf>
    <xf numFmtId="177" fontId="45" fillId="41" borderId="1" xfId="1" applyNumberFormat="1" applyFont="1" applyFill="1" applyBorder="1" applyAlignment="1" applyProtection="1">
      <alignment horizontal="center" vertical="center" shrinkToFit="1"/>
    </xf>
    <xf numFmtId="178" fontId="45" fillId="41" borderId="1" xfId="1" applyNumberFormat="1" applyFont="1" applyFill="1" applyBorder="1" applyAlignment="1" applyProtection="1">
      <alignment horizontal="center" vertical="center" shrinkToFit="1"/>
    </xf>
    <xf numFmtId="0" fontId="45" fillId="41" borderId="28" xfId="1" applyNumberFormat="1" applyFont="1" applyFill="1" applyBorder="1" applyAlignment="1" applyProtection="1">
      <alignment horizontal="center" vertical="center" shrinkToFit="1"/>
    </xf>
    <xf numFmtId="0" fontId="45" fillId="2" borderId="1" xfId="1" applyNumberFormat="1" applyFont="1" applyFill="1" applyBorder="1" applyAlignment="1" applyProtection="1">
      <alignment horizontal="center" vertical="center" shrinkToFit="1"/>
    </xf>
    <xf numFmtId="178" fontId="45" fillId="41" borderId="2" xfId="1" applyNumberFormat="1" applyFont="1" applyFill="1" applyBorder="1" applyAlignment="1" applyProtection="1">
      <alignment horizontal="center" vertical="center" shrinkToFit="1"/>
    </xf>
    <xf numFmtId="178" fontId="45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3" xfId="74" applyFont="1" applyBorder="1" applyAlignment="1" applyProtection="1">
      <alignment horizontal="center" vertical="center"/>
    </xf>
    <xf numFmtId="0" fontId="11" fillId="0" borderId="1" xfId="74" applyFont="1" applyBorder="1" applyAlignment="1" applyProtection="1">
      <alignment horizontal="center" vertical="center"/>
    </xf>
    <xf numFmtId="0" fontId="11" fillId="0" borderId="1" xfId="74" applyFont="1" applyBorder="1" applyAlignment="1" applyProtection="1">
      <alignment horizontal="center" vertical="center" wrapText="1"/>
    </xf>
    <xf numFmtId="0" fontId="45" fillId="2" borderId="1" xfId="0" applyFont="1" applyFill="1" applyBorder="1" applyAlignment="1" applyProtection="1">
      <alignment horizontal="center" vertical="center"/>
    </xf>
    <xf numFmtId="179" fontId="45" fillId="2" borderId="1" xfId="1" applyNumberFormat="1" applyFont="1" applyFill="1" applyBorder="1" applyAlignment="1" applyProtection="1">
      <alignment horizontal="center" vertical="center" shrinkToFit="1"/>
    </xf>
    <xf numFmtId="0" fontId="39" fillId="42" borderId="16" xfId="0" applyFont="1" applyFill="1" applyBorder="1" applyAlignment="1" applyProtection="1">
      <alignment horizontal="center" vertical="center"/>
    </xf>
    <xf numFmtId="0" fontId="41" fillId="43" borderId="0" xfId="0" applyFont="1" applyFill="1" applyAlignment="1">
      <alignment horizontal="center" vertical="center" wrapText="1"/>
    </xf>
    <xf numFmtId="0" fontId="41" fillId="43" borderId="0" xfId="16" applyFont="1" applyFill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0" xfId="16" applyFont="1" applyAlignment="1">
      <alignment horizontal="center" vertical="center"/>
    </xf>
    <xf numFmtId="0" fontId="35" fillId="2" borderId="40" xfId="1" applyNumberFormat="1" applyFont="1" applyFill="1" applyBorder="1" applyAlignment="1" applyProtection="1">
      <alignment horizontal="center" vertical="center"/>
    </xf>
    <xf numFmtId="178" fontId="45" fillId="2" borderId="2" xfId="1" applyNumberFormat="1" applyFont="1" applyFill="1" applyBorder="1" applyAlignment="1" applyProtection="1">
      <alignment horizontal="center" vertical="center" shrinkToFit="1"/>
    </xf>
    <xf numFmtId="0" fontId="11" fillId="2" borderId="1" xfId="0" applyFont="1" applyFill="1" applyBorder="1" applyAlignment="1" applyProtection="1">
      <alignment horizontal="center" vertical="center"/>
    </xf>
    <xf numFmtId="177" fontId="45" fillId="40" borderId="1" xfId="0" applyNumberFormat="1" applyFont="1" applyFill="1" applyBorder="1" applyAlignment="1" applyProtection="1">
      <alignment horizontal="center" vertical="center" wrapText="1"/>
    </xf>
    <xf numFmtId="178" fontId="45" fillId="40" borderId="1" xfId="0" applyNumberFormat="1" applyFont="1" applyFill="1" applyBorder="1" applyAlignment="1" applyProtection="1">
      <alignment horizontal="center" vertical="center" wrapText="1"/>
    </xf>
    <xf numFmtId="0" fontId="39" fillId="45" borderId="20" xfId="0" applyFont="1" applyFill="1" applyBorder="1" applyAlignment="1" applyProtection="1">
      <alignment horizontal="center" vertical="center"/>
    </xf>
    <xf numFmtId="0" fontId="35" fillId="2" borderId="1" xfId="1" applyNumberFormat="1" applyFont="1" applyFill="1" applyBorder="1" applyAlignment="1" applyProtection="1">
      <alignment horizontal="center" vertical="center"/>
    </xf>
    <xf numFmtId="0" fontId="35" fillId="0" borderId="1" xfId="1" applyNumberFormat="1" applyFont="1" applyFill="1" applyBorder="1" applyAlignment="1" applyProtection="1">
      <alignment horizontal="center" vertical="center"/>
      <protection locked="0"/>
    </xf>
    <xf numFmtId="38" fontId="35" fillId="0" borderId="2" xfId="1" applyFont="1" applyFill="1" applyBorder="1" applyAlignment="1" applyProtection="1">
      <alignment horizontal="center" vertical="center"/>
      <protection locked="0"/>
    </xf>
    <xf numFmtId="0" fontId="45" fillId="0" borderId="19" xfId="0" applyFont="1" applyBorder="1" applyAlignment="1" applyProtection="1">
      <alignment horizontal="center" vertical="center" shrinkToFit="1"/>
    </xf>
    <xf numFmtId="0" fontId="45" fillId="2" borderId="20" xfId="0" applyFont="1" applyFill="1" applyBorder="1" applyAlignment="1" applyProtection="1">
      <alignment horizontal="center" vertical="center"/>
    </xf>
    <xf numFmtId="0" fontId="45" fillId="0" borderId="20" xfId="0" applyFont="1" applyFill="1" applyBorder="1" applyAlignment="1" applyProtection="1">
      <alignment horizontal="center" vertical="center" shrinkToFit="1"/>
      <protection locked="0"/>
    </xf>
    <xf numFmtId="0" fontId="45" fillId="2" borderId="20" xfId="1" applyNumberFormat="1" applyFont="1" applyFill="1" applyBorder="1" applyAlignment="1" applyProtection="1">
      <alignment horizontal="center" vertical="center" shrinkToFit="1"/>
    </xf>
    <xf numFmtId="0" fontId="45" fillId="0" borderId="20" xfId="1" applyNumberFormat="1" applyFont="1" applyFill="1" applyBorder="1" applyAlignment="1" applyProtection="1">
      <alignment horizontal="center" vertical="center" shrinkToFit="1"/>
      <protection locked="0"/>
    </xf>
    <xf numFmtId="0" fontId="35" fillId="0" borderId="20" xfId="1" applyNumberFormat="1" applyFont="1" applyFill="1" applyBorder="1" applyAlignment="1" applyProtection="1">
      <alignment horizontal="center" vertical="center"/>
      <protection locked="0"/>
    </xf>
    <xf numFmtId="178" fontId="45" fillId="0" borderId="43" xfId="1" applyNumberFormat="1" applyFont="1" applyFill="1" applyBorder="1" applyAlignment="1" applyProtection="1">
      <alignment horizontal="center" vertical="center" shrinkToFit="1"/>
      <protection locked="0"/>
    </xf>
    <xf numFmtId="179" fontId="45" fillId="2" borderId="20" xfId="0" applyNumberFormat="1" applyFont="1" applyFill="1" applyBorder="1" applyAlignment="1" applyProtection="1">
      <alignment horizontal="center" vertical="center" shrinkToFit="1"/>
    </xf>
    <xf numFmtId="179" fontId="45" fillId="2" borderId="20" xfId="1" applyNumberFormat="1" applyFont="1" applyFill="1" applyBorder="1" applyAlignment="1" applyProtection="1">
      <alignment horizontal="center" vertical="center" shrinkToFit="1"/>
    </xf>
    <xf numFmtId="177" fontId="45" fillId="0" borderId="20" xfId="1" applyNumberFormat="1" applyFont="1" applyFill="1" applyBorder="1" applyAlignment="1" applyProtection="1">
      <alignment horizontal="center" vertical="center" shrinkToFit="1"/>
      <protection locked="0"/>
    </xf>
    <xf numFmtId="178" fontId="45" fillId="0" borderId="20" xfId="1" applyNumberFormat="1" applyFont="1" applyFill="1" applyBorder="1" applyAlignment="1" applyProtection="1">
      <alignment horizontal="center" vertical="center" shrinkToFit="1"/>
      <protection locked="0"/>
    </xf>
    <xf numFmtId="38" fontId="35" fillId="0" borderId="43" xfId="1" applyFont="1" applyFill="1" applyBorder="1" applyAlignment="1" applyProtection="1">
      <alignment horizontal="center" vertical="center"/>
      <protection locked="0"/>
    </xf>
    <xf numFmtId="0" fontId="45" fillId="0" borderId="29" xfId="1" applyNumberFormat="1" applyFont="1" applyFill="1" applyBorder="1" applyAlignment="1" applyProtection="1">
      <alignment horizontal="center" vertical="center" shrinkToFit="1"/>
      <protection locked="0"/>
    </xf>
    <xf numFmtId="0" fontId="48" fillId="40" borderId="1" xfId="0" applyFont="1" applyFill="1" applyBorder="1" applyAlignment="1" applyProtection="1">
      <alignment horizontal="center" vertical="center"/>
    </xf>
    <xf numFmtId="0" fontId="35" fillId="40" borderId="1" xfId="0" applyFont="1" applyFill="1" applyBorder="1" applyAlignment="1" applyProtection="1">
      <alignment horizontal="center" vertical="center"/>
    </xf>
    <xf numFmtId="0" fontId="34" fillId="0" borderId="0" xfId="0" applyFont="1" applyProtection="1">
      <alignment vertical="center"/>
    </xf>
    <xf numFmtId="0" fontId="37" fillId="3" borderId="15" xfId="16" applyFont="1" applyFill="1" applyBorder="1" applyAlignment="1" applyProtection="1">
      <alignment horizontal="center" vertical="center"/>
    </xf>
    <xf numFmtId="0" fontId="42" fillId="0" borderId="0" xfId="16" applyFont="1" applyFill="1" applyBorder="1" applyAlignment="1" applyProtection="1">
      <alignment horizontal="center" vertical="center"/>
    </xf>
    <xf numFmtId="0" fontId="44" fillId="0" borderId="47" xfId="16" applyFont="1" applyFill="1" applyBorder="1" applyAlignment="1" applyProtection="1">
      <alignment horizontal="center" vertical="center"/>
    </xf>
    <xf numFmtId="0" fontId="44" fillId="0" borderId="0" xfId="16" applyFont="1" applyFill="1" applyBorder="1" applyAlignment="1" applyProtection="1">
      <alignment horizontal="center" vertical="center"/>
    </xf>
    <xf numFmtId="0" fontId="44" fillId="0" borderId="48" xfId="16" applyFont="1" applyFill="1" applyBorder="1" applyAlignment="1" applyProtection="1">
      <alignment horizontal="center" vertical="center"/>
    </xf>
    <xf numFmtId="0" fontId="49" fillId="0" borderId="0" xfId="209" applyFont="1">
      <alignment vertical="center"/>
    </xf>
    <xf numFmtId="0" fontId="2" fillId="0" borderId="0" xfId="209">
      <alignment vertical="center"/>
    </xf>
    <xf numFmtId="0" fontId="2" fillId="0" borderId="54" xfId="209" applyBorder="1">
      <alignment vertical="center"/>
    </xf>
    <xf numFmtId="0" fontId="8" fillId="0" borderId="1" xfId="209" applyFont="1" applyBorder="1">
      <alignment vertical="center"/>
    </xf>
    <xf numFmtId="0" fontId="50" fillId="40" borderId="1" xfId="210" applyFill="1" applyBorder="1" applyAlignment="1" applyProtection="1">
      <alignment vertical="center" wrapText="1"/>
    </xf>
    <xf numFmtId="0" fontId="8" fillId="40" borderId="1" xfId="209" applyFont="1" applyFill="1" applyBorder="1">
      <alignment vertical="center"/>
    </xf>
    <xf numFmtId="0" fontId="56" fillId="0" borderId="0" xfId="0" applyFont="1" applyAlignment="1">
      <alignment horizontal="left" vertical="center" readingOrder="1"/>
    </xf>
    <xf numFmtId="0" fontId="36" fillId="0" borderId="47" xfId="16" applyFont="1" applyFill="1" applyBorder="1" applyAlignment="1" applyProtection="1">
      <alignment horizontal="left" vertical="center" shrinkToFit="1"/>
    </xf>
    <xf numFmtId="0" fontId="36" fillId="0" borderId="0" xfId="16" applyFont="1" applyFill="1" applyBorder="1" applyAlignment="1" applyProtection="1">
      <alignment horizontal="left" vertical="center" shrinkToFit="1"/>
    </xf>
    <xf numFmtId="0" fontId="36" fillId="0" borderId="48" xfId="16" applyFont="1" applyFill="1" applyBorder="1" applyAlignment="1" applyProtection="1">
      <alignment horizontal="left" vertical="center" shrinkToFit="1"/>
    </xf>
    <xf numFmtId="14" fontId="44" fillId="39" borderId="1" xfId="16" applyNumberFormat="1" applyFont="1" applyFill="1" applyBorder="1" applyAlignment="1" applyProtection="1">
      <alignment horizontal="center" vertical="center"/>
    </xf>
    <xf numFmtId="14" fontId="44" fillId="0" borderId="47" xfId="16" applyNumberFormat="1" applyFont="1" applyFill="1" applyBorder="1" applyAlignment="1" applyProtection="1">
      <alignment horizontal="center" vertical="center"/>
    </xf>
    <xf numFmtId="14" fontId="44" fillId="0" borderId="0" xfId="16" applyNumberFormat="1" applyFont="1" applyFill="1" applyBorder="1" applyAlignment="1" applyProtection="1">
      <alignment horizontal="center" vertical="center"/>
    </xf>
    <xf numFmtId="14" fontId="44" fillId="0" borderId="48" xfId="16" applyNumberFormat="1" applyFont="1" applyFill="1" applyBorder="1" applyAlignment="1" applyProtection="1">
      <alignment horizontal="center" vertical="center"/>
    </xf>
    <xf numFmtId="0" fontId="39" fillId="40" borderId="36" xfId="0" applyFont="1" applyFill="1" applyBorder="1" applyAlignment="1" applyProtection="1">
      <alignment horizontal="center" vertical="center"/>
    </xf>
    <xf numFmtId="0" fontId="39" fillId="40" borderId="39" xfId="0" applyFont="1" applyFill="1" applyBorder="1" applyAlignment="1" applyProtection="1">
      <alignment horizontal="center" vertical="center"/>
    </xf>
    <xf numFmtId="0" fontId="35" fillId="40" borderId="40" xfId="0" applyFont="1" applyFill="1" applyBorder="1" applyAlignment="1" applyProtection="1">
      <alignment horizontal="center" vertical="center"/>
    </xf>
    <xf numFmtId="0" fontId="39" fillId="44" borderId="41" xfId="0" applyFont="1" applyFill="1" applyBorder="1" applyAlignment="1" applyProtection="1">
      <alignment horizontal="center" vertical="center"/>
    </xf>
    <xf numFmtId="180" fontId="35" fillId="41" borderId="1" xfId="1" applyNumberFormat="1" applyFont="1" applyFill="1" applyBorder="1" applyAlignment="1" applyProtection="1">
      <alignment horizontal="center" vertical="center"/>
    </xf>
    <xf numFmtId="0" fontId="45" fillId="0" borderId="1" xfId="1" applyNumberFormat="1" applyFont="1" applyFill="1" applyBorder="1" applyAlignment="1" applyProtection="1">
      <alignment horizontal="center" vertical="center" shrinkToFit="1"/>
    </xf>
    <xf numFmtId="178" fontId="45" fillId="0" borderId="2" xfId="1" applyNumberFormat="1" applyFont="1" applyFill="1" applyBorder="1" applyAlignment="1" applyProtection="1">
      <alignment horizontal="center" vertical="center" shrinkToFit="1"/>
    </xf>
    <xf numFmtId="177" fontId="45" fillId="0" borderId="1" xfId="1" applyNumberFormat="1" applyFont="1" applyFill="1" applyBorder="1" applyAlignment="1" applyProtection="1">
      <alignment horizontal="center" vertical="center" shrinkToFit="1"/>
    </xf>
    <xf numFmtId="178" fontId="45" fillId="0" borderId="1" xfId="1" applyNumberFormat="1" applyFont="1" applyFill="1" applyBorder="1" applyAlignment="1" applyProtection="1">
      <alignment horizontal="center" vertical="center" shrinkToFit="1"/>
    </xf>
    <xf numFmtId="38" fontId="35" fillId="0" borderId="2" xfId="1" applyFont="1" applyFill="1" applyBorder="1" applyAlignment="1" applyProtection="1">
      <alignment horizontal="center" vertical="center"/>
    </xf>
    <xf numFmtId="0" fontId="35" fillId="0" borderId="1" xfId="1" applyNumberFormat="1" applyFont="1" applyFill="1" applyBorder="1" applyAlignment="1" applyProtection="1">
      <alignment horizontal="center" vertical="center"/>
    </xf>
    <xf numFmtId="0" fontId="45" fillId="0" borderId="28" xfId="1" applyNumberFormat="1" applyFont="1" applyFill="1" applyBorder="1" applyAlignment="1" applyProtection="1">
      <alignment horizontal="center" vertical="center" shrinkToFit="1"/>
    </xf>
    <xf numFmtId="0" fontId="45" fillId="0" borderId="1" xfId="0" applyFont="1" applyFill="1" applyBorder="1" applyAlignment="1" applyProtection="1">
      <alignment horizontal="center" vertical="center" shrinkToFit="1"/>
    </xf>
    <xf numFmtId="0" fontId="45" fillId="0" borderId="20" xfId="0" applyFont="1" applyFill="1" applyBorder="1" applyAlignment="1" applyProtection="1">
      <alignment horizontal="center" vertical="center" shrinkToFit="1"/>
    </xf>
    <xf numFmtId="0" fontId="45" fillId="0" borderId="20" xfId="1" applyNumberFormat="1" applyFont="1" applyFill="1" applyBorder="1" applyAlignment="1" applyProtection="1">
      <alignment horizontal="center" vertical="center" shrinkToFit="1"/>
    </xf>
    <xf numFmtId="178" fontId="45" fillId="0" borderId="43" xfId="1" applyNumberFormat="1" applyFont="1" applyFill="1" applyBorder="1" applyAlignment="1" applyProtection="1">
      <alignment horizontal="center" vertical="center" shrinkToFit="1"/>
    </xf>
    <xf numFmtId="177" fontId="45" fillId="0" borderId="20" xfId="1" applyNumberFormat="1" applyFont="1" applyFill="1" applyBorder="1" applyAlignment="1" applyProtection="1">
      <alignment horizontal="center" vertical="center" shrinkToFit="1"/>
    </xf>
    <xf numFmtId="178" fontId="45" fillId="0" borderId="20" xfId="1" applyNumberFormat="1" applyFont="1" applyFill="1" applyBorder="1" applyAlignment="1" applyProtection="1">
      <alignment horizontal="center" vertical="center" shrinkToFit="1"/>
    </xf>
    <xf numFmtId="38" fontId="35" fillId="0" borderId="43" xfId="1" applyFont="1" applyFill="1" applyBorder="1" applyAlignment="1" applyProtection="1">
      <alignment horizontal="center" vertical="center"/>
    </xf>
    <xf numFmtId="0" fontId="35" fillId="0" borderId="20" xfId="1" applyNumberFormat="1" applyFont="1" applyFill="1" applyBorder="1" applyAlignment="1" applyProtection="1">
      <alignment horizontal="center" vertical="center"/>
    </xf>
    <xf numFmtId="0" fontId="45" fillId="0" borderId="29" xfId="1" applyNumberFormat="1" applyFont="1" applyFill="1" applyBorder="1" applyAlignment="1" applyProtection="1">
      <alignment horizontal="center" vertical="center" shrinkToFit="1"/>
    </xf>
    <xf numFmtId="178" fontId="45" fillId="2" borderId="43" xfId="1" applyNumberFormat="1" applyFont="1" applyFill="1" applyBorder="1" applyAlignment="1" applyProtection="1">
      <alignment horizontal="center" vertical="center" shrinkToFit="1"/>
    </xf>
    <xf numFmtId="0" fontId="35" fillId="2" borderId="41" xfId="1" applyNumberFormat="1" applyFont="1" applyFill="1" applyBorder="1" applyAlignment="1" applyProtection="1">
      <alignment horizontal="center" vertical="center"/>
    </xf>
    <xf numFmtId="0" fontId="57" fillId="0" borderId="0" xfId="16" applyFont="1" applyAlignment="1">
      <alignment horizontal="center" vertical="center"/>
    </xf>
    <xf numFmtId="14" fontId="57" fillId="0" borderId="0" xfId="16" applyNumberFormat="1" applyFont="1" applyAlignment="1">
      <alignment horizontal="right" vertical="center"/>
    </xf>
    <xf numFmtId="49" fontId="57" fillId="0" borderId="0" xfId="16" applyNumberFormat="1" applyFont="1" applyAlignment="1">
      <alignment horizontal="left" vertical="center"/>
    </xf>
    <xf numFmtId="14" fontId="57" fillId="0" borderId="0" xfId="0" applyNumberFormat="1" applyFont="1" applyProtection="1">
      <alignment vertical="center"/>
    </xf>
    <xf numFmtId="0" fontId="42" fillId="37" borderId="2" xfId="16" applyFont="1" applyFill="1" applyBorder="1" applyAlignment="1" applyProtection="1">
      <alignment horizontal="center" vertical="center"/>
    </xf>
    <xf numFmtId="0" fontId="42" fillId="37" borderId="21" xfId="16" applyFont="1" applyFill="1" applyBorder="1" applyAlignment="1" applyProtection="1">
      <alignment horizontal="center" vertical="center"/>
    </xf>
    <xf numFmtId="0" fontId="42" fillId="37" borderId="3" xfId="16" applyFont="1" applyFill="1" applyBorder="1" applyAlignment="1" applyProtection="1">
      <alignment horizontal="center" vertical="center"/>
    </xf>
    <xf numFmtId="0" fontId="43" fillId="38" borderId="44" xfId="16" applyFont="1" applyFill="1" applyBorder="1" applyAlignment="1" applyProtection="1">
      <alignment horizontal="center" vertical="center"/>
    </xf>
    <xf numFmtId="0" fontId="43" fillId="38" borderId="0" xfId="16" applyFont="1" applyFill="1" applyBorder="1" applyAlignment="1" applyProtection="1">
      <alignment horizontal="center" vertical="center"/>
    </xf>
    <xf numFmtId="0" fontId="36" fillId="0" borderId="2" xfId="16" applyFont="1" applyBorder="1" applyAlignment="1" applyProtection="1">
      <alignment horizontal="center" vertical="center"/>
    </xf>
    <xf numFmtId="0" fontId="36" fillId="0" borderId="22" xfId="16" applyFont="1" applyBorder="1" applyAlignment="1" applyProtection="1">
      <alignment horizontal="center" vertical="center"/>
    </xf>
    <xf numFmtId="0" fontId="36" fillId="0" borderId="23" xfId="16" applyFont="1" applyBorder="1" applyAlignment="1" applyProtection="1">
      <alignment horizontal="left" vertical="center" shrinkToFit="1"/>
    </xf>
    <xf numFmtId="0" fontId="36" fillId="0" borderId="24" xfId="16" applyFont="1" applyBorder="1" applyAlignment="1" applyProtection="1">
      <alignment horizontal="left" vertical="center" shrinkToFit="1"/>
    </xf>
    <xf numFmtId="0" fontId="36" fillId="0" borderId="25" xfId="16" applyFont="1" applyBorder="1" applyAlignment="1" applyProtection="1">
      <alignment horizontal="left" vertical="center" shrinkToFit="1"/>
    </xf>
    <xf numFmtId="0" fontId="36" fillId="0" borderId="3" xfId="16" applyFont="1" applyBorder="1" applyAlignment="1" applyProtection="1">
      <alignment horizontal="left" vertical="center" shrinkToFit="1"/>
    </xf>
    <xf numFmtId="0" fontId="40" fillId="0" borderId="36" xfId="16" applyFont="1" applyBorder="1" applyAlignment="1" applyProtection="1">
      <alignment horizontal="center" vertical="center" wrapText="1"/>
    </xf>
    <xf numFmtId="0" fontId="40" fillId="0" borderId="49" xfId="16" applyFont="1" applyBorder="1" applyAlignment="1" applyProtection="1">
      <alignment horizontal="center" vertical="center" wrapText="1"/>
    </xf>
    <xf numFmtId="0" fontId="40" fillId="0" borderId="50" xfId="16" applyFont="1" applyBorder="1" applyAlignment="1" applyProtection="1">
      <alignment horizontal="center" vertical="center" wrapText="1"/>
    </xf>
    <xf numFmtId="177" fontId="45" fillId="40" borderId="33" xfId="0" applyNumberFormat="1" applyFont="1" applyFill="1" applyBorder="1" applyAlignment="1" applyProtection="1">
      <alignment horizontal="center" vertical="center" wrapText="1"/>
    </xf>
    <xf numFmtId="177" fontId="45" fillId="40" borderId="18" xfId="0" applyNumberFormat="1" applyFont="1" applyFill="1" applyBorder="1" applyAlignment="1" applyProtection="1">
      <alignment horizontal="center" vertical="center" wrapText="1"/>
    </xf>
    <xf numFmtId="0" fontId="37" fillId="0" borderId="1" xfId="211" applyFont="1" applyBorder="1" applyAlignment="1">
      <alignment horizontal="left" vertical="top" wrapText="1"/>
    </xf>
    <xf numFmtId="0" fontId="45" fillId="36" borderId="30" xfId="0" applyFont="1" applyFill="1" applyBorder="1" applyAlignment="1" applyProtection="1">
      <alignment horizontal="center" vertical="center"/>
    </xf>
    <xf numFmtId="0" fontId="45" fillId="36" borderId="31" xfId="0" applyFont="1" applyFill="1" applyBorder="1" applyAlignment="1" applyProtection="1">
      <alignment horizontal="center" vertical="center"/>
    </xf>
    <xf numFmtId="0" fontId="45" fillId="42" borderId="26" xfId="0" applyFont="1" applyFill="1" applyBorder="1" applyAlignment="1" applyProtection="1">
      <alignment horizontal="center" vertical="center"/>
    </xf>
    <xf numFmtId="0" fontId="45" fillId="42" borderId="5" xfId="0" applyFont="1" applyFill="1" applyBorder="1" applyAlignment="1" applyProtection="1">
      <alignment horizontal="center" vertical="center"/>
    </xf>
    <xf numFmtId="0" fontId="45" fillId="42" borderId="4" xfId="0" applyFont="1" applyFill="1" applyBorder="1" applyAlignment="1" applyProtection="1">
      <alignment horizontal="center" vertical="center"/>
    </xf>
    <xf numFmtId="0" fontId="45" fillId="40" borderId="5" xfId="0" applyFont="1" applyFill="1" applyBorder="1" applyAlignment="1" applyProtection="1">
      <alignment horizontal="center" vertical="center" wrapText="1"/>
    </xf>
    <xf numFmtId="0" fontId="45" fillId="40" borderId="4" xfId="0" applyFont="1" applyFill="1" applyBorder="1" applyAlignment="1" applyProtection="1">
      <alignment horizontal="center" vertical="center"/>
    </xf>
    <xf numFmtId="0" fontId="45" fillId="42" borderId="5" xfId="0" applyFont="1" applyFill="1" applyBorder="1" applyAlignment="1" applyProtection="1">
      <alignment horizontal="center" vertical="center" wrapText="1"/>
    </xf>
    <xf numFmtId="0" fontId="45" fillId="42" borderId="34" xfId="0" applyFont="1" applyFill="1" applyBorder="1" applyAlignment="1" applyProtection="1">
      <alignment horizontal="center" vertical="center" wrapText="1"/>
    </xf>
    <xf numFmtId="0" fontId="45" fillId="40" borderId="5" xfId="0" applyFont="1" applyFill="1" applyBorder="1" applyAlignment="1" applyProtection="1">
      <alignment horizontal="center" vertical="center"/>
    </xf>
    <xf numFmtId="0" fontId="40" fillId="0" borderId="2" xfId="16" applyFont="1" applyBorder="1" applyAlignment="1" applyProtection="1">
      <alignment horizontal="center" vertical="center" wrapText="1"/>
    </xf>
    <xf numFmtId="0" fontId="40" fillId="0" borderId="21" xfId="16" applyFont="1" applyBorder="1" applyAlignment="1" applyProtection="1">
      <alignment horizontal="center" vertical="center" wrapText="1"/>
    </xf>
    <xf numFmtId="0" fontId="40" fillId="0" borderId="51" xfId="16" applyFont="1" applyBorder="1" applyAlignment="1" applyProtection="1">
      <alignment horizontal="center" vertical="center" wrapText="1"/>
    </xf>
    <xf numFmtId="0" fontId="40" fillId="0" borderId="43" xfId="16" applyFont="1" applyBorder="1" applyAlignment="1" applyProtection="1">
      <alignment horizontal="center" vertical="center" wrapText="1"/>
    </xf>
    <xf numFmtId="0" fontId="40" fillId="0" borderId="52" xfId="16" applyFont="1" applyBorder="1" applyAlignment="1" applyProtection="1">
      <alignment horizontal="center" vertical="center" wrapText="1"/>
    </xf>
    <xf numFmtId="0" fontId="40" fillId="0" borderId="53" xfId="16" applyFont="1" applyBorder="1" applyAlignment="1" applyProtection="1">
      <alignment horizontal="center" vertical="center" wrapText="1"/>
    </xf>
    <xf numFmtId="0" fontId="10" fillId="35" borderId="21" xfId="74" applyFont="1" applyFill="1" applyBorder="1" applyAlignment="1" applyProtection="1">
      <alignment horizontal="center" vertical="center"/>
    </xf>
    <xf numFmtId="0" fontId="10" fillId="35" borderId="3" xfId="74" applyFont="1" applyFill="1" applyBorder="1" applyAlignment="1" applyProtection="1">
      <alignment horizontal="center" vertical="center"/>
    </xf>
    <xf numFmtId="14" fontId="45" fillId="40" borderId="5" xfId="0" applyNumberFormat="1" applyFont="1" applyFill="1" applyBorder="1" applyAlignment="1" applyProtection="1">
      <alignment horizontal="center" vertical="center" wrapText="1"/>
    </xf>
    <xf numFmtId="14" fontId="45" fillId="40" borderId="4" xfId="0" applyNumberFormat="1" applyFont="1" applyFill="1" applyBorder="1" applyAlignment="1" applyProtection="1">
      <alignment horizontal="center" vertical="center"/>
    </xf>
    <xf numFmtId="0" fontId="39" fillId="40" borderId="38" xfId="0" applyFont="1" applyFill="1" applyBorder="1" applyAlignment="1" applyProtection="1">
      <alignment horizontal="center" vertical="center" wrapText="1"/>
    </xf>
    <xf numFmtId="0" fontId="39" fillId="40" borderId="37" xfId="0" applyFont="1" applyFill="1" applyBorder="1" applyAlignment="1" applyProtection="1">
      <alignment horizontal="center" vertical="center"/>
    </xf>
    <xf numFmtId="0" fontId="45" fillId="40" borderId="35" xfId="0" applyFont="1" applyFill="1" applyBorder="1" applyAlignment="1" applyProtection="1">
      <alignment horizontal="center" vertical="center"/>
    </xf>
    <xf numFmtId="0" fontId="45" fillId="40" borderId="32" xfId="0" applyFont="1" applyFill="1" applyBorder="1" applyAlignment="1" applyProtection="1">
      <alignment horizontal="center" vertical="center"/>
    </xf>
    <xf numFmtId="0" fontId="39" fillId="40" borderId="42" xfId="0" applyFont="1" applyFill="1" applyBorder="1" applyAlignment="1" applyProtection="1">
      <alignment horizontal="center" vertical="center" wrapText="1"/>
    </xf>
    <xf numFmtId="0" fontId="39" fillId="40" borderId="40" xfId="0" applyFont="1" applyFill="1" applyBorder="1" applyAlignment="1" applyProtection="1">
      <alignment horizontal="center" vertical="center" wrapText="1"/>
    </xf>
    <xf numFmtId="0" fontId="39" fillId="40" borderId="5" xfId="0" applyFont="1" applyFill="1" applyBorder="1" applyAlignment="1" applyProtection="1">
      <alignment horizontal="center" vertical="center"/>
    </xf>
    <xf numFmtId="0" fontId="39" fillId="40" borderId="4" xfId="0" applyFont="1" applyFill="1" applyBorder="1" applyAlignment="1" applyProtection="1">
      <alignment horizontal="center" vertical="center"/>
    </xf>
    <xf numFmtId="0" fontId="40" fillId="0" borderId="16" xfId="16" applyFont="1" applyBorder="1" applyAlignment="1" applyProtection="1">
      <alignment horizontal="center" vertical="center" wrapText="1"/>
    </xf>
    <xf numFmtId="0" fontId="40" fillId="0" borderId="27" xfId="16" applyFont="1" applyBorder="1" applyAlignment="1" applyProtection="1">
      <alignment horizontal="center" vertical="center" wrapText="1"/>
    </xf>
    <xf numFmtId="0" fontId="40" fillId="0" borderId="1" xfId="16" applyFont="1" applyBorder="1" applyAlignment="1" applyProtection="1">
      <alignment horizontal="center" vertical="center" wrapText="1"/>
    </xf>
    <xf numFmtId="0" fontId="40" fillId="0" borderId="28" xfId="16" applyFont="1" applyBorder="1" applyAlignment="1" applyProtection="1">
      <alignment horizontal="center" vertical="center" wrapText="1"/>
    </xf>
    <xf numFmtId="0" fontId="40" fillId="0" borderId="20" xfId="16" applyFont="1" applyBorder="1" applyAlignment="1" applyProtection="1">
      <alignment horizontal="center" vertical="center" wrapText="1"/>
    </xf>
    <xf numFmtId="0" fontId="40" fillId="0" borderId="29" xfId="16" applyFont="1" applyBorder="1" applyAlignment="1" applyProtection="1">
      <alignment horizontal="center" vertical="center" wrapText="1"/>
    </xf>
    <xf numFmtId="0" fontId="36" fillId="0" borderId="23" xfId="16" applyFont="1" applyBorder="1" applyAlignment="1" applyProtection="1">
      <alignment horizontal="left" vertical="center" shrinkToFit="1"/>
      <protection locked="0"/>
    </xf>
    <xf numFmtId="0" fontId="36" fillId="0" borderId="24" xfId="16" applyFont="1" applyBorder="1" applyAlignment="1" applyProtection="1">
      <alignment horizontal="left" vertical="center" shrinkToFit="1"/>
      <protection locked="0"/>
    </xf>
    <xf numFmtId="0" fontId="36" fillId="0" borderId="25" xfId="16" applyFont="1" applyBorder="1" applyAlignment="1" applyProtection="1">
      <alignment horizontal="left" vertical="center" shrinkToFit="1"/>
      <protection locked="0"/>
    </xf>
    <xf numFmtId="0" fontId="36" fillId="0" borderId="3" xfId="16" applyFont="1" applyBorder="1" applyAlignment="1" applyProtection="1">
      <alignment horizontal="left" vertical="center" shrinkToFit="1"/>
      <protection locked="0"/>
    </xf>
    <xf numFmtId="0" fontId="43" fillId="38" borderId="45" xfId="16" applyFont="1" applyFill="1" applyBorder="1" applyAlignment="1" applyProtection="1">
      <alignment horizontal="center" vertical="center"/>
    </xf>
    <xf numFmtId="0" fontId="43" fillId="38" borderId="46" xfId="16" applyFont="1" applyFill="1" applyBorder="1" applyAlignment="1" applyProtection="1">
      <alignment horizontal="center" vertical="center"/>
    </xf>
    <xf numFmtId="0" fontId="8" fillId="0" borderId="5" xfId="209" applyFont="1" applyBorder="1" applyAlignment="1">
      <alignment horizontal="left" vertical="top" wrapText="1"/>
    </xf>
    <xf numFmtId="0" fontId="8" fillId="0" borderId="26" xfId="209" applyFont="1" applyBorder="1" applyAlignment="1">
      <alignment horizontal="left" vertical="top" wrapText="1"/>
    </xf>
    <xf numFmtId="0" fontId="8" fillId="0" borderId="4" xfId="209" applyFont="1" applyBorder="1" applyAlignment="1">
      <alignment horizontal="left" vertical="top" wrapText="1"/>
    </xf>
    <xf numFmtId="0" fontId="51" fillId="40" borderId="5" xfId="209" applyFont="1" applyFill="1" applyBorder="1" applyAlignment="1">
      <alignment vertical="top" wrapText="1"/>
    </xf>
    <xf numFmtId="0" fontId="51" fillId="40" borderId="26" xfId="209" applyFont="1" applyFill="1" applyBorder="1" applyAlignment="1">
      <alignment vertical="top" wrapText="1"/>
    </xf>
    <xf numFmtId="0" fontId="51" fillId="40" borderId="4" xfId="209" applyFont="1" applyFill="1" applyBorder="1" applyAlignment="1">
      <alignment vertical="top" wrapText="1"/>
    </xf>
  </cellXfs>
  <cellStyles count="212">
    <cellStyle name="20% - アクセント 1 2" xfId="19" xr:uid="{00000000-0005-0000-0000-000000000000}"/>
    <cellStyle name="20% - アクセント 2 2" xfId="20" xr:uid="{00000000-0005-0000-0000-000001000000}"/>
    <cellStyle name="20% - アクセント 3 2" xfId="21" xr:uid="{00000000-0005-0000-0000-000002000000}"/>
    <cellStyle name="20% - アクセント 4 2" xfId="22" xr:uid="{00000000-0005-0000-0000-000003000000}"/>
    <cellStyle name="20% - アクセント 5 2" xfId="23" xr:uid="{00000000-0005-0000-0000-000004000000}"/>
    <cellStyle name="20% - アクセント 6 2" xfId="24" xr:uid="{00000000-0005-0000-0000-000005000000}"/>
    <cellStyle name="40% - アクセント 1 2" xfId="25" xr:uid="{00000000-0005-0000-0000-000006000000}"/>
    <cellStyle name="40% - アクセント 2 2" xfId="26" xr:uid="{00000000-0005-0000-0000-000007000000}"/>
    <cellStyle name="40% - アクセント 3 2" xfId="27" xr:uid="{00000000-0005-0000-0000-000008000000}"/>
    <cellStyle name="40% - アクセント 4 2" xfId="28" xr:uid="{00000000-0005-0000-0000-000009000000}"/>
    <cellStyle name="40% - アクセント 5 2" xfId="29" xr:uid="{00000000-0005-0000-0000-00000A000000}"/>
    <cellStyle name="40% - アクセント 6 2" xfId="30" xr:uid="{00000000-0005-0000-0000-00000B000000}"/>
    <cellStyle name="60% - アクセント 1 2" xfId="31" xr:uid="{00000000-0005-0000-0000-00000C000000}"/>
    <cellStyle name="60% - アクセント 2 2" xfId="32" xr:uid="{00000000-0005-0000-0000-00000D000000}"/>
    <cellStyle name="60% - アクセント 3 2" xfId="33" xr:uid="{00000000-0005-0000-0000-00000E000000}"/>
    <cellStyle name="60% - アクセント 4 2" xfId="34" xr:uid="{00000000-0005-0000-0000-00000F000000}"/>
    <cellStyle name="60% - アクセント 5 2" xfId="35" xr:uid="{00000000-0005-0000-0000-000010000000}"/>
    <cellStyle name="60% - アクセント 6 2" xfId="36" xr:uid="{00000000-0005-0000-0000-000011000000}"/>
    <cellStyle name="アクセント 1 2" xfId="37" xr:uid="{00000000-0005-0000-0000-000012000000}"/>
    <cellStyle name="アクセント 2 2" xfId="38" xr:uid="{00000000-0005-0000-0000-000013000000}"/>
    <cellStyle name="アクセント 3 2" xfId="39" xr:uid="{00000000-0005-0000-0000-000014000000}"/>
    <cellStyle name="アクセント 4 2" xfId="40" xr:uid="{00000000-0005-0000-0000-000015000000}"/>
    <cellStyle name="アクセント 5 2" xfId="41" xr:uid="{00000000-0005-0000-0000-000016000000}"/>
    <cellStyle name="アクセント 6 2" xfId="42" xr:uid="{00000000-0005-0000-0000-000017000000}"/>
    <cellStyle name="タイトル 2" xfId="43" xr:uid="{00000000-0005-0000-0000-000018000000}"/>
    <cellStyle name="チェック セル 2" xfId="44" xr:uid="{00000000-0005-0000-0000-000019000000}"/>
    <cellStyle name="どちらでもない 2" xfId="45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8" xr:uid="{00000000-0005-0000-0000-00001E000000}"/>
    <cellStyle name="パーセント 2 2 2 2 2" xfId="150" xr:uid="{00000000-0005-0000-0000-00001F000000}"/>
    <cellStyle name="パーセント 2 2 2 3" xfId="79" xr:uid="{00000000-0005-0000-0000-000020000000}"/>
    <cellStyle name="パーセント 2 2 2 3 2" xfId="151" xr:uid="{00000000-0005-0000-0000-000021000000}"/>
    <cellStyle name="パーセント 2 2 2 4" xfId="146" xr:uid="{00000000-0005-0000-0000-000022000000}"/>
    <cellStyle name="パーセント 2 2 3" xfId="80" xr:uid="{00000000-0005-0000-0000-000023000000}"/>
    <cellStyle name="パーセント 2 2 3 2" xfId="81" xr:uid="{00000000-0005-0000-0000-000024000000}"/>
    <cellStyle name="パーセント 2 2 3 2 2" xfId="152" xr:uid="{00000000-0005-0000-0000-000025000000}"/>
    <cellStyle name="パーセント 2 2 3 3" xfId="82" xr:uid="{00000000-0005-0000-0000-000026000000}"/>
    <cellStyle name="パーセント 2 2 3 3 2" xfId="153" xr:uid="{00000000-0005-0000-0000-000027000000}"/>
    <cellStyle name="パーセント 2 2 3 4" xfId="140" xr:uid="{00000000-0005-0000-0000-000028000000}"/>
    <cellStyle name="パーセント 2 2 4" xfId="83" xr:uid="{00000000-0005-0000-0000-000029000000}"/>
    <cellStyle name="パーセント 2 2 4 2" xfId="84" xr:uid="{00000000-0005-0000-0000-00002A000000}"/>
    <cellStyle name="パーセント 2 2 4 2 2" xfId="155" xr:uid="{00000000-0005-0000-0000-00002B000000}"/>
    <cellStyle name="パーセント 2 2 4 3" xfId="85" xr:uid="{00000000-0005-0000-0000-00002C000000}"/>
    <cellStyle name="パーセント 2 2 4 3 2" xfId="156" xr:uid="{00000000-0005-0000-0000-00002D000000}"/>
    <cellStyle name="パーセント 2 2 4 4" xfId="154" xr:uid="{00000000-0005-0000-0000-00002E000000}"/>
    <cellStyle name="パーセント 2 2 5" xfId="86" xr:uid="{00000000-0005-0000-0000-00002F000000}"/>
    <cellStyle name="パーセント 2 2 5 2" xfId="157" xr:uid="{00000000-0005-0000-0000-000030000000}"/>
    <cellStyle name="パーセント 2 2 6" xfId="87" xr:uid="{00000000-0005-0000-0000-000031000000}"/>
    <cellStyle name="パーセント 2 2 6 2" xfId="158" xr:uid="{00000000-0005-0000-0000-000032000000}"/>
    <cellStyle name="パーセント 2 2 7" xfId="134" xr:uid="{00000000-0005-0000-0000-000033000000}"/>
    <cellStyle name="パーセント 2 3" xfId="12" xr:uid="{00000000-0005-0000-0000-000034000000}"/>
    <cellStyle name="パーセント 2 3 2" xfId="88" xr:uid="{00000000-0005-0000-0000-000035000000}"/>
    <cellStyle name="パーセント 2 3 2 2" xfId="159" xr:uid="{00000000-0005-0000-0000-000036000000}"/>
    <cellStyle name="パーセント 2 3 3" xfId="89" xr:uid="{00000000-0005-0000-0000-000037000000}"/>
    <cellStyle name="パーセント 2 3 3 2" xfId="160" xr:uid="{00000000-0005-0000-0000-000038000000}"/>
    <cellStyle name="パーセント 2 3 4" xfId="143" xr:uid="{00000000-0005-0000-0000-000039000000}"/>
    <cellStyle name="パーセント 2 4" xfId="46" xr:uid="{00000000-0005-0000-0000-00003A000000}"/>
    <cellStyle name="パーセント 2 4 2" xfId="90" xr:uid="{00000000-0005-0000-0000-00003B000000}"/>
    <cellStyle name="パーセント 2 4 2 2" xfId="161" xr:uid="{00000000-0005-0000-0000-00003C000000}"/>
    <cellStyle name="パーセント 2 4 3" xfId="91" xr:uid="{00000000-0005-0000-0000-00003D000000}"/>
    <cellStyle name="パーセント 2 4 3 2" xfId="162" xr:uid="{00000000-0005-0000-0000-00003E000000}"/>
    <cellStyle name="パーセント 2 4 4" xfId="137" xr:uid="{00000000-0005-0000-0000-00003F000000}"/>
    <cellStyle name="パーセント 2 5" xfId="92" xr:uid="{00000000-0005-0000-0000-000040000000}"/>
    <cellStyle name="パーセント 2 5 2" xfId="93" xr:uid="{00000000-0005-0000-0000-000041000000}"/>
    <cellStyle name="パーセント 2 5 2 2" xfId="164" xr:uid="{00000000-0005-0000-0000-000042000000}"/>
    <cellStyle name="パーセント 2 5 3" xfId="94" xr:uid="{00000000-0005-0000-0000-000043000000}"/>
    <cellStyle name="パーセント 2 5 3 2" xfId="165" xr:uid="{00000000-0005-0000-0000-000044000000}"/>
    <cellStyle name="パーセント 2 5 4" xfId="163" xr:uid="{00000000-0005-0000-0000-000045000000}"/>
    <cellStyle name="パーセント 2 6" xfId="95" xr:uid="{00000000-0005-0000-0000-000046000000}"/>
    <cellStyle name="パーセント 2 6 2" xfId="166" xr:uid="{00000000-0005-0000-0000-000047000000}"/>
    <cellStyle name="パーセント 2 7" xfId="96" xr:uid="{00000000-0005-0000-0000-000048000000}"/>
    <cellStyle name="パーセント 2 7 2" xfId="167" xr:uid="{00000000-0005-0000-0000-000049000000}"/>
    <cellStyle name="パーセント 2 8" xfId="131" xr:uid="{00000000-0005-0000-0000-00004A000000}"/>
    <cellStyle name="ハイパーリンク 2" xfId="4" xr:uid="{00000000-0005-0000-0000-00004B000000}"/>
    <cellStyle name="ハイパーリンク 3" xfId="210" xr:uid="{859788A1-8242-41B6-8682-87051C576AE1}"/>
    <cellStyle name="メモ 2" xfId="47" xr:uid="{00000000-0005-0000-0000-00004C000000}"/>
    <cellStyle name="リンク セル 2" xfId="48" xr:uid="{00000000-0005-0000-0000-00004D000000}"/>
    <cellStyle name="悪い 2" xfId="49" xr:uid="{00000000-0005-0000-0000-00004E000000}"/>
    <cellStyle name="計算 2" xfId="50" xr:uid="{00000000-0005-0000-0000-00004F000000}"/>
    <cellStyle name="警告文 2" xfId="51" xr:uid="{00000000-0005-0000-0000-000050000000}"/>
    <cellStyle name="桁区切り" xfId="1" builtinId="6"/>
    <cellStyle name="桁区切り 2" xfId="52" xr:uid="{00000000-0005-0000-0000-000052000000}"/>
    <cellStyle name="桁区切り 2 2" xfId="168" xr:uid="{00000000-0005-0000-0000-000053000000}"/>
    <cellStyle name="桁区切り 3" xfId="53" xr:uid="{00000000-0005-0000-0000-000054000000}"/>
    <cellStyle name="桁区切り 4" xfId="54" xr:uid="{00000000-0005-0000-0000-000055000000}"/>
    <cellStyle name="桁区切り 4 2" xfId="169" xr:uid="{00000000-0005-0000-0000-000056000000}"/>
    <cellStyle name="桁区切り 5" xfId="18" xr:uid="{00000000-0005-0000-0000-000057000000}"/>
    <cellStyle name="桁区切り 5 2" xfId="149" xr:uid="{00000000-0005-0000-0000-000058000000}"/>
    <cellStyle name="桁区切り 6" xfId="77" xr:uid="{00000000-0005-0000-0000-000059000000}"/>
    <cellStyle name="桁区切り 6 2" xfId="207" xr:uid="{00000000-0005-0000-0000-00005A000000}"/>
    <cellStyle name="見出し 1 2" xfId="55" xr:uid="{00000000-0005-0000-0000-00005B000000}"/>
    <cellStyle name="見出し 2 2" xfId="56" xr:uid="{00000000-0005-0000-0000-00005C000000}"/>
    <cellStyle name="見出し 3 2" xfId="57" xr:uid="{00000000-0005-0000-0000-00005D000000}"/>
    <cellStyle name="見出し 4 2" xfId="58" xr:uid="{00000000-0005-0000-0000-00005E000000}"/>
    <cellStyle name="集計 2" xfId="59" xr:uid="{00000000-0005-0000-0000-00005F000000}"/>
    <cellStyle name="出力 2" xfId="60" xr:uid="{00000000-0005-0000-0000-000060000000}"/>
    <cellStyle name="説明文 2" xfId="61" xr:uid="{00000000-0005-0000-0000-000061000000}"/>
    <cellStyle name="通貨 2" xfId="62" xr:uid="{00000000-0005-0000-0000-000062000000}"/>
    <cellStyle name="入力 2" xfId="63" xr:uid="{00000000-0005-0000-0000-000063000000}"/>
    <cellStyle name="標準" xfId="0" builtinId="0"/>
    <cellStyle name="標準 2" xfId="3" xr:uid="{00000000-0005-0000-0000-000065000000}"/>
    <cellStyle name="標準 2 2" xfId="5" xr:uid="{00000000-0005-0000-0000-000066000000}"/>
    <cellStyle name="標準 2 2 2" xfId="8" xr:uid="{00000000-0005-0000-0000-000067000000}"/>
    <cellStyle name="標準 2 2 2 2" xfId="14" xr:uid="{00000000-0005-0000-0000-000068000000}"/>
    <cellStyle name="標準 2 2 2 2 2" xfId="97" xr:uid="{00000000-0005-0000-0000-000069000000}"/>
    <cellStyle name="標準 2 2 2 2 2 2" xfId="170" xr:uid="{00000000-0005-0000-0000-00006A000000}"/>
    <cellStyle name="標準 2 2 2 2 3" xfId="98" xr:uid="{00000000-0005-0000-0000-00006B000000}"/>
    <cellStyle name="標準 2 2 2 2 3 2" xfId="171" xr:uid="{00000000-0005-0000-0000-00006C000000}"/>
    <cellStyle name="標準 2 2 2 2 4" xfId="145" xr:uid="{00000000-0005-0000-0000-00006D000000}"/>
    <cellStyle name="標準 2 2 2 3" xfId="99" xr:uid="{00000000-0005-0000-0000-00006E000000}"/>
    <cellStyle name="標準 2 2 2 3 2" xfId="100" xr:uid="{00000000-0005-0000-0000-00006F000000}"/>
    <cellStyle name="標準 2 2 2 3 2 2" xfId="172" xr:uid="{00000000-0005-0000-0000-000070000000}"/>
    <cellStyle name="標準 2 2 2 3 3" xfId="101" xr:uid="{00000000-0005-0000-0000-000071000000}"/>
    <cellStyle name="標準 2 2 2 3 3 2" xfId="173" xr:uid="{00000000-0005-0000-0000-000072000000}"/>
    <cellStyle name="標準 2 2 2 3 4" xfId="139" xr:uid="{00000000-0005-0000-0000-000073000000}"/>
    <cellStyle name="標準 2 2 2 4" xfId="102" xr:uid="{00000000-0005-0000-0000-000074000000}"/>
    <cellStyle name="標準 2 2 2 4 2" xfId="103" xr:uid="{00000000-0005-0000-0000-000075000000}"/>
    <cellStyle name="標準 2 2 2 4 2 2" xfId="175" xr:uid="{00000000-0005-0000-0000-000076000000}"/>
    <cellStyle name="標準 2 2 2 4 3" xfId="104" xr:uid="{00000000-0005-0000-0000-000077000000}"/>
    <cellStyle name="標準 2 2 2 4 3 2" xfId="176" xr:uid="{00000000-0005-0000-0000-000078000000}"/>
    <cellStyle name="標準 2 2 2 4 4" xfId="174" xr:uid="{00000000-0005-0000-0000-000079000000}"/>
    <cellStyle name="標準 2 2 2 5" xfId="105" xr:uid="{00000000-0005-0000-0000-00007A000000}"/>
    <cellStyle name="標準 2 2 2 5 2" xfId="177" xr:uid="{00000000-0005-0000-0000-00007B000000}"/>
    <cellStyle name="標準 2 2 2 6" xfId="106" xr:uid="{00000000-0005-0000-0000-00007C000000}"/>
    <cellStyle name="標準 2 2 2 6 2" xfId="178" xr:uid="{00000000-0005-0000-0000-00007D000000}"/>
    <cellStyle name="標準 2 2 2 7" xfId="133" xr:uid="{00000000-0005-0000-0000-00007E000000}"/>
    <cellStyle name="標準 2 2 3" xfId="11" xr:uid="{00000000-0005-0000-0000-00007F000000}"/>
    <cellStyle name="標準 2 2 3 2" xfId="107" xr:uid="{00000000-0005-0000-0000-000080000000}"/>
    <cellStyle name="標準 2 2 3 2 2" xfId="179" xr:uid="{00000000-0005-0000-0000-000081000000}"/>
    <cellStyle name="標準 2 2 3 3" xfId="108" xr:uid="{00000000-0005-0000-0000-000082000000}"/>
    <cellStyle name="標準 2 2 3 3 2" xfId="180" xr:uid="{00000000-0005-0000-0000-000083000000}"/>
    <cellStyle name="標準 2 2 3 4" xfId="142" xr:uid="{00000000-0005-0000-0000-000084000000}"/>
    <cellStyle name="標準 2 2 4" xfId="64" xr:uid="{00000000-0005-0000-0000-000085000000}"/>
    <cellStyle name="標準 2 2 4 2" xfId="109" xr:uid="{00000000-0005-0000-0000-000086000000}"/>
    <cellStyle name="標準 2 2 4 2 2" xfId="181" xr:uid="{00000000-0005-0000-0000-000087000000}"/>
    <cellStyle name="標準 2 2 4 3" xfId="110" xr:uid="{00000000-0005-0000-0000-000088000000}"/>
    <cellStyle name="標準 2 2 4 3 2" xfId="182" xr:uid="{00000000-0005-0000-0000-000089000000}"/>
    <cellStyle name="標準 2 2 4 4" xfId="136" xr:uid="{00000000-0005-0000-0000-00008A000000}"/>
    <cellStyle name="標準 2 2 5" xfId="65" xr:uid="{00000000-0005-0000-0000-00008B000000}"/>
    <cellStyle name="標準 2 2 5 2" xfId="111" xr:uid="{00000000-0005-0000-0000-00008C000000}"/>
    <cellStyle name="標準 2 2 5 2 2" xfId="184" xr:uid="{00000000-0005-0000-0000-00008D000000}"/>
    <cellStyle name="標準 2 2 5 3" xfId="112" xr:uid="{00000000-0005-0000-0000-00008E000000}"/>
    <cellStyle name="標準 2 2 5 3 2" xfId="185" xr:uid="{00000000-0005-0000-0000-00008F000000}"/>
    <cellStyle name="標準 2 2 5 4" xfId="183" xr:uid="{00000000-0005-0000-0000-000090000000}"/>
    <cellStyle name="標準 2 2 6" xfId="113" xr:uid="{00000000-0005-0000-0000-000091000000}"/>
    <cellStyle name="標準 2 2 6 2" xfId="186" xr:uid="{00000000-0005-0000-0000-000092000000}"/>
    <cellStyle name="標準 2 2 7" xfId="114" xr:uid="{00000000-0005-0000-0000-000093000000}"/>
    <cellStyle name="標準 2 2 7 2" xfId="187" xr:uid="{00000000-0005-0000-0000-000094000000}"/>
    <cellStyle name="標準 2 2 8" xfId="130" xr:uid="{00000000-0005-0000-0000-000095000000}"/>
    <cellStyle name="標準 2 3" xfId="66" xr:uid="{00000000-0005-0000-0000-000096000000}"/>
    <cellStyle name="標準 2 4" xfId="67" xr:uid="{00000000-0005-0000-0000-000097000000}"/>
    <cellStyle name="標準 3" xfId="2" xr:uid="{00000000-0005-0000-0000-000098000000}"/>
    <cellStyle name="標準 3 2" xfId="7" xr:uid="{00000000-0005-0000-0000-000099000000}"/>
    <cellStyle name="標準 3 2 2" xfId="13" xr:uid="{00000000-0005-0000-0000-00009A000000}"/>
    <cellStyle name="標準 3 2 2 2" xfId="115" xr:uid="{00000000-0005-0000-0000-00009B000000}"/>
    <cellStyle name="標準 3 2 2 2 2" xfId="188" xr:uid="{00000000-0005-0000-0000-00009C000000}"/>
    <cellStyle name="標準 3 2 2 3" xfId="116" xr:uid="{00000000-0005-0000-0000-00009D000000}"/>
    <cellStyle name="標準 3 2 2 3 2" xfId="189" xr:uid="{00000000-0005-0000-0000-00009E000000}"/>
    <cellStyle name="標準 3 2 2 4" xfId="144" xr:uid="{00000000-0005-0000-0000-00009F000000}"/>
    <cellStyle name="標準 3 2 3" xfId="68" xr:uid="{00000000-0005-0000-0000-0000A0000000}"/>
    <cellStyle name="標準 3 2 3 2" xfId="117" xr:uid="{00000000-0005-0000-0000-0000A1000000}"/>
    <cellStyle name="標準 3 2 3 2 2" xfId="190" xr:uid="{00000000-0005-0000-0000-0000A2000000}"/>
    <cellStyle name="標準 3 2 3 3" xfId="118" xr:uid="{00000000-0005-0000-0000-0000A3000000}"/>
    <cellStyle name="標準 3 2 3 3 2" xfId="191" xr:uid="{00000000-0005-0000-0000-0000A4000000}"/>
    <cellStyle name="標準 3 2 3 4" xfId="208" xr:uid="{00000000-0005-0000-0000-0000A5000000}"/>
    <cellStyle name="標準 3 2 3 5" xfId="138" xr:uid="{00000000-0005-0000-0000-0000A6000000}"/>
    <cellStyle name="標準 3 2 4" xfId="119" xr:uid="{00000000-0005-0000-0000-0000A7000000}"/>
    <cellStyle name="標準 3 2 4 2" xfId="120" xr:uid="{00000000-0005-0000-0000-0000A8000000}"/>
    <cellStyle name="標準 3 2 4 2 2" xfId="193" xr:uid="{00000000-0005-0000-0000-0000A9000000}"/>
    <cellStyle name="標準 3 2 4 3" xfId="121" xr:uid="{00000000-0005-0000-0000-0000AA000000}"/>
    <cellStyle name="標準 3 2 4 3 2" xfId="194" xr:uid="{00000000-0005-0000-0000-0000AB000000}"/>
    <cellStyle name="標準 3 2 4 4" xfId="192" xr:uid="{00000000-0005-0000-0000-0000AC000000}"/>
    <cellStyle name="標準 3 2 5" xfId="122" xr:uid="{00000000-0005-0000-0000-0000AD000000}"/>
    <cellStyle name="標準 3 2 5 2" xfId="195" xr:uid="{00000000-0005-0000-0000-0000AE000000}"/>
    <cellStyle name="標準 3 2 6" xfId="123" xr:uid="{00000000-0005-0000-0000-0000AF000000}"/>
    <cellStyle name="標準 3 2 6 2" xfId="196" xr:uid="{00000000-0005-0000-0000-0000B0000000}"/>
    <cellStyle name="標準 3 2 7" xfId="132" xr:uid="{00000000-0005-0000-0000-0000B1000000}"/>
    <cellStyle name="標準 3 3" xfId="10" xr:uid="{00000000-0005-0000-0000-0000B2000000}"/>
    <cellStyle name="標準 3 3 2" xfId="69" xr:uid="{00000000-0005-0000-0000-0000B3000000}"/>
    <cellStyle name="標準 3 3 2 2" xfId="197" xr:uid="{00000000-0005-0000-0000-0000B4000000}"/>
    <cellStyle name="標準 3 3 3" xfId="124" xr:uid="{00000000-0005-0000-0000-0000B5000000}"/>
    <cellStyle name="標準 3 3 3 2" xfId="198" xr:uid="{00000000-0005-0000-0000-0000B6000000}"/>
    <cellStyle name="標準 3 3 4" xfId="141" xr:uid="{00000000-0005-0000-0000-0000B7000000}"/>
    <cellStyle name="標準 3 4" xfId="70" xr:uid="{00000000-0005-0000-0000-0000B8000000}"/>
    <cellStyle name="標準 3 4 2" xfId="71" xr:uid="{00000000-0005-0000-0000-0000B9000000}"/>
    <cellStyle name="標準 3 4 2 2" xfId="199" xr:uid="{00000000-0005-0000-0000-0000BA000000}"/>
    <cellStyle name="標準 3 4 3" xfId="125" xr:uid="{00000000-0005-0000-0000-0000BB000000}"/>
    <cellStyle name="標準 3 4 3 2" xfId="200" xr:uid="{00000000-0005-0000-0000-0000BC000000}"/>
    <cellStyle name="標準 3 4 4" xfId="135" xr:uid="{00000000-0005-0000-0000-0000BD000000}"/>
    <cellStyle name="標準 3 5" xfId="72" xr:uid="{00000000-0005-0000-0000-0000BE000000}"/>
    <cellStyle name="標準 3 5 2" xfId="126" xr:uid="{00000000-0005-0000-0000-0000BF000000}"/>
    <cellStyle name="標準 3 5 2 2" xfId="202" xr:uid="{00000000-0005-0000-0000-0000C0000000}"/>
    <cellStyle name="標準 3 5 3" xfId="127" xr:uid="{00000000-0005-0000-0000-0000C1000000}"/>
    <cellStyle name="標準 3 5 3 2" xfId="203" xr:uid="{00000000-0005-0000-0000-0000C2000000}"/>
    <cellStyle name="標準 3 5 4" xfId="201" xr:uid="{00000000-0005-0000-0000-0000C3000000}"/>
    <cellStyle name="標準 3 6" xfId="73" xr:uid="{00000000-0005-0000-0000-0000C4000000}"/>
    <cellStyle name="標準 3 6 2" xfId="204" xr:uid="{00000000-0005-0000-0000-0000C5000000}"/>
    <cellStyle name="標準 3 7" xfId="128" xr:uid="{00000000-0005-0000-0000-0000C6000000}"/>
    <cellStyle name="標準 3 7 2" xfId="205" xr:uid="{00000000-0005-0000-0000-0000C7000000}"/>
    <cellStyle name="標準 3 8" xfId="129" xr:uid="{00000000-0005-0000-0000-0000C8000000}"/>
    <cellStyle name="標準 4" xfId="16" xr:uid="{00000000-0005-0000-0000-0000C9000000}"/>
    <cellStyle name="標準 4 2" xfId="211" xr:uid="{98066CA2-7C38-4887-87AD-8A0C99F5BFC7}"/>
    <cellStyle name="標準 5" xfId="74" xr:uid="{00000000-0005-0000-0000-0000CA000000}"/>
    <cellStyle name="標準 5 2" xfId="147" xr:uid="{00000000-0005-0000-0000-0000CB000000}"/>
    <cellStyle name="標準 6" xfId="17" xr:uid="{00000000-0005-0000-0000-0000CC000000}"/>
    <cellStyle name="標準 6 2" xfId="148" xr:uid="{00000000-0005-0000-0000-0000CD000000}"/>
    <cellStyle name="標準 7" xfId="76" xr:uid="{00000000-0005-0000-0000-0000CE000000}"/>
    <cellStyle name="標準 7 2" xfId="206" xr:uid="{00000000-0005-0000-0000-0000CF000000}"/>
    <cellStyle name="標準 8" xfId="209" xr:uid="{6E219DDD-4035-47D5-A609-8249A57EDB14}"/>
    <cellStyle name="良い 2" xfId="75" xr:uid="{00000000-0005-0000-0000-0000D0000000}"/>
  </cellStyles>
  <dxfs count="32">
    <dxf>
      <fill>
        <patternFill>
          <bgColor rgb="FFFFFF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  <color rgb="FFCCFFFF"/>
      <color rgb="FFFFFFFF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1299796</xdr:colOff>
      <xdr:row>1</xdr:row>
      <xdr:rowOff>1306286</xdr:rowOff>
    </xdr:from>
    <xdr:to>
      <xdr:col>22</xdr:col>
      <xdr:colOff>217486</xdr:colOff>
      <xdr:row>3</xdr:row>
      <xdr:rowOff>883000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3EAAE85-8589-4E41-AA22-62584806EC37}"/>
            </a:ext>
          </a:extLst>
        </xdr:cNvPr>
        <xdr:cNvGrpSpPr/>
      </xdr:nvGrpSpPr>
      <xdr:grpSpPr>
        <a:xfrm>
          <a:off x="37220880" y="1805338"/>
          <a:ext cx="6797463" cy="2665701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DB1C645-2B4F-461F-9A63-0A4B42A6A295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CFDE71F4-D564-4CDE-8485-17BDA9B17CA6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96BD1AE4-E326-4FD5-8827-0B152A580EE2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245C7962-95E9-4EAE-A155-41CD21D862DF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6F84D313-EDC0-435F-A31D-C62EB7BD7CC1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808C1212-D045-4ADA-B725-19004DD51C97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31E60F9F-40CF-4540-B648-00756C6214C8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D7FB75B1-F8A9-4516-B950-2F1ABD5C5137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80E2DB87-E776-4B89-9D19-C270598660E4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5C8C419E-D000-4622-B702-A8E7FEA68F5E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9F2DD449-B464-4458-A871-08F86A135931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9C2A8E4C-F871-4719-9703-F4DB8B86D828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88B16801-83FD-4B2E-AB5B-FEF1D7149E78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25</xdr:col>
      <xdr:colOff>225136</xdr:colOff>
      <xdr:row>3</xdr:row>
      <xdr:rowOff>121660</xdr:rowOff>
    </xdr:from>
    <xdr:to>
      <xdr:col>32</xdr:col>
      <xdr:colOff>17318</xdr:colOff>
      <xdr:row>4</xdr:row>
      <xdr:rowOff>478847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8775B44-F462-49A7-AE54-483733A91DC9}"/>
            </a:ext>
          </a:extLst>
        </xdr:cNvPr>
        <xdr:cNvSpPr/>
      </xdr:nvSpPr>
      <xdr:spPr>
        <a:xfrm>
          <a:off x="52439454" y="3394796"/>
          <a:ext cx="6113319" cy="174264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>
    <xdr:from>
      <xdr:col>2</xdr:col>
      <xdr:colOff>87129</xdr:colOff>
      <xdr:row>19</xdr:row>
      <xdr:rowOff>166687</xdr:rowOff>
    </xdr:from>
    <xdr:to>
      <xdr:col>3</xdr:col>
      <xdr:colOff>609850</xdr:colOff>
      <xdr:row>23</xdr:row>
      <xdr:rowOff>142168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EA3DA915-AF6F-4182-957C-2193597C9A6A}"/>
            </a:ext>
          </a:extLst>
        </xdr:cNvPr>
        <xdr:cNvSpPr/>
      </xdr:nvSpPr>
      <xdr:spPr>
        <a:xfrm>
          <a:off x="3635192" y="10953750"/>
          <a:ext cx="3118283" cy="1213731"/>
        </a:xfrm>
        <a:prstGeom prst="wedgeRoundRectCallout">
          <a:avLst>
            <a:gd name="adj1" fmla="val -15317"/>
            <a:gd name="adj2" fmla="val -8293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7</xdr:col>
      <xdr:colOff>0</xdr:colOff>
      <xdr:row>20</xdr:row>
      <xdr:rowOff>251729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2E5C8DA7-12B4-4CD2-BF83-18A9DBFF07E8}"/>
            </a:ext>
          </a:extLst>
        </xdr:cNvPr>
        <xdr:cNvSpPr/>
      </xdr:nvSpPr>
      <xdr:spPr>
        <a:xfrm rot="5400000">
          <a:off x="15757073" y="5412240"/>
          <a:ext cx="870854" cy="10382249"/>
        </a:xfrm>
        <a:prstGeom prst="rightBrace">
          <a:avLst>
            <a:gd name="adj1" fmla="val 53633"/>
            <a:gd name="adj2" fmla="val 4955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239280</xdr:colOff>
      <xdr:row>23</xdr:row>
      <xdr:rowOff>273917</xdr:rowOff>
    </xdr:from>
    <xdr:to>
      <xdr:col>10</xdr:col>
      <xdr:colOff>810780</xdr:colOff>
      <xdr:row>29</xdr:row>
      <xdr:rowOff>0</xdr:rowOff>
    </xdr:to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id="{9C88E09F-DCB9-40BD-B22F-4B46DD0D672D}"/>
            </a:ext>
          </a:extLst>
        </xdr:cNvPr>
        <xdr:cNvSpPr/>
      </xdr:nvSpPr>
      <xdr:spPr>
        <a:xfrm>
          <a:off x="16726189" y="12396644"/>
          <a:ext cx="5074227" cy="1596447"/>
        </a:xfrm>
        <a:prstGeom prst="wedgeRoundRectCallout">
          <a:avLst>
            <a:gd name="adj1" fmla="val -35979"/>
            <a:gd name="adj2" fmla="val -13275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④電源周波数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電源周波数を選択してください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任意項目です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周波数によって性能値や能力値が異なる場合、プルダウンから選択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-1</xdr:colOff>
      <xdr:row>18</xdr:row>
      <xdr:rowOff>-1</xdr:rowOff>
    </xdr:from>
    <xdr:to>
      <xdr:col>15</xdr:col>
      <xdr:colOff>-1</xdr:colOff>
      <xdr:row>20</xdr:row>
      <xdr:rowOff>285751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66395DC4-8BBB-4307-8F64-EF946BD90F57}"/>
            </a:ext>
          </a:extLst>
        </xdr:cNvPr>
        <xdr:cNvSpPr/>
      </xdr:nvSpPr>
      <xdr:spPr>
        <a:xfrm rot="5400000">
          <a:off x="31146748" y="6762751"/>
          <a:ext cx="904877" cy="7715250"/>
        </a:xfrm>
        <a:prstGeom prst="rightBrace">
          <a:avLst>
            <a:gd name="adj1" fmla="val 53633"/>
            <a:gd name="adj2" fmla="val 5651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33337</xdr:colOff>
      <xdr:row>18</xdr:row>
      <xdr:rowOff>10925</xdr:rowOff>
    </xdr:from>
    <xdr:to>
      <xdr:col>18</xdr:col>
      <xdr:colOff>1972234</xdr:colOff>
      <xdr:row>20</xdr:row>
      <xdr:rowOff>300879</xdr:rowOff>
    </xdr:to>
    <xdr:sp macro="" textlink="">
      <xdr:nvSpPr>
        <xdr:cNvPr id="28" name="右中かっこ 27">
          <a:extLst>
            <a:ext uri="{FF2B5EF4-FFF2-40B4-BE49-F238E27FC236}">
              <a16:creationId xmlns:a16="http://schemas.microsoft.com/office/drawing/2014/main" id="{8DC9CFBF-973D-46EC-961A-976E23471CE5}"/>
            </a:ext>
          </a:extLst>
        </xdr:cNvPr>
        <xdr:cNvSpPr/>
      </xdr:nvSpPr>
      <xdr:spPr>
        <a:xfrm rot="5400000">
          <a:off x="38845750" y="6896100"/>
          <a:ext cx="917484" cy="7653897"/>
        </a:xfrm>
        <a:prstGeom prst="rightBrace">
          <a:avLst>
            <a:gd name="adj1" fmla="val 53633"/>
            <a:gd name="adj2" fmla="val 5651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27215</xdr:colOff>
      <xdr:row>18</xdr:row>
      <xdr:rowOff>16009</xdr:rowOff>
    </xdr:from>
    <xdr:to>
      <xdr:col>20</xdr:col>
      <xdr:colOff>1864179</xdr:colOff>
      <xdr:row>20</xdr:row>
      <xdr:rowOff>267737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81461F03-24CD-4600-BDCC-A3F89953DCE8}"/>
            </a:ext>
          </a:extLst>
        </xdr:cNvPr>
        <xdr:cNvSpPr/>
      </xdr:nvSpPr>
      <xdr:spPr>
        <a:xfrm rot="5400000">
          <a:off x="44634832" y="8830034"/>
          <a:ext cx="877657" cy="3714750"/>
        </a:xfrm>
        <a:prstGeom prst="rightBrace">
          <a:avLst>
            <a:gd name="adj1" fmla="val 53633"/>
            <a:gd name="adj2" fmla="val 5794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17</xdr:col>
      <xdr:colOff>1455422</xdr:colOff>
      <xdr:row>22</xdr:row>
      <xdr:rowOff>267194</xdr:rowOff>
    </xdr:from>
    <xdr:to>
      <xdr:col>19</xdr:col>
      <xdr:colOff>1816999</xdr:colOff>
      <xdr:row>30</xdr:row>
      <xdr:rowOff>259773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63894427-F6F4-4F9A-A78B-A653F8855334}"/>
            </a:ext>
          </a:extLst>
        </xdr:cNvPr>
        <xdr:cNvSpPr/>
      </xdr:nvSpPr>
      <xdr:spPr>
        <a:xfrm>
          <a:off x="35797377" y="12078194"/>
          <a:ext cx="4206213" cy="2486397"/>
        </a:xfrm>
        <a:prstGeom prst="wedgeRoundRectCallout">
          <a:avLst>
            <a:gd name="adj1" fmla="val 43699"/>
            <a:gd name="adj2" fmla="val -7190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⑬（冷房）設定温度範囲　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　⑭（暖房）設定温度範囲　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⑬（冷房）設定温度範囲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　カタログ（仕様書）記載の数値を入力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⑭（暖房）設定温度範囲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カタログ（仕様書）記載の数値を入力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0</xdr:colOff>
      <xdr:row>0</xdr:row>
      <xdr:rowOff>485346</xdr:rowOff>
    </xdr:from>
    <xdr:to>
      <xdr:col>15</xdr:col>
      <xdr:colOff>590116</xdr:colOff>
      <xdr:row>4</xdr:row>
      <xdr:rowOff>0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092214B7-099A-452A-8E21-FECC191303A3}"/>
            </a:ext>
          </a:extLst>
        </xdr:cNvPr>
        <xdr:cNvSpPr/>
      </xdr:nvSpPr>
      <xdr:spPr>
        <a:xfrm>
          <a:off x="29631409" y="485346"/>
          <a:ext cx="590116" cy="4173245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56531</xdr:colOff>
      <xdr:row>22</xdr:row>
      <xdr:rowOff>250433</xdr:rowOff>
    </xdr:from>
    <xdr:to>
      <xdr:col>17</xdr:col>
      <xdr:colOff>762000</xdr:colOff>
      <xdr:row>41</xdr:row>
      <xdr:rowOff>100445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4D370D14-6D50-4D27-9438-B5E9A8A88AE4}"/>
            </a:ext>
          </a:extLst>
        </xdr:cNvPr>
        <xdr:cNvSpPr/>
      </xdr:nvSpPr>
      <xdr:spPr>
        <a:xfrm>
          <a:off x="30553849" y="11697751"/>
          <a:ext cx="4550106" cy="5772830"/>
        </a:xfrm>
        <a:prstGeom prst="wedgeRoundRectCallout">
          <a:avLst>
            <a:gd name="adj1" fmla="val 22875"/>
            <a:gd name="adj2" fmla="val -5841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低温条件下の　⑨（冷房）定格能力（ｋ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⑩（冷房）定格消費電力（ｋ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⑪（暖房）定格能力（ｋ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⑫（暖房）定格消費電力（ｋ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⑨（冷房）定格能力（ｋ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）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カタログ（仕様書）記載の値を入力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小数点第一位までを入力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⑩（冷房）定格消費電力（ｋ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）　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カタログ（仕様書）記載の値を入力</a:t>
          </a: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小数点第二位までを入力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⑪（暖房）定格能力（ｋ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）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カタログ（仕様書）記載の値を入力</a:t>
          </a: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小数点第一位までを入力</a:t>
          </a: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⑫（暖房）定格消費電力（ｋ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）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カタログ（仕様書）記載の値を入力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小数点第二位まで入力</a:t>
          </a:r>
        </a:p>
      </xdr:txBody>
    </xdr:sp>
    <xdr:clientData/>
  </xdr:twoCellAnchor>
  <xdr:twoCellAnchor>
    <xdr:from>
      <xdr:col>11</xdr:col>
      <xdr:colOff>207819</xdr:colOff>
      <xdr:row>22</xdr:row>
      <xdr:rowOff>294408</xdr:rowOff>
    </xdr:from>
    <xdr:to>
      <xdr:col>14</xdr:col>
      <xdr:colOff>1745962</xdr:colOff>
      <xdr:row>41</xdr:row>
      <xdr:rowOff>239280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143FC7F9-CE8D-4733-B51F-B3D909CD346D}"/>
            </a:ext>
          </a:extLst>
        </xdr:cNvPr>
        <xdr:cNvSpPr/>
      </xdr:nvSpPr>
      <xdr:spPr>
        <a:xfrm>
          <a:off x="23015864" y="12105408"/>
          <a:ext cx="7253143" cy="5867690"/>
        </a:xfrm>
        <a:prstGeom prst="wedgeRoundRectCallout">
          <a:avLst>
            <a:gd name="adj1" fmla="val -7218"/>
            <a:gd name="adj2" fmla="val -6070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標準条件下の　⑤（冷房）定格能力（ｋ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⑥（冷房）定格消費電力（ｋ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⑦（暖房）定格能力（ｋ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⑧（暖房）定格消費電力（ｋ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すべて任意項目です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⑤（冷房）定格能力（ｋ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）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カタログ（仕様書）記載の値を入力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小数点第一位までを入力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⑥（冷房）定格消費電力（ｋ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）　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カタログ（仕様書）記載の値を入力</a:t>
          </a: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小数点第二位までを入力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⑦（暖房）定格能力（ｋ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）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カタログ（仕様書）記載の値を入力</a:t>
          </a: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小数点第一位までを入力</a:t>
          </a: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⑧（暖房）定格消費電力（ｋ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）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カタログ（仕様書）記載の値を入力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小数点第二位まで入力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2503488</xdr:colOff>
      <xdr:row>0</xdr:row>
      <xdr:rowOff>306388</xdr:rowOff>
    </xdr:from>
    <xdr:to>
      <xdr:col>9</xdr:col>
      <xdr:colOff>2235633</xdr:colOff>
      <xdr:row>3</xdr:row>
      <xdr:rowOff>1271154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10366429-B9E2-4597-9174-87F8F09382FD}"/>
            </a:ext>
          </a:extLst>
        </xdr:cNvPr>
        <xdr:cNvSpPr/>
      </xdr:nvSpPr>
      <xdr:spPr>
        <a:xfrm>
          <a:off x="16433801" y="306388"/>
          <a:ext cx="3732645" cy="4512829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（フリガナ）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事業者名（フリガナ）を入力してください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入力例）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2021/4/20</a:t>
          </a:r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1095374</xdr:colOff>
      <xdr:row>0</xdr:row>
      <xdr:rowOff>190501</xdr:rowOff>
    </xdr:from>
    <xdr:to>
      <xdr:col>18</xdr:col>
      <xdr:colOff>218391</xdr:colOff>
      <xdr:row>2</xdr:row>
      <xdr:rowOff>606288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1545E9CC-E401-456E-9D42-4B796F4CD80F}"/>
            </a:ext>
          </a:extLst>
        </xdr:cNvPr>
        <xdr:cNvSpPr/>
      </xdr:nvSpPr>
      <xdr:spPr>
        <a:xfrm>
          <a:off x="31599187" y="190501"/>
          <a:ext cx="4861829" cy="2296975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16307</xdr:colOff>
      <xdr:row>2</xdr:row>
      <xdr:rowOff>664585</xdr:rowOff>
    </xdr:from>
    <xdr:to>
      <xdr:col>18</xdr:col>
      <xdr:colOff>1024841</xdr:colOff>
      <xdr:row>4</xdr:row>
      <xdr:rowOff>188485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B22D3BB3-2F80-4ED1-AD36-9BA07A65E6B8}"/>
            </a:ext>
          </a:extLst>
        </xdr:cNvPr>
        <xdr:cNvSpPr/>
      </xdr:nvSpPr>
      <xdr:spPr>
        <a:xfrm>
          <a:off x="32401307" y="2688648"/>
          <a:ext cx="4866159" cy="2571900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右記の凡例の内容に従い、入力内容を確認し、修正してください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399474</xdr:colOff>
      <xdr:row>25</xdr:row>
      <xdr:rowOff>0</xdr:rowOff>
    </xdr:from>
    <xdr:to>
      <xdr:col>3</xdr:col>
      <xdr:colOff>2547939</xdr:colOff>
      <xdr:row>36</xdr:row>
      <xdr:rowOff>48780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32A59599-C9B5-4094-B449-E024AA43A9AF}"/>
            </a:ext>
          </a:extLst>
        </xdr:cNvPr>
        <xdr:cNvSpPr/>
      </xdr:nvSpPr>
      <xdr:spPr>
        <a:xfrm>
          <a:off x="1351974" y="12644438"/>
          <a:ext cx="7339590" cy="3453967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221961</xdr:colOff>
      <xdr:row>22</xdr:row>
      <xdr:rowOff>173181</xdr:rowOff>
    </xdr:from>
    <xdr:to>
      <xdr:col>6</xdr:col>
      <xdr:colOff>2921432</xdr:colOff>
      <xdr:row>32</xdr:row>
      <xdr:rowOff>-1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8CB776A3-86C5-4CC3-AE9D-2C4719FA0FB9}"/>
            </a:ext>
          </a:extLst>
        </xdr:cNvPr>
        <xdr:cNvSpPr/>
      </xdr:nvSpPr>
      <xdr:spPr>
        <a:xfrm>
          <a:off x="11219006" y="11984181"/>
          <a:ext cx="5089381" cy="2944091"/>
        </a:xfrm>
        <a:prstGeom prst="wedgeRoundRectCallout">
          <a:avLst>
            <a:gd name="adj1" fmla="val 290"/>
            <a:gd name="adj2" fmla="val -6756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339869</xdr:colOff>
      <xdr:row>33</xdr:row>
      <xdr:rowOff>205653</xdr:rowOff>
    </xdr:from>
    <xdr:to>
      <xdr:col>9</xdr:col>
      <xdr:colOff>193674</xdr:colOff>
      <xdr:row>39</xdr:row>
      <xdr:rowOff>49789</xdr:rowOff>
    </xdr:to>
    <xdr:sp macro="" textlink="">
      <xdr:nvSpPr>
        <xdr:cNvPr id="46" name="四角形: 角を丸くする 45">
          <a:extLst>
            <a:ext uri="{FF2B5EF4-FFF2-40B4-BE49-F238E27FC236}">
              <a16:creationId xmlns:a16="http://schemas.microsoft.com/office/drawing/2014/main" id="{54E7343E-FABD-4CA8-B133-7A882E1EF14E}"/>
            </a:ext>
          </a:extLst>
        </xdr:cNvPr>
        <xdr:cNvSpPr/>
      </xdr:nvSpPr>
      <xdr:spPr>
        <a:xfrm>
          <a:off x="11674619" y="15326591"/>
          <a:ext cx="6449868" cy="1701511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重複している場合は、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電源周波数であることを確認のうえ、入力すること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1506682</xdr:colOff>
      <xdr:row>20</xdr:row>
      <xdr:rowOff>199160</xdr:rowOff>
    </xdr:from>
    <xdr:to>
      <xdr:col>23</xdr:col>
      <xdr:colOff>447098</xdr:colOff>
      <xdr:row>44</xdr:row>
      <xdr:rowOff>51955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DE009855-58DE-4B95-8388-347A238D28C3}"/>
            </a:ext>
          </a:extLst>
        </xdr:cNvPr>
        <xdr:cNvSpPr/>
      </xdr:nvSpPr>
      <xdr:spPr>
        <a:xfrm>
          <a:off x="43434000" y="11386705"/>
          <a:ext cx="6491143" cy="7334250"/>
        </a:xfrm>
        <a:prstGeom prst="wedgeRoundRectCallout">
          <a:avLst>
            <a:gd name="adj1" fmla="val -8645"/>
            <a:gd name="adj2" fmla="val -5944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⑯ワイルドカードの内訳一覧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⑯（ワイルドカードを用いた場合）ワイルドカードの内訳一覧を入力してください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1725182</xdr:colOff>
      <xdr:row>26</xdr:row>
      <xdr:rowOff>105646</xdr:rowOff>
    </xdr:from>
    <xdr:to>
      <xdr:col>23</xdr:col>
      <xdr:colOff>239279</xdr:colOff>
      <xdr:row>42</xdr:row>
      <xdr:rowOff>121228</xdr:rowOff>
    </xdr:to>
    <xdr:sp macro="" textlink="">
      <xdr:nvSpPr>
        <xdr:cNvPr id="48" name="四角形: 角を丸くする 47">
          <a:extLst>
            <a:ext uri="{FF2B5EF4-FFF2-40B4-BE49-F238E27FC236}">
              <a16:creationId xmlns:a16="http://schemas.microsoft.com/office/drawing/2014/main" id="{C3453A60-9A08-4344-BA3C-E3068B04B961}"/>
            </a:ext>
          </a:extLst>
        </xdr:cNvPr>
        <xdr:cNvSpPr/>
      </xdr:nvSpPr>
      <xdr:spPr>
        <a:xfrm>
          <a:off x="43652500" y="13163555"/>
          <a:ext cx="6064824" cy="5003218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カタログ記載型番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                 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性能値・能力値に影響のない枝番部分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                 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-GK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⇒リストに入力する型番　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,-GK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23</xdr:col>
      <xdr:colOff>499053</xdr:colOff>
      <xdr:row>20</xdr:row>
      <xdr:rowOff>294411</xdr:rowOff>
    </xdr:from>
    <xdr:to>
      <xdr:col>24</xdr:col>
      <xdr:colOff>831273</xdr:colOff>
      <xdr:row>27</xdr:row>
      <xdr:rowOff>180688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B0285949-1323-4EC6-B192-CD123AF95567}"/>
            </a:ext>
          </a:extLst>
        </xdr:cNvPr>
        <xdr:cNvSpPr/>
      </xdr:nvSpPr>
      <xdr:spPr>
        <a:xfrm>
          <a:off x="49977098" y="11481956"/>
          <a:ext cx="2202584" cy="2068368"/>
        </a:xfrm>
        <a:prstGeom prst="wedgeRoundRectCallout">
          <a:avLst>
            <a:gd name="adj1" fmla="val -51287"/>
            <a:gd name="adj2" fmla="val -8488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⑰備考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⑰備考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188337</xdr:colOff>
      <xdr:row>22</xdr:row>
      <xdr:rowOff>209982</xdr:rowOff>
    </xdr:from>
    <xdr:to>
      <xdr:col>21</xdr:col>
      <xdr:colOff>1385455</xdr:colOff>
      <xdr:row>30</xdr:row>
      <xdr:rowOff>17318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50C34E81-2A3C-408C-A3B5-08B371942424}"/>
            </a:ext>
          </a:extLst>
        </xdr:cNvPr>
        <xdr:cNvSpPr/>
      </xdr:nvSpPr>
      <xdr:spPr>
        <a:xfrm>
          <a:off x="40245292" y="11657300"/>
          <a:ext cx="3067481" cy="2301154"/>
        </a:xfrm>
        <a:prstGeom prst="wedgeRoundRectCallout">
          <a:avLst>
            <a:gd name="adj1" fmla="val 35643"/>
            <a:gd name="adj2" fmla="val -8112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⑮希望小売価格（千円）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⑮希望小売価格（千円）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466359</xdr:colOff>
      <xdr:row>1</xdr:row>
      <xdr:rowOff>1115786</xdr:rowOff>
    </xdr:from>
    <xdr:to>
      <xdr:col>18</xdr:col>
      <xdr:colOff>19487</xdr:colOff>
      <xdr:row>3</xdr:row>
      <xdr:rowOff>692500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5F87C8AE-0DA0-4E27-885A-07980C896674}"/>
            </a:ext>
          </a:extLst>
        </xdr:cNvPr>
        <xdr:cNvGrpSpPr/>
      </xdr:nvGrpSpPr>
      <xdr:grpSpPr>
        <a:xfrm>
          <a:off x="28074716" y="1614838"/>
          <a:ext cx="7239226" cy="2665701"/>
          <a:chOff x="24658307" y="547688"/>
          <a:chExt cx="6656676" cy="2663598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8E7FC904-4F00-414D-A8A0-8E0C8080362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E0548E27-E1F9-470C-9FC9-0BF29348756F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93C26AF0-9BB7-408C-91F5-9C09A4537716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D6627619-A728-447A-976B-C3A34398F6F3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1" name="直線コネクタ 30">
              <a:extLst>
                <a:ext uri="{FF2B5EF4-FFF2-40B4-BE49-F238E27FC236}">
                  <a16:creationId xmlns:a16="http://schemas.microsoft.com/office/drawing/2014/main" id="{DEAF31EC-CCBB-4395-AD53-F434D75986FA}"/>
                </a:ext>
              </a:extLst>
            </xdr:cNvPr>
            <xdr:cNvCxnSpPr>
              <a:stCxn id="29" idx="3"/>
              <a:endCxn id="30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9EBC082-AA26-4B75-900B-F56F8140E158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B81EDE37-AE2A-4B53-A5C8-AC555EC89767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A44D96BD-C63E-4396-BB34-8B119A8D2D6E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263C508D-15C4-4DD2-8EB5-FA88A547DE62}"/>
                </a:ext>
              </a:extLst>
            </xdr:cNvPr>
            <xdr:cNvCxnSpPr>
              <a:stCxn id="26" idx="3"/>
              <a:endCxn id="27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8A75386B-D9D9-47FB-A5EB-1DE04D06E006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E22D0417-99DD-4538-BCD4-8939AB616688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DEE3DD6C-8AFC-4DAB-BCDE-373A20B748F5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5" name="直線コネクタ 24">
              <a:extLst>
                <a:ext uri="{FF2B5EF4-FFF2-40B4-BE49-F238E27FC236}">
                  <a16:creationId xmlns:a16="http://schemas.microsoft.com/office/drawing/2014/main" id="{60293DCF-3CE9-46F6-BDF0-05C3ECF2BA41}"/>
                </a:ext>
              </a:extLst>
            </xdr:cNvPr>
            <xdr:cNvCxnSpPr>
              <a:stCxn id="23" idx="3"/>
              <a:endCxn id="24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25</xdr:col>
      <xdr:colOff>155862</xdr:colOff>
      <xdr:row>1</xdr:row>
      <xdr:rowOff>931285</xdr:rowOff>
    </xdr:from>
    <xdr:to>
      <xdr:col>32</xdr:col>
      <xdr:colOff>0</xdr:colOff>
      <xdr:row>2</xdr:row>
      <xdr:rowOff>1288472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444CEBC1-C400-4424-BA72-D687B0F59D7C}"/>
            </a:ext>
          </a:extLst>
        </xdr:cNvPr>
        <xdr:cNvSpPr/>
      </xdr:nvSpPr>
      <xdr:spPr>
        <a:xfrm>
          <a:off x="52370180" y="1433512"/>
          <a:ext cx="7377546" cy="174264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28575</xdr:rowOff>
    </xdr:from>
    <xdr:to>
      <xdr:col>4</xdr:col>
      <xdr:colOff>380999</xdr:colOff>
      <xdr:row>2</xdr:row>
      <xdr:rowOff>32808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8574" y="28575"/>
          <a:ext cx="2790825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施設園芸用ヒートポンプ／基準値</a:t>
          </a:r>
        </a:p>
      </xdr:txBody>
    </xdr:sp>
    <xdr:clientData/>
  </xdr:twoCellAnchor>
  <xdr:twoCellAnchor editAs="oneCell">
    <xdr:from>
      <xdr:col>0</xdr:col>
      <xdr:colOff>257175</xdr:colOff>
      <xdr:row>3</xdr:row>
      <xdr:rowOff>66675</xdr:rowOff>
    </xdr:from>
    <xdr:to>
      <xdr:col>10</xdr:col>
      <xdr:colOff>310515</xdr:colOff>
      <xdr:row>6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6752E8F-A8AF-4A62-9D6A-B5AC754F2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95325"/>
          <a:ext cx="6377940" cy="685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45EDE-DF39-4E82-B9B3-920150973F96}">
  <sheetPr>
    <pageSetUpPr fitToPage="1"/>
  </sheetPr>
  <dimension ref="A1:AI62"/>
  <sheetViews>
    <sheetView tabSelected="1" view="pageBreakPreview" zoomScale="55" zoomScaleNormal="70" zoomScaleSheetLayoutView="55" workbookViewId="0">
      <selection sqref="A1:G1"/>
    </sheetView>
  </sheetViews>
  <sheetFormatPr defaultColWidth="9" defaultRowHeight="16" outlineLevelCol="1"/>
  <cols>
    <col min="1" max="1" width="12.5" style="3" customWidth="1"/>
    <col min="2" max="7" width="34.75" style="4" customWidth="1"/>
    <col min="8" max="8" width="18.33203125" style="4" customWidth="1"/>
    <col min="9" max="9" width="37.83203125" style="4" hidden="1" customWidth="1"/>
    <col min="10" max="10" width="32.1640625" style="4" customWidth="1"/>
    <col min="11" max="11" width="23.75" style="4" customWidth="1"/>
    <col min="12" max="12" width="24.58203125" style="26" customWidth="1"/>
    <col min="13" max="13" width="25.83203125" style="27" customWidth="1"/>
    <col min="14" max="14" width="24.58203125" style="26" customWidth="1"/>
    <col min="15" max="15" width="25.83203125" style="27" customWidth="1"/>
    <col min="16" max="16" width="24.58203125" style="26" customWidth="1"/>
    <col min="17" max="17" width="25.83203125" style="27" customWidth="1"/>
    <col min="18" max="18" width="24.58203125" style="26" customWidth="1"/>
    <col min="19" max="19" width="25.83203125" style="27" customWidth="1"/>
    <col min="20" max="21" width="24.58203125" style="27" customWidth="1"/>
    <col min="22" max="22" width="28.5" style="1" customWidth="1"/>
    <col min="23" max="23" width="70.58203125" style="1" customWidth="1"/>
    <col min="24" max="24" width="24.58203125" style="4" customWidth="1"/>
    <col min="25" max="25" width="11.25" style="1" customWidth="1"/>
    <col min="26" max="26" width="17.58203125" style="4" hidden="1" customWidth="1" outlineLevel="1"/>
    <col min="27" max="27" width="15.75" style="4" hidden="1" customWidth="1" outlineLevel="1"/>
    <col min="28" max="28" width="13.08203125" style="4" hidden="1" customWidth="1" outlineLevel="1"/>
    <col min="29" max="31" width="9" style="4" hidden="1" customWidth="1" outlineLevel="1"/>
    <col min="32" max="34" width="0" style="4" hidden="1" customWidth="1" outlineLevel="1"/>
    <col min="35" max="35" width="9" style="4" collapsed="1"/>
    <col min="36" max="16384" width="9" style="4"/>
  </cols>
  <sheetData>
    <row r="1" spans="1:32" s="9" customFormat="1" ht="40" customHeight="1" thickBot="1">
      <c r="A1" s="145" t="s">
        <v>28</v>
      </c>
      <c r="B1" s="146"/>
      <c r="C1" s="146"/>
      <c r="D1" s="146"/>
      <c r="E1" s="146"/>
      <c r="F1" s="146"/>
      <c r="G1" s="147"/>
      <c r="H1" s="100"/>
      <c r="I1" s="100"/>
      <c r="J1" s="100"/>
      <c r="K1" s="148" t="s">
        <v>9</v>
      </c>
      <c r="L1" s="149"/>
      <c r="M1" s="149"/>
      <c r="N1" s="149"/>
      <c r="O1" s="149"/>
      <c r="P1" s="7"/>
      <c r="Q1" s="7"/>
      <c r="R1" s="6"/>
      <c r="S1" s="7"/>
      <c r="T1" s="13"/>
      <c r="U1" s="13"/>
      <c r="V1" s="7"/>
      <c r="W1" s="4"/>
      <c r="X1" s="7"/>
      <c r="Y1" s="4"/>
      <c r="Z1" s="38"/>
    </row>
    <row r="2" spans="1:32" s="9" customFormat="1" ht="120.75" customHeight="1">
      <c r="A2" s="150" t="s">
        <v>10</v>
      </c>
      <c r="B2" s="151"/>
      <c r="C2" s="152" t="s">
        <v>62</v>
      </c>
      <c r="D2" s="153"/>
      <c r="E2" s="39" t="s">
        <v>11</v>
      </c>
      <c r="F2" s="154" t="s">
        <v>61</v>
      </c>
      <c r="G2" s="155"/>
      <c r="H2" s="111"/>
      <c r="I2" s="112"/>
      <c r="J2" s="113"/>
      <c r="K2" s="99" t="s">
        <v>12</v>
      </c>
      <c r="L2" s="156" t="s">
        <v>73</v>
      </c>
      <c r="M2" s="157"/>
      <c r="N2" s="157"/>
      <c r="O2" s="158"/>
      <c r="P2" s="5"/>
      <c r="Q2" s="5"/>
      <c r="R2" s="5"/>
      <c r="S2" s="5"/>
      <c r="T2" s="14"/>
      <c r="U2" s="14"/>
      <c r="V2" s="14"/>
      <c r="W2" s="7"/>
      <c r="X2" s="4"/>
      <c r="Y2" s="7"/>
      <c r="Z2" s="38"/>
      <c r="AA2" s="1"/>
    </row>
    <row r="3" spans="1:32" s="9" customFormat="1" ht="120.75" customHeight="1">
      <c r="A3" s="161" t="s">
        <v>98</v>
      </c>
      <c r="B3" s="161"/>
      <c r="C3" s="161"/>
      <c r="D3" s="161"/>
      <c r="E3" s="161"/>
      <c r="F3" s="41" t="s">
        <v>13</v>
      </c>
      <c r="G3" s="114">
        <v>44306</v>
      </c>
      <c r="H3" s="115"/>
      <c r="I3" s="116"/>
      <c r="J3" s="117"/>
      <c r="K3" s="40" t="s">
        <v>14</v>
      </c>
      <c r="L3" s="172" t="s">
        <v>92</v>
      </c>
      <c r="M3" s="173"/>
      <c r="N3" s="173"/>
      <c r="O3" s="174"/>
      <c r="P3" s="13"/>
      <c r="Q3" s="13"/>
      <c r="R3" s="13"/>
      <c r="S3" s="13"/>
      <c r="T3" s="15"/>
      <c r="U3" s="15"/>
      <c r="V3" s="15"/>
      <c r="W3" s="7"/>
      <c r="X3" s="4"/>
      <c r="Y3" s="16"/>
      <c r="Z3" s="38"/>
      <c r="AA3" s="1"/>
    </row>
    <row r="4" spans="1:32" s="9" customFormat="1" ht="120.75" customHeight="1" thickBot="1">
      <c r="A4" s="161"/>
      <c r="B4" s="161"/>
      <c r="C4" s="161"/>
      <c r="D4" s="161"/>
      <c r="E4" s="161"/>
      <c r="F4" s="42" t="s">
        <v>15</v>
      </c>
      <c r="G4" s="42">
        <f>COUNTIF($C$12:$C$61,"施設園芸用ヒートポンプ")</f>
        <v>7</v>
      </c>
      <c r="H4" s="101"/>
      <c r="I4" s="102"/>
      <c r="J4" s="103"/>
      <c r="K4" s="43" t="s">
        <v>26</v>
      </c>
      <c r="L4" s="175" t="s">
        <v>16</v>
      </c>
      <c r="M4" s="176"/>
      <c r="N4" s="176"/>
      <c r="O4" s="177"/>
      <c r="P4" s="17"/>
      <c r="Q4" s="17"/>
      <c r="R4" s="17"/>
      <c r="S4" s="17"/>
      <c r="T4" s="17"/>
      <c r="U4" s="17"/>
      <c r="V4" s="17"/>
      <c r="W4" s="18"/>
      <c r="X4" s="4"/>
      <c r="Y4" s="18"/>
      <c r="Z4" s="38"/>
      <c r="AA4" s="1"/>
      <c r="AC4" s="98" t="str">
        <f>IF(COUNTIF(Y12:Y61,"✓")=0,"",COUNTIF(Y12:Y61,"✓"))</f>
        <v/>
      </c>
    </row>
    <row r="5" spans="1:32" s="24" customFormat="1" ht="30.75" customHeight="1" thickBot="1">
      <c r="A5" s="19"/>
      <c r="B5" s="20"/>
      <c r="C5" s="19"/>
      <c r="D5" s="19"/>
      <c r="E5" s="19"/>
      <c r="F5" s="20"/>
      <c r="G5" s="20"/>
      <c r="H5" s="19"/>
      <c r="I5" s="19"/>
      <c r="J5" s="21"/>
      <c r="K5" s="22"/>
      <c r="L5" s="12"/>
      <c r="M5" s="22"/>
      <c r="N5" s="21"/>
      <c r="O5" s="22"/>
      <c r="P5" s="12"/>
      <c r="Q5" s="22"/>
      <c r="R5" s="22"/>
      <c r="S5" s="22"/>
      <c r="T5" s="23"/>
      <c r="U5" s="3"/>
      <c r="V5" s="23"/>
      <c r="W5" s="20"/>
      <c r="X5" s="4"/>
      <c r="Y5" s="8"/>
      <c r="Z5" s="9"/>
      <c r="AA5" s="9"/>
    </row>
    <row r="6" spans="1:32" s="24" customFormat="1" ht="40.4" customHeight="1">
      <c r="A6" s="44" t="s">
        <v>1</v>
      </c>
      <c r="B6" s="45">
        <v>1</v>
      </c>
      <c r="C6" s="69">
        <v>2</v>
      </c>
      <c r="D6" s="69">
        <v>3</v>
      </c>
      <c r="E6" s="46">
        <v>4</v>
      </c>
      <c r="F6" s="69">
        <v>5</v>
      </c>
      <c r="G6" s="69">
        <v>6</v>
      </c>
      <c r="H6" s="69">
        <v>7</v>
      </c>
      <c r="I6" s="46"/>
      <c r="J6" s="46">
        <f>COLUMN()-2</f>
        <v>8</v>
      </c>
      <c r="K6" s="46">
        <f t="shared" ref="K6:Y6" si="0">COLUMN()-2</f>
        <v>9</v>
      </c>
      <c r="L6" s="46">
        <f t="shared" si="0"/>
        <v>10</v>
      </c>
      <c r="M6" s="46">
        <f t="shared" si="0"/>
        <v>11</v>
      </c>
      <c r="N6" s="46">
        <f t="shared" si="0"/>
        <v>12</v>
      </c>
      <c r="O6" s="46">
        <f t="shared" si="0"/>
        <v>13</v>
      </c>
      <c r="P6" s="46">
        <f t="shared" si="0"/>
        <v>14</v>
      </c>
      <c r="Q6" s="46">
        <f t="shared" si="0"/>
        <v>15</v>
      </c>
      <c r="R6" s="46">
        <f t="shared" si="0"/>
        <v>16</v>
      </c>
      <c r="S6" s="46">
        <f t="shared" si="0"/>
        <v>17</v>
      </c>
      <c r="T6" s="46">
        <f t="shared" si="0"/>
        <v>18</v>
      </c>
      <c r="U6" s="46">
        <f t="shared" si="0"/>
        <v>19</v>
      </c>
      <c r="V6" s="118">
        <f t="shared" si="0"/>
        <v>20</v>
      </c>
      <c r="W6" s="46">
        <v>21</v>
      </c>
      <c r="X6" s="47">
        <f t="shared" si="0"/>
        <v>22</v>
      </c>
      <c r="Y6" s="119">
        <f t="shared" si="0"/>
        <v>23</v>
      </c>
      <c r="Z6" s="9"/>
      <c r="AA6" s="9"/>
      <c r="AB6" s="9"/>
    </row>
    <row r="7" spans="1:32" s="24" customFormat="1" ht="40.4" customHeight="1">
      <c r="A7" s="48" t="s">
        <v>20</v>
      </c>
      <c r="B7" s="49" t="s">
        <v>21</v>
      </c>
      <c r="C7" s="49" t="s">
        <v>21</v>
      </c>
      <c r="D7" s="49" t="s">
        <v>21</v>
      </c>
      <c r="E7" s="97" t="s">
        <v>27</v>
      </c>
      <c r="F7" s="49" t="s">
        <v>21</v>
      </c>
      <c r="G7" s="49" t="s">
        <v>21</v>
      </c>
      <c r="H7" s="49" t="s">
        <v>21</v>
      </c>
      <c r="I7" s="96" t="s">
        <v>55</v>
      </c>
      <c r="J7" s="50" t="s">
        <v>27</v>
      </c>
      <c r="K7" s="50" t="s">
        <v>27</v>
      </c>
      <c r="L7" s="50" t="s">
        <v>27</v>
      </c>
      <c r="M7" s="50" t="s">
        <v>27</v>
      </c>
      <c r="N7" s="50" t="s">
        <v>27</v>
      </c>
      <c r="O7" s="50" t="s">
        <v>27</v>
      </c>
      <c r="P7" s="50" t="s">
        <v>27</v>
      </c>
      <c r="Q7" s="50" t="s">
        <v>27</v>
      </c>
      <c r="R7" s="50" t="s">
        <v>27</v>
      </c>
      <c r="S7" s="50" t="s">
        <v>27</v>
      </c>
      <c r="T7" s="50" t="s">
        <v>27</v>
      </c>
      <c r="U7" s="50" t="s">
        <v>27</v>
      </c>
      <c r="V7" s="97" t="s">
        <v>27</v>
      </c>
      <c r="W7" s="97" t="s">
        <v>27</v>
      </c>
      <c r="X7" s="51" t="s">
        <v>27</v>
      </c>
      <c r="Y7" s="120" t="s">
        <v>27</v>
      </c>
      <c r="Z7" s="9"/>
      <c r="AA7" s="9" t="s">
        <v>52</v>
      </c>
      <c r="AB7" s="9"/>
    </row>
    <row r="8" spans="1:32" s="24" customFormat="1" ht="40.4" customHeight="1" thickBot="1">
      <c r="A8" s="52" t="s">
        <v>22</v>
      </c>
      <c r="B8" s="53" t="s">
        <v>23</v>
      </c>
      <c r="C8" s="79" t="s">
        <v>24</v>
      </c>
      <c r="D8" s="55" t="s">
        <v>23</v>
      </c>
      <c r="E8" s="55" t="s">
        <v>23</v>
      </c>
      <c r="F8" s="79" t="s">
        <v>24</v>
      </c>
      <c r="G8" s="79" t="s">
        <v>24</v>
      </c>
      <c r="H8" s="54" t="s">
        <v>37</v>
      </c>
      <c r="I8" s="55" t="s">
        <v>23</v>
      </c>
      <c r="J8" s="55" t="s">
        <v>23</v>
      </c>
      <c r="K8" s="55" t="s">
        <v>23</v>
      </c>
      <c r="L8" s="54" t="s">
        <v>37</v>
      </c>
      <c r="M8" s="54" t="s">
        <v>37</v>
      </c>
      <c r="N8" s="54" t="s">
        <v>37</v>
      </c>
      <c r="O8" s="54" t="s">
        <v>37</v>
      </c>
      <c r="P8" s="79" t="s">
        <v>24</v>
      </c>
      <c r="Q8" s="79" t="s">
        <v>24</v>
      </c>
      <c r="R8" s="79" t="s">
        <v>24</v>
      </c>
      <c r="S8" s="79" t="s">
        <v>24</v>
      </c>
      <c r="T8" s="79" t="s">
        <v>24</v>
      </c>
      <c r="U8" s="79" t="s">
        <v>24</v>
      </c>
      <c r="V8" s="54" t="s">
        <v>37</v>
      </c>
      <c r="W8" s="79" t="s">
        <v>60</v>
      </c>
      <c r="X8" s="56" t="s">
        <v>37</v>
      </c>
      <c r="Y8" s="121" t="s">
        <v>47</v>
      </c>
      <c r="Z8" s="9" t="s">
        <v>51</v>
      </c>
      <c r="AA8" s="9" t="s">
        <v>53</v>
      </c>
      <c r="AB8" s="9"/>
    </row>
    <row r="9" spans="1:32" ht="16.5" customHeight="1">
      <c r="A9" s="162" t="s">
        <v>6</v>
      </c>
      <c r="B9" s="164" t="s">
        <v>17</v>
      </c>
      <c r="C9" s="165" t="s">
        <v>0</v>
      </c>
      <c r="D9" s="165" t="s">
        <v>18</v>
      </c>
      <c r="E9" s="167" t="s">
        <v>19</v>
      </c>
      <c r="F9" s="165" t="s">
        <v>3</v>
      </c>
      <c r="G9" s="169" t="s">
        <v>4</v>
      </c>
      <c r="H9" s="170" t="s">
        <v>49</v>
      </c>
      <c r="I9" s="167" t="s">
        <v>57</v>
      </c>
      <c r="J9" s="171" t="s">
        <v>29</v>
      </c>
      <c r="K9" s="167" t="s">
        <v>36</v>
      </c>
      <c r="L9" s="159" t="s">
        <v>41</v>
      </c>
      <c r="M9" s="160"/>
      <c r="N9" s="160"/>
      <c r="O9" s="160"/>
      <c r="P9" s="159" t="s">
        <v>42</v>
      </c>
      <c r="Q9" s="160"/>
      <c r="R9" s="160"/>
      <c r="S9" s="160"/>
      <c r="T9" s="180" t="s">
        <v>30</v>
      </c>
      <c r="U9" s="180" t="s">
        <v>31</v>
      </c>
      <c r="V9" s="182" t="s">
        <v>46</v>
      </c>
      <c r="W9" s="188" t="s">
        <v>50</v>
      </c>
      <c r="X9" s="184" t="s">
        <v>2</v>
      </c>
      <c r="Y9" s="186" t="s">
        <v>48</v>
      </c>
      <c r="Z9" s="178" t="s">
        <v>7</v>
      </c>
      <c r="AA9" s="178"/>
      <c r="AB9" s="179"/>
    </row>
    <row r="10" spans="1:32" s="25" customFormat="1" ht="66" customHeight="1">
      <c r="A10" s="163"/>
      <c r="B10" s="164"/>
      <c r="C10" s="166"/>
      <c r="D10" s="166"/>
      <c r="E10" s="168"/>
      <c r="F10" s="166"/>
      <c r="G10" s="166"/>
      <c r="H10" s="166"/>
      <c r="I10" s="168"/>
      <c r="J10" s="168"/>
      <c r="K10" s="168"/>
      <c r="L10" s="77" t="s">
        <v>77</v>
      </c>
      <c r="M10" s="78" t="s">
        <v>78</v>
      </c>
      <c r="N10" s="77" t="s">
        <v>79</v>
      </c>
      <c r="O10" s="78" t="s">
        <v>80</v>
      </c>
      <c r="P10" s="77" t="s">
        <v>77</v>
      </c>
      <c r="Q10" s="78" t="s">
        <v>78</v>
      </c>
      <c r="R10" s="77" t="s">
        <v>79</v>
      </c>
      <c r="S10" s="78" t="s">
        <v>80</v>
      </c>
      <c r="T10" s="181"/>
      <c r="U10" s="181"/>
      <c r="V10" s="183"/>
      <c r="W10" s="189"/>
      <c r="X10" s="185"/>
      <c r="Y10" s="187"/>
      <c r="Z10" s="35" t="s">
        <v>8</v>
      </c>
      <c r="AA10" s="10" t="s">
        <v>5</v>
      </c>
      <c r="AB10" s="11" t="s">
        <v>2</v>
      </c>
    </row>
    <row r="11" spans="1:32" s="25" customFormat="1" ht="25" customHeight="1">
      <c r="A11" s="36" t="s">
        <v>25</v>
      </c>
      <c r="B11" s="76" t="s">
        <v>32</v>
      </c>
      <c r="C11" s="34" t="s">
        <v>33</v>
      </c>
      <c r="D11" s="61" t="s">
        <v>63</v>
      </c>
      <c r="E11" s="61" t="s">
        <v>64</v>
      </c>
      <c r="F11" s="57" t="s">
        <v>34</v>
      </c>
      <c r="G11" s="57" t="s">
        <v>35</v>
      </c>
      <c r="H11" s="62" t="s">
        <v>38</v>
      </c>
      <c r="I11" s="75"/>
      <c r="J11" s="31">
        <f t="shared" ref="J11:J42" si="1">IF(F11="","",3)</f>
        <v>3</v>
      </c>
      <c r="K11" s="68">
        <f>L11/M11</f>
        <v>3.9970930232558142</v>
      </c>
      <c r="L11" s="58">
        <v>27.5</v>
      </c>
      <c r="M11" s="59">
        <v>6.88</v>
      </c>
      <c r="N11" s="58">
        <v>25</v>
      </c>
      <c r="O11" s="59">
        <v>7.47</v>
      </c>
      <c r="P11" s="58">
        <v>27.5</v>
      </c>
      <c r="Q11" s="59">
        <v>6.88</v>
      </c>
      <c r="R11" s="58">
        <v>25</v>
      </c>
      <c r="S11" s="59">
        <v>7.47</v>
      </c>
      <c r="T11" s="59" t="s">
        <v>39</v>
      </c>
      <c r="U11" s="59" t="s">
        <v>40</v>
      </c>
      <c r="V11" s="122"/>
      <c r="W11" s="80"/>
      <c r="X11" s="60"/>
      <c r="Y11" s="74"/>
      <c r="Z11" s="64"/>
      <c r="AA11" s="65"/>
      <c r="AB11" s="66"/>
      <c r="AC11" s="70" t="s">
        <v>43</v>
      </c>
      <c r="AD11" s="70" t="s">
        <v>54</v>
      </c>
      <c r="AE11" s="71" t="s">
        <v>44</v>
      </c>
      <c r="AF11" s="71" t="s">
        <v>45</v>
      </c>
    </row>
    <row r="12" spans="1:32" s="25" customFormat="1" ht="25" customHeight="1">
      <c r="A12" s="36">
        <f>ROW()-11</f>
        <v>1</v>
      </c>
      <c r="B12" s="67" t="str">
        <f>IF($C12="","","産業ヒートポンプ")</f>
        <v>産業ヒートポンプ</v>
      </c>
      <c r="C12" s="130" t="s">
        <v>33</v>
      </c>
      <c r="D12" s="61" t="str">
        <f>IF($C$2="","",IF($B12&lt;&gt;"",$C$2,""))</f>
        <v>〇〇〇株式会社</v>
      </c>
      <c r="E12" s="61" t="str">
        <f>IF($F$2="","",IF($B12&lt;&gt;"",$F$2,""))</f>
        <v>マルマルマル</v>
      </c>
      <c r="F12" s="123" t="s">
        <v>65</v>
      </c>
      <c r="G12" s="123" t="s">
        <v>67</v>
      </c>
      <c r="H12" s="124" t="s">
        <v>38</v>
      </c>
      <c r="I12" s="75" t="str">
        <f t="shared" ref="I12:I43" si="2">IF(G12="","",G12&amp;"（"&amp;H12&amp;"）")</f>
        <v>XYZ-bbbb（50Hz）</v>
      </c>
      <c r="J12" s="31">
        <f t="shared" si="1"/>
        <v>3</v>
      </c>
      <c r="K12" s="68">
        <f>IF(OR(R12="",S12=""),"",IF(OR(N12="",O12=""),ROUND(R12/S12,1),ROUND((R12/S12+N12/O12)/2,1)))</f>
        <v>3.8</v>
      </c>
      <c r="L12" s="125">
        <v>25.5</v>
      </c>
      <c r="M12" s="126">
        <v>5.2</v>
      </c>
      <c r="N12" s="125">
        <v>23</v>
      </c>
      <c r="O12" s="126">
        <v>6</v>
      </c>
      <c r="P12" s="125">
        <v>25.5</v>
      </c>
      <c r="Q12" s="126">
        <v>5.2</v>
      </c>
      <c r="R12" s="125">
        <v>23</v>
      </c>
      <c r="S12" s="126">
        <v>6</v>
      </c>
      <c r="T12" s="126" t="s">
        <v>58</v>
      </c>
      <c r="U12" s="124" t="s">
        <v>59</v>
      </c>
      <c r="V12" s="127">
        <v>1111</v>
      </c>
      <c r="W12" s="128"/>
      <c r="X12" s="129"/>
      <c r="Y12" s="74"/>
      <c r="Z12" s="64"/>
      <c r="AA12" s="65"/>
      <c r="AB12" s="66"/>
      <c r="AC12" s="72">
        <f t="shared" ref="AC12:AC43" si="3">IF(AND(($C12&lt;&gt;""),(OR($C$2="",$F$2="",$G$3="",F12="",P12="",Q12="",R12="",S12="",G12="",T12="",U12=""))),1,0)</f>
        <v>0</v>
      </c>
      <c r="AD12" s="72">
        <f t="shared" ref="AD12:AD43" si="4">IF(AND($G12&lt;&gt;"",COUNTIF($G12,"*■*")&gt;0,$W12=""),1,0)</f>
        <v>0</v>
      </c>
      <c r="AE12" s="73">
        <f>IF(I12="",0,COUNTIF($I$12:$I$1048576,I12))</f>
        <v>2</v>
      </c>
      <c r="AF12" s="73">
        <f>IF($K12&lt;$J12,1,0)</f>
        <v>0</v>
      </c>
    </row>
    <row r="13" spans="1:32" s="25" customFormat="1" ht="25" customHeight="1">
      <c r="A13" s="36">
        <f t="shared" ref="A13:A61" si="5">ROW()-11</f>
        <v>2</v>
      </c>
      <c r="B13" s="67" t="str">
        <f t="shared" ref="B13:B61" si="6">IF($C13="","","産業ヒートポンプ")</f>
        <v>産業ヒートポンプ</v>
      </c>
      <c r="C13" s="130" t="s">
        <v>33</v>
      </c>
      <c r="D13" s="61" t="str">
        <f t="shared" ref="D13:D61" si="7">IF($C$2="","",IF($B13&lt;&gt;"",$C$2,""))</f>
        <v>〇〇〇株式会社</v>
      </c>
      <c r="E13" s="61" t="str">
        <f t="shared" ref="E13:E61" si="8">IF($F$2="","",IF($B13&lt;&gt;"",$F$2,""))</f>
        <v>マルマルマル</v>
      </c>
      <c r="F13" s="123" t="s">
        <v>65</v>
      </c>
      <c r="G13" s="123" t="s">
        <v>67</v>
      </c>
      <c r="H13" s="124" t="s">
        <v>38</v>
      </c>
      <c r="I13" s="75" t="str">
        <f t="shared" si="2"/>
        <v>XYZ-bbbb（50Hz）</v>
      </c>
      <c r="J13" s="31">
        <f t="shared" si="1"/>
        <v>3</v>
      </c>
      <c r="K13" s="68">
        <f t="shared" ref="K13:K61" si="9">IF(OR(R13="",S13=""),"",IF(OR(N13="",O13=""),ROUND(R13/S13,1),ROUND((R13/S13+N13/O13)/2,1)))</f>
        <v>3.8</v>
      </c>
      <c r="L13" s="125">
        <v>26.5</v>
      </c>
      <c r="M13" s="126">
        <v>6.05</v>
      </c>
      <c r="N13" s="125">
        <v>24.5</v>
      </c>
      <c r="O13" s="126">
        <v>6.5</v>
      </c>
      <c r="P13" s="125">
        <v>26.5</v>
      </c>
      <c r="Q13" s="126">
        <v>6.05</v>
      </c>
      <c r="R13" s="125">
        <v>24.5</v>
      </c>
      <c r="S13" s="126">
        <v>6.5</v>
      </c>
      <c r="T13" s="126" t="s">
        <v>58</v>
      </c>
      <c r="U13" s="124" t="s">
        <v>59</v>
      </c>
      <c r="V13" s="127"/>
      <c r="W13" s="128"/>
      <c r="X13" s="129"/>
      <c r="Y13" s="74"/>
      <c r="Z13" s="64"/>
      <c r="AA13" s="65"/>
      <c r="AB13" s="66"/>
      <c r="AC13" s="72">
        <f t="shared" si="3"/>
        <v>0</v>
      </c>
      <c r="AD13" s="72">
        <f t="shared" si="4"/>
        <v>0</v>
      </c>
      <c r="AE13" s="73">
        <f t="shared" ref="AE13:AE61" si="10">IF(I13="",0,COUNTIF($I$12:$I$1048576,I13))</f>
        <v>2</v>
      </c>
      <c r="AF13" s="73">
        <f t="shared" ref="AF13:AF61" si="11">IF($K13&lt;$J13,1,0)</f>
        <v>0</v>
      </c>
    </row>
    <row r="14" spans="1:32" s="25" customFormat="1" ht="25" customHeight="1">
      <c r="A14" s="36">
        <f t="shared" si="5"/>
        <v>3</v>
      </c>
      <c r="B14" s="67" t="str">
        <f t="shared" si="6"/>
        <v>産業ヒートポンプ</v>
      </c>
      <c r="C14" s="130" t="s">
        <v>33</v>
      </c>
      <c r="D14" s="61" t="str">
        <f t="shared" si="7"/>
        <v>〇〇〇株式会社</v>
      </c>
      <c r="E14" s="61" t="str">
        <f t="shared" si="8"/>
        <v>マルマルマル</v>
      </c>
      <c r="F14" s="123" t="s">
        <v>65</v>
      </c>
      <c r="G14" s="123" t="s">
        <v>68</v>
      </c>
      <c r="H14" s="124" t="s">
        <v>38</v>
      </c>
      <c r="I14" s="75" t="str">
        <f t="shared" si="2"/>
        <v>XYZ-dddd（50Hz）</v>
      </c>
      <c r="J14" s="31">
        <f t="shared" si="1"/>
        <v>3</v>
      </c>
      <c r="K14" s="68">
        <f t="shared" si="9"/>
        <v>3.6</v>
      </c>
      <c r="L14" s="125">
        <v>27</v>
      </c>
      <c r="M14" s="126">
        <v>6.5</v>
      </c>
      <c r="N14" s="125">
        <v>25.5</v>
      </c>
      <c r="O14" s="126">
        <v>7</v>
      </c>
      <c r="P14" s="125">
        <v>27</v>
      </c>
      <c r="Q14" s="126">
        <v>6.5</v>
      </c>
      <c r="R14" s="125">
        <v>25.5</v>
      </c>
      <c r="S14" s="126">
        <v>7</v>
      </c>
      <c r="T14" s="126" t="s">
        <v>58</v>
      </c>
      <c r="U14" s="124" t="s">
        <v>59</v>
      </c>
      <c r="V14" s="127"/>
      <c r="W14" s="128"/>
      <c r="X14" s="129"/>
      <c r="Y14" s="74"/>
      <c r="Z14" s="64"/>
      <c r="AA14" s="65"/>
      <c r="AB14" s="66"/>
      <c r="AC14" s="72">
        <f t="shared" si="3"/>
        <v>0</v>
      </c>
      <c r="AD14" s="72">
        <f t="shared" si="4"/>
        <v>0</v>
      </c>
      <c r="AE14" s="73">
        <f t="shared" si="10"/>
        <v>1</v>
      </c>
      <c r="AF14" s="73">
        <f t="shared" si="11"/>
        <v>0</v>
      </c>
    </row>
    <row r="15" spans="1:32" s="25" customFormat="1" ht="25" customHeight="1">
      <c r="A15" s="36">
        <f t="shared" si="5"/>
        <v>4</v>
      </c>
      <c r="B15" s="67" t="str">
        <f t="shared" si="6"/>
        <v>産業ヒートポンプ</v>
      </c>
      <c r="C15" s="130" t="s">
        <v>33</v>
      </c>
      <c r="D15" s="61" t="str">
        <f t="shared" si="7"/>
        <v>〇〇〇株式会社</v>
      </c>
      <c r="E15" s="61" t="str">
        <f t="shared" si="8"/>
        <v>マルマルマル</v>
      </c>
      <c r="F15" s="123" t="s">
        <v>65</v>
      </c>
      <c r="G15" s="123" t="s">
        <v>69</v>
      </c>
      <c r="H15" s="124" t="s">
        <v>38</v>
      </c>
      <c r="I15" s="75" t="str">
        <f t="shared" si="2"/>
        <v>XYZ-eeee（50Hz）</v>
      </c>
      <c r="J15" s="31">
        <f t="shared" si="1"/>
        <v>3</v>
      </c>
      <c r="K15" s="68">
        <f t="shared" si="9"/>
        <v>3.7</v>
      </c>
      <c r="L15" s="125">
        <v>27.5</v>
      </c>
      <c r="M15" s="126">
        <v>6.5</v>
      </c>
      <c r="N15" s="125">
        <v>25.7</v>
      </c>
      <c r="O15" s="126">
        <v>7</v>
      </c>
      <c r="P15" s="125">
        <v>27.5</v>
      </c>
      <c r="Q15" s="126">
        <v>6.5</v>
      </c>
      <c r="R15" s="125">
        <v>25.7</v>
      </c>
      <c r="S15" s="126">
        <v>7</v>
      </c>
      <c r="T15" s="126" t="s">
        <v>58</v>
      </c>
      <c r="U15" s="124" t="s">
        <v>59</v>
      </c>
      <c r="V15" s="127"/>
      <c r="W15" s="128"/>
      <c r="X15" s="129"/>
      <c r="Y15" s="74"/>
      <c r="Z15" s="64"/>
      <c r="AA15" s="65"/>
      <c r="AB15" s="66"/>
      <c r="AC15" s="72">
        <f t="shared" si="3"/>
        <v>0</v>
      </c>
      <c r="AD15" s="72">
        <f t="shared" si="4"/>
        <v>0</v>
      </c>
      <c r="AE15" s="73">
        <f t="shared" si="10"/>
        <v>1</v>
      </c>
      <c r="AF15" s="73">
        <f t="shared" si="11"/>
        <v>0</v>
      </c>
    </row>
    <row r="16" spans="1:32" s="25" customFormat="1" ht="25" customHeight="1">
      <c r="A16" s="36">
        <f t="shared" si="5"/>
        <v>5</v>
      </c>
      <c r="B16" s="67" t="str">
        <f t="shared" si="6"/>
        <v>産業ヒートポンプ</v>
      </c>
      <c r="C16" s="130" t="s">
        <v>33</v>
      </c>
      <c r="D16" s="61" t="str">
        <f t="shared" si="7"/>
        <v>〇〇〇株式会社</v>
      </c>
      <c r="E16" s="61" t="str">
        <f t="shared" si="8"/>
        <v>マルマルマル</v>
      </c>
      <c r="F16" s="123" t="s">
        <v>66</v>
      </c>
      <c r="G16" s="123" t="s">
        <v>70</v>
      </c>
      <c r="H16" s="124" t="s">
        <v>38</v>
      </c>
      <c r="I16" s="75" t="str">
        <f t="shared" si="2"/>
        <v>ABC-1111（50Hz）</v>
      </c>
      <c r="J16" s="31">
        <f t="shared" si="1"/>
        <v>3</v>
      </c>
      <c r="K16" s="68" t="str">
        <f t="shared" si="9"/>
        <v/>
      </c>
      <c r="L16" s="125">
        <v>28</v>
      </c>
      <c r="M16" s="126">
        <v>7.2</v>
      </c>
      <c r="N16" s="125">
        <v>27</v>
      </c>
      <c r="O16" s="126">
        <v>7.5</v>
      </c>
      <c r="P16" s="125"/>
      <c r="Q16" s="126"/>
      <c r="R16" s="125"/>
      <c r="S16" s="126"/>
      <c r="T16" s="126" t="s">
        <v>58</v>
      </c>
      <c r="U16" s="124" t="s">
        <v>59</v>
      </c>
      <c r="V16" s="127"/>
      <c r="W16" s="128"/>
      <c r="X16" s="129"/>
      <c r="Y16" s="74"/>
      <c r="Z16" s="64"/>
      <c r="AA16" s="65"/>
      <c r="AB16" s="66"/>
      <c r="AC16" s="72">
        <f t="shared" si="3"/>
        <v>1</v>
      </c>
      <c r="AD16" s="72">
        <f t="shared" si="4"/>
        <v>0</v>
      </c>
      <c r="AE16" s="73">
        <f t="shared" si="10"/>
        <v>1</v>
      </c>
      <c r="AF16" s="73">
        <f t="shared" si="11"/>
        <v>0</v>
      </c>
    </row>
    <row r="17" spans="1:32" s="25" customFormat="1" ht="25" customHeight="1">
      <c r="A17" s="36">
        <f t="shared" si="5"/>
        <v>6</v>
      </c>
      <c r="B17" s="67" t="str">
        <f t="shared" si="6"/>
        <v>産業ヒートポンプ</v>
      </c>
      <c r="C17" s="130" t="s">
        <v>33</v>
      </c>
      <c r="D17" s="61" t="str">
        <f t="shared" si="7"/>
        <v>〇〇〇株式会社</v>
      </c>
      <c r="E17" s="61" t="str">
        <f t="shared" si="8"/>
        <v>マルマルマル</v>
      </c>
      <c r="F17" s="123" t="s">
        <v>66</v>
      </c>
      <c r="G17" s="123" t="s">
        <v>75</v>
      </c>
      <c r="H17" s="124" t="s">
        <v>56</v>
      </c>
      <c r="I17" s="75" t="str">
        <f t="shared" si="2"/>
        <v>ABC-2222■（60Hz）</v>
      </c>
      <c r="J17" s="31">
        <f t="shared" si="1"/>
        <v>3</v>
      </c>
      <c r="K17" s="68">
        <f t="shared" si="9"/>
        <v>3.6</v>
      </c>
      <c r="L17" s="125">
        <v>28</v>
      </c>
      <c r="M17" s="126">
        <v>7.2</v>
      </c>
      <c r="N17" s="125">
        <v>27</v>
      </c>
      <c r="O17" s="126">
        <v>7.5</v>
      </c>
      <c r="P17" s="125">
        <v>28</v>
      </c>
      <c r="Q17" s="126">
        <v>7.2</v>
      </c>
      <c r="R17" s="125">
        <v>27</v>
      </c>
      <c r="S17" s="126">
        <v>7.5</v>
      </c>
      <c r="T17" s="126" t="s">
        <v>58</v>
      </c>
      <c r="U17" s="124" t="s">
        <v>59</v>
      </c>
      <c r="V17" s="127"/>
      <c r="W17" s="128" t="s">
        <v>76</v>
      </c>
      <c r="X17" s="129"/>
      <c r="Y17" s="74"/>
      <c r="Z17" s="64"/>
      <c r="AA17" s="65"/>
      <c r="AB17" s="66"/>
      <c r="AC17" s="72">
        <f t="shared" si="3"/>
        <v>0</v>
      </c>
      <c r="AD17" s="72">
        <f t="shared" si="4"/>
        <v>0</v>
      </c>
      <c r="AE17" s="73">
        <f t="shared" si="10"/>
        <v>1</v>
      </c>
      <c r="AF17" s="73">
        <f t="shared" si="11"/>
        <v>0</v>
      </c>
    </row>
    <row r="18" spans="1:32" s="25" customFormat="1" ht="25" customHeight="1">
      <c r="A18" s="36">
        <f t="shared" si="5"/>
        <v>7</v>
      </c>
      <c r="B18" s="67" t="str">
        <f t="shared" si="6"/>
        <v>産業ヒートポンプ</v>
      </c>
      <c r="C18" s="130" t="s">
        <v>33</v>
      </c>
      <c r="D18" s="61" t="str">
        <f t="shared" si="7"/>
        <v>〇〇〇株式会社</v>
      </c>
      <c r="E18" s="61" t="str">
        <f t="shared" si="8"/>
        <v>マルマルマル</v>
      </c>
      <c r="F18" s="123" t="s">
        <v>74</v>
      </c>
      <c r="G18" s="123" t="s">
        <v>71</v>
      </c>
      <c r="H18" s="124" t="s">
        <v>38</v>
      </c>
      <c r="I18" s="75" t="str">
        <f t="shared" si="2"/>
        <v>EFG-aaaa■（50Hz）</v>
      </c>
      <c r="J18" s="31">
        <f t="shared" si="1"/>
        <v>3</v>
      </c>
      <c r="K18" s="68">
        <f t="shared" si="9"/>
        <v>2.9</v>
      </c>
      <c r="L18" s="125">
        <v>27.5</v>
      </c>
      <c r="M18" s="126">
        <v>6.5</v>
      </c>
      <c r="N18" s="125">
        <v>26.5</v>
      </c>
      <c r="O18" s="126">
        <v>13</v>
      </c>
      <c r="P18" s="125">
        <v>27.5</v>
      </c>
      <c r="Q18" s="126">
        <v>6.5</v>
      </c>
      <c r="R18" s="125">
        <v>26.5</v>
      </c>
      <c r="S18" s="126">
        <v>7</v>
      </c>
      <c r="T18" s="126" t="s">
        <v>58</v>
      </c>
      <c r="U18" s="124" t="s">
        <v>59</v>
      </c>
      <c r="V18" s="127"/>
      <c r="W18" s="128" t="s">
        <v>76</v>
      </c>
      <c r="X18" s="129"/>
      <c r="Y18" s="74"/>
      <c r="Z18" s="64"/>
      <c r="AA18" s="65"/>
      <c r="AB18" s="66"/>
      <c r="AC18" s="72">
        <f t="shared" si="3"/>
        <v>0</v>
      </c>
      <c r="AD18" s="72">
        <f t="shared" si="4"/>
        <v>0</v>
      </c>
      <c r="AE18" s="73">
        <f t="shared" si="10"/>
        <v>1</v>
      </c>
      <c r="AF18" s="73">
        <f t="shared" si="11"/>
        <v>1</v>
      </c>
    </row>
    <row r="19" spans="1:32" s="25" customFormat="1" ht="25" customHeight="1">
      <c r="A19" s="36">
        <f t="shared" si="5"/>
        <v>8</v>
      </c>
      <c r="B19" s="67" t="str">
        <f t="shared" si="6"/>
        <v/>
      </c>
      <c r="C19" s="130"/>
      <c r="D19" s="61" t="str">
        <f t="shared" si="7"/>
        <v/>
      </c>
      <c r="E19" s="61" t="str">
        <f t="shared" si="8"/>
        <v/>
      </c>
      <c r="F19" s="123"/>
      <c r="G19" s="123"/>
      <c r="H19" s="124"/>
      <c r="I19" s="75" t="str">
        <f t="shared" si="2"/>
        <v/>
      </c>
      <c r="J19" s="31" t="str">
        <f t="shared" si="1"/>
        <v/>
      </c>
      <c r="K19" s="68" t="str">
        <f t="shared" si="9"/>
        <v/>
      </c>
      <c r="L19" s="125"/>
      <c r="M19" s="126"/>
      <c r="N19" s="125"/>
      <c r="O19" s="126"/>
      <c r="P19" s="125"/>
      <c r="Q19" s="126"/>
      <c r="R19" s="125"/>
      <c r="S19" s="126"/>
      <c r="T19" s="126"/>
      <c r="U19" s="124"/>
      <c r="V19" s="127"/>
      <c r="W19" s="128"/>
      <c r="X19" s="129"/>
      <c r="Y19" s="74"/>
      <c r="Z19" s="64"/>
      <c r="AA19" s="65"/>
      <c r="AB19" s="66"/>
      <c r="AC19" s="72">
        <f t="shared" si="3"/>
        <v>0</v>
      </c>
      <c r="AD19" s="72">
        <f t="shared" si="4"/>
        <v>0</v>
      </c>
      <c r="AE19" s="73">
        <f t="shared" si="10"/>
        <v>0</v>
      </c>
      <c r="AF19" s="73">
        <f t="shared" si="11"/>
        <v>0</v>
      </c>
    </row>
    <row r="20" spans="1:32" s="25" customFormat="1" ht="25" customHeight="1">
      <c r="A20" s="36">
        <f t="shared" si="5"/>
        <v>9</v>
      </c>
      <c r="B20" s="67" t="str">
        <f t="shared" si="6"/>
        <v/>
      </c>
      <c r="C20" s="130"/>
      <c r="D20" s="61" t="str">
        <f t="shared" si="7"/>
        <v/>
      </c>
      <c r="E20" s="61" t="str">
        <f t="shared" si="8"/>
        <v/>
      </c>
      <c r="F20" s="123"/>
      <c r="G20" s="123"/>
      <c r="H20" s="124"/>
      <c r="I20" s="75" t="str">
        <f t="shared" si="2"/>
        <v/>
      </c>
      <c r="J20" s="31" t="str">
        <f t="shared" si="1"/>
        <v/>
      </c>
      <c r="K20" s="68" t="str">
        <f t="shared" si="9"/>
        <v/>
      </c>
      <c r="L20" s="125"/>
      <c r="M20" s="126"/>
      <c r="N20" s="125"/>
      <c r="O20" s="126"/>
      <c r="P20" s="125"/>
      <c r="Q20" s="126"/>
      <c r="R20" s="125"/>
      <c r="S20" s="126"/>
      <c r="T20" s="126"/>
      <c r="U20" s="124"/>
      <c r="V20" s="127"/>
      <c r="W20" s="128"/>
      <c r="X20" s="129"/>
      <c r="Y20" s="74"/>
      <c r="Z20" s="64"/>
      <c r="AA20" s="65"/>
      <c r="AB20" s="66"/>
      <c r="AC20" s="72">
        <f t="shared" si="3"/>
        <v>0</v>
      </c>
      <c r="AD20" s="72">
        <f t="shared" si="4"/>
        <v>0</v>
      </c>
      <c r="AE20" s="73">
        <f t="shared" si="10"/>
        <v>0</v>
      </c>
      <c r="AF20" s="73">
        <f t="shared" si="11"/>
        <v>0</v>
      </c>
    </row>
    <row r="21" spans="1:32" s="25" customFormat="1" ht="25" customHeight="1">
      <c r="A21" s="36">
        <f t="shared" si="5"/>
        <v>10</v>
      </c>
      <c r="B21" s="67" t="str">
        <f t="shared" si="6"/>
        <v/>
      </c>
      <c r="C21" s="130"/>
      <c r="D21" s="61" t="str">
        <f t="shared" si="7"/>
        <v/>
      </c>
      <c r="E21" s="61" t="str">
        <f t="shared" si="8"/>
        <v/>
      </c>
      <c r="F21" s="123"/>
      <c r="G21" s="123"/>
      <c r="H21" s="124"/>
      <c r="I21" s="75" t="str">
        <f t="shared" si="2"/>
        <v/>
      </c>
      <c r="J21" s="31" t="str">
        <f t="shared" si="1"/>
        <v/>
      </c>
      <c r="K21" s="68" t="str">
        <f t="shared" si="9"/>
        <v/>
      </c>
      <c r="L21" s="125"/>
      <c r="M21" s="126"/>
      <c r="N21" s="125"/>
      <c r="O21" s="126"/>
      <c r="P21" s="125"/>
      <c r="Q21" s="126"/>
      <c r="R21" s="125"/>
      <c r="S21" s="126"/>
      <c r="T21" s="126"/>
      <c r="U21" s="124"/>
      <c r="V21" s="127"/>
      <c r="W21" s="128"/>
      <c r="X21" s="129"/>
      <c r="Y21" s="74"/>
      <c r="Z21" s="64"/>
      <c r="AA21" s="65"/>
      <c r="AB21" s="66"/>
      <c r="AC21" s="72">
        <f t="shared" si="3"/>
        <v>0</v>
      </c>
      <c r="AD21" s="72">
        <f t="shared" si="4"/>
        <v>0</v>
      </c>
      <c r="AE21" s="73">
        <f t="shared" si="10"/>
        <v>0</v>
      </c>
      <c r="AF21" s="73">
        <f t="shared" si="11"/>
        <v>0</v>
      </c>
    </row>
    <row r="22" spans="1:32" s="25" customFormat="1" ht="25" customHeight="1">
      <c r="A22" s="36">
        <f t="shared" si="5"/>
        <v>11</v>
      </c>
      <c r="B22" s="67" t="str">
        <f t="shared" si="6"/>
        <v/>
      </c>
      <c r="C22" s="130"/>
      <c r="D22" s="61" t="str">
        <f t="shared" si="7"/>
        <v/>
      </c>
      <c r="E22" s="61" t="str">
        <f t="shared" si="8"/>
        <v/>
      </c>
      <c r="F22" s="123"/>
      <c r="G22" s="123"/>
      <c r="H22" s="124"/>
      <c r="I22" s="75" t="str">
        <f t="shared" si="2"/>
        <v/>
      </c>
      <c r="J22" s="31" t="str">
        <f t="shared" si="1"/>
        <v/>
      </c>
      <c r="K22" s="68" t="str">
        <f t="shared" si="9"/>
        <v/>
      </c>
      <c r="L22" s="125"/>
      <c r="M22" s="126"/>
      <c r="N22" s="125"/>
      <c r="O22" s="126"/>
      <c r="P22" s="125"/>
      <c r="Q22" s="126"/>
      <c r="R22" s="125"/>
      <c r="S22" s="126"/>
      <c r="T22" s="126"/>
      <c r="U22" s="124"/>
      <c r="V22" s="127"/>
      <c r="W22" s="128"/>
      <c r="X22" s="129"/>
      <c r="Y22" s="74"/>
      <c r="Z22" s="64"/>
      <c r="AA22" s="65"/>
      <c r="AB22" s="66"/>
      <c r="AC22" s="72">
        <f t="shared" si="3"/>
        <v>0</v>
      </c>
      <c r="AD22" s="72">
        <f t="shared" si="4"/>
        <v>0</v>
      </c>
      <c r="AE22" s="73">
        <f t="shared" si="10"/>
        <v>0</v>
      </c>
      <c r="AF22" s="73">
        <f t="shared" si="11"/>
        <v>0</v>
      </c>
    </row>
    <row r="23" spans="1:32" s="25" customFormat="1" ht="25" customHeight="1">
      <c r="A23" s="36">
        <f t="shared" si="5"/>
        <v>12</v>
      </c>
      <c r="B23" s="67" t="str">
        <f t="shared" si="6"/>
        <v/>
      </c>
      <c r="C23" s="130"/>
      <c r="D23" s="61" t="str">
        <f t="shared" si="7"/>
        <v/>
      </c>
      <c r="E23" s="61" t="str">
        <f t="shared" si="8"/>
        <v/>
      </c>
      <c r="F23" s="123"/>
      <c r="G23" s="123"/>
      <c r="H23" s="124"/>
      <c r="I23" s="75" t="str">
        <f t="shared" si="2"/>
        <v/>
      </c>
      <c r="J23" s="31" t="str">
        <f t="shared" si="1"/>
        <v/>
      </c>
      <c r="K23" s="68" t="str">
        <f t="shared" si="9"/>
        <v/>
      </c>
      <c r="L23" s="125"/>
      <c r="M23" s="126"/>
      <c r="N23" s="125"/>
      <c r="O23" s="126"/>
      <c r="P23" s="125"/>
      <c r="Q23" s="126"/>
      <c r="R23" s="125"/>
      <c r="S23" s="126"/>
      <c r="T23" s="126"/>
      <c r="U23" s="124"/>
      <c r="V23" s="127"/>
      <c r="W23" s="128"/>
      <c r="X23" s="129"/>
      <c r="Y23" s="74"/>
      <c r="Z23" s="64"/>
      <c r="AA23" s="65"/>
      <c r="AB23" s="66"/>
      <c r="AC23" s="72">
        <f t="shared" si="3"/>
        <v>0</v>
      </c>
      <c r="AD23" s="72">
        <f t="shared" si="4"/>
        <v>0</v>
      </c>
      <c r="AE23" s="73">
        <f t="shared" si="10"/>
        <v>0</v>
      </c>
      <c r="AF23" s="73">
        <f t="shared" si="11"/>
        <v>0</v>
      </c>
    </row>
    <row r="24" spans="1:32" s="25" customFormat="1" ht="25" customHeight="1">
      <c r="A24" s="36">
        <f t="shared" si="5"/>
        <v>13</v>
      </c>
      <c r="B24" s="67" t="str">
        <f t="shared" si="6"/>
        <v/>
      </c>
      <c r="C24" s="130"/>
      <c r="D24" s="61" t="str">
        <f t="shared" si="7"/>
        <v/>
      </c>
      <c r="E24" s="61" t="str">
        <f t="shared" si="8"/>
        <v/>
      </c>
      <c r="F24" s="123"/>
      <c r="G24" s="123"/>
      <c r="H24" s="124"/>
      <c r="I24" s="75" t="str">
        <f t="shared" si="2"/>
        <v/>
      </c>
      <c r="J24" s="31" t="str">
        <f t="shared" si="1"/>
        <v/>
      </c>
      <c r="K24" s="68" t="str">
        <f t="shared" si="9"/>
        <v/>
      </c>
      <c r="L24" s="125"/>
      <c r="M24" s="126"/>
      <c r="N24" s="125"/>
      <c r="O24" s="126"/>
      <c r="P24" s="125"/>
      <c r="Q24" s="126"/>
      <c r="R24" s="125"/>
      <c r="S24" s="126"/>
      <c r="T24" s="126"/>
      <c r="U24" s="124"/>
      <c r="V24" s="127"/>
      <c r="W24" s="128"/>
      <c r="X24" s="129"/>
      <c r="Y24" s="74"/>
      <c r="Z24" s="64"/>
      <c r="AA24" s="65"/>
      <c r="AB24" s="66"/>
      <c r="AC24" s="72">
        <f t="shared" si="3"/>
        <v>0</v>
      </c>
      <c r="AD24" s="72">
        <f t="shared" si="4"/>
        <v>0</v>
      </c>
      <c r="AE24" s="73">
        <f t="shared" si="10"/>
        <v>0</v>
      </c>
      <c r="AF24" s="73">
        <f t="shared" si="11"/>
        <v>0</v>
      </c>
    </row>
    <row r="25" spans="1:32" s="25" customFormat="1" ht="25" customHeight="1">
      <c r="A25" s="36">
        <f t="shared" si="5"/>
        <v>14</v>
      </c>
      <c r="B25" s="67" t="str">
        <f t="shared" si="6"/>
        <v/>
      </c>
      <c r="C25" s="130"/>
      <c r="D25" s="61" t="str">
        <f t="shared" si="7"/>
        <v/>
      </c>
      <c r="E25" s="61" t="str">
        <f t="shared" si="8"/>
        <v/>
      </c>
      <c r="F25" s="123"/>
      <c r="G25" s="123"/>
      <c r="H25" s="124"/>
      <c r="I25" s="75" t="str">
        <f t="shared" si="2"/>
        <v/>
      </c>
      <c r="J25" s="31" t="str">
        <f t="shared" si="1"/>
        <v/>
      </c>
      <c r="K25" s="68" t="str">
        <f t="shared" si="9"/>
        <v/>
      </c>
      <c r="L25" s="125"/>
      <c r="M25" s="126"/>
      <c r="N25" s="125"/>
      <c r="O25" s="126"/>
      <c r="P25" s="125"/>
      <c r="Q25" s="126"/>
      <c r="R25" s="125"/>
      <c r="S25" s="126"/>
      <c r="T25" s="126"/>
      <c r="U25" s="124"/>
      <c r="V25" s="127"/>
      <c r="W25" s="128"/>
      <c r="X25" s="129"/>
      <c r="Y25" s="74"/>
      <c r="Z25" s="64"/>
      <c r="AA25" s="65"/>
      <c r="AB25" s="66"/>
      <c r="AC25" s="72">
        <f t="shared" si="3"/>
        <v>0</v>
      </c>
      <c r="AD25" s="72">
        <f t="shared" si="4"/>
        <v>0</v>
      </c>
      <c r="AE25" s="73">
        <f t="shared" si="10"/>
        <v>0</v>
      </c>
      <c r="AF25" s="73">
        <f t="shared" si="11"/>
        <v>0</v>
      </c>
    </row>
    <row r="26" spans="1:32" s="25" customFormat="1" ht="25" customHeight="1">
      <c r="A26" s="36">
        <f t="shared" si="5"/>
        <v>15</v>
      </c>
      <c r="B26" s="67" t="str">
        <f t="shared" si="6"/>
        <v/>
      </c>
      <c r="C26" s="130"/>
      <c r="D26" s="61" t="str">
        <f t="shared" si="7"/>
        <v/>
      </c>
      <c r="E26" s="61" t="str">
        <f t="shared" si="8"/>
        <v/>
      </c>
      <c r="F26" s="123"/>
      <c r="G26" s="123"/>
      <c r="H26" s="124"/>
      <c r="I26" s="75" t="str">
        <f t="shared" si="2"/>
        <v/>
      </c>
      <c r="J26" s="31" t="str">
        <f t="shared" si="1"/>
        <v/>
      </c>
      <c r="K26" s="68" t="str">
        <f t="shared" si="9"/>
        <v/>
      </c>
      <c r="L26" s="125"/>
      <c r="M26" s="126"/>
      <c r="N26" s="125"/>
      <c r="O26" s="126"/>
      <c r="P26" s="125"/>
      <c r="Q26" s="126"/>
      <c r="R26" s="125"/>
      <c r="S26" s="126"/>
      <c r="T26" s="126"/>
      <c r="U26" s="124"/>
      <c r="V26" s="127"/>
      <c r="W26" s="128"/>
      <c r="X26" s="129"/>
      <c r="Y26" s="74"/>
      <c r="Z26" s="64"/>
      <c r="AA26" s="65"/>
      <c r="AB26" s="66"/>
      <c r="AC26" s="72">
        <f t="shared" si="3"/>
        <v>0</v>
      </c>
      <c r="AD26" s="72">
        <f t="shared" si="4"/>
        <v>0</v>
      </c>
      <c r="AE26" s="73">
        <f t="shared" si="10"/>
        <v>0</v>
      </c>
      <c r="AF26" s="73">
        <f t="shared" si="11"/>
        <v>0</v>
      </c>
    </row>
    <row r="27" spans="1:32" s="25" customFormat="1" ht="25" customHeight="1">
      <c r="A27" s="36">
        <f t="shared" si="5"/>
        <v>16</v>
      </c>
      <c r="B27" s="67" t="str">
        <f t="shared" si="6"/>
        <v/>
      </c>
      <c r="C27" s="130"/>
      <c r="D27" s="61" t="str">
        <f t="shared" si="7"/>
        <v/>
      </c>
      <c r="E27" s="61" t="str">
        <f t="shared" si="8"/>
        <v/>
      </c>
      <c r="F27" s="123"/>
      <c r="G27" s="123"/>
      <c r="H27" s="124"/>
      <c r="I27" s="75" t="str">
        <f t="shared" si="2"/>
        <v/>
      </c>
      <c r="J27" s="31" t="str">
        <f t="shared" si="1"/>
        <v/>
      </c>
      <c r="K27" s="68" t="str">
        <f t="shared" si="9"/>
        <v/>
      </c>
      <c r="L27" s="125"/>
      <c r="M27" s="126"/>
      <c r="N27" s="125"/>
      <c r="O27" s="126"/>
      <c r="P27" s="125"/>
      <c r="Q27" s="126"/>
      <c r="R27" s="125"/>
      <c r="S27" s="126"/>
      <c r="T27" s="126"/>
      <c r="U27" s="124"/>
      <c r="V27" s="127"/>
      <c r="W27" s="128"/>
      <c r="X27" s="129"/>
      <c r="Y27" s="74"/>
      <c r="Z27" s="64"/>
      <c r="AA27" s="65"/>
      <c r="AB27" s="66"/>
      <c r="AC27" s="72">
        <f t="shared" si="3"/>
        <v>0</v>
      </c>
      <c r="AD27" s="72">
        <f t="shared" si="4"/>
        <v>0</v>
      </c>
      <c r="AE27" s="73">
        <f t="shared" si="10"/>
        <v>0</v>
      </c>
      <c r="AF27" s="73">
        <f t="shared" si="11"/>
        <v>0</v>
      </c>
    </row>
    <row r="28" spans="1:32" s="25" customFormat="1" ht="25" customHeight="1">
      <c r="A28" s="36">
        <f t="shared" si="5"/>
        <v>17</v>
      </c>
      <c r="B28" s="67" t="str">
        <f t="shared" si="6"/>
        <v/>
      </c>
      <c r="C28" s="130"/>
      <c r="D28" s="61" t="str">
        <f t="shared" si="7"/>
        <v/>
      </c>
      <c r="E28" s="61" t="str">
        <f t="shared" si="8"/>
        <v/>
      </c>
      <c r="F28" s="123"/>
      <c r="G28" s="123"/>
      <c r="H28" s="124"/>
      <c r="I28" s="75" t="str">
        <f t="shared" si="2"/>
        <v/>
      </c>
      <c r="J28" s="31" t="str">
        <f t="shared" si="1"/>
        <v/>
      </c>
      <c r="K28" s="68" t="str">
        <f t="shared" si="9"/>
        <v/>
      </c>
      <c r="L28" s="125"/>
      <c r="M28" s="126"/>
      <c r="N28" s="125"/>
      <c r="O28" s="126"/>
      <c r="P28" s="125"/>
      <c r="Q28" s="126"/>
      <c r="R28" s="125"/>
      <c r="S28" s="126"/>
      <c r="T28" s="126"/>
      <c r="U28" s="124"/>
      <c r="V28" s="127"/>
      <c r="W28" s="128"/>
      <c r="X28" s="129"/>
      <c r="Y28" s="74"/>
      <c r="Z28" s="64"/>
      <c r="AA28" s="65"/>
      <c r="AB28" s="66"/>
      <c r="AC28" s="72">
        <f t="shared" si="3"/>
        <v>0</v>
      </c>
      <c r="AD28" s="72">
        <f t="shared" si="4"/>
        <v>0</v>
      </c>
      <c r="AE28" s="73">
        <f t="shared" si="10"/>
        <v>0</v>
      </c>
      <c r="AF28" s="73">
        <f t="shared" si="11"/>
        <v>0</v>
      </c>
    </row>
    <row r="29" spans="1:32" s="25" customFormat="1" ht="25" customHeight="1">
      <c r="A29" s="36">
        <f t="shared" si="5"/>
        <v>18</v>
      </c>
      <c r="B29" s="67" t="str">
        <f t="shared" si="6"/>
        <v/>
      </c>
      <c r="C29" s="130"/>
      <c r="D29" s="61" t="str">
        <f t="shared" si="7"/>
        <v/>
      </c>
      <c r="E29" s="61" t="str">
        <f t="shared" si="8"/>
        <v/>
      </c>
      <c r="F29" s="123"/>
      <c r="G29" s="123"/>
      <c r="H29" s="124"/>
      <c r="I29" s="75" t="str">
        <f t="shared" si="2"/>
        <v/>
      </c>
      <c r="J29" s="31" t="str">
        <f t="shared" si="1"/>
        <v/>
      </c>
      <c r="K29" s="68" t="str">
        <f t="shared" si="9"/>
        <v/>
      </c>
      <c r="L29" s="125"/>
      <c r="M29" s="126"/>
      <c r="N29" s="125"/>
      <c r="O29" s="126"/>
      <c r="P29" s="125"/>
      <c r="Q29" s="126"/>
      <c r="R29" s="125"/>
      <c r="S29" s="126"/>
      <c r="T29" s="126"/>
      <c r="U29" s="124"/>
      <c r="V29" s="127"/>
      <c r="W29" s="128"/>
      <c r="X29" s="129"/>
      <c r="Y29" s="74"/>
      <c r="Z29" s="64"/>
      <c r="AA29" s="65"/>
      <c r="AB29" s="66"/>
      <c r="AC29" s="72">
        <f t="shared" si="3"/>
        <v>0</v>
      </c>
      <c r="AD29" s="72">
        <f t="shared" si="4"/>
        <v>0</v>
      </c>
      <c r="AE29" s="73">
        <f t="shared" si="10"/>
        <v>0</v>
      </c>
      <c r="AF29" s="73">
        <f t="shared" si="11"/>
        <v>0</v>
      </c>
    </row>
    <row r="30" spans="1:32" s="25" customFormat="1" ht="25" customHeight="1">
      <c r="A30" s="36">
        <f t="shared" si="5"/>
        <v>19</v>
      </c>
      <c r="B30" s="67" t="str">
        <f t="shared" si="6"/>
        <v/>
      </c>
      <c r="C30" s="130"/>
      <c r="D30" s="61" t="str">
        <f t="shared" si="7"/>
        <v/>
      </c>
      <c r="E30" s="61" t="str">
        <f t="shared" si="8"/>
        <v/>
      </c>
      <c r="F30" s="123"/>
      <c r="G30" s="123"/>
      <c r="H30" s="124"/>
      <c r="I30" s="75" t="str">
        <f t="shared" si="2"/>
        <v/>
      </c>
      <c r="J30" s="31" t="str">
        <f t="shared" si="1"/>
        <v/>
      </c>
      <c r="K30" s="68" t="str">
        <f t="shared" si="9"/>
        <v/>
      </c>
      <c r="L30" s="125"/>
      <c r="M30" s="126"/>
      <c r="N30" s="125"/>
      <c r="O30" s="126"/>
      <c r="P30" s="125"/>
      <c r="Q30" s="126"/>
      <c r="R30" s="125"/>
      <c r="S30" s="126"/>
      <c r="T30" s="126"/>
      <c r="U30" s="124"/>
      <c r="V30" s="127"/>
      <c r="W30" s="128"/>
      <c r="X30" s="129"/>
      <c r="Y30" s="74"/>
      <c r="Z30" s="64"/>
      <c r="AA30" s="65"/>
      <c r="AB30" s="66"/>
      <c r="AC30" s="72">
        <f t="shared" si="3"/>
        <v>0</v>
      </c>
      <c r="AD30" s="72">
        <f t="shared" si="4"/>
        <v>0</v>
      </c>
      <c r="AE30" s="73">
        <f t="shared" si="10"/>
        <v>0</v>
      </c>
      <c r="AF30" s="73">
        <f t="shared" si="11"/>
        <v>0</v>
      </c>
    </row>
    <row r="31" spans="1:32" s="25" customFormat="1" ht="25" customHeight="1">
      <c r="A31" s="36">
        <f t="shared" si="5"/>
        <v>20</v>
      </c>
      <c r="B31" s="67" t="str">
        <f t="shared" si="6"/>
        <v/>
      </c>
      <c r="C31" s="130"/>
      <c r="D31" s="61" t="str">
        <f t="shared" si="7"/>
        <v/>
      </c>
      <c r="E31" s="61" t="str">
        <f t="shared" si="8"/>
        <v/>
      </c>
      <c r="F31" s="123"/>
      <c r="G31" s="123"/>
      <c r="H31" s="124"/>
      <c r="I31" s="75" t="str">
        <f t="shared" si="2"/>
        <v/>
      </c>
      <c r="J31" s="31" t="str">
        <f t="shared" si="1"/>
        <v/>
      </c>
      <c r="K31" s="68" t="str">
        <f t="shared" si="9"/>
        <v/>
      </c>
      <c r="L31" s="125"/>
      <c r="M31" s="126"/>
      <c r="N31" s="125"/>
      <c r="O31" s="126"/>
      <c r="P31" s="125"/>
      <c r="Q31" s="126"/>
      <c r="R31" s="125"/>
      <c r="S31" s="126"/>
      <c r="T31" s="126"/>
      <c r="U31" s="124"/>
      <c r="V31" s="127"/>
      <c r="W31" s="128"/>
      <c r="X31" s="129"/>
      <c r="Y31" s="74"/>
      <c r="Z31" s="64"/>
      <c r="AA31" s="65"/>
      <c r="AB31" s="66"/>
      <c r="AC31" s="72">
        <f t="shared" si="3"/>
        <v>0</v>
      </c>
      <c r="AD31" s="72">
        <f t="shared" si="4"/>
        <v>0</v>
      </c>
      <c r="AE31" s="73">
        <f t="shared" si="10"/>
        <v>0</v>
      </c>
      <c r="AF31" s="73">
        <f t="shared" si="11"/>
        <v>0</v>
      </c>
    </row>
    <row r="32" spans="1:32" s="25" customFormat="1" ht="25" customHeight="1">
      <c r="A32" s="36">
        <f t="shared" si="5"/>
        <v>21</v>
      </c>
      <c r="B32" s="67" t="str">
        <f t="shared" si="6"/>
        <v/>
      </c>
      <c r="C32" s="130"/>
      <c r="D32" s="61" t="str">
        <f t="shared" si="7"/>
        <v/>
      </c>
      <c r="E32" s="61" t="str">
        <f t="shared" si="8"/>
        <v/>
      </c>
      <c r="F32" s="123"/>
      <c r="G32" s="123"/>
      <c r="H32" s="124"/>
      <c r="I32" s="75" t="str">
        <f t="shared" si="2"/>
        <v/>
      </c>
      <c r="J32" s="31" t="str">
        <f t="shared" si="1"/>
        <v/>
      </c>
      <c r="K32" s="68" t="str">
        <f t="shared" si="9"/>
        <v/>
      </c>
      <c r="L32" s="125"/>
      <c r="M32" s="126"/>
      <c r="N32" s="125"/>
      <c r="O32" s="126"/>
      <c r="P32" s="125"/>
      <c r="Q32" s="126"/>
      <c r="R32" s="125"/>
      <c r="S32" s="126"/>
      <c r="T32" s="126"/>
      <c r="U32" s="124"/>
      <c r="V32" s="127"/>
      <c r="W32" s="128"/>
      <c r="X32" s="129"/>
      <c r="Y32" s="74"/>
      <c r="Z32" s="64"/>
      <c r="AA32" s="65"/>
      <c r="AB32" s="66"/>
      <c r="AC32" s="72">
        <f t="shared" si="3"/>
        <v>0</v>
      </c>
      <c r="AD32" s="72">
        <f t="shared" si="4"/>
        <v>0</v>
      </c>
      <c r="AE32" s="73">
        <f t="shared" si="10"/>
        <v>0</v>
      </c>
      <c r="AF32" s="73">
        <f t="shared" si="11"/>
        <v>0</v>
      </c>
    </row>
    <row r="33" spans="1:32" s="25" customFormat="1" ht="25" customHeight="1">
      <c r="A33" s="36">
        <f t="shared" si="5"/>
        <v>22</v>
      </c>
      <c r="B33" s="67" t="str">
        <f t="shared" si="6"/>
        <v/>
      </c>
      <c r="C33" s="130"/>
      <c r="D33" s="61" t="str">
        <f t="shared" si="7"/>
        <v/>
      </c>
      <c r="E33" s="61" t="str">
        <f t="shared" si="8"/>
        <v/>
      </c>
      <c r="F33" s="123"/>
      <c r="G33" s="123"/>
      <c r="H33" s="124"/>
      <c r="I33" s="75" t="str">
        <f t="shared" si="2"/>
        <v/>
      </c>
      <c r="J33" s="31" t="str">
        <f t="shared" si="1"/>
        <v/>
      </c>
      <c r="K33" s="68" t="str">
        <f t="shared" si="9"/>
        <v/>
      </c>
      <c r="L33" s="125"/>
      <c r="M33" s="126"/>
      <c r="N33" s="125"/>
      <c r="O33" s="126"/>
      <c r="P33" s="125"/>
      <c r="Q33" s="126"/>
      <c r="R33" s="125"/>
      <c r="S33" s="126"/>
      <c r="T33" s="126"/>
      <c r="U33" s="124"/>
      <c r="V33" s="127"/>
      <c r="W33" s="128"/>
      <c r="X33" s="129"/>
      <c r="Y33" s="74"/>
      <c r="Z33" s="64"/>
      <c r="AA33" s="65"/>
      <c r="AB33" s="66"/>
      <c r="AC33" s="72">
        <f t="shared" si="3"/>
        <v>0</v>
      </c>
      <c r="AD33" s="72">
        <f t="shared" si="4"/>
        <v>0</v>
      </c>
      <c r="AE33" s="73">
        <f t="shared" si="10"/>
        <v>0</v>
      </c>
      <c r="AF33" s="73">
        <f t="shared" si="11"/>
        <v>0</v>
      </c>
    </row>
    <row r="34" spans="1:32" s="25" customFormat="1" ht="25" customHeight="1">
      <c r="A34" s="36">
        <f t="shared" si="5"/>
        <v>23</v>
      </c>
      <c r="B34" s="67" t="str">
        <f t="shared" si="6"/>
        <v/>
      </c>
      <c r="C34" s="130"/>
      <c r="D34" s="61" t="str">
        <f t="shared" si="7"/>
        <v/>
      </c>
      <c r="E34" s="61" t="str">
        <f t="shared" si="8"/>
        <v/>
      </c>
      <c r="F34" s="123"/>
      <c r="G34" s="123"/>
      <c r="H34" s="124"/>
      <c r="I34" s="75" t="str">
        <f t="shared" si="2"/>
        <v/>
      </c>
      <c r="J34" s="31" t="str">
        <f t="shared" si="1"/>
        <v/>
      </c>
      <c r="K34" s="68" t="str">
        <f t="shared" si="9"/>
        <v/>
      </c>
      <c r="L34" s="125"/>
      <c r="M34" s="126"/>
      <c r="N34" s="125"/>
      <c r="O34" s="126"/>
      <c r="P34" s="125"/>
      <c r="Q34" s="126"/>
      <c r="R34" s="125"/>
      <c r="S34" s="126"/>
      <c r="T34" s="126"/>
      <c r="U34" s="124"/>
      <c r="V34" s="127"/>
      <c r="W34" s="128"/>
      <c r="X34" s="129"/>
      <c r="Y34" s="74"/>
      <c r="Z34" s="64"/>
      <c r="AA34" s="65"/>
      <c r="AB34" s="66"/>
      <c r="AC34" s="72">
        <f t="shared" si="3"/>
        <v>0</v>
      </c>
      <c r="AD34" s="72">
        <f t="shared" si="4"/>
        <v>0</v>
      </c>
      <c r="AE34" s="73">
        <f t="shared" si="10"/>
        <v>0</v>
      </c>
      <c r="AF34" s="73">
        <f t="shared" si="11"/>
        <v>0</v>
      </c>
    </row>
    <row r="35" spans="1:32" s="25" customFormat="1" ht="25" customHeight="1">
      <c r="A35" s="36">
        <f t="shared" si="5"/>
        <v>24</v>
      </c>
      <c r="B35" s="67" t="str">
        <f t="shared" si="6"/>
        <v/>
      </c>
      <c r="C35" s="130"/>
      <c r="D35" s="61" t="str">
        <f t="shared" si="7"/>
        <v/>
      </c>
      <c r="E35" s="61" t="str">
        <f t="shared" si="8"/>
        <v/>
      </c>
      <c r="F35" s="123"/>
      <c r="G35" s="123"/>
      <c r="H35" s="124"/>
      <c r="I35" s="75" t="str">
        <f t="shared" si="2"/>
        <v/>
      </c>
      <c r="J35" s="31" t="str">
        <f t="shared" si="1"/>
        <v/>
      </c>
      <c r="K35" s="68" t="str">
        <f t="shared" si="9"/>
        <v/>
      </c>
      <c r="L35" s="125"/>
      <c r="M35" s="126"/>
      <c r="N35" s="125"/>
      <c r="O35" s="126"/>
      <c r="P35" s="125"/>
      <c r="Q35" s="126"/>
      <c r="R35" s="125"/>
      <c r="S35" s="126"/>
      <c r="T35" s="126"/>
      <c r="U35" s="124"/>
      <c r="V35" s="127"/>
      <c r="W35" s="128"/>
      <c r="X35" s="129"/>
      <c r="Y35" s="74"/>
      <c r="Z35" s="64"/>
      <c r="AA35" s="65"/>
      <c r="AB35" s="66"/>
      <c r="AC35" s="72">
        <f t="shared" si="3"/>
        <v>0</v>
      </c>
      <c r="AD35" s="72">
        <f t="shared" si="4"/>
        <v>0</v>
      </c>
      <c r="AE35" s="73">
        <f t="shared" si="10"/>
        <v>0</v>
      </c>
      <c r="AF35" s="73">
        <f t="shared" si="11"/>
        <v>0</v>
      </c>
    </row>
    <row r="36" spans="1:32" s="25" customFormat="1" ht="25" customHeight="1">
      <c r="A36" s="36">
        <f t="shared" si="5"/>
        <v>25</v>
      </c>
      <c r="B36" s="67" t="str">
        <f t="shared" si="6"/>
        <v/>
      </c>
      <c r="C36" s="130"/>
      <c r="D36" s="61" t="str">
        <f t="shared" si="7"/>
        <v/>
      </c>
      <c r="E36" s="61" t="str">
        <f t="shared" si="8"/>
        <v/>
      </c>
      <c r="F36" s="123"/>
      <c r="G36" s="123"/>
      <c r="H36" s="124"/>
      <c r="I36" s="75" t="str">
        <f t="shared" si="2"/>
        <v/>
      </c>
      <c r="J36" s="31" t="str">
        <f t="shared" si="1"/>
        <v/>
      </c>
      <c r="K36" s="68" t="str">
        <f t="shared" si="9"/>
        <v/>
      </c>
      <c r="L36" s="125"/>
      <c r="M36" s="126"/>
      <c r="N36" s="125"/>
      <c r="O36" s="126"/>
      <c r="P36" s="125"/>
      <c r="Q36" s="126"/>
      <c r="R36" s="125"/>
      <c r="S36" s="126"/>
      <c r="T36" s="126"/>
      <c r="U36" s="124"/>
      <c r="V36" s="127"/>
      <c r="W36" s="128"/>
      <c r="X36" s="129"/>
      <c r="Y36" s="74"/>
      <c r="Z36" s="64"/>
      <c r="AA36" s="65"/>
      <c r="AB36" s="66"/>
      <c r="AC36" s="72">
        <f t="shared" si="3"/>
        <v>0</v>
      </c>
      <c r="AD36" s="72">
        <f t="shared" si="4"/>
        <v>0</v>
      </c>
      <c r="AE36" s="73">
        <f t="shared" si="10"/>
        <v>0</v>
      </c>
      <c r="AF36" s="73">
        <f t="shared" si="11"/>
        <v>0</v>
      </c>
    </row>
    <row r="37" spans="1:32" s="25" customFormat="1" ht="25" customHeight="1">
      <c r="A37" s="36">
        <f t="shared" si="5"/>
        <v>26</v>
      </c>
      <c r="B37" s="67" t="str">
        <f t="shared" si="6"/>
        <v/>
      </c>
      <c r="C37" s="130"/>
      <c r="D37" s="61" t="str">
        <f t="shared" si="7"/>
        <v/>
      </c>
      <c r="E37" s="61" t="str">
        <f t="shared" si="8"/>
        <v/>
      </c>
      <c r="F37" s="123"/>
      <c r="G37" s="123"/>
      <c r="H37" s="124"/>
      <c r="I37" s="75" t="str">
        <f t="shared" si="2"/>
        <v/>
      </c>
      <c r="J37" s="31" t="str">
        <f t="shared" si="1"/>
        <v/>
      </c>
      <c r="K37" s="68" t="str">
        <f t="shared" si="9"/>
        <v/>
      </c>
      <c r="L37" s="125"/>
      <c r="M37" s="126"/>
      <c r="N37" s="125"/>
      <c r="O37" s="126"/>
      <c r="P37" s="125"/>
      <c r="Q37" s="126"/>
      <c r="R37" s="125"/>
      <c r="S37" s="126"/>
      <c r="T37" s="126"/>
      <c r="U37" s="124"/>
      <c r="V37" s="127"/>
      <c r="W37" s="128"/>
      <c r="X37" s="129"/>
      <c r="Y37" s="74"/>
      <c r="Z37" s="64"/>
      <c r="AA37" s="65"/>
      <c r="AB37" s="66"/>
      <c r="AC37" s="72">
        <f t="shared" si="3"/>
        <v>0</v>
      </c>
      <c r="AD37" s="72">
        <f t="shared" si="4"/>
        <v>0</v>
      </c>
      <c r="AE37" s="73">
        <f t="shared" si="10"/>
        <v>0</v>
      </c>
      <c r="AF37" s="73">
        <f t="shared" si="11"/>
        <v>0</v>
      </c>
    </row>
    <row r="38" spans="1:32" s="25" customFormat="1" ht="25" customHeight="1">
      <c r="A38" s="36">
        <f t="shared" si="5"/>
        <v>27</v>
      </c>
      <c r="B38" s="67" t="str">
        <f t="shared" si="6"/>
        <v/>
      </c>
      <c r="C38" s="130"/>
      <c r="D38" s="61" t="str">
        <f t="shared" si="7"/>
        <v/>
      </c>
      <c r="E38" s="61" t="str">
        <f t="shared" si="8"/>
        <v/>
      </c>
      <c r="F38" s="123"/>
      <c r="G38" s="123"/>
      <c r="H38" s="124"/>
      <c r="I38" s="75" t="str">
        <f t="shared" si="2"/>
        <v/>
      </c>
      <c r="J38" s="31" t="str">
        <f t="shared" si="1"/>
        <v/>
      </c>
      <c r="K38" s="68" t="str">
        <f t="shared" si="9"/>
        <v/>
      </c>
      <c r="L38" s="125"/>
      <c r="M38" s="126"/>
      <c r="N38" s="125"/>
      <c r="O38" s="126"/>
      <c r="P38" s="125"/>
      <c r="Q38" s="126"/>
      <c r="R38" s="125"/>
      <c r="S38" s="126"/>
      <c r="T38" s="126"/>
      <c r="U38" s="124"/>
      <c r="V38" s="127"/>
      <c r="W38" s="128"/>
      <c r="X38" s="129"/>
      <c r="Y38" s="74"/>
      <c r="Z38" s="64"/>
      <c r="AA38" s="65"/>
      <c r="AB38" s="66"/>
      <c r="AC38" s="72">
        <f t="shared" si="3"/>
        <v>0</v>
      </c>
      <c r="AD38" s="72">
        <f t="shared" si="4"/>
        <v>0</v>
      </c>
      <c r="AE38" s="73">
        <f t="shared" si="10"/>
        <v>0</v>
      </c>
      <c r="AF38" s="73">
        <f t="shared" si="11"/>
        <v>0</v>
      </c>
    </row>
    <row r="39" spans="1:32" s="25" customFormat="1" ht="25" customHeight="1">
      <c r="A39" s="36">
        <f t="shared" si="5"/>
        <v>28</v>
      </c>
      <c r="B39" s="67" t="str">
        <f t="shared" si="6"/>
        <v/>
      </c>
      <c r="C39" s="130"/>
      <c r="D39" s="61" t="str">
        <f t="shared" si="7"/>
        <v/>
      </c>
      <c r="E39" s="61" t="str">
        <f t="shared" si="8"/>
        <v/>
      </c>
      <c r="F39" s="123"/>
      <c r="G39" s="123"/>
      <c r="H39" s="124"/>
      <c r="I39" s="75" t="str">
        <f t="shared" si="2"/>
        <v/>
      </c>
      <c r="J39" s="31" t="str">
        <f t="shared" si="1"/>
        <v/>
      </c>
      <c r="K39" s="68" t="str">
        <f t="shared" si="9"/>
        <v/>
      </c>
      <c r="L39" s="125"/>
      <c r="M39" s="126"/>
      <c r="N39" s="125"/>
      <c r="O39" s="126"/>
      <c r="P39" s="125"/>
      <c r="Q39" s="126"/>
      <c r="R39" s="125"/>
      <c r="S39" s="126"/>
      <c r="T39" s="126"/>
      <c r="U39" s="124"/>
      <c r="V39" s="127"/>
      <c r="W39" s="128"/>
      <c r="X39" s="129"/>
      <c r="Y39" s="74"/>
      <c r="Z39" s="64"/>
      <c r="AA39" s="65"/>
      <c r="AB39" s="66"/>
      <c r="AC39" s="72">
        <f t="shared" si="3"/>
        <v>0</v>
      </c>
      <c r="AD39" s="72">
        <f t="shared" si="4"/>
        <v>0</v>
      </c>
      <c r="AE39" s="73">
        <f t="shared" si="10"/>
        <v>0</v>
      </c>
      <c r="AF39" s="73">
        <f t="shared" si="11"/>
        <v>0</v>
      </c>
    </row>
    <row r="40" spans="1:32" s="25" customFormat="1" ht="25" customHeight="1">
      <c r="A40" s="36">
        <f t="shared" si="5"/>
        <v>29</v>
      </c>
      <c r="B40" s="67" t="str">
        <f t="shared" si="6"/>
        <v/>
      </c>
      <c r="C40" s="130"/>
      <c r="D40" s="61" t="str">
        <f t="shared" si="7"/>
        <v/>
      </c>
      <c r="E40" s="61" t="str">
        <f t="shared" si="8"/>
        <v/>
      </c>
      <c r="F40" s="123"/>
      <c r="G40" s="123"/>
      <c r="H40" s="124"/>
      <c r="I40" s="75" t="str">
        <f t="shared" si="2"/>
        <v/>
      </c>
      <c r="J40" s="31" t="str">
        <f t="shared" si="1"/>
        <v/>
      </c>
      <c r="K40" s="68" t="str">
        <f t="shared" si="9"/>
        <v/>
      </c>
      <c r="L40" s="125"/>
      <c r="M40" s="126"/>
      <c r="N40" s="125"/>
      <c r="O40" s="126"/>
      <c r="P40" s="125"/>
      <c r="Q40" s="126"/>
      <c r="R40" s="125"/>
      <c r="S40" s="126"/>
      <c r="T40" s="126"/>
      <c r="U40" s="124"/>
      <c r="V40" s="127"/>
      <c r="W40" s="128"/>
      <c r="X40" s="129"/>
      <c r="Y40" s="74"/>
      <c r="Z40" s="64"/>
      <c r="AA40" s="65"/>
      <c r="AB40" s="66"/>
      <c r="AC40" s="72">
        <f t="shared" si="3"/>
        <v>0</v>
      </c>
      <c r="AD40" s="72">
        <f t="shared" si="4"/>
        <v>0</v>
      </c>
      <c r="AE40" s="73">
        <f t="shared" si="10"/>
        <v>0</v>
      </c>
      <c r="AF40" s="73">
        <f t="shared" si="11"/>
        <v>0</v>
      </c>
    </row>
    <row r="41" spans="1:32" s="25" customFormat="1" ht="25" customHeight="1">
      <c r="A41" s="36">
        <f t="shared" si="5"/>
        <v>30</v>
      </c>
      <c r="B41" s="67" t="str">
        <f t="shared" si="6"/>
        <v/>
      </c>
      <c r="C41" s="130"/>
      <c r="D41" s="61" t="str">
        <f t="shared" si="7"/>
        <v/>
      </c>
      <c r="E41" s="61" t="str">
        <f t="shared" si="8"/>
        <v/>
      </c>
      <c r="F41" s="123"/>
      <c r="G41" s="123"/>
      <c r="H41" s="124"/>
      <c r="I41" s="75" t="str">
        <f t="shared" si="2"/>
        <v/>
      </c>
      <c r="J41" s="31" t="str">
        <f t="shared" si="1"/>
        <v/>
      </c>
      <c r="K41" s="68" t="str">
        <f t="shared" si="9"/>
        <v/>
      </c>
      <c r="L41" s="125"/>
      <c r="M41" s="126"/>
      <c r="N41" s="125"/>
      <c r="O41" s="126"/>
      <c r="P41" s="125"/>
      <c r="Q41" s="126"/>
      <c r="R41" s="125"/>
      <c r="S41" s="126"/>
      <c r="T41" s="126"/>
      <c r="U41" s="124"/>
      <c r="V41" s="127"/>
      <c r="W41" s="128"/>
      <c r="X41" s="129"/>
      <c r="Y41" s="74"/>
      <c r="Z41" s="64"/>
      <c r="AA41" s="65"/>
      <c r="AB41" s="66"/>
      <c r="AC41" s="72">
        <f t="shared" si="3"/>
        <v>0</v>
      </c>
      <c r="AD41" s="72">
        <f t="shared" si="4"/>
        <v>0</v>
      </c>
      <c r="AE41" s="73">
        <f t="shared" si="10"/>
        <v>0</v>
      </c>
      <c r="AF41" s="73">
        <f t="shared" si="11"/>
        <v>0</v>
      </c>
    </row>
    <row r="42" spans="1:32" s="25" customFormat="1" ht="25" customHeight="1">
      <c r="A42" s="36">
        <f t="shared" si="5"/>
        <v>31</v>
      </c>
      <c r="B42" s="67" t="str">
        <f t="shared" si="6"/>
        <v/>
      </c>
      <c r="C42" s="130"/>
      <c r="D42" s="61" t="str">
        <f t="shared" si="7"/>
        <v/>
      </c>
      <c r="E42" s="61" t="str">
        <f t="shared" si="8"/>
        <v/>
      </c>
      <c r="F42" s="123"/>
      <c r="G42" s="123"/>
      <c r="H42" s="124"/>
      <c r="I42" s="75" t="str">
        <f t="shared" si="2"/>
        <v/>
      </c>
      <c r="J42" s="31" t="str">
        <f t="shared" si="1"/>
        <v/>
      </c>
      <c r="K42" s="68" t="str">
        <f t="shared" si="9"/>
        <v/>
      </c>
      <c r="L42" s="125"/>
      <c r="M42" s="126"/>
      <c r="N42" s="125"/>
      <c r="O42" s="126"/>
      <c r="P42" s="125"/>
      <c r="Q42" s="126"/>
      <c r="R42" s="125"/>
      <c r="S42" s="126"/>
      <c r="T42" s="126"/>
      <c r="U42" s="124"/>
      <c r="V42" s="127"/>
      <c r="W42" s="128"/>
      <c r="X42" s="129"/>
      <c r="Y42" s="74"/>
      <c r="Z42" s="64"/>
      <c r="AA42" s="65"/>
      <c r="AB42" s="66"/>
      <c r="AC42" s="72">
        <f t="shared" si="3"/>
        <v>0</v>
      </c>
      <c r="AD42" s="72">
        <f t="shared" si="4"/>
        <v>0</v>
      </c>
      <c r="AE42" s="73">
        <f t="shared" si="10"/>
        <v>0</v>
      </c>
      <c r="AF42" s="73">
        <f t="shared" si="11"/>
        <v>0</v>
      </c>
    </row>
    <row r="43" spans="1:32" s="25" customFormat="1" ht="25" customHeight="1">
      <c r="A43" s="36">
        <f t="shared" si="5"/>
        <v>32</v>
      </c>
      <c r="B43" s="67" t="str">
        <f t="shared" si="6"/>
        <v/>
      </c>
      <c r="C43" s="130"/>
      <c r="D43" s="61" t="str">
        <f t="shared" si="7"/>
        <v/>
      </c>
      <c r="E43" s="61" t="str">
        <f t="shared" si="8"/>
        <v/>
      </c>
      <c r="F43" s="123"/>
      <c r="G43" s="123"/>
      <c r="H43" s="124"/>
      <c r="I43" s="75" t="str">
        <f t="shared" si="2"/>
        <v/>
      </c>
      <c r="J43" s="31" t="str">
        <f t="shared" ref="J43:J61" si="12">IF(F43="","",3)</f>
        <v/>
      </c>
      <c r="K43" s="68" t="str">
        <f t="shared" si="9"/>
        <v/>
      </c>
      <c r="L43" s="125"/>
      <c r="M43" s="126"/>
      <c r="N43" s="125"/>
      <c r="O43" s="126"/>
      <c r="P43" s="125"/>
      <c r="Q43" s="126"/>
      <c r="R43" s="125"/>
      <c r="S43" s="126"/>
      <c r="T43" s="126"/>
      <c r="U43" s="124"/>
      <c r="V43" s="127"/>
      <c r="W43" s="128"/>
      <c r="X43" s="129"/>
      <c r="Y43" s="74"/>
      <c r="Z43" s="64"/>
      <c r="AA43" s="65"/>
      <c r="AB43" s="66"/>
      <c r="AC43" s="72">
        <f t="shared" si="3"/>
        <v>0</v>
      </c>
      <c r="AD43" s="72">
        <f t="shared" si="4"/>
        <v>0</v>
      </c>
      <c r="AE43" s="73">
        <f t="shared" si="10"/>
        <v>0</v>
      </c>
      <c r="AF43" s="73">
        <f t="shared" si="11"/>
        <v>0</v>
      </c>
    </row>
    <row r="44" spans="1:32" s="25" customFormat="1" ht="25" customHeight="1">
      <c r="A44" s="36">
        <f t="shared" si="5"/>
        <v>33</v>
      </c>
      <c r="B44" s="67" t="str">
        <f t="shared" si="6"/>
        <v/>
      </c>
      <c r="C44" s="130"/>
      <c r="D44" s="61" t="str">
        <f t="shared" si="7"/>
        <v/>
      </c>
      <c r="E44" s="61" t="str">
        <f t="shared" si="8"/>
        <v/>
      </c>
      <c r="F44" s="123"/>
      <c r="G44" s="123"/>
      <c r="H44" s="124"/>
      <c r="I44" s="75" t="str">
        <f t="shared" ref="I44:I61" si="13">IF(G44="","",G44&amp;"（"&amp;H44&amp;"）")</f>
        <v/>
      </c>
      <c r="J44" s="31" t="str">
        <f t="shared" si="12"/>
        <v/>
      </c>
      <c r="K44" s="68" t="str">
        <f t="shared" si="9"/>
        <v/>
      </c>
      <c r="L44" s="125"/>
      <c r="M44" s="126"/>
      <c r="N44" s="125"/>
      <c r="O44" s="126"/>
      <c r="P44" s="125"/>
      <c r="Q44" s="126"/>
      <c r="R44" s="125"/>
      <c r="S44" s="126"/>
      <c r="T44" s="126"/>
      <c r="U44" s="124"/>
      <c r="V44" s="127"/>
      <c r="W44" s="128"/>
      <c r="X44" s="129"/>
      <c r="Y44" s="74"/>
      <c r="Z44" s="64"/>
      <c r="AA44" s="65"/>
      <c r="AB44" s="66"/>
      <c r="AC44" s="72">
        <f t="shared" ref="AC44:AC61" si="14">IF(AND(($C44&lt;&gt;""),(OR($C$2="",$F$2="",$G$3="",F44="",P44="",Q44="",R44="",S44="",G44="",T44="",U44=""))),1,0)</f>
        <v>0</v>
      </c>
      <c r="AD44" s="72">
        <f t="shared" ref="AD44:AD61" si="15">IF(AND($G44&lt;&gt;"",COUNTIF($G44,"*■*")&gt;0,$W44=""),1,0)</f>
        <v>0</v>
      </c>
      <c r="AE44" s="73">
        <f t="shared" si="10"/>
        <v>0</v>
      </c>
      <c r="AF44" s="73">
        <f t="shared" si="11"/>
        <v>0</v>
      </c>
    </row>
    <row r="45" spans="1:32" s="25" customFormat="1" ht="25" customHeight="1">
      <c r="A45" s="36">
        <f t="shared" si="5"/>
        <v>34</v>
      </c>
      <c r="B45" s="67" t="str">
        <f t="shared" si="6"/>
        <v/>
      </c>
      <c r="C45" s="130"/>
      <c r="D45" s="61" t="str">
        <f t="shared" si="7"/>
        <v/>
      </c>
      <c r="E45" s="61" t="str">
        <f t="shared" si="8"/>
        <v/>
      </c>
      <c r="F45" s="123"/>
      <c r="G45" s="123"/>
      <c r="H45" s="124"/>
      <c r="I45" s="75" t="str">
        <f t="shared" si="13"/>
        <v/>
      </c>
      <c r="J45" s="31" t="str">
        <f t="shared" si="12"/>
        <v/>
      </c>
      <c r="K45" s="68" t="str">
        <f t="shared" si="9"/>
        <v/>
      </c>
      <c r="L45" s="125"/>
      <c r="M45" s="126"/>
      <c r="N45" s="125"/>
      <c r="O45" s="126"/>
      <c r="P45" s="125"/>
      <c r="Q45" s="126"/>
      <c r="R45" s="125"/>
      <c r="S45" s="126"/>
      <c r="T45" s="126"/>
      <c r="U45" s="124"/>
      <c r="V45" s="127"/>
      <c r="W45" s="128"/>
      <c r="X45" s="129"/>
      <c r="Y45" s="74"/>
      <c r="Z45" s="64"/>
      <c r="AA45" s="65"/>
      <c r="AB45" s="66"/>
      <c r="AC45" s="72">
        <f t="shared" si="14"/>
        <v>0</v>
      </c>
      <c r="AD45" s="72">
        <f t="shared" si="15"/>
        <v>0</v>
      </c>
      <c r="AE45" s="73">
        <f t="shared" si="10"/>
        <v>0</v>
      </c>
      <c r="AF45" s="73">
        <f t="shared" si="11"/>
        <v>0</v>
      </c>
    </row>
    <row r="46" spans="1:32" s="25" customFormat="1" ht="25" customHeight="1">
      <c r="A46" s="36">
        <f t="shared" si="5"/>
        <v>35</v>
      </c>
      <c r="B46" s="67" t="str">
        <f t="shared" si="6"/>
        <v/>
      </c>
      <c r="C46" s="130"/>
      <c r="D46" s="61" t="str">
        <f t="shared" si="7"/>
        <v/>
      </c>
      <c r="E46" s="61" t="str">
        <f t="shared" si="8"/>
        <v/>
      </c>
      <c r="F46" s="123"/>
      <c r="G46" s="123"/>
      <c r="H46" s="124"/>
      <c r="I46" s="75" t="str">
        <f t="shared" si="13"/>
        <v/>
      </c>
      <c r="J46" s="31" t="str">
        <f t="shared" si="12"/>
        <v/>
      </c>
      <c r="K46" s="68" t="str">
        <f t="shared" si="9"/>
        <v/>
      </c>
      <c r="L46" s="125"/>
      <c r="M46" s="126"/>
      <c r="N46" s="125"/>
      <c r="O46" s="126"/>
      <c r="P46" s="125"/>
      <c r="Q46" s="126"/>
      <c r="R46" s="125"/>
      <c r="S46" s="126"/>
      <c r="T46" s="126"/>
      <c r="U46" s="124"/>
      <c r="V46" s="127"/>
      <c r="W46" s="128"/>
      <c r="X46" s="129"/>
      <c r="Y46" s="74"/>
      <c r="Z46" s="64"/>
      <c r="AA46" s="65"/>
      <c r="AB46" s="66"/>
      <c r="AC46" s="72">
        <f t="shared" si="14"/>
        <v>0</v>
      </c>
      <c r="AD46" s="72">
        <f t="shared" si="15"/>
        <v>0</v>
      </c>
      <c r="AE46" s="73">
        <f t="shared" si="10"/>
        <v>0</v>
      </c>
      <c r="AF46" s="73">
        <f t="shared" si="11"/>
        <v>0</v>
      </c>
    </row>
    <row r="47" spans="1:32" s="25" customFormat="1" ht="25" customHeight="1">
      <c r="A47" s="36">
        <f t="shared" si="5"/>
        <v>36</v>
      </c>
      <c r="B47" s="67" t="str">
        <f t="shared" si="6"/>
        <v/>
      </c>
      <c r="C47" s="130"/>
      <c r="D47" s="61" t="str">
        <f t="shared" si="7"/>
        <v/>
      </c>
      <c r="E47" s="61" t="str">
        <f t="shared" si="8"/>
        <v/>
      </c>
      <c r="F47" s="123"/>
      <c r="G47" s="123"/>
      <c r="H47" s="124"/>
      <c r="I47" s="75" t="str">
        <f t="shared" si="13"/>
        <v/>
      </c>
      <c r="J47" s="31" t="str">
        <f t="shared" si="12"/>
        <v/>
      </c>
      <c r="K47" s="68" t="str">
        <f t="shared" si="9"/>
        <v/>
      </c>
      <c r="L47" s="125"/>
      <c r="M47" s="126"/>
      <c r="N47" s="125"/>
      <c r="O47" s="126"/>
      <c r="P47" s="125"/>
      <c r="Q47" s="126"/>
      <c r="R47" s="125"/>
      <c r="S47" s="126"/>
      <c r="T47" s="126"/>
      <c r="U47" s="124"/>
      <c r="V47" s="127"/>
      <c r="W47" s="128"/>
      <c r="X47" s="129"/>
      <c r="Y47" s="74"/>
      <c r="Z47" s="64"/>
      <c r="AA47" s="65"/>
      <c r="AB47" s="66"/>
      <c r="AC47" s="72">
        <f t="shared" si="14"/>
        <v>0</v>
      </c>
      <c r="AD47" s="72">
        <f t="shared" si="15"/>
        <v>0</v>
      </c>
      <c r="AE47" s="73">
        <f t="shared" si="10"/>
        <v>0</v>
      </c>
      <c r="AF47" s="73">
        <f t="shared" si="11"/>
        <v>0</v>
      </c>
    </row>
    <row r="48" spans="1:32" s="25" customFormat="1" ht="25" customHeight="1">
      <c r="A48" s="36">
        <f t="shared" si="5"/>
        <v>37</v>
      </c>
      <c r="B48" s="67" t="str">
        <f t="shared" si="6"/>
        <v/>
      </c>
      <c r="C48" s="130"/>
      <c r="D48" s="61" t="str">
        <f t="shared" si="7"/>
        <v/>
      </c>
      <c r="E48" s="61" t="str">
        <f t="shared" si="8"/>
        <v/>
      </c>
      <c r="F48" s="123"/>
      <c r="G48" s="123"/>
      <c r="H48" s="124"/>
      <c r="I48" s="75" t="str">
        <f t="shared" si="13"/>
        <v/>
      </c>
      <c r="J48" s="31" t="str">
        <f t="shared" si="12"/>
        <v/>
      </c>
      <c r="K48" s="68" t="str">
        <f t="shared" si="9"/>
        <v/>
      </c>
      <c r="L48" s="125"/>
      <c r="M48" s="126"/>
      <c r="N48" s="125"/>
      <c r="O48" s="126"/>
      <c r="P48" s="125"/>
      <c r="Q48" s="126"/>
      <c r="R48" s="125"/>
      <c r="S48" s="126"/>
      <c r="T48" s="126"/>
      <c r="U48" s="124"/>
      <c r="V48" s="127"/>
      <c r="W48" s="128"/>
      <c r="X48" s="129"/>
      <c r="Y48" s="74"/>
      <c r="Z48" s="64"/>
      <c r="AA48" s="65"/>
      <c r="AB48" s="66"/>
      <c r="AC48" s="72">
        <f t="shared" si="14"/>
        <v>0</v>
      </c>
      <c r="AD48" s="72">
        <f t="shared" si="15"/>
        <v>0</v>
      </c>
      <c r="AE48" s="73">
        <f t="shared" si="10"/>
        <v>0</v>
      </c>
      <c r="AF48" s="73">
        <f t="shared" si="11"/>
        <v>0</v>
      </c>
    </row>
    <row r="49" spans="1:32" s="25" customFormat="1" ht="25" customHeight="1">
      <c r="A49" s="36">
        <f t="shared" si="5"/>
        <v>38</v>
      </c>
      <c r="B49" s="67" t="str">
        <f t="shared" si="6"/>
        <v/>
      </c>
      <c r="C49" s="130"/>
      <c r="D49" s="61" t="str">
        <f t="shared" si="7"/>
        <v/>
      </c>
      <c r="E49" s="61" t="str">
        <f t="shared" si="8"/>
        <v/>
      </c>
      <c r="F49" s="123"/>
      <c r="G49" s="123"/>
      <c r="H49" s="124"/>
      <c r="I49" s="75" t="str">
        <f t="shared" si="13"/>
        <v/>
      </c>
      <c r="J49" s="31" t="str">
        <f t="shared" si="12"/>
        <v/>
      </c>
      <c r="K49" s="68" t="str">
        <f t="shared" si="9"/>
        <v/>
      </c>
      <c r="L49" s="125"/>
      <c r="M49" s="126"/>
      <c r="N49" s="125"/>
      <c r="O49" s="126"/>
      <c r="P49" s="125"/>
      <c r="Q49" s="126"/>
      <c r="R49" s="125"/>
      <c r="S49" s="126"/>
      <c r="T49" s="126"/>
      <c r="U49" s="124"/>
      <c r="V49" s="127"/>
      <c r="W49" s="128"/>
      <c r="X49" s="129"/>
      <c r="Y49" s="74"/>
      <c r="Z49" s="64"/>
      <c r="AA49" s="65"/>
      <c r="AB49" s="66"/>
      <c r="AC49" s="72">
        <f t="shared" si="14"/>
        <v>0</v>
      </c>
      <c r="AD49" s="72">
        <f t="shared" si="15"/>
        <v>0</v>
      </c>
      <c r="AE49" s="73">
        <f t="shared" si="10"/>
        <v>0</v>
      </c>
      <c r="AF49" s="73">
        <f t="shared" si="11"/>
        <v>0</v>
      </c>
    </row>
    <row r="50" spans="1:32" s="25" customFormat="1" ht="25" customHeight="1">
      <c r="A50" s="36">
        <f t="shared" si="5"/>
        <v>39</v>
      </c>
      <c r="B50" s="67" t="str">
        <f t="shared" si="6"/>
        <v/>
      </c>
      <c r="C50" s="130"/>
      <c r="D50" s="61" t="str">
        <f t="shared" si="7"/>
        <v/>
      </c>
      <c r="E50" s="61" t="str">
        <f t="shared" si="8"/>
        <v/>
      </c>
      <c r="F50" s="123"/>
      <c r="G50" s="123"/>
      <c r="H50" s="124"/>
      <c r="I50" s="75" t="str">
        <f t="shared" si="13"/>
        <v/>
      </c>
      <c r="J50" s="31" t="str">
        <f t="shared" si="12"/>
        <v/>
      </c>
      <c r="K50" s="68" t="str">
        <f t="shared" si="9"/>
        <v/>
      </c>
      <c r="L50" s="125"/>
      <c r="M50" s="126"/>
      <c r="N50" s="125"/>
      <c r="O50" s="126"/>
      <c r="P50" s="125"/>
      <c r="Q50" s="126"/>
      <c r="R50" s="125"/>
      <c r="S50" s="126"/>
      <c r="T50" s="126"/>
      <c r="U50" s="124"/>
      <c r="V50" s="127"/>
      <c r="W50" s="128"/>
      <c r="X50" s="129"/>
      <c r="Y50" s="74"/>
      <c r="Z50" s="64"/>
      <c r="AA50" s="65"/>
      <c r="AB50" s="66"/>
      <c r="AC50" s="72">
        <f t="shared" si="14"/>
        <v>0</v>
      </c>
      <c r="AD50" s="72">
        <f t="shared" si="15"/>
        <v>0</v>
      </c>
      <c r="AE50" s="73">
        <f t="shared" si="10"/>
        <v>0</v>
      </c>
      <c r="AF50" s="73">
        <f t="shared" si="11"/>
        <v>0</v>
      </c>
    </row>
    <row r="51" spans="1:32" s="25" customFormat="1" ht="25" customHeight="1">
      <c r="A51" s="36">
        <f t="shared" si="5"/>
        <v>40</v>
      </c>
      <c r="B51" s="67" t="str">
        <f t="shared" si="6"/>
        <v/>
      </c>
      <c r="C51" s="130"/>
      <c r="D51" s="61" t="str">
        <f t="shared" si="7"/>
        <v/>
      </c>
      <c r="E51" s="61" t="str">
        <f t="shared" si="8"/>
        <v/>
      </c>
      <c r="F51" s="123"/>
      <c r="G51" s="123"/>
      <c r="H51" s="124"/>
      <c r="I51" s="75" t="str">
        <f t="shared" si="13"/>
        <v/>
      </c>
      <c r="J51" s="31" t="str">
        <f t="shared" si="12"/>
        <v/>
      </c>
      <c r="K51" s="68" t="str">
        <f t="shared" si="9"/>
        <v/>
      </c>
      <c r="L51" s="125"/>
      <c r="M51" s="126"/>
      <c r="N51" s="125"/>
      <c r="O51" s="126"/>
      <c r="P51" s="125"/>
      <c r="Q51" s="126"/>
      <c r="R51" s="125"/>
      <c r="S51" s="126"/>
      <c r="T51" s="126"/>
      <c r="U51" s="124"/>
      <c r="V51" s="127"/>
      <c r="W51" s="128"/>
      <c r="X51" s="129"/>
      <c r="Y51" s="74"/>
      <c r="Z51" s="64"/>
      <c r="AA51" s="65"/>
      <c r="AB51" s="66"/>
      <c r="AC51" s="72">
        <f t="shared" si="14"/>
        <v>0</v>
      </c>
      <c r="AD51" s="72">
        <f t="shared" si="15"/>
        <v>0</v>
      </c>
      <c r="AE51" s="73">
        <f t="shared" si="10"/>
        <v>0</v>
      </c>
      <c r="AF51" s="73">
        <f t="shared" si="11"/>
        <v>0</v>
      </c>
    </row>
    <row r="52" spans="1:32" s="25" customFormat="1" ht="25" customHeight="1">
      <c r="A52" s="36">
        <f t="shared" si="5"/>
        <v>41</v>
      </c>
      <c r="B52" s="67" t="str">
        <f t="shared" si="6"/>
        <v/>
      </c>
      <c r="C52" s="130"/>
      <c r="D52" s="61" t="str">
        <f t="shared" si="7"/>
        <v/>
      </c>
      <c r="E52" s="61" t="str">
        <f t="shared" si="8"/>
        <v/>
      </c>
      <c r="F52" s="123"/>
      <c r="G52" s="123"/>
      <c r="H52" s="124"/>
      <c r="I52" s="75" t="str">
        <f t="shared" si="13"/>
        <v/>
      </c>
      <c r="J52" s="31" t="str">
        <f t="shared" si="12"/>
        <v/>
      </c>
      <c r="K52" s="68" t="str">
        <f t="shared" si="9"/>
        <v/>
      </c>
      <c r="L52" s="125"/>
      <c r="M52" s="126"/>
      <c r="N52" s="125"/>
      <c r="O52" s="126"/>
      <c r="P52" s="125"/>
      <c r="Q52" s="126"/>
      <c r="R52" s="125"/>
      <c r="S52" s="126"/>
      <c r="T52" s="126"/>
      <c r="U52" s="124"/>
      <c r="V52" s="127"/>
      <c r="W52" s="128"/>
      <c r="X52" s="129"/>
      <c r="Y52" s="74"/>
      <c r="Z52" s="64"/>
      <c r="AA52" s="65"/>
      <c r="AB52" s="66"/>
      <c r="AC52" s="72">
        <f t="shared" si="14"/>
        <v>0</v>
      </c>
      <c r="AD52" s="72">
        <f t="shared" si="15"/>
        <v>0</v>
      </c>
      <c r="AE52" s="73">
        <f t="shared" si="10"/>
        <v>0</v>
      </c>
      <c r="AF52" s="73">
        <f t="shared" si="11"/>
        <v>0</v>
      </c>
    </row>
    <row r="53" spans="1:32" s="25" customFormat="1" ht="25" customHeight="1">
      <c r="A53" s="36">
        <f t="shared" si="5"/>
        <v>42</v>
      </c>
      <c r="B53" s="67" t="str">
        <f t="shared" si="6"/>
        <v/>
      </c>
      <c r="C53" s="130"/>
      <c r="D53" s="61" t="str">
        <f t="shared" si="7"/>
        <v/>
      </c>
      <c r="E53" s="61" t="str">
        <f t="shared" si="8"/>
        <v/>
      </c>
      <c r="F53" s="123"/>
      <c r="G53" s="123"/>
      <c r="H53" s="124"/>
      <c r="I53" s="75" t="str">
        <f t="shared" si="13"/>
        <v/>
      </c>
      <c r="J53" s="31" t="str">
        <f t="shared" si="12"/>
        <v/>
      </c>
      <c r="K53" s="68" t="str">
        <f t="shared" si="9"/>
        <v/>
      </c>
      <c r="L53" s="125"/>
      <c r="M53" s="126"/>
      <c r="N53" s="125"/>
      <c r="O53" s="126"/>
      <c r="P53" s="125"/>
      <c r="Q53" s="126"/>
      <c r="R53" s="125"/>
      <c r="S53" s="126"/>
      <c r="T53" s="126"/>
      <c r="U53" s="124"/>
      <c r="V53" s="127"/>
      <c r="W53" s="128"/>
      <c r="X53" s="129"/>
      <c r="Y53" s="74"/>
      <c r="Z53" s="64"/>
      <c r="AA53" s="65"/>
      <c r="AB53" s="66"/>
      <c r="AC53" s="72">
        <f t="shared" si="14"/>
        <v>0</v>
      </c>
      <c r="AD53" s="72">
        <f t="shared" si="15"/>
        <v>0</v>
      </c>
      <c r="AE53" s="73">
        <f t="shared" si="10"/>
        <v>0</v>
      </c>
      <c r="AF53" s="73">
        <f t="shared" si="11"/>
        <v>0</v>
      </c>
    </row>
    <row r="54" spans="1:32" s="25" customFormat="1" ht="25" customHeight="1">
      <c r="A54" s="36">
        <f t="shared" si="5"/>
        <v>43</v>
      </c>
      <c r="B54" s="67" t="str">
        <f t="shared" si="6"/>
        <v/>
      </c>
      <c r="C54" s="130"/>
      <c r="D54" s="61" t="str">
        <f t="shared" si="7"/>
        <v/>
      </c>
      <c r="E54" s="61" t="str">
        <f t="shared" si="8"/>
        <v/>
      </c>
      <c r="F54" s="123"/>
      <c r="G54" s="123"/>
      <c r="H54" s="124"/>
      <c r="I54" s="75" t="str">
        <f t="shared" si="13"/>
        <v/>
      </c>
      <c r="J54" s="31" t="str">
        <f t="shared" si="12"/>
        <v/>
      </c>
      <c r="K54" s="68" t="str">
        <f t="shared" si="9"/>
        <v/>
      </c>
      <c r="L54" s="125"/>
      <c r="M54" s="126"/>
      <c r="N54" s="125"/>
      <c r="O54" s="126"/>
      <c r="P54" s="125"/>
      <c r="Q54" s="126"/>
      <c r="R54" s="125"/>
      <c r="S54" s="126"/>
      <c r="T54" s="126"/>
      <c r="U54" s="124"/>
      <c r="V54" s="127"/>
      <c r="W54" s="128"/>
      <c r="X54" s="129"/>
      <c r="Y54" s="74"/>
      <c r="Z54" s="64"/>
      <c r="AA54" s="65"/>
      <c r="AB54" s="66"/>
      <c r="AC54" s="72">
        <f t="shared" si="14"/>
        <v>0</v>
      </c>
      <c r="AD54" s="72">
        <f t="shared" si="15"/>
        <v>0</v>
      </c>
      <c r="AE54" s="73">
        <f t="shared" si="10"/>
        <v>0</v>
      </c>
      <c r="AF54" s="73">
        <f t="shared" si="11"/>
        <v>0</v>
      </c>
    </row>
    <row r="55" spans="1:32" s="25" customFormat="1" ht="25" customHeight="1">
      <c r="A55" s="36">
        <f t="shared" si="5"/>
        <v>44</v>
      </c>
      <c r="B55" s="67" t="str">
        <f t="shared" si="6"/>
        <v/>
      </c>
      <c r="C55" s="130"/>
      <c r="D55" s="61" t="str">
        <f t="shared" si="7"/>
        <v/>
      </c>
      <c r="E55" s="61" t="str">
        <f t="shared" si="8"/>
        <v/>
      </c>
      <c r="F55" s="123"/>
      <c r="G55" s="123"/>
      <c r="H55" s="124"/>
      <c r="I55" s="75" t="str">
        <f t="shared" si="13"/>
        <v/>
      </c>
      <c r="J55" s="31" t="str">
        <f t="shared" si="12"/>
        <v/>
      </c>
      <c r="K55" s="68" t="str">
        <f t="shared" si="9"/>
        <v/>
      </c>
      <c r="L55" s="125"/>
      <c r="M55" s="126"/>
      <c r="N55" s="125"/>
      <c r="O55" s="126"/>
      <c r="P55" s="125"/>
      <c r="Q55" s="126"/>
      <c r="R55" s="125"/>
      <c r="S55" s="126"/>
      <c r="T55" s="126"/>
      <c r="U55" s="124"/>
      <c r="V55" s="127"/>
      <c r="W55" s="128"/>
      <c r="X55" s="129"/>
      <c r="Y55" s="74"/>
      <c r="Z55" s="64"/>
      <c r="AA55" s="65"/>
      <c r="AB55" s="66"/>
      <c r="AC55" s="72">
        <f t="shared" si="14"/>
        <v>0</v>
      </c>
      <c r="AD55" s="72">
        <f t="shared" si="15"/>
        <v>0</v>
      </c>
      <c r="AE55" s="73">
        <f t="shared" si="10"/>
        <v>0</v>
      </c>
      <c r="AF55" s="73">
        <f t="shared" si="11"/>
        <v>0</v>
      </c>
    </row>
    <row r="56" spans="1:32" s="25" customFormat="1" ht="25" customHeight="1">
      <c r="A56" s="36">
        <f t="shared" si="5"/>
        <v>45</v>
      </c>
      <c r="B56" s="67" t="str">
        <f t="shared" si="6"/>
        <v/>
      </c>
      <c r="C56" s="130"/>
      <c r="D56" s="61" t="str">
        <f t="shared" si="7"/>
        <v/>
      </c>
      <c r="E56" s="61" t="str">
        <f t="shared" si="8"/>
        <v/>
      </c>
      <c r="F56" s="123"/>
      <c r="G56" s="123"/>
      <c r="H56" s="124"/>
      <c r="I56" s="75" t="str">
        <f t="shared" si="13"/>
        <v/>
      </c>
      <c r="J56" s="31" t="str">
        <f t="shared" si="12"/>
        <v/>
      </c>
      <c r="K56" s="68" t="str">
        <f t="shared" si="9"/>
        <v/>
      </c>
      <c r="L56" s="125"/>
      <c r="M56" s="126"/>
      <c r="N56" s="125"/>
      <c r="O56" s="126"/>
      <c r="P56" s="125"/>
      <c r="Q56" s="126"/>
      <c r="R56" s="125"/>
      <c r="S56" s="126"/>
      <c r="T56" s="126"/>
      <c r="U56" s="124"/>
      <c r="V56" s="127"/>
      <c r="W56" s="128"/>
      <c r="X56" s="129"/>
      <c r="Y56" s="74"/>
      <c r="Z56" s="64"/>
      <c r="AA56" s="65"/>
      <c r="AB56" s="66"/>
      <c r="AC56" s="72">
        <f t="shared" si="14"/>
        <v>0</v>
      </c>
      <c r="AD56" s="72">
        <f t="shared" si="15"/>
        <v>0</v>
      </c>
      <c r="AE56" s="73">
        <f t="shared" si="10"/>
        <v>0</v>
      </c>
      <c r="AF56" s="73">
        <f t="shared" si="11"/>
        <v>0</v>
      </c>
    </row>
    <row r="57" spans="1:32" s="25" customFormat="1" ht="25" customHeight="1">
      <c r="A57" s="36">
        <f t="shared" si="5"/>
        <v>46</v>
      </c>
      <c r="B57" s="67" t="str">
        <f t="shared" si="6"/>
        <v/>
      </c>
      <c r="C57" s="130"/>
      <c r="D57" s="61" t="str">
        <f t="shared" si="7"/>
        <v/>
      </c>
      <c r="E57" s="61" t="str">
        <f t="shared" si="8"/>
        <v/>
      </c>
      <c r="F57" s="123"/>
      <c r="G57" s="123"/>
      <c r="H57" s="124"/>
      <c r="I57" s="75" t="str">
        <f t="shared" si="13"/>
        <v/>
      </c>
      <c r="J57" s="31" t="str">
        <f t="shared" si="12"/>
        <v/>
      </c>
      <c r="K57" s="68" t="str">
        <f t="shared" si="9"/>
        <v/>
      </c>
      <c r="L57" s="125"/>
      <c r="M57" s="126"/>
      <c r="N57" s="125"/>
      <c r="O57" s="126"/>
      <c r="P57" s="125"/>
      <c r="Q57" s="126"/>
      <c r="R57" s="125"/>
      <c r="S57" s="126"/>
      <c r="T57" s="126"/>
      <c r="U57" s="124"/>
      <c r="V57" s="127"/>
      <c r="W57" s="128"/>
      <c r="X57" s="129"/>
      <c r="Y57" s="74"/>
      <c r="Z57" s="64"/>
      <c r="AA57" s="65"/>
      <c r="AB57" s="66"/>
      <c r="AC57" s="72">
        <f t="shared" si="14"/>
        <v>0</v>
      </c>
      <c r="AD57" s="72">
        <f t="shared" si="15"/>
        <v>0</v>
      </c>
      <c r="AE57" s="73">
        <f t="shared" si="10"/>
        <v>0</v>
      </c>
      <c r="AF57" s="73">
        <f t="shared" si="11"/>
        <v>0</v>
      </c>
    </row>
    <row r="58" spans="1:32" s="25" customFormat="1" ht="25" customHeight="1">
      <c r="A58" s="36">
        <f t="shared" si="5"/>
        <v>47</v>
      </c>
      <c r="B58" s="67" t="str">
        <f t="shared" si="6"/>
        <v/>
      </c>
      <c r="C58" s="130"/>
      <c r="D58" s="61" t="str">
        <f t="shared" si="7"/>
        <v/>
      </c>
      <c r="E58" s="61" t="str">
        <f t="shared" si="8"/>
        <v/>
      </c>
      <c r="F58" s="123"/>
      <c r="G58" s="123"/>
      <c r="H58" s="124"/>
      <c r="I58" s="75" t="str">
        <f t="shared" si="13"/>
        <v/>
      </c>
      <c r="J58" s="31" t="str">
        <f t="shared" si="12"/>
        <v/>
      </c>
      <c r="K58" s="68" t="str">
        <f t="shared" si="9"/>
        <v/>
      </c>
      <c r="L58" s="125"/>
      <c r="M58" s="126"/>
      <c r="N58" s="125"/>
      <c r="O58" s="126"/>
      <c r="P58" s="125"/>
      <c r="Q58" s="126"/>
      <c r="R58" s="125"/>
      <c r="S58" s="126"/>
      <c r="T58" s="126"/>
      <c r="U58" s="124"/>
      <c r="V58" s="127"/>
      <c r="W58" s="128"/>
      <c r="X58" s="129"/>
      <c r="Y58" s="74"/>
      <c r="Z58" s="64"/>
      <c r="AA58" s="65"/>
      <c r="AB58" s="66"/>
      <c r="AC58" s="72">
        <f t="shared" si="14"/>
        <v>0</v>
      </c>
      <c r="AD58" s="72">
        <f t="shared" si="15"/>
        <v>0</v>
      </c>
      <c r="AE58" s="73">
        <f t="shared" si="10"/>
        <v>0</v>
      </c>
      <c r="AF58" s="73">
        <f t="shared" si="11"/>
        <v>0</v>
      </c>
    </row>
    <row r="59" spans="1:32" s="25" customFormat="1" ht="25" customHeight="1">
      <c r="A59" s="36">
        <f t="shared" si="5"/>
        <v>48</v>
      </c>
      <c r="B59" s="67" t="str">
        <f t="shared" si="6"/>
        <v/>
      </c>
      <c r="C59" s="130"/>
      <c r="D59" s="61" t="str">
        <f t="shared" si="7"/>
        <v/>
      </c>
      <c r="E59" s="61" t="str">
        <f t="shared" si="8"/>
        <v/>
      </c>
      <c r="F59" s="123"/>
      <c r="G59" s="123"/>
      <c r="H59" s="124"/>
      <c r="I59" s="75" t="str">
        <f t="shared" si="13"/>
        <v/>
      </c>
      <c r="J59" s="31" t="str">
        <f t="shared" si="12"/>
        <v/>
      </c>
      <c r="K59" s="68" t="str">
        <f t="shared" si="9"/>
        <v/>
      </c>
      <c r="L59" s="125"/>
      <c r="M59" s="126"/>
      <c r="N59" s="125"/>
      <c r="O59" s="126"/>
      <c r="P59" s="125"/>
      <c r="Q59" s="126"/>
      <c r="R59" s="125"/>
      <c r="S59" s="126"/>
      <c r="T59" s="126"/>
      <c r="U59" s="124"/>
      <c r="V59" s="127"/>
      <c r="W59" s="128"/>
      <c r="X59" s="129"/>
      <c r="Y59" s="74"/>
      <c r="Z59" s="64"/>
      <c r="AA59" s="65"/>
      <c r="AB59" s="66"/>
      <c r="AC59" s="72">
        <f t="shared" si="14"/>
        <v>0</v>
      </c>
      <c r="AD59" s="72">
        <f t="shared" si="15"/>
        <v>0</v>
      </c>
      <c r="AE59" s="73">
        <f t="shared" si="10"/>
        <v>0</v>
      </c>
      <c r="AF59" s="73">
        <f t="shared" si="11"/>
        <v>0</v>
      </c>
    </row>
    <row r="60" spans="1:32" s="25" customFormat="1" ht="25" customHeight="1">
      <c r="A60" s="36">
        <f t="shared" si="5"/>
        <v>49</v>
      </c>
      <c r="B60" s="67" t="str">
        <f t="shared" si="6"/>
        <v/>
      </c>
      <c r="C60" s="130"/>
      <c r="D60" s="61" t="str">
        <f t="shared" si="7"/>
        <v/>
      </c>
      <c r="E60" s="61" t="str">
        <f t="shared" si="8"/>
        <v/>
      </c>
      <c r="F60" s="123"/>
      <c r="G60" s="123"/>
      <c r="H60" s="124"/>
      <c r="I60" s="75" t="str">
        <f t="shared" si="13"/>
        <v/>
      </c>
      <c r="J60" s="31" t="str">
        <f t="shared" si="12"/>
        <v/>
      </c>
      <c r="K60" s="68" t="str">
        <f t="shared" si="9"/>
        <v/>
      </c>
      <c r="L60" s="125"/>
      <c r="M60" s="126"/>
      <c r="N60" s="125"/>
      <c r="O60" s="126"/>
      <c r="P60" s="125"/>
      <c r="Q60" s="126"/>
      <c r="R60" s="125"/>
      <c r="S60" s="126"/>
      <c r="T60" s="126"/>
      <c r="U60" s="124"/>
      <c r="V60" s="127"/>
      <c r="W60" s="128"/>
      <c r="X60" s="129"/>
      <c r="Y60" s="74"/>
      <c r="Z60" s="64"/>
      <c r="AA60" s="65"/>
      <c r="AB60" s="66"/>
      <c r="AC60" s="72">
        <f t="shared" si="14"/>
        <v>0</v>
      </c>
      <c r="AD60" s="72">
        <f t="shared" si="15"/>
        <v>0</v>
      </c>
      <c r="AE60" s="73">
        <f t="shared" si="10"/>
        <v>0</v>
      </c>
      <c r="AF60" s="73">
        <f t="shared" si="11"/>
        <v>0</v>
      </c>
    </row>
    <row r="61" spans="1:32" s="25" customFormat="1" ht="25" customHeight="1" thickBot="1">
      <c r="A61" s="83">
        <f t="shared" si="5"/>
        <v>50</v>
      </c>
      <c r="B61" s="84" t="str">
        <f t="shared" si="6"/>
        <v/>
      </c>
      <c r="C61" s="131"/>
      <c r="D61" s="86" t="str">
        <f t="shared" si="7"/>
        <v/>
      </c>
      <c r="E61" s="86" t="str">
        <f t="shared" si="8"/>
        <v/>
      </c>
      <c r="F61" s="132"/>
      <c r="G61" s="132"/>
      <c r="H61" s="133"/>
      <c r="I61" s="75" t="str">
        <f t="shared" si="13"/>
        <v/>
      </c>
      <c r="J61" s="90" t="str">
        <f t="shared" si="12"/>
        <v/>
      </c>
      <c r="K61" s="91" t="str">
        <f t="shared" si="9"/>
        <v/>
      </c>
      <c r="L61" s="134"/>
      <c r="M61" s="135"/>
      <c r="N61" s="134"/>
      <c r="O61" s="135"/>
      <c r="P61" s="134"/>
      <c r="Q61" s="135"/>
      <c r="R61" s="134"/>
      <c r="S61" s="135"/>
      <c r="T61" s="135"/>
      <c r="U61" s="133"/>
      <c r="V61" s="136"/>
      <c r="W61" s="137"/>
      <c r="X61" s="138"/>
      <c r="Y61" s="74"/>
      <c r="Z61" s="64"/>
      <c r="AA61" s="65"/>
      <c r="AB61" s="66"/>
      <c r="AC61" s="72">
        <f t="shared" si="14"/>
        <v>0</v>
      </c>
      <c r="AD61" s="72">
        <f t="shared" si="15"/>
        <v>0</v>
      </c>
      <c r="AE61" s="73">
        <f t="shared" si="10"/>
        <v>0</v>
      </c>
      <c r="AF61" s="73">
        <f t="shared" si="11"/>
        <v>0</v>
      </c>
    </row>
    <row r="62" spans="1:32">
      <c r="AC62" s="4">
        <f>SUM(AC12:AC61)</f>
        <v>1</v>
      </c>
      <c r="AD62" s="4">
        <f>SUM(AD12:AD61)</f>
        <v>0</v>
      </c>
      <c r="AE62" s="4">
        <f>IF(COUNTIF(AE12:AE61,2)&gt;0,2,1)</f>
        <v>2</v>
      </c>
      <c r="AF62" s="4">
        <f>SUM(AF12:AF61)</f>
        <v>1</v>
      </c>
    </row>
  </sheetData>
  <sheetProtection algorithmName="SHA-512" hashValue="MU+OkOkEYFKuOhkQNK9RwDZbXJN+HpGSTwTSZfBeffhthYEp8aiDTZdIwrUOPoX4Bz8ynXqihmqzG4DVojylIQ==" saltValue="sRLyCYTIR22TUXu3Pf99YQ==" spinCount="100000" sheet="1" objects="1" scenarios="1" selectLockedCells="1" selectUnlockedCells="1"/>
  <autoFilter ref="A10:AB10" xr:uid="{00000000-0009-0000-0000-000003000000}"/>
  <mergeCells count="29">
    <mergeCell ref="Z9:AB9"/>
    <mergeCell ref="P9:S9"/>
    <mergeCell ref="T9:T10"/>
    <mergeCell ref="U9:U10"/>
    <mergeCell ref="V9:V10"/>
    <mergeCell ref="X9:X10"/>
    <mergeCell ref="Y9:Y10"/>
    <mergeCell ref="W9:W10"/>
    <mergeCell ref="L9:O9"/>
    <mergeCell ref="A3:E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3:O3"/>
    <mergeCell ref="L4:O4"/>
    <mergeCell ref="A1:G1"/>
    <mergeCell ref="K1:O1"/>
    <mergeCell ref="A2:B2"/>
    <mergeCell ref="C2:D2"/>
    <mergeCell ref="F2:G2"/>
    <mergeCell ref="L2:O2"/>
  </mergeCells>
  <phoneticPr fontId="9"/>
  <conditionalFormatting sqref="K12:K61">
    <cfRule type="expression" dxfId="31" priority="7">
      <formula>$J12&gt;$K12</formula>
    </cfRule>
  </conditionalFormatting>
  <conditionalFormatting sqref="L2">
    <cfRule type="expression" dxfId="30" priority="15">
      <formula>OR($AC$62&gt;=1,$AD$62&gt;=1)</formula>
    </cfRule>
  </conditionalFormatting>
  <conditionalFormatting sqref="L3">
    <cfRule type="expression" dxfId="29" priority="14">
      <formula>$AE$62=2</formula>
    </cfRule>
  </conditionalFormatting>
  <conditionalFormatting sqref="L4">
    <cfRule type="expression" dxfId="28" priority="13">
      <formula>$AF$62&gt;=1</formula>
    </cfRule>
  </conditionalFormatting>
  <conditionalFormatting sqref="G3:J3">
    <cfRule type="expression" dxfId="27" priority="20">
      <formula>$C$12=""</formula>
    </cfRule>
    <cfRule type="expression" dxfId="26" priority="21">
      <formula>$G$3=""</formula>
    </cfRule>
  </conditionalFormatting>
  <conditionalFormatting sqref="G12:H61">
    <cfRule type="expression" dxfId="25" priority="10">
      <formula>$AE12&gt;1</formula>
    </cfRule>
  </conditionalFormatting>
  <conditionalFormatting sqref="W12:W61">
    <cfRule type="expression" dxfId="24" priority="8">
      <formula>AND(COUNTIF(G12,"*■*")&gt;=1,W12="")</formula>
    </cfRule>
    <cfRule type="expression" dxfId="23" priority="9">
      <formula>COUNTIF(G12,"*■*")=0</formula>
    </cfRule>
  </conditionalFormatting>
  <conditionalFormatting sqref="F12:G61 P12:U61">
    <cfRule type="notContainsBlanks" dxfId="22" priority="11">
      <formula>LEN(TRIM(F12))&gt;0</formula>
    </cfRule>
    <cfRule type="expression" dxfId="21" priority="12">
      <formula>$C12&lt;&gt;""</formula>
    </cfRule>
  </conditionalFormatting>
  <conditionalFormatting sqref="F2">
    <cfRule type="expression" dxfId="20" priority="6">
      <formula>$F$2=""</formula>
    </cfRule>
  </conditionalFormatting>
  <conditionalFormatting sqref="F2:J2">
    <cfRule type="expression" dxfId="19" priority="5">
      <formula>$B$13=""</formula>
    </cfRule>
  </conditionalFormatting>
  <conditionalFormatting sqref="C2">
    <cfRule type="expression" dxfId="18" priority="2">
      <formula>$C$2=""</formula>
    </cfRule>
  </conditionalFormatting>
  <conditionalFormatting sqref="C2:D2">
    <cfRule type="expression" dxfId="17" priority="1">
      <formula>$B$13=""</formula>
    </cfRule>
  </conditionalFormatting>
  <dataValidations count="28">
    <dataValidation type="textLength" operator="lessThanOrEqual" allowBlank="1" showErrorMessage="1" errorTitle="無効な入力" error="200文字以下で入力してください。" sqref="W12:W61" xr:uid="{3010AD2C-0297-470F-9C94-9001EB01A196}">
      <formula1>200</formula1>
    </dataValidation>
    <dataValidation type="list" allowBlank="1" showInputMessage="1" showErrorMessage="1" sqref="Y11:Y61" xr:uid="{4481E13B-75D3-47C9-91BC-DD62C1C0ED30}">
      <formula1>"✓"</formula1>
    </dataValidation>
    <dataValidation allowBlank="1" showInputMessage="1" sqref="V9:W10 Y9 W9:W11" xr:uid="{62A58781-DF7C-4878-84C9-A7F9F9955957}"/>
    <dataValidation type="custom" allowBlank="1" showInputMessage="1" showErrorMessage="1" errorTitle="無効な入力" error="整数で値を入力して下さい。" sqref="V12:W61" xr:uid="{6666A048-45E0-4130-920D-A9C521C16498}">
      <formula1>V12=INT(V12)</formula1>
    </dataValidation>
    <dataValidation type="textLength" operator="lessThanOrEqual" allowBlank="1" showErrorMessage="1" error="40字以内の入力をお願いいたします。" sqref="T12:T61" xr:uid="{16E499C9-A4A3-4422-AADC-3FCFC166FA03}">
      <formula1>40</formula1>
    </dataValidation>
    <dataValidation type="custom" allowBlank="1" showErrorMessage="1" error="小数第二位までの数値を入力してください。" prompt="カタログ記載の数値を入力してください。" sqref="O12:O61 S12:S61" xr:uid="{21661605-7599-485C-AED2-D05FB90A8249}">
      <formula1>O12*100=INT(O12*100)</formula1>
    </dataValidation>
    <dataValidation type="custom" allowBlank="1" showErrorMessage="1" error="小数第一位までの数値を入力してください。" prompt="カタログ記載の数値を入力してください。" sqref="N12:N61 R12:R61" xr:uid="{2216F7FC-293A-438C-82A7-DEA25138E16A}">
      <formula1>N12*10=INT(N12*10)</formula1>
    </dataValidation>
    <dataValidation type="custom" allowBlank="1" showErrorMessage="1" error="小数第二位までの数値を入力してください。" prompt="カタログ記載の数値を入力してください。_x000a_" sqref="M12:M61 Q12:Q61" xr:uid="{F98569BF-00EE-4D01-9F1B-56BDAB5B9A6E}">
      <formula1>M12*100=INT(M12*100)</formula1>
    </dataValidation>
    <dataValidation type="custom" allowBlank="1" showErrorMessage="1" error="小数第一位までの数値を入力してください。" prompt="カタログ記載の数値を入力してください。_x000a_" sqref="L12:L61 P12:P61" xr:uid="{75E95D30-52CF-4ADF-B27B-0FB805D21438}">
      <formula1>L12*10=INT(L12*10)</formula1>
    </dataValidation>
    <dataValidation allowBlank="1" showErrorMessage="1" prompt="販売会社ではなく、「製造メーカー」名を入力してください。_x000a_ただし、「株式会社」や「有限会社」等は除いてください。" sqref="D12:E61" xr:uid="{E3C8D465-52DE-4162-B540-229963267F8A}"/>
    <dataValidation type="list" allowBlank="1" showErrorMessage="1" errorTitle="無効な入力" error="プルダウンより選択してください。" sqref="C19:C61" xr:uid="{4F5F9043-6A40-4568-8215-208E664D19C2}">
      <formula1>"施設園芸用ヒートポンプ"</formula1>
    </dataValidation>
    <dataValidation type="list" allowBlank="1" showInputMessage="1" showErrorMessage="1" prompt="「種別」をプルダウンにて選択してください。" sqref="C11:C18" xr:uid="{D3A77525-FEB7-4527-BB74-A2B0BC35B433}">
      <formula1>#REF!</formula1>
    </dataValidation>
    <dataValidation type="list" operator="lessThanOrEqual" allowBlank="1" showInputMessage="1" showErrorMessage="1" errorTitle="無効な入力" error="プルダウンより選択してください。" sqref="H11:H61" xr:uid="{E01705C1-0D42-4A89-9999-0ADC7A1B35E5}">
      <formula1>"50Hz,60Hz"</formula1>
    </dataValidation>
    <dataValidation allowBlank="1" showErrorMessage="1" prompt="「種別」をプルダウンにて選択してください。" sqref="B12:B61" xr:uid="{5181E8D0-DBCF-4150-84A6-256CD14627F4}"/>
    <dataValidation type="textLength" operator="lessThanOrEqual" allowBlank="1" showInputMessage="1" showErrorMessage="1" error="40字以内の入力をお願いいたします。" sqref="U12:U61 X11:X61" xr:uid="{022172A7-570F-40F3-ABDE-79815420FA9A}">
      <formula1>40</formula1>
    </dataValidation>
    <dataValidation type="textLength" operator="lessThanOrEqual" allowBlank="1" showInputMessage="1" showErrorMessage="1" error="40字以内で入力してください。" prompt="40字以内で入力してください。" sqref="C2:D2" xr:uid="{16508F44-6AC0-4E34-A4C2-1860A1921B48}">
      <formula1>40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:J3" xr:uid="{3A4D07D9-FC49-4FC2-A42B-185596338A3F}">
      <formula1>44256</formula1>
    </dataValidation>
    <dataValidation imeMode="fullKatakana" operator="lessThanOrEqual" allowBlank="1" showInputMessage="1" showErrorMessage="1" sqref="E2" xr:uid="{217FA226-65B9-4EBB-A634-4704F94F3179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J2" xr:uid="{6F18F75E-715C-4FFC-8525-F9F7EE9E40FC}">
      <formula1>40</formula1>
    </dataValidation>
    <dataValidation type="custom" allowBlank="1" showInputMessage="1" showErrorMessage="1" prompt="カタログ記載の数値を入力してください。" sqref="N11 R11" xr:uid="{A065CF67-D5C4-4294-9FD4-44C6C19020A0}">
      <formula1>N11*10=INT(N11*10)</formula1>
    </dataValidation>
    <dataValidation type="custom" allowBlank="1" showInputMessage="1" showErrorMessage="1" prompt="カタログ記載の数値を入力してください。_x000a_" sqref="L11 P11" xr:uid="{76BA43FD-88B6-40DC-9CC4-94F8418FD05E}">
      <formula1>L11*10=INT(L11*10)</formula1>
    </dataValidation>
    <dataValidation type="custom" allowBlank="1" showInputMessage="1" showErrorMessage="1" prompt="カタログ記載の数値を入力してください。" sqref="O11 S11" xr:uid="{A5956661-C71B-452B-9656-8B6F58D928F6}">
      <formula1>O11*100=INT(O11*100)</formula1>
    </dataValidation>
    <dataValidation type="custom" allowBlank="1" showInputMessage="1" showErrorMessage="1" prompt="カタログ記載の数値を入力してください。_x000a_" sqref="M11 Q11" xr:uid="{625C71CF-33CA-4CAF-AB49-4891AB3597E4}">
      <formula1>M11*100=INT(M11*100)</formula1>
    </dataValidation>
    <dataValidation type="textLength" operator="lessThanOrEqual" allowBlank="1" showErrorMessage="1" error="40字以内の入力をお願いいたします。" prompt="原則、カタログに記載の型番を入力してください。" sqref="G12:G61" xr:uid="{644D6304-362E-4908-8FED-D4874962FB25}">
      <formula1>40</formula1>
    </dataValidation>
    <dataValidation type="textLength" operator="lessThanOrEqual" allowBlank="1" showErrorMessage="1" error="40字以内の入力をお願いいたします。" prompt="カタログ記載の「製品名」を入力してください。" sqref="F12:F61" xr:uid="{033D1E58-FE40-4D18-88F8-10B455188BA2}">
      <formula1>40</formula1>
    </dataValidation>
    <dataValidation allowBlank="1" showInputMessage="1" showErrorMessage="1" prompt="販売会社ではなく、「製造メーカー」名を入力してください。_x000a_ただし、「株式会社」や「有限会社」等は除いてください。" sqref="D11:G11" xr:uid="{CA54F558-09F6-4A43-ADA4-77BC6C78DED5}"/>
    <dataValidation type="list" allowBlank="1" showInputMessage="1" showErrorMessage="1" sqref="Z11:Z61" xr:uid="{903BE3D9-6E04-4197-9225-09310FBFC98C}">
      <formula1>$Z$8</formula1>
    </dataValidation>
    <dataValidation type="list" allowBlank="1" showInputMessage="1" showErrorMessage="1" sqref="AA11:AA61" xr:uid="{B44BCE6C-EB9D-47E4-BA0F-4767E2DBA8F7}">
      <formula1>$AA$7:$AA$8</formula1>
    </dataValidation>
  </dataValidations>
  <pageMargins left="0.59055118110236227" right="0" top="0.78740157480314965" bottom="0" header="0.31496062992125984" footer="0.31496062992125984"/>
  <pageSetup paperSize="8" scale="26" fitToHeight="0" orientation="landscape" r:id="rId1"/>
  <headerFooter>
    <oddHeader>&amp;R&amp;"Meiryo UI,太字"&amp;26&amp;F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G62"/>
  <sheetViews>
    <sheetView view="pageBreakPreview" zoomScale="55" zoomScaleNormal="55" zoomScaleSheetLayoutView="55" workbookViewId="0">
      <selection sqref="A1:G1"/>
    </sheetView>
  </sheetViews>
  <sheetFormatPr defaultColWidth="9" defaultRowHeight="16" outlineLevelCol="1"/>
  <cols>
    <col min="1" max="1" width="12.5" style="3" customWidth="1"/>
    <col min="2" max="7" width="34.83203125" style="4" customWidth="1"/>
    <col min="8" max="8" width="18.33203125" style="4" customWidth="1"/>
    <col min="9" max="9" width="37.83203125" style="4" hidden="1" customWidth="1"/>
    <col min="10" max="11" width="23.75" style="4" customWidth="1"/>
    <col min="12" max="12" width="24.58203125" style="26" customWidth="1"/>
    <col min="13" max="13" width="25.83203125" style="27" customWidth="1"/>
    <col min="14" max="14" width="24.58203125" style="26" customWidth="1"/>
    <col min="15" max="15" width="25.83203125" style="27" customWidth="1"/>
    <col min="16" max="16" width="24.58203125" style="26" customWidth="1"/>
    <col min="17" max="17" width="25.83203125" style="27" customWidth="1"/>
    <col min="18" max="18" width="24.58203125" style="26" customWidth="1"/>
    <col min="19" max="19" width="25.83203125" style="27" customWidth="1"/>
    <col min="20" max="21" width="24.58203125" style="27" customWidth="1"/>
    <col min="22" max="22" width="28.5" style="1" customWidth="1"/>
    <col min="23" max="23" width="70.58203125" style="1" customWidth="1"/>
    <col min="24" max="24" width="24.58203125" style="4" customWidth="1"/>
    <col min="25" max="25" width="11.25" style="1" customWidth="1"/>
    <col min="26" max="27" width="10.5" style="4" hidden="1" customWidth="1" outlineLevel="1"/>
    <col min="28" max="28" width="17.58203125" style="4" hidden="1" customWidth="1" outlineLevel="1"/>
    <col min="29" max="29" width="20.5" style="4" hidden="1" customWidth="1" outlineLevel="1"/>
    <col min="30" max="30" width="24.25" style="4" hidden="1" customWidth="1" outlineLevel="1"/>
    <col min="31" max="32" width="9" style="4" hidden="1" customWidth="1" outlineLevel="1"/>
    <col min="33" max="33" width="9" style="4" collapsed="1"/>
    <col min="34" max="16384" width="9" style="4"/>
  </cols>
  <sheetData>
    <row r="1" spans="1:32" s="9" customFormat="1" ht="40" customHeight="1" thickBot="1">
      <c r="A1" s="145" t="s">
        <v>28</v>
      </c>
      <c r="B1" s="146"/>
      <c r="C1" s="146"/>
      <c r="D1" s="146"/>
      <c r="E1" s="146"/>
      <c r="F1" s="146"/>
      <c r="G1" s="147"/>
      <c r="H1" s="7"/>
      <c r="J1" s="200" t="s">
        <v>9</v>
      </c>
      <c r="K1" s="201"/>
      <c r="L1" s="201"/>
      <c r="M1" s="201"/>
      <c r="N1" s="7"/>
      <c r="O1" s="7"/>
      <c r="P1" s="6"/>
      <c r="Q1" s="7"/>
      <c r="R1" s="13"/>
      <c r="S1" s="13"/>
      <c r="T1" s="7"/>
      <c r="U1" s="4"/>
      <c r="V1" s="7"/>
      <c r="W1" s="4"/>
      <c r="X1" s="38"/>
      <c r="AC1" s="141" t="s">
        <v>96</v>
      </c>
      <c r="AD1" s="144">
        <v>44545</v>
      </c>
      <c r="AE1" s="142" t="s">
        <v>97</v>
      </c>
      <c r="AF1" s="143" t="s">
        <v>99</v>
      </c>
    </row>
    <row r="2" spans="1:32" s="9" customFormat="1" ht="120.75" customHeight="1">
      <c r="A2" s="150" t="s">
        <v>10</v>
      </c>
      <c r="B2" s="151"/>
      <c r="C2" s="196"/>
      <c r="D2" s="197"/>
      <c r="E2" s="39" t="s">
        <v>11</v>
      </c>
      <c r="F2" s="198"/>
      <c r="G2" s="199"/>
      <c r="H2" s="5"/>
      <c r="J2" s="99" t="s">
        <v>12</v>
      </c>
      <c r="K2" s="190" t="s">
        <v>73</v>
      </c>
      <c r="L2" s="190"/>
      <c r="M2" s="191"/>
      <c r="N2" s="5"/>
      <c r="O2" s="5"/>
      <c r="P2" s="5"/>
      <c r="Q2" s="5"/>
      <c r="R2" s="14"/>
      <c r="S2" s="14"/>
      <c r="T2" s="14"/>
      <c r="U2" s="7"/>
      <c r="V2" s="4"/>
      <c r="W2" s="7"/>
      <c r="X2" s="38"/>
      <c r="Y2" s="4"/>
    </row>
    <row r="3" spans="1:32" s="9" customFormat="1" ht="120.75" customHeight="1">
      <c r="A3" s="161" t="s">
        <v>98</v>
      </c>
      <c r="B3" s="161"/>
      <c r="C3" s="161"/>
      <c r="D3" s="161"/>
      <c r="E3" s="161"/>
      <c r="F3" s="41" t="s">
        <v>13</v>
      </c>
      <c r="G3" s="28"/>
      <c r="H3" s="13"/>
      <c r="J3" s="40" t="s">
        <v>14</v>
      </c>
      <c r="K3" s="192" t="s">
        <v>95</v>
      </c>
      <c r="L3" s="192"/>
      <c r="M3" s="193"/>
      <c r="N3" s="13"/>
      <c r="O3" s="13"/>
      <c r="P3" s="13"/>
      <c r="Q3" s="13"/>
      <c r="R3" s="15"/>
      <c r="S3" s="15"/>
      <c r="T3" s="15"/>
      <c r="U3" s="7"/>
      <c r="V3" s="4"/>
      <c r="W3" s="16"/>
      <c r="X3" s="38"/>
      <c r="Y3" s="4"/>
    </row>
    <row r="4" spans="1:32" s="9" customFormat="1" ht="120.75" customHeight="1" thickBot="1">
      <c r="A4" s="161"/>
      <c r="B4" s="161"/>
      <c r="C4" s="161"/>
      <c r="D4" s="161"/>
      <c r="E4" s="161"/>
      <c r="F4" s="42" t="s">
        <v>15</v>
      </c>
      <c r="G4" s="42">
        <f>COUNTIF($C$12:$C$61,"施設園芸用ヒートポンプ")</f>
        <v>0</v>
      </c>
      <c r="H4" s="17"/>
      <c r="J4" s="43" t="s">
        <v>26</v>
      </c>
      <c r="K4" s="194" t="s">
        <v>16</v>
      </c>
      <c r="L4" s="194"/>
      <c r="M4" s="195"/>
      <c r="N4" s="17"/>
      <c r="O4" s="17"/>
      <c r="P4" s="17"/>
      <c r="Q4" s="17"/>
      <c r="R4" s="17"/>
      <c r="S4" s="17"/>
      <c r="T4" s="17"/>
      <c r="U4" s="18"/>
      <c r="V4" s="4"/>
      <c r="W4" s="18"/>
      <c r="X4" s="38"/>
      <c r="Y4" s="4"/>
      <c r="AA4" s="98" t="str">
        <f>IF(COUNTIF(Y12:Y61,"✓")=0,"",COUNTIF(Y12:Y61,"✓"))</f>
        <v/>
      </c>
    </row>
    <row r="5" spans="1:32" s="24" customFormat="1" ht="30.75" customHeight="1" thickBot="1">
      <c r="A5" s="19"/>
      <c r="B5" s="20"/>
      <c r="C5" s="19"/>
      <c r="D5" s="19"/>
      <c r="E5" s="19"/>
      <c r="F5" s="20"/>
      <c r="G5" s="20"/>
      <c r="H5" s="19"/>
      <c r="I5" s="19"/>
      <c r="J5" s="21"/>
      <c r="K5" s="22"/>
      <c r="L5" s="12"/>
      <c r="M5" s="22"/>
      <c r="N5" s="21"/>
      <c r="O5" s="22"/>
      <c r="P5" s="12"/>
      <c r="Q5" s="22"/>
      <c r="R5" s="22"/>
      <c r="S5" s="22"/>
      <c r="T5" s="23"/>
      <c r="U5" s="3"/>
      <c r="V5" s="23"/>
      <c r="W5" s="20"/>
      <c r="X5" s="4"/>
      <c r="Y5" s="8"/>
      <c r="Z5" s="9"/>
      <c r="AA5" s="9"/>
    </row>
    <row r="6" spans="1:32" s="24" customFormat="1" ht="40.4" customHeight="1">
      <c r="A6" s="44" t="s">
        <v>1</v>
      </c>
      <c r="B6" s="45">
        <v>1</v>
      </c>
      <c r="C6" s="69">
        <v>2</v>
      </c>
      <c r="D6" s="69">
        <v>3</v>
      </c>
      <c r="E6" s="46">
        <v>4</v>
      </c>
      <c r="F6" s="69">
        <v>5</v>
      </c>
      <c r="G6" s="69">
        <v>6</v>
      </c>
      <c r="H6" s="69">
        <v>7</v>
      </c>
      <c r="I6" s="46"/>
      <c r="J6" s="46">
        <v>8</v>
      </c>
      <c r="K6" s="46">
        <v>9</v>
      </c>
      <c r="L6" s="46">
        <v>10</v>
      </c>
      <c r="M6" s="46">
        <v>11</v>
      </c>
      <c r="N6" s="46">
        <v>12</v>
      </c>
      <c r="O6" s="46">
        <v>13</v>
      </c>
      <c r="P6" s="46">
        <v>14</v>
      </c>
      <c r="Q6" s="46">
        <v>15</v>
      </c>
      <c r="R6" s="46">
        <v>16</v>
      </c>
      <c r="S6" s="46">
        <v>17</v>
      </c>
      <c r="T6" s="46">
        <v>18</v>
      </c>
      <c r="U6" s="46">
        <v>19</v>
      </c>
      <c r="V6" s="118">
        <v>20</v>
      </c>
      <c r="W6" s="46">
        <v>21</v>
      </c>
      <c r="X6" s="47">
        <v>22</v>
      </c>
      <c r="Y6" s="119">
        <v>23</v>
      </c>
      <c r="Z6" s="9"/>
      <c r="AA6" s="9"/>
      <c r="AB6" s="9"/>
    </row>
    <row r="7" spans="1:32" s="24" customFormat="1" ht="40.4" customHeight="1">
      <c r="A7" s="48" t="s">
        <v>20</v>
      </c>
      <c r="B7" s="49" t="s">
        <v>21</v>
      </c>
      <c r="C7" s="49" t="s">
        <v>21</v>
      </c>
      <c r="D7" s="49" t="s">
        <v>21</v>
      </c>
      <c r="E7" s="97" t="s">
        <v>27</v>
      </c>
      <c r="F7" s="49" t="s">
        <v>21</v>
      </c>
      <c r="G7" s="49" t="s">
        <v>21</v>
      </c>
      <c r="H7" s="49" t="s">
        <v>21</v>
      </c>
      <c r="I7" s="96" t="s">
        <v>55</v>
      </c>
      <c r="J7" s="50" t="s">
        <v>27</v>
      </c>
      <c r="K7" s="50" t="s">
        <v>27</v>
      </c>
      <c r="L7" s="50" t="s">
        <v>27</v>
      </c>
      <c r="M7" s="50" t="s">
        <v>27</v>
      </c>
      <c r="N7" s="50" t="s">
        <v>27</v>
      </c>
      <c r="O7" s="50" t="s">
        <v>27</v>
      </c>
      <c r="P7" s="50" t="s">
        <v>27</v>
      </c>
      <c r="Q7" s="50" t="s">
        <v>27</v>
      </c>
      <c r="R7" s="50" t="s">
        <v>27</v>
      </c>
      <c r="S7" s="50" t="s">
        <v>27</v>
      </c>
      <c r="T7" s="50" t="s">
        <v>27</v>
      </c>
      <c r="U7" s="50" t="s">
        <v>27</v>
      </c>
      <c r="V7" s="97" t="s">
        <v>27</v>
      </c>
      <c r="W7" s="97" t="s">
        <v>27</v>
      </c>
      <c r="X7" s="51" t="s">
        <v>27</v>
      </c>
      <c r="Y7" s="120" t="s">
        <v>27</v>
      </c>
      <c r="Z7" s="9"/>
      <c r="AA7" s="8" t="s">
        <v>52</v>
      </c>
      <c r="AB7" s="9"/>
    </row>
    <row r="8" spans="1:32" s="24" customFormat="1" ht="40.4" customHeight="1" thickBot="1">
      <c r="A8" s="52" t="s">
        <v>22</v>
      </c>
      <c r="B8" s="53" t="s">
        <v>23</v>
      </c>
      <c r="C8" s="79" t="s">
        <v>24</v>
      </c>
      <c r="D8" s="55" t="s">
        <v>23</v>
      </c>
      <c r="E8" s="55" t="s">
        <v>23</v>
      </c>
      <c r="F8" s="79" t="s">
        <v>24</v>
      </c>
      <c r="G8" s="79" t="s">
        <v>24</v>
      </c>
      <c r="H8" s="54" t="s">
        <v>37</v>
      </c>
      <c r="I8" s="55" t="s">
        <v>23</v>
      </c>
      <c r="J8" s="55" t="s">
        <v>23</v>
      </c>
      <c r="K8" s="55" t="s">
        <v>23</v>
      </c>
      <c r="L8" s="54" t="s">
        <v>37</v>
      </c>
      <c r="M8" s="54" t="s">
        <v>37</v>
      </c>
      <c r="N8" s="54" t="s">
        <v>37</v>
      </c>
      <c r="O8" s="54" t="s">
        <v>37</v>
      </c>
      <c r="P8" s="79" t="s">
        <v>24</v>
      </c>
      <c r="Q8" s="79" t="s">
        <v>24</v>
      </c>
      <c r="R8" s="79" t="s">
        <v>24</v>
      </c>
      <c r="S8" s="79" t="s">
        <v>24</v>
      </c>
      <c r="T8" s="79" t="s">
        <v>24</v>
      </c>
      <c r="U8" s="79" t="s">
        <v>24</v>
      </c>
      <c r="V8" s="54" t="s">
        <v>37</v>
      </c>
      <c r="W8" s="79" t="s">
        <v>60</v>
      </c>
      <c r="X8" s="56" t="s">
        <v>37</v>
      </c>
      <c r="Y8" s="121" t="s">
        <v>47</v>
      </c>
      <c r="Z8" s="8" t="s">
        <v>51</v>
      </c>
      <c r="AA8" s="8" t="s">
        <v>53</v>
      </c>
      <c r="AB8" s="9"/>
    </row>
    <row r="9" spans="1:32" ht="16.5" customHeight="1">
      <c r="A9" s="162" t="s">
        <v>6</v>
      </c>
      <c r="B9" s="164" t="s">
        <v>17</v>
      </c>
      <c r="C9" s="165" t="s">
        <v>0</v>
      </c>
      <c r="D9" s="165" t="s">
        <v>18</v>
      </c>
      <c r="E9" s="167" t="s">
        <v>19</v>
      </c>
      <c r="F9" s="165" t="s">
        <v>3</v>
      </c>
      <c r="G9" s="169" t="s">
        <v>4</v>
      </c>
      <c r="H9" s="170" t="s">
        <v>49</v>
      </c>
      <c r="I9" s="167" t="s">
        <v>72</v>
      </c>
      <c r="J9" s="171" t="s">
        <v>29</v>
      </c>
      <c r="K9" s="167" t="s">
        <v>36</v>
      </c>
      <c r="L9" s="159" t="s">
        <v>41</v>
      </c>
      <c r="M9" s="160"/>
      <c r="N9" s="160"/>
      <c r="O9" s="160"/>
      <c r="P9" s="159" t="s">
        <v>42</v>
      </c>
      <c r="Q9" s="160"/>
      <c r="R9" s="160"/>
      <c r="S9" s="160"/>
      <c r="T9" s="180" t="s">
        <v>30</v>
      </c>
      <c r="U9" s="180" t="s">
        <v>31</v>
      </c>
      <c r="V9" s="182" t="s">
        <v>46</v>
      </c>
      <c r="W9" s="188" t="s">
        <v>50</v>
      </c>
      <c r="X9" s="184" t="s">
        <v>2</v>
      </c>
      <c r="Y9" s="186" t="s">
        <v>48</v>
      </c>
      <c r="Z9" s="178" t="s">
        <v>7</v>
      </c>
      <c r="AA9" s="178"/>
      <c r="AB9" s="179"/>
    </row>
    <row r="10" spans="1:32" s="25" customFormat="1" ht="66" customHeight="1">
      <c r="A10" s="163"/>
      <c r="B10" s="164"/>
      <c r="C10" s="166"/>
      <c r="D10" s="166"/>
      <c r="E10" s="168"/>
      <c r="F10" s="166"/>
      <c r="G10" s="166"/>
      <c r="H10" s="166"/>
      <c r="I10" s="168"/>
      <c r="J10" s="168"/>
      <c r="K10" s="168"/>
      <c r="L10" s="77" t="s">
        <v>77</v>
      </c>
      <c r="M10" s="78" t="s">
        <v>78</v>
      </c>
      <c r="N10" s="77" t="s">
        <v>79</v>
      </c>
      <c r="O10" s="78" t="s">
        <v>80</v>
      </c>
      <c r="P10" s="77" t="s">
        <v>77</v>
      </c>
      <c r="Q10" s="78" t="s">
        <v>78</v>
      </c>
      <c r="R10" s="77" t="s">
        <v>79</v>
      </c>
      <c r="S10" s="78" t="s">
        <v>80</v>
      </c>
      <c r="T10" s="181"/>
      <c r="U10" s="181"/>
      <c r="V10" s="183"/>
      <c r="W10" s="189"/>
      <c r="X10" s="185"/>
      <c r="Y10" s="187"/>
      <c r="Z10" s="35" t="s">
        <v>8</v>
      </c>
      <c r="AA10" s="10" t="s">
        <v>5</v>
      </c>
      <c r="AB10" s="11" t="s">
        <v>2</v>
      </c>
    </row>
    <row r="11" spans="1:32" s="25" customFormat="1" ht="25" customHeight="1">
      <c r="A11" s="36" t="s">
        <v>25</v>
      </c>
      <c r="B11" s="76" t="s">
        <v>32</v>
      </c>
      <c r="C11" s="34" t="s">
        <v>100</v>
      </c>
      <c r="D11" s="61" t="s">
        <v>62</v>
      </c>
      <c r="E11" s="61" t="s">
        <v>61</v>
      </c>
      <c r="F11" s="57" t="s">
        <v>34</v>
      </c>
      <c r="G11" s="57" t="s">
        <v>35</v>
      </c>
      <c r="H11" s="62" t="s">
        <v>38</v>
      </c>
      <c r="I11" s="75"/>
      <c r="J11" s="31">
        <f t="shared" ref="J11:J42" si="0">IF(F11="","",3)</f>
        <v>3</v>
      </c>
      <c r="K11" s="68">
        <f>IF(OR(R11="",S11=""),"",IF(OR(N11="",O11=""),ROUNDDOWN(R11/S11,1),ROUNDDOWN((R11/S11+N11/O11)/2,1)))</f>
        <v>3.3</v>
      </c>
      <c r="L11" s="58">
        <v>27.5</v>
      </c>
      <c r="M11" s="59">
        <v>6.88</v>
      </c>
      <c r="N11" s="58">
        <v>25</v>
      </c>
      <c r="O11" s="59">
        <v>7.47</v>
      </c>
      <c r="P11" s="58">
        <v>27.5</v>
      </c>
      <c r="Q11" s="59">
        <v>6.88</v>
      </c>
      <c r="R11" s="58">
        <v>25</v>
      </c>
      <c r="S11" s="59">
        <v>7.47</v>
      </c>
      <c r="T11" s="59" t="s">
        <v>39</v>
      </c>
      <c r="U11" s="59" t="s">
        <v>40</v>
      </c>
      <c r="V11" s="122"/>
      <c r="W11" s="80"/>
      <c r="X11" s="60"/>
      <c r="Y11" s="74"/>
      <c r="Z11" s="64"/>
      <c r="AA11" s="65"/>
      <c r="AB11" s="66"/>
      <c r="AC11" s="70" t="s">
        <v>43</v>
      </c>
      <c r="AD11" s="70" t="s">
        <v>54</v>
      </c>
      <c r="AE11" s="71" t="s">
        <v>44</v>
      </c>
      <c r="AF11" s="71" t="s">
        <v>45</v>
      </c>
    </row>
    <row r="12" spans="1:32" s="25" customFormat="1" ht="25" customHeight="1">
      <c r="A12" s="36">
        <f>ROW()-11</f>
        <v>1</v>
      </c>
      <c r="B12" s="67" t="str">
        <f>IF($C12="","","産業ヒートポンプ")</f>
        <v/>
      </c>
      <c r="C12" s="29"/>
      <c r="D12" s="61" t="str">
        <f>IF($C$2="","",IF($B12&lt;&gt;"",$C$2,""))</f>
        <v/>
      </c>
      <c r="E12" s="61" t="str">
        <f>IF($F$2="","",IF($B12&lt;&gt;"",$F$2,""))</f>
        <v/>
      </c>
      <c r="F12" s="30"/>
      <c r="G12" s="30"/>
      <c r="H12" s="63"/>
      <c r="I12" s="75" t="str">
        <f t="shared" ref="I12:I43" si="1">IF(G12="","",G12&amp;"（"&amp;H12&amp;"）")</f>
        <v/>
      </c>
      <c r="J12" s="31" t="str">
        <f t="shared" ref="J12:J19" si="2">IF(F12="","",3)</f>
        <v/>
      </c>
      <c r="K12" s="68" t="str">
        <f>IF(OR(R12="",S12=""),"",IF(OR(N12="",O12=""),ROUNDDOWN(R12/S12,1),ROUNDDOWN((R12/S12+N12/O12)/2,1)))</f>
        <v/>
      </c>
      <c r="L12" s="32"/>
      <c r="M12" s="33"/>
      <c r="N12" s="32"/>
      <c r="O12" s="33"/>
      <c r="P12" s="32"/>
      <c r="Q12" s="33"/>
      <c r="R12" s="32"/>
      <c r="S12" s="33"/>
      <c r="T12" s="33"/>
      <c r="U12" s="63"/>
      <c r="V12" s="82"/>
      <c r="W12" s="81"/>
      <c r="X12" s="37"/>
      <c r="Y12" s="74"/>
      <c r="Z12" s="64"/>
      <c r="AA12" s="65"/>
      <c r="AB12" s="66"/>
      <c r="AC12" s="72">
        <f t="shared" ref="AC12:AC43" si="3">IF(AND(($C12&lt;&gt;""),(OR($C$2="",$F$2="",$G$3="",F12="",P12="",Q12="",R12="",S12="",G12="",T12="",U12=""))),1,0)</f>
        <v>0</v>
      </c>
      <c r="AD12" s="72">
        <f t="shared" ref="AD12:AD43" si="4">IF(AND($G12&lt;&gt;"",COUNTIF($G12,"*■*")&gt;0,$W12=""),1,0)</f>
        <v>0</v>
      </c>
      <c r="AE12" s="73">
        <f>IF(I12="",0,COUNTIF($I$12:$I$1048576,I12))</f>
        <v>0</v>
      </c>
      <c r="AF12" s="73">
        <f>IF($K12&lt;$J12,1,0)</f>
        <v>0</v>
      </c>
    </row>
    <row r="13" spans="1:32" s="25" customFormat="1" ht="25" customHeight="1">
      <c r="A13" s="36">
        <f t="shared" ref="A13:A61" si="5">ROW()-11</f>
        <v>2</v>
      </c>
      <c r="B13" s="67" t="str">
        <f t="shared" ref="B13:B61" si="6">IF($C13="","","産業ヒートポンプ")</f>
        <v/>
      </c>
      <c r="C13" s="29"/>
      <c r="D13" s="61" t="str">
        <f t="shared" ref="D13:D61" si="7">IF($C$2="","",IF($B13&lt;&gt;"",$C$2,""))</f>
        <v/>
      </c>
      <c r="E13" s="61" t="str">
        <f t="shared" ref="E13:E61" si="8">IF($F$2="","",IF($B13&lt;&gt;"",$F$2,""))</f>
        <v/>
      </c>
      <c r="F13" s="30"/>
      <c r="G13" s="30"/>
      <c r="H13" s="63"/>
      <c r="I13" s="75" t="str">
        <f t="shared" si="1"/>
        <v/>
      </c>
      <c r="J13" s="31" t="str">
        <f t="shared" si="2"/>
        <v/>
      </c>
      <c r="K13" s="68" t="str">
        <f t="shared" ref="K13:K61" si="9">IF(OR(R13="",S13=""),"",IF(OR(N13="",O13=""),ROUNDDOWN(R13/S13,1),ROUNDDOWN((R13/S13+N13/O13)/2,1)))</f>
        <v/>
      </c>
      <c r="L13" s="32"/>
      <c r="M13" s="33"/>
      <c r="N13" s="32"/>
      <c r="O13" s="33"/>
      <c r="P13" s="32"/>
      <c r="Q13" s="33"/>
      <c r="R13" s="32"/>
      <c r="S13" s="33"/>
      <c r="T13" s="33"/>
      <c r="U13" s="63"/>
      <c r="V13" s="82"/>
      <c r="W13" s="81"/>
      <c r="X13" s="37"/>
      <c r="Y13" s="74"/>
      <c r="Z13" s="64"/>
      <c r="AA13" s="65"/>
      <c r="AB13" s="66"/>
      <c r="AC13" s="72">
        <f t="shared" si="3"/>
        <v>0</v>
      </c>
      <c r="AD13" s="72">
        <f t="shared" si="4"/>
        <v>0</v>
      </c>
      <c r="AE13" s="73">
        <f t="shared" ref="AE13:AE61" si="10">IF(I13="",0,COUNTIF($I$12:$I$1048576,I13))</f>
        <v>0</v>
      </c>
      <c r="AF13" s="73">
        <f t="shared" ref="AF13:AF61" si="11">IF($K13&lt;$J13,1,0)</f>
        <v>0</v>
      </c>
    </row>
    <row r="14" spans="1:32" s="25" customFormat="1" ht="25" customHeight="1">
      <c r="A14" s="36">
        <f t="shared" si="5"/>
        <v>3</v>
      </c>
      <c r="B14" s="67" t="str">
        <f t="shared" si="6"/>
        <v/>
      </c>
      <c r="C14" s="29"/>
      <c r="D14" s="61" t="str">
        <f t="shared" si="7"/>
        <v/>
      </c>
      <c r="E14" s="61" t="str">
        <f t="shared" si="8"/>
        <v/>
      </c>
      <c r="F14" s="30"/>
      <c r="G14" s="30"/>
      <c r="H14" s="63"/>
      <c r="I14" s="75" t="str">
        <f t="shared" si="1"/>
        <v/>
      </c>
      <c r="J14" s="31" t="str">
        <f t="shared" si="2"/>
        <v/>
      </c>
      <c r="K14" s="68" t="str">
        <f t="shared" si="9"/>
        <v/>
      </c>
      <c r="L14" s="32"/>
      <c r="M14" s="33"/>
      <c r="N14" s="32"/>
      <c r="O14" s="33"/>
      <c r="P14" s="32"/>
      <c r="Q14" s="33"/>
      <c r="R14" s="32"/>
      <c r="S14" s="33"/>
      <c r="T14" s="33"/>
      <c r="U14" s="63"/>
      <c r="V14" s="82"/>
      <c r="W14" s="81"/>
      <c r="X14" s="37"/>
      <c r="Y14" s="74"/>
      <c r="Z14" s="64"/>
      <c r="AA14" s="65"/>
      <c r="AB14" s="66"/>
      <c r="AC14" s="72">
        <f t="shared" si="3"/>
        <v>0</v>
      </c>
      <c r="AD14" s="72">
        <f t="shared" si="4"/>
        <v>0</v>
      </c>
      <c r="AE14" s="73">
        <f t="shared" si="10"/>
        <v>0</v>
      </c>
      <c r="AF14" s="73">
        <f t="shared" si="11"/>
        <v>0</v>
      </c>
    </row>
    <row r="15" spans="1:32" s="25" customFormat="1" ht="25" customHeight="1">
      <c r="A15" s="36">
        <f t="shared" si="5"/>
        <v>4</v>
      </c>
      <c r="B15" s="67" t="str">
        <f t="shared" si="6"/>
        <v/>
      </c>
      <c r="C15" s="29"/>
      <c r="D15" s="61" t="str">
        <f t="shared" si="7"/>
        <v/>
      </c>
      <c r="E15" s="61" t="str">
        <f t="shared" si="8"/>
        <v/>
      </c>
      <c r="F15" s="30"/>
      <c r="G15" s="30"/>
      <c r="H15" s="63"/>
      <c r="I15" s="75" t="str">
        <f t="shared" si="1"/>
        <v/>
      </c>
      <c r="J15" s="31" t="str">
        <f t="shared" si="2"/>
        <v/>
      </c>
      <c r="K15" s="68" t="str">
        <f t="shared" si="9"/>
        <v/>
      </c>
      <c r="L15" s="32"/>
      <c r="M15" s="33"/>
      <c r="N15" s="32"/>
      <c r="O15" s="33"/>
      <c r="P15" s="32"/>
      <c r="Q15" s="33"/>
      <c r="R15" s="32"/>
      <c r="S15" s="33"/>
      <c r="T15" s="33"/>
      <c r="U15" s="63"/>
      <c r="V15" s="82"/>
      <c r="W15" s="81"/>
      <c r="X15" s="37"/>
      <c r="Y15" s="74"/>
      <c r="Z15" s="64"/>
      <c r="AA15" s="65"/>
      <c r="AB15" s="66"/>
      <c r="AC15" s="72">
        <f t="shared" si="3"/>
        <v>0</v>
      </c>
      <c r="AD15" s="72">
        <f t="shared" si="4"/>
        <v>0</v>
      </c>
      <c r="AE15" s="73">
        <f t="shared" si="10"/>
        <v>0</v>
      </c>
      <c r="AF15" s="73">
        <f t="shared" si="11"/>
        <v>0</v>
      </c>
    </row>
    <row r="16" spans="1:32" s="25" customFormat="1" ht="25" customHeight="1">
      <c r="A16" s="36">
        <f t="shared" si="5"/>
        <v>5</v>
      </c>
      <c r="B16" s="67" t="str">
        <f t="shared" si="6"/>
        <v/>
      </c>
      <c r="C16" s="29"/>
      <c r="D16" s="61" t="str">
        <f t="shared" si="7"/>
        <v/>
      </c>
      <c r="E16" s="61" t="str">
        <f t="shared" si="8"/>
        <v/>
      </c>
      <c r="F16" s="30"/>
      <c r="G16" s="30"/>
      <c r="H16" s="63"/>
      <c r="I16" s="75" t="str">
        <f t="shared" si="1"/>
        <v/>
      </c>
      <c r="J16" s="31" t="str">
        <f t="shared" si="2"/>
        <v/>
      </c>
      <c r="K16" s="68" t="str">
        <f t="shared" si="9"/>
        <v/>
      </c>
      <c r="L16" s="32"/>
      <c r="M16" s="33"/>
      <c r="N16" s="32"/>
      <c r="O16" s="33"/>
      <c r="P16" s="32"/>
      <c r="Q16" s="33"/>
      <c r="R16" s="32"/>
      <c r="S16" s="33"/>
      <c r="T16" s="33"/>
      <c r="U16" s="63"/>
      <c r="V16" s="82"/>
      <c r="W16" s="81"/>
      <c r="X16" s="37"/>
      <c r="Y16" s="74"/>
      <c r="Z16" s="64"/>
      <c r="AA16" s="65"/>
      <c r="AB16" s="66"/>
      <c r="AC16" s="72">
        <f t="shared" si="3"/>
        <v>0</v>
      </c>
      <c r="AD16" s="72">
        <f t="shared" si="4"/>
        <v>0</v>
      </c>
      <c r="AE16" s="73">
        <f t="shared" si="10"/>
        <v>0</v>
      </c>
      <c r="AF16" s="73">
        <f t="shared" si="11"/>
        <v>0</v>
      </c>
    </row>
    <row r="17" spans="1:32" s="25" customFormat="1" ht="25" customHeight="1">
      <c r="A17" s="36">
        <f t="shared" si="5"/>
        <v>6</v>
      </c>
      <c r="B17" s="67" t="str">
        <f t="shared" si="6"/>
        <v/>
      </c>
      <c r="C17" s="29"/>
      <c r="D17" s="61" t="str">
        <f t="shared" si="7"/>
        <v/>
      </c>
      <c r="E17" s="61" t="str">
        <f t="shared" si="8"/>
        <v/>
      </c>
      <c r="F17" s="30"/>
      <c r="G17" s="30"/>
      <c r="H17" s="63"/>
      <c r="I17" s="75" t="str">
        <f t="shared" si="1"/>
        <v/>
      </c>
      <c r="J17" s="31" t="str">
        <f t="shared" si="2"/>
        <v/>
      </c>
      <c r="K17" s="68" t="str">
        <f t="shared" si="9"/>
        <v/>
      </c>
      <c r="L17" s="32"/>
      <c r="M17" s="33"/>
      <c r="N17" s="32"/>
      <c r="O17" s="33"/>
      <c r="P17" s="32"/>
      <c r="Q17" s="33"/>
      <c r="R17" s="32"/>
      <c r="S17" s="33"/>
      <c r="T17" s="33"/>
      <c r="U17" s="63"/>
      <c r="V17" s="82"/>
      <c r="W17" s="81"/>
      <c r="X17" s="37"/>
      <c r="Y17" s="74"/>
      <c r="Z17" s="64"/>
      <c r="AA17" s="65"/>
      <c r="AB17" s="66"/>
      <c r="AC17" s="72">
        <f t="shared" si="3"/>
        <v>0</v>
      </c>
      <c r="AD17" s="72">
        <f t="shared" si="4"/>
        <v>0</v>
      </c>
      <c r="AE17" s="73">
        <f t="shared" si="10"/>
        <v>0</v>
      </c>
      <c r="AF17" s="73">
        <f t="shared" si="11"/>
        <v>0</v>
      </c>
    </row>
    <row r="18" spans="1:32" s="25" customFormat="1" ht="25" customHeight="1">
      <c r="A18" s="36">
        <f t="shared" si="5"/>
        <v>7</v>
      </c>
      <c r="B18" s="67" t="str">
        <f t="shared" si="6"/>
        <v/>
      </c>
      <c r="C18" s="29"/>
      <c r="D18" s="61" t="str">
        <f t="shared" si="7"/>
        <v/>
      </c>
      <c r="E18" s="61" t="str">
        <f t="shared" si="8"/>
        <v/>
      </c>
      <c r="F18" s="30"/>
      <c r="G18" s="30"/>
      <c r="H18" s="63"/>
      <c r="I18" s="75" t="str">
        <f t="shared" si="1"/>
        <v/>
      </c>
      <c r="J18" s="31" t="str">
        <f t="shared" si="2"/>
        <v/>
      </c>
      <c r="K18" s="68" t="str">
        <f t="shared" si="9"/>
        <v/>
      </c>
      <c r="L18" s="32"/>
      <c r="M18" s="33"/>
      <c r="N18" s="32"/>
      <c r="O18" s="33"/>
      <c r="P18" s="32"/>
      <c r="Q18" s="33"/>
      <c r="R18" s="32"/>
      <c r="S18" s="33"/>
      <c r="T18" s="33"/>
      <c r="U18" s="63"/>
      <c r="V18" s="82"/>
      <c r="W18" s="81"/>
      <c r="X18" s="37"/>
      <c r="Y18" s="74"/>
      <c r="Z18" s="64"/>
      <c r="AA18" s="65"/>
      <c r="AB18" s="66"/>
      <c r="AC18" s="72">
        <f t="shared" si="3"/>
        <v>0</v>
      </c>
      <c r="AD18" s="72">
        <f t="shared" si="4"/>
        <v>0</v>
      </c>
      <c r="AE18" s="73">
        <f t="shared" si="10"/>
        <v>0</v>
      </c>
      <c r="AF18" s="73">
        <f t="shared" si="11"/>
        <v>0</v>
      </c>
    </row>
    <row r="19" spans="1:32" s="25" customFormat="1" ht="25" customHeight="1">
      <c r="A19" s="36">
        <f t="shared" si="5"/>
        <v>8</v>
      </c>
      <c r="B19" s="67" t="str">
        <f t="shared" si="6"/>
        <v/>
      </c>
      <c r="C19" s="29"/>
      <c r="D19" s="61" t="str">
        <f t="shared" si="7"/>
        <v/>
      </c>
      <c r="E19" s="61" t="str">
        <f t="shared" si="8"/>
        <v/>
      </c>
      <c r="F19" s="30"/>
      <c r="G19" s="30"/>
      <c r="H19" s="63"/>
      <c r="I19" s="75" t="str">
        <f t="shared" si="1"/>
        <v/>
      </c>
      <c r="J19" s="31" t="str">
        <f t="shared" si="2"/>
        <v/>
      </c>
      <c r="K19" s="68" t="str">
        <f t="shared" si="9"/>
        <v/>
      </c>
      <c r="L19" s="32"/>
      <c r="M19" s="33"/>
      <c r="N19" s="32"/>
      <c r="O19" s="33"/>
      <c r="P19" s="32"/>
      <c r="Q19" s="33"/>
      <c r="R19" s="32"/>
      <c r="S19" s="33"/>
      <c r="T19" s="33"/>
      <c r="U19" s="63"/>
      <c r="V19" s="82"/>
      <c r="W19" s="81"/>
      <c r="X19" s="37"/>
      <c r="Y19" s="74"/>
      <c r="Z19" s="64"/>
      <c r="AA19" s="65"/>
      <c r="AB19" s="66"/>
      <c r="AC19" s="72">
        <f t="shared" si="3"/>
        <v>0</v>
      </c>
      <c r="AD19" s="72">
        <f t="shared" si="4"/>
        <v>0</v>
      </c>
      <c r="AE19" s="73">
        <f t="shared" si="10"/>
        <v>0</v>
      </c>
      <c r="AF19" s="73">
        <f t="shared" si="11"/>
        <v>0</v>
      </c>
    </row>
    <row r="20" spans="1:32" s="25" customFormat="1" ht="25" customHeight="1">
      <c r="A20" s="36">
        <f t="shared" si="5"/>
        <v>9</v>
      </c>
      <c r="B20" s="67" t="str">
        <f t="shared" si="6"/>
        <v/>
      </c>
      <c r="C20" s="29"/>
      <c r="D20" s="61" t="str">
        <f t="shared" si="7"/>
        <v/>
      </c>
      <c r="E20" s="61" t="str">
        <f t="shared" si="8"/>
        <v/>
      </c>
      <c r="F20" s="30"/>
      <c r="G20" s="30"/>
      <c r="H20" s="63"/>
      <c r="I20" s="75" t="str">
        <f t="shared" si="1"/>
        <v/>
      </c>
      <c r="J20" s="31" t="str">
        <f t="shared" si="0"/>
        <v/>
      </c>
      <c r="K20" s="68" t="str">
        <f t="shared" si="9"/>
        <v/>
      </c>
      <c r="L20" s="32"/>
      <c r="M20" s="33"/>
      <c r="N20" s="32"/>
      <c r="O20" s="33"/>
      <c r="P20" s="32"/>
      <c r="Q20" s="33"/>
      <c r="R20" s="32"/>
      <c r="S20" s="33"/>
      <c r="T20" s="33"/>
      <c r="U20" s="63"/>
      <c r="V20" s="82"/>
      <c r="W20" s="81"/>
      <c r="X20" s="37"/>
      <c r="Y20" s="74"/>
      <c r="Z20" s="64"/>
      <c r="AA20" s="65"/>
      <c r="AB20" s="66"/>
      <c r="AC20" s="72">
        <f t="shared" si="3"/>
        <v>0</v>
      </c>
      <c r="AD20" s="72">
        <f t="shared" si="4"/>
        <v>0</v>
      </c>
      <c r="AE20" s="73">
        <f t="shared" si="10"/>
        <v>0</v>
      </c>
      <c r="AF20" s="73">
        <f t="shared" si="11"/>
        <v>0</v>
      </c>
    </row>
    <row r="21" spans="1:32" s="25" customFormat="1" ht="25" customHeight="1">
      <c r="A21" s="36">
        <f t="shared" si="5"/>
        <v>10</v>
      </c>
      <c r="B21" s="67" t="str">
        <f t="shared" si="6"/>
        <v/>
      </c>
      <c r="C21" s="29"/>
      <c r="D21" s="61" t="str">
        <f t="shared" si="7"/>
        <v/>
      </c>
      <c r="E21" s="61" t="str">
        <f t="shared" si="8"/>
        <v/>
      </c>
      <c r="F21" s="30"/>
      <c r="G21" s="30"/>
      <c r="H21" s="63"/>
      <c r="I21" s="75" t="str">
        <f t="shared" si="1"/>
        <v/>
      </c>
      <c r="J21" s="31" t="str">
        <f t="shared" si="0"/>
        <v/>
      </c>
      <c r="K21" s="68" t="str">
        <f t="shared" si="9"/>
        <v/>
      </c>
      <c r="L21" s="32"/>
      <c r="M21" s="33"/>
      <c r="N21" s="32"/>
      <c r="O21" s="33"/>
      <c r="P21" s="32"/>
      <c r="Q21" s="33"/>
      <c r="R21" s="32"/>
      <c r="S21" s="33"/>
      <c r="T21" s="33"/>
      <c r="U21" s="63"/>
      <c r="V21" s="82"/>
      <c r="W21" s="81"/>
      <c r="X21" s="37"/>
      <c r="Y21" s="74"/>
      <c r="Z21" s="64"/>
      <c r="AA21" s="65"/>
      <c r="AB21" s="66"/>
      <c r="AC21" s="72">
        <f t="shared" si="3"/>
        <v>0</v>
      </c>
      <c r="AD21" s="72">
        <f t="shared" si="4"/>
        <v>0</v>
      </c>
      <c r="AE21" s="73">
        <f t="shared" si="10"/>
        <v>0</v>
      </c>
      <c r="AF21" s="73">
        <f t="shared" si="11"/>
        <v>0</v>
      </c>
    </row>
    <row r="22" spans="1:32" s="25" customFormat="1" ht="25" customHeight="1">
      <c r="A22" s="36">
        <f t="shared" si="5"/>
        <v>11</v>
      </c>
      <c r="B22" s="67" t="str">
        <f t="shared" si="6"/>
        <v/>
      </c>
      <c r="C22" s="29"/>
      <c r="D22" s="61" t="str">
        <f t="shared" si="7"/>
        <v/>
      </c>
      <c r="E22" s="61" t="str">
        <f t="shared" si="8"/>
        <v/>
      </c>
      <c r="F22" s="30"/>
      <c r="G22" s="30"/>
      <c r="H22" s="63"/>
      <c r="I22" s="75" t="str">
        <f t="shared" si="1"/>
        <v/>
      </c>
      <c r="J22" s="31" t="str">
        <f t="shared" si="0"/>
        <v/>
      </c>
      <c r="K22" s="68" t="str">
        <f t="shared" si="9"/>
        <v/>
      </c>
      <c r="L22" s="32"/>
      <c r="M22" s="33"/>
      <c r="N22" s="32"/>
      <c r="O22" s="33"/>
      <c r="P22" s="32"/>
      <c r="Q22" s="33"/>
      <c r="R22" s="32"/>
      <c r="S22" s="33"/>
      <c r="T22" s="33"/>
      <c r="U22" s="63"/>
      <c r="V22" s="82"/>
      <c r="W22" s="81"/>
      <c r="X22" s="37"/>
      <c r="Y22" s="74"/>
      <c r="Z22" s="64"/>
      <c r="AA22" s="65"/>
      <c r="AB22" s="66"/>
      <c r="AC22" s="72">
        <f t="shared" si="3"/>
        <v>0</v>
      </c>
      <c r="AD22" s="72">
        <f t="shared" si="4"/>
        <v>0</v>
      </c>
      <c r="AE22" s="73">
        <f t="shared" si="10"/>
        <v>0</v>
      </c>
      <c r="AF22" s="73">
        <f t="shared" si="11"/>
        <v>0</v>
      </c>
    </row>
    <row r="23" spans="1:32" s="25" customFormat="1" ht="25" customHeight="1">
      <c r="A23" s="36">
        <f t="shared" si="5"/>
        <v>12</v>
      </c>
      <c r="B23" s="67" t="str">
        <f t="shared" si="6"/>
        <v/>
      </c>
      <c r="C23" s="29"/>
      <c r="D23" s="61" t="str">
        <f t="shared" si="7"/>
        <v/>
      </c>
      <c r="E23" s="61" t="str">
        <f t="shared" si="8"/>
        <v/>
      </c>
      <c r="F23" s="30"/>
      <c r="G23" s="30"/>
      <c r="H23" s="63"/>
      <c r="I23" s="75" t="str">
        <f t="shared" si="1"/>
        <v/>
      </c>
      <c r="J23" s="31" t="str">
        <f t="shared" si="0"/>
        <v/>
      </c>
      <c r="K23" s="68" t="str">
        <f t="shared" si="9"/>
        <v/>
      </c>
      <c r="L23" s="32"/>
      <c r="M23" s="33"/>
      <c r="N23" s="32"/>
      <c r="O23" s="33"/>
      <c r="P23" s="32"/>
      <c r="Q23" s="33"/>
      <c r="R23" s="32"/>
      <c r="S23" s="33"/>
      <c r="T23" s="33"/>
      <c r="U23" s="63"/>
      <c r="V23" s="82"/>
      <c r="W23" s="81"/>
      <c r="X23" s="37"/>
      <c r="Y23" s="74"/>
      <c r="Z23" s="64"/>
      <c r="AA23" s="65"/>
      <c r="AB23" s="66"/>
      <c r="AC23" s="72">
        <f t="shared" si="3"/>
        <v>0</v>
      </c>
      <c r="AD23" s="72">
        <f t="shared" si="4"/>
        <v>0</v>
      </c>
      <c r="AE23" s="73">
        <f t="shared" si="10"/>
        <v>0</v>
      </c>
      <c r="AF23" s="73">
        <f t="shared" si="11"/>
        <v>0</v>
      </c>
    </row>
    <row r="24" spans="1:32" s="25" customFormat="1" ht="25" customHeight="1">
      <c r="A24" s="36">
        <f t="shared" si="5"/>
        <v>13</v>
      </c>
      <c r="B24" s="67" t="str">
        <f t="shared" si="6"/>
        <v/>
      </c>
      <c r="C24" s="29"/>
      <c r="D24" s="61" t="str">
        <f t="shared" si="7"/>
        <v/>
      </c>
      <c r="E24" s="61" t="str">
        <f t="shared" si="8"/>
        <v/>
      </c>
      <c r="F24" s="30"/>
      <c r="G24" s="30"/>
      <c r="H24" s="63"/>
      <c r="I24" s="75" t="str">
        <f t="shared" si="1"/>
        <v/>
      </c>
      <c r="J24" s="31" t="str">
        <f t="shared" si="0"/>
        <v/>
      </c>
      <c r="K24" s="68" t="str">
        <f t="shared" si="9"/>
        <v/>
      </c>
      <c r="L24" s="32"/>
      <c r="M24" s="33"/>
      <c r="N24" s="32"/>
      <c r="O24" s="33"/>
      <c r="P24" s="32"/>
      <c r="Q24" s="33"/>
      <c r="R24" s="32"/>
      <c r="S24" s="33"/>
      <c r="T24" s="33"/>
      <c r="U24" s="63"/>
      <c r="V24" s="82"/>
      <c r="W24" s="81"/>
      <c r="X24" s="37"/>
      <c r="Y24" s="74"/>
      <c r="Z24" s="64"/>
      <c r="AA24" s="65"/>
      <c r="AB24" s="66"/>
      <c r="AC24" s="72">
        <f t="shared" si="3"/>
        <v>0</v>
      </c>
      <c r="AD24" s="72">
        <f t="shared" si="4"/>
        <v>0</v>
      </c>
      <c r="AE24" s="73">
        <f t="shared" si="10"/>
        <v>0</v>
      </c>
      <c r="AF24" s="73">
        <f t="shared" si="11"/>
        <v>0</v>
      </c>
    </row>
    <row r="25" spans="1:32" s="25" customFormat="1" ht="25" customHeight="1">
      <c r="A25" s="36">
        <f t="shared" si="5"/>
        <v>14</v>
      </c>
      <c r="B25" s="67" t="str">
        <f t="shared" si="6"/>
        <v/>
      </c>
      <c r="C25" s="29"/>
      <c r="D25" s="61" t="str">
        <f t="shared" si="7"/>
        <v/>
      </c>
      <c r="E25" s="61" t="str">
        <f t="shared" si="8"/>
        <v/>
      </c>
      <c r="F25" s="30"/>
      <c r="G25" s="30"/>
      <c r="H25" s="63"/>
      <c r="I25" s="75" t="str">
        <f t="shared" si="1"/>
        <v/>
      </c>
      <c r="J25" s="31" t="str">
        <f t="shared" si="0"/>
        <v/>
      </c>
      <c r="K25" s="68" t="str">
        <f t="shared" si="9"/>
        <v/>
      </c>
      <c r="L25" s="32"/>
      <c r="M25" s="33"/>
      <c r="N25" s="32"/>
      <c r="O25" s="33"/>
      <c r="P25" s="32"/>
      <c r="Q25" s="33"/>
      <c r="R25" s="32"/>
      <c r="S25" s="33"/>
      <c r="T25" s="33"/>
      <c r="U25" s="63"/>
      <c r="V25" s="82"/>
      <c r="W25" s="81"/>
      <c r="X25" s="37"/>
      <c r="Y25" s="74"/>
      <c r="Z25" s="64"/>
      <c r="AA25" s="65"/>
      <c r="AB25" s="66"/>
      <c r="AC25" s="72">
        <f t="shared" si="3"/>
        <v>0</v>
      </c>
      <c r="AD25" s="72">
        <f t="shared" si="4"/>
        <v>0</v>
      </c>
      <c r="AE25" s="73">
        <f t="shared" si="10"/>
        <v>0</v>
      </c>
      <c r="AF25" s="73">
        <f t="shared" si="11"/>
        <v>0</v>
      </c>
    </row>
    <row r="26" spans="1:32" s="25" customFormat="1" ht="25" customHeight="1">
      <c r="A26" s="36">
        <f t="shared" si="5"/>
        <v>15</v>
      </c>
      <c r="B26" s="67" t="str">
        <f t="shared" si="6"/>
        <v/>
      </c>
      <c r="C26" s="29"/>
      <c r="D26" s="61" t="str">
        <f t="shared" si="7"/>
        <v/>
      </c>
      <c r="E26" s="61" t="str">
        <f t="shared" si="8"/>
        <v/>
      </c>
      <c r="F26" s="30"/>
      <c r="G26" s="30"/>
      <c r="H26" s="63"/>
      <c r="I26" s="75" t="str">
        <f t="shared" si="1"/>
        <v/>
      </c>
      <c r="J26" s="31" t="str">
        <f t="shared" si="0"/>
        <v/>
      </c>
      <c r="K26" s="68" t="str">
        <f t="shared" si="9"/>
        <v/>
      </c>
      <c r="L26" s="32"/>
      <c r="M26" s="33"/>
      <c r="N26" s="32"/>
      <c r="O26" s="33"/>
      <c r="P26" s="32"/>
      <c r="Q26" s="33"/>
      <c r="R26" s="32"/>
      <c r="S26" s="33"/>
      <c r="T26" s="33"/>
      <c r="U26" s="63"/>
      <c r="V26" s="82"/>
      <c r="W26" s="81"/>
      <c r="X26" s="37"/>
      <c r="Y26" s="74"/>
      <c r="Z26" s="64"/>
      <c r="AA26" s="65"/>
      <c r="AB26" s="66"/>
      <c r="AC26" s="72">
        <f t="shared" si="3"/>
        <v>0</v>
      </c>
      <c r="AD26" s="72">
        <f t="shared" si="4"/>
        <v>0</v>
      </c>
      <c r="AE26" s="73">
        <f t="shared" si="10"/>
        <v>0</v>
      </c>
      <c r="AF26" s="73">
        <f t="shared" si="11"/>
        <v>0</v>
      </c>
    </row>
    <row r="27" spans="1:32" s="25" customFormat="1" ht="25" customHeight="1">
      <c r="A27" s="36">
        <f t="shared" si="5"/>
        <v>16</v>
      </c>
      <c r="B27" s="67" t="str">
        <f t="shared" si="6"/>
        <v/>
      </c>
      <c r="C27" s="29"/>
      <c r="D27" s="61" t="str">
        <f t="shared" si="7"/>
        <v/>
      </c>
      <c r="E27" s="61" t="str">
        <f t="shared" si="8"/>
        <v/>
      </c>
      <c r="F27" s="30"/>
      <c r="G27" s="30"/>
      <c r="H27" s="63"/>
      <c r="I27" s="75" t="str">
        <f t="shared" si="1"/>
        <v/>
      </c>
      <c r="J27" s="31" t="str">
        <f t="shared" si="0"/>
        <v/>
      </c>
      <c r="K27" s="68" t="str">
        <f t="shared" si="9"/>
        <v/>
      </c>
      <c r="L27" s="32"/>
      <c r="M27" s="33"/>
      <c r="N27" s="32"/>
      <c r="O27" s="33"/>
      <c r="P27" s="32"/>
      <c r="Q27" s="33"/>
      <c r="R27" s="32"/>
      <c r="S27" s="33"/>
      <c r="T27" s="33"/>
      <c r="U27" s="63"/>
      <c r="V27" s="82"/>
      <c r="W27" s="81"/>
      <c r="X27" s="37"/>
      <c r="Y27" s="74"/>
      <c r="Z27" s="64"/>
      <c r="AA27" s="65"/>
      <c r="AB27" s="66"/>
      <c r="AC27" s="72">
        <f t="shared" si="3"/>
        <v>0</v>
      </c>
      <c r="AD27" s="72">
        <f t="shared" si="4"/>
        <v>0</v>
      </c>
      <c r="AE27" s="73">
        <f t="shared" si="10"/>
        <v>0</v>
      </c>
      <c r="AF27" s="73">
        <f t="shared" si="11"/>
        <v>0</v>
      </c>
    </row>
    <row r="28" spans="1:32" s="25" customFormat="1" ht="25" customHeight="1">
      <c r="A28" s="36">
        <f t="shared" si="5"/>
        <v>17</v>
      </c>
      <c r="B28" s="67" t="str">
        <f t="shared" si="6"/>
        <v/>
      </c>
      <c r="C28" s="29"/>
      <c r="D28" s="61" t="str">
        <f t="shared" si="7"/>
        <v/>
      </c>
      <c r="E28" s="61" t="str">
        <f t="shared" si="8"/>
        <v/>
      </c>
      <c r="F28" s="30"/>
      <c r="G28" s="30"/>
      <c r="H28" s="63"/>
      <c r="I28" s="75" t="str">
        <f t="shared" si="1"/>
        <v/>
      </c>
      <c r="J28" s="31" t="str">
        <f t="shared" si="0"/>
        <v/>
      </c>
      <c r="K28" s="68" t="str">
        <f t="shared" si="9"/>
        <v/>
      </c>
      <c r="L28" s="32"/>
      <c r="M28" s="33"/>
      <c r="N28" s="32"/>
      <c r="O28" s="33"/>
      <c r="P28" s="32"/>
      <c r="Q28" s="33"/>
      <c r="R28" s="32"/>
      <c r="S28" s="33"/>
      <c r="T28" s="33"/>
      <c r="U28" s="63"/>
      <c r="V28" s="82"/>
      <c r="W28" s="81"/>
      <c r="X28" s="37"/>
      <c r="Y28" s="74"/>
      <c r="Z28" s="64"/>
      <c r="AA28" s="65"/>
      <c r="AB28" s="66"/>
      <c r="AC28" s="72">
        <f t="shared" si="3"/>
        <v>0</v>
      </c>
      <c r="AD28" s="72">
        <f t="shared" si="4"/>
        <v>0</v>
      </c>
      <c r="AE28" s="73">
        <f t="shared" si="10"/>
        <v>0</v>
      </c>
      <c r="AF28" s="73">
        <f t="shared" si="11"/>
        <v>0</v>
      </c>
    </row>
    <row r="29" spans="1:32" s="25" customFormat="1" ht="25" customHeight="1">
      <c r="A29" s="36">
        <f t="shared" si="5"/>
        <v>18</v>
      </c>
      <c r="B29" s="67" t="str">
        <f t="shared" si="6"/>
        <v/>
      </c>
      <c r="C29" s="29"/>
      <c r="D29" s="61" t="str">
        <f t="shared" si="7"/>
        <v/>
      </c>
      <c r="E29" s="61" t="str">
        <f t="shared" si="8"/>
        <v/>
      </c>
      <c r="F29" s="30"/>
      <c r="G29" s="30"/>
      <c r="H29" s="63"/>
      <c r="I29" s="75" t="str">
        <f t="shared" si="1"/>
        <v/>
      </c>
      <c r="J29" s="31" t="str">
        <f t="shared" si="0"/>
        <v/>
      </c>
      <c r="K29" s="68" t="str">
        <f t="shared" si="9"/>
        <v/>
      </c>
      <c r="L29" s="32"/>
      <c r="M29" s="33"/>
      <c r="N29" s="32"/>
      <c r="O29" s="33"/>
      <c r="P29" s="32"/>
      <c r="Q29" s="33"/>
      <c r="R29" s="32"/>
      <c r="S29" s="33"/>
      <c r="T29" s="33"/>
      <c r="U29" s="63"/>
      <c r="V29" s="82"/>
      <c r="W29" s="81"/>
      <c r="X29" s="37"/>
      <c r="Y29" s="74"/>
      <c r="Z29" s="64"/>
      <c r="AA29" s="65"/>
      <c r="AB29" s="66"/>
      <c r="AC29" s="72">
        <f t="shared" si="3"/>
        <v>0</v>
      </c>
      <c r="AD29" s="72">
        <f t="shared" si="4"/>
        <v>0</v>
      </c>
      <c r="AE29" s="73">
        <f t="shared" si="10"/>
        <v>0</v>
      </c>
      <c r="AF29" s="73">
        <f t="shared" si="11"/>
        <v>0</v>
      </c>
    </row>
    <row r="30" spans="1:32" s="25" customFormat="1" ht="25" customHeight="1">
      <c r="A30" s="36">
        <f t="shared" si="5"/>
        <v>19</v>
      </c>
      <c r="B30" s="67" t="str">
        <f t="shared" si="6"/>
        <v/>
      </c>
      <c r="C30" s="29"/>
      <c r="D30" s="61" t="str">
        <f t="shared" si="7"/>
        <v/>
      </c>
      <c r="E30" s="61" t="str">
        <f t="shared" si="8"/>
        <v/>
      </c>
      <c r="F30" s="30"/>
      <c r="G30" s="30"/>
      <c r="H30" s="63"/>
      <c r="I30" s="75" t="str">
        <f t="shared" si="1"/>
        <v/>
      </c>
      <c r="J30" s="31" t="str">
        <f t="shared" si="0"/>
        <v/>
      </c>
      <c r="K30" s="68" t="str">
        <f t="shared" si="9"/>
        <v/>
      </c>
      <c r="L30" s="32"/>
      <c r="M30" s="33"/>
      <c r="N30" s="32"/>
      <c r="O30" s="33"/>
      <c r="P30" s="32"/>
      <c r="Q30" s="33"/>
      <c r="R30" s="32"/>
      <c r="S30" s="33"/>
      <c r="T30" s="33"/>
      <c r="U30" s="63"/>
      <c r="V30" s="82"/>
      <c r="W30" s="81"/>
      <c r="X30" s="37"/>
      <c r="Y30" s="74"/>
      <c r="Z30" s="64"/>
      <c r="AA30" s="65"/>
      <c r="AB30" s="66"/>
      <c r="AC30" s="72">
        <f t="shared" si="3"/>
        <v>0</v>
      </c>
      <c r="AD30" s="72">
        <f t="shared" si="4"/>
        <v>0</v>
      </c>
      <c r="AE30" s="73">
        <f t="shared" si="10"/>
        <v>0</v>
      </c>
      <c r="AF30" s="73">
        <f t="shared" si="11"/>
        <v>0</v>
      </c>
    </row>
    <row r="31" spans="1:32" s="25" customFormat="1" ht="25" customHeight="1">
      <c r="A31" s="36">
        <f t="shared" si="5"/>
        <v>20</v>
      </c>
      <c r="B31" s="67" t="str">
        <f t="shared" si="6"/>
        <v/>
      </c>
      <c r="C31" s="29"/>
      <c r="D31" s="61" t="str">
        <f t="shared" si="7"/>
        <v/>
      </c>
      <c r="E31" s="61" t="str">
        <f t="shared" si="8"/>
        <v/>
      </c>
      <c r="F31" s="30"/>
      <c r="G31" s="30"/>
      <c r="H31" s="63"/>
      <c r="I31" s="75" t="str">
        <f t="shared" si="1"/>
        <v/>
      </c>
      <c r="J31" s="31" t="str">
        <f t="shared" si="0"/>
        <v/>
      </c>
      <c r="K31" s="68" t="str">
        <f t="shared" si="9"/>
        <v/>
      </c>
      <c r="L31" s="32"/>
      <c r="M31" s="33"/>
      <c r="N31" s="32"/>
      <c r="O31" s="33"/>
      <c r="P31" s="32"/>
      <c r="Q31" s="33"/>
      <c r="R31" s="32"/>
      <c r="S31" s="33"/>
      <c r="T31" s="33"/>
      <c r="U31" s="63"/>
      <c r="V31" s="82"/>
      <c r="W31" s="81"/>
      <c r="X31" s="37"/>
      <c r="Y31" s="74"/>
      <c r="Z31" s="64"/>
      <c r="AA31" s="65"/>
      <c r="AB31" s="66"/>
      <c r="AC31" s="72">
        <f t="shared" si="3"/>
        <v>0</v>
      </c>
      <c r="AD31" s="72">
        <f t="shared" si="4"/>
        <v>0</v>
      </c>
      <c r="AE31" s="73">
        <f t="shared" si="10"/>
        <v>0</v>
      </c>
      <c r="AF31" s="73">
        <f t="shared" si="11"/>
        <v>0</v>
      </c>
    </row>
    <row r="32" spans="1:32" s="25" customFormat="1" ht="25" customHeight="1">
      <c r="A32" s="36">
        <f t="shared" si="5"/>
        <v>21</v>
      </c>
      <c r="B32" s="67" t="str">
        <f t="shared" si="6"/>
        <v/>
      </c>
      <c r="C32" s="29"/>
      <c r="D32" s="61" t="str">
        <f t="shared" si="7"/>
        <v/>
      </c>
      <c r="E32" s="61" t="str">
        <f t="shared" si="8"/>
        <v/>
      </c>
      <c r="F32" s="30"/>
      <c r="G32" s="30"/>
      <c r="H32" s="63"/>
      <c r="I32" s="75" t="str">
        <f t="shared" si="1"/>
        <v/>
      </c>
      <c r="J32" s="31" t="str">
        <f t="shared" si="0"/>
        <v/>
      </c>
      <c r="K32" s="68" t="str">
        <f t="shared" si="9"/>
        <v/>
      </c>
      <c r="L32" s="32"/>
      <c r="M32" s="33"/>
      <c r="N32" s="32"/>
      <c r="O32" s="33"/>
      <c r="P32" s="32"/>
      <c r="Q32" s="33"/>
      <c r="R32" s="32"/>
      <c r="S32" s="33"/>
      <c r="T32" s="33"/>
      <c r="U32" s="63"/>
      <c r="V32" s="82"/>
      <c r="W32" s="81"/>
      <c r="X32" s="37"/>
      <c r="Y32" s="74"/>
      <c r="Z32" s="64"/>
      <c r="AA32" s="65"/>
      <c r="AB32" s="66"/>
      <c r="AC32" s="72">
        <f t="shared" si="3"/>
        <v>0</v>
      </c>
      <c r="AD32" s="72">
        <f t="shared" si="4"/>
        <v>0</v>
      </c>
      <c r="AE32" s="73">
        <f t="shared" si="10"/>
        <v>0</v>
      </c>
      <c r="AF32" s="73">
        <f t="shared" si="11"/>
        <v>0</v>
      </c>
    </row>
    <row r="33" spans="1:32" s="25" customFormat="1" ht="25" customHeight="1">
      <c r="A33" s="36">
        <f t="shared" si="5"/>
        <v>22</v>
      </c>
      <c r="B33" s="67" t="str">
        <f t="shared" si="6"/>
        <v/>
      </c>
      <c r="C33" s="29"/>
      <c r="D33" s="61" t="str">
        <f t="shared" si="7"/>
        <v/>
      </c>
      <c r="E33" s="61" t="str">
        <f t="shared" si="8"/>
        <v/>
      </c>
      <c r="F33" s="30"/>
      <c r="G33" s="30"/>
      <c r="H33" s="63"/>
      <c r="I33" s="75" t="str">
        <f t="shared" si="1"/>
        <v/>
      </c>
      <c r="J33" s="31" t="str">
        <f t="shared" si="0"/>
        <v/>
      </c>
      <c r="K33" s="68" t="str">
        <f t="shared" si="9"/>
        <v/>
      </c>
      <c r="L33" s="32"/>
      <c r="M33" s="33"/>
      <c r="N33" s="32"/>
      <c r="O33" s="33"/>
      <c r="P33" s="32"/>
      <c r="Q33" s="33"/>
      <c r="R33" s="32"/>
      <c r="S33" s="33"/>
      <c r="T33" s="33"/>
      <c r="U33" s="63"/>
      <c r="V33" s="82"/>
      <c r="W33" s="81"/>
      <c r="X33" s="37"/>
      <c r="Y33" s="74"/>
      <c r="Z33" s="64"/>
      <c r="AA33" s="65"/>
      <c r="AB33" s="66"/>
      <c r="AC33" s="72">
        <f t="shared" si="3"/>
        <v>0</v>
      </c>
      <c r="AD33" s="72">
        <f t="shared" si="4"/>
        <v>0</v>
      </c>
      <c r="AE33" s="73">
        <f t="shared" si="10"/>
        <v>0</v>
      </c>
      <c r="AF33" s="73">
        <f t="shared" si="11"/>
        <v>0</v>
      </c>
    </row>
    <row r="34" spans="1:32" s="25" customFormat="1" ht="25" customHeight="1">
      <c r="A34" s="36">
        <f t="shared" si="5"/>
        <v>23</v>
      </c>
      <c r="B34" s="67" t="str">
        <f t="shared" si="6"/>
        <v/>
      </c>
      <c r="C34" s="29"/>
      <c r="D34" s="61" t="str">
        <f t="shared" si="7"/>
        <v/>
      </c>
      <c r="E34" s="61" t="str">
        <f t="shared" si="8"/>
        <v/>
      </c>
      <c r="F34" s="30"/>
      <c r="G34" s="30"/>
      <c r="H34" s="63"/>
      <c r="I34" s="75" t="str">
        <f t="shared" si="1"/>
        <v/>
      </c>
      <c r="J34" s="31" t="str">
        <f t="shared" si="0"/>
        <v/>
      </c>
      <c r="K34" s="68" t="str">
        <f t="shared" si="9"/>
        <v/>
      </c>
      <c r="L34" s="32"/>
      <c r="M34" s="33"/>
      <c r="N34" s="32"/>
      <c r="O34" s="33"/>
      <c r="P34" s="32"/>
      <c r="Q34" s="33"/>
      <c r="R34" s="32"/>
      <c r="S34" s="33"/>
      <c r="T34" s="33"/>
      <c r="U34" s="63"/>
      <c r="V34" s="82"/>
      <c r="W34" s="81"/>
      <c r="X34" s="37"/>
      <c r="Y34" s="74"/>
      <c r="Z34" s="64"/>
      <c r="AA34" s="65"/>
      <c r="AB34" s="66"/>
      <c r="AC34" s="72">
        <f t="shared" si="3"/>
        <v>0</v>
      </c>
      <c r="AD34" s="72">
        <f t="shared" si="4"/>
        <v>0</v>
      </c>
      <c r="AE34" s="73">
        <f t="shared" si="10"/>
        <v>0</v>
      </c>
      <c r="AF34" s="73">
        <f t="shared" si="11"/>
        <v>0</v>
      </c>
    </row>
    <row r="35" spans="1:32" s="25" customFormat="1" ht="25" customHeight="1">
      <c r="A35" s="36">
        <f t="shared" si="5"/>
        <v>24</v>
      </c>
      <c r="B35" s="67" t="str">
        <f t="shared" si="6"/>
        <v/>
      </c>
      <c r="C35" s="29"/>
      <c r="D35" s="61" t="str">
        <f t="shared" si="7"/>
        <v/>
      </c>
      <c r="E35" s="61" t="str">
        <f t="shared" si="8"/>
        <v/>
      </c>
      <c r="F35" s="30"/>
      <c r="G35" s="30"/>
      <c r="H35" s="63"/>
      <c r="I35" s="75" t="str">
        <f t="shared" si="1"/>
        <v/>
      </c>
      <c r="J35" s="31" t="str">
        <f t="shared" si="0"/>
        <v/>
      </c>
      <c r="K35" s="68" t="str">
        <f t="shared" si="9"/>
        <v/>
      </c>
      <c r="L35" s="32"/>
      <c r="M35" s="33"/>
      <c r="N35" s="32"/>
      <c r="O35" s="33"/>
      <c r="P35" s="32"/>
      <c r="Q35" s="33"/>
      <c r="R35" s="32"/>
      <c r="S35" s="33"/>
      <c r="T35" s="33"/>
      <c r="U35" s="63"/>
      <c r="V35" s="82"/>
      <c r="W35" s="81"/>
      <c r="X35" s="37"/>
      <c r="Y35" s="74"/>
      <c r="Z35" s="64"/>
      <c r="AA35" s="65"/>
      <c r="AB35" s="66"/>
      <c r="AC35" s="72">
        <f t="shared" si="3"/>
        <v>0</v>
      </c>
      <c r="AD35" s="72">
        <f t="shared" si="4"/>
        <v>0</v>
      </c>
      <c r="AE35" s="73">
        <f t="shared" si="10"/>
        <v>0</v>
      </c>
      <c r="AF35" s="73">
        <f t="shared" si="11"/>
        <v>0</v>
      </c>
    </row>
    <row r="36" spans="1:32" s="25" customFormat="1" ht="25" customHeight="1">
      <c r="A36" s="36">
        <f t="shared" si="5"/>
        <v>25</v>
      </c>
      <c r="B36" s="67" t="str">
        <f t="shared" si="6"/>
        <v/>
      </c>
      <c r="C36" s="29"/>
      <c r="D36" s="61" t="str">
        <f t="shared" si="7"/>
        <v/>
      </c>
      <c r="E36" s="61" t="str">
        <f t="shared" si="8"/>
        <v/>
      </c>
      <c r="F36" s="30"/>
      <c r="G36" s="30"/>
      <c r="H36" s="63"/>
      <c r="I36" s="75" t="str">
        <f t="shared" si="1"/>
        <v/>
      </c>
      <c r="J36" s="31" t="str">
        <f t="shared" si="0"/>
        <v/>
      </c>
      <c r="K36" s="68" t="str">
        <f t="shared" si="9"/>
        <v/>
      </c>
      <c r="L36" s="32"/>
      <c r="M36" s="33"/>
      <c r="N36" s="32"/>
      <c r="O36" s="33"/>
      <c r="P36" s="32"/>
      <c r="Q36" s="33"/>
      <c r="R36" s="32"/>
      <c r="S36" s="33"/>
      <c r="T36" s="33"/>
      <c r="U36" s="63"/>
      <c r="V36" s="82"/>
      <c r="W36" s="81"/>
      <c r="X36" s="37"/>
      <c r="Y36" s="74"/>
      <c r="Z36" s="64"/>
      <c r="AA36" s="65"/>
      <c r="AB36" s="66"/>
      <c r="AC36" s="72">
        <f t="shared" si="3"/>
        <v>0</v>
      </c>
      <c r="AD36" s="72">
        <f t="shared" si="4"/>
        <v>0</v>
      </c>
      <c r="AE36" s="73">
        <f t="shared" si="10"/>
        <v>0</v>
      </c>
      <c r="AF36" s="73">
        <f t="shared" si="11"/>
        <v>0</v>
      </c>
    </row>
    <row r="37" spans="1:32" s="25" customFormat="1" ht="25" customHeight="1">
      <c r="A37" s="36">
        <f t="shared" si="5"/>
        <v>26</v>
      </c>
      <c r="B37" s="67" t="str">
        <f t="shared" si="6"/>
        <v/>
      </c>
      <c r="C37" s="29"/>
      <c r="D37" s="61" t="str">
        <f t="shared" si="7"/>
        <v/>
      </c>
      <c r="E37" s="61" t="str">
        <f t="shared" si="8"/>
        <v/>
      </c>
      <c r="F37" s="30"/>
      <c r="G37" s="30"/>
      <c r="H37" s="63"/>
      <c r="I37" s="75" t="str">
        <f t="shared" si="1"/>
        <v/>
      </c>
      <c r="J37" s="31" t="str">
        <f t="shared" si="0"/>
        <v/>
      </c>
      <c r="K37" s="68" t="str">
        <f t="shared" si="9"/>
        <v/>
      </c>
      <c r="L37" s="32"/>
      <c r="M37" s="33"/>
      <c r="N37" s="32"/>
      <c r="O37" s="33"/>
      <c r="P37" s="32"/>
      <c r="Q37" s="33"/>
      <c r="R37" s="32"/>
      <c r="S37" s="33"/>
      <c r="T37" s="33"/>
      <c r="U37" s="63"/>
      <c r="V37" s="82"/>
      <c r="W37" s="81"/>
      <c r="X37" s="37"/>
      <c r="Y37" s="74"/>
      <c r="Z37" s="64"/>
      <c r="AA37" s="65"/>
      <c r="AB37" s="66"/>
      <c r="AC37" s="72">
        <f t="shared" si="3"/>
        <v>0</v>
      </c>
      <c r="AD37" s="72">
        <f t="shared" si="4"/>
        <v>0</v>
      </c>
      <c r="AE37" s="73">
        <f t="shared" si="10"/>
        <v>0</v>
      </c>
      <c r="AF37" s="73">
        <f t="shared" si="11"/>
        <v>0</v>
      </c>
    </row>
    <row r="38" spans="1:32" s="25" customFormat="1" ht="25" customHeight="1">
      <c r="A38" s="36">
        <f t="shared" si="5"/>
        <v>27</v>
      </c>
      <c r="B38" s="67" t="str">
        <f t="shared" si="6"/>
        <v/>
      </c>
      <c r="C38" s="29"/>
      <c r="D38" s="61" t="str">
        <f t="shared" si="7"/>
        <v/>
      </c>
      <c r="E38" s="61" t="str">
        <f t="shared" si="8"/>
        <v/>
      </c>
      <c r="F38" s="30"/>
      <c r="G38" s="30"/>
      <c r="H38" s="63"/>
      <c r="I38" s="75" t="str">
        <f t="shared" si="1"/>
        <v/>
      </c>
      <c r="J38" s="31" t="str">
        <f t="shared" si="0"/>
        <v/>
      </c>
      <c r="K38" s="68" t="str">
        <f t="shared" si="9"/>
        <v/>
      </c>
      <c r="L38" s="32"/>
      <c r="M38" s="33"/>
      <c r="N38" s="32"/>
      <c r="O38" s="33"/>
      <c r="P38" s="32"/>
      <c r="Q38" s="33"/>
      <c r="R38" s="32"/>
      <c r="S38" s="33"/>
      <c r="T38" s="33"/>
      <c r="U38" s="63"/>
      <c r="V38" s="82"/>
      <c r="W38" s="81"/>
      <c r="X38" s="37"/>
      <c r="Y38" s="74"/>
      <c r="Z38" s="64"/>
      <c r="AA38" s="65"/>
      <c r="AB38" s="66"/>
      <c r="AC38" s="72">
        <f t="shared" si="3"/>
        <v>0</v>
      </c>
      <c r="AD38" s="72">
        <f t="shared" si="4"/>
        <v>0</v>
      </c>
      <c r="AE38" s="73">
        <f t="shared" si="10"/>
        <v>0</v>
      </c>
      <c r="AF38" s="73">
        <f t="shared" si="11"/>
        <v>0</v>
      </c>
    </row>
    <row r="39" spans="1:32" s="25" customFormat="1" ht="25" customHeight="1">
      <c r="A39" s="36">
        <f t="shared" si="5"/>
        <v>28</v>
      </c>
      <c r="B39" s="67" t="str">
        <f t="shared" si="6"/>
        <v/>
      </c>
      <c r="C39" s="29"/>
      <c r="D39" s="61" t="str">
        <f t="shared" si="7"/>
        <v/>
      </c>
      <c r="E39" s="61" t="str">
        <f t="shared" si="8"/>
        <v/>
      </c>
      <c r="F39" s="30"/>
      <c r="G39" s="30"/>
      <c r="H39" s="63"/>
      <c r="I39" s="75" t="str">
        <f t="shared" si="1"/>
        <v/>
      </c>
      <c r="J39" s="31" t="str">
        <f t="shared" si="0"/>
        <v/>
      </c>
      <c r="K39" s="68" t="str">
        <f t="shared" si="9"/>
        <v/>
      </c>
      <c r="L39" s="32"/>
      <c r="M39" s="33"/>
      <c r="N39" s="32"/>
      <c r="O39" s="33"/>
      <c r="P39" s="32"/>
      <c r="Q39" s="33"/>
      <c r="R39" s="32"/>
      <c r="S39" s="33"/>
      <c r="T39" s="33"/>
      <c r="U39" s="63"/>
      <c r="V39" s="82"/>
      <c r="W39" s="81"/>
      <c r="X39" s="37"/>
      <c r="Y39" s="74"/>
      <c r="Z39" s="64"/>
      <c r="AA39" s="65"/>
      <c r="AB39" s="66"/>
      <c r="AC39" s="72">
        <f t="shared" si="3"/>
        <v>0</v>
      </c>
      <c r="AD39" s="72">
        <f t="shared" si="4"/>
        <v>0</v>
      </c>
      <c r="AE39" s="73">
        <f t="shared" si="10"/>
        <v>0</v>
      </c>
      <c r="AF39" s="73">
        <f t="shared" si="11"/>
        <v>0</v>
      </c>
    </row>
    <row r="40" spans="1:32" s="25" customFormat="1" ht="25" customHeight="1">
      <c r="A40" s="36">
        <f t="shared" si="5"/>
        <v>29</v>
      </c>
      <c r="B40" s="67" t="str">
        <f t="shared" si="6"/>
        <v/>
      </c>
      <c r="C40" s="29"/>
      <c r="D40" s="61" t="str">
        <f t="shared" si="7"/>
        <v/>
      </c>
      <c r="E40" s="61" t="str">
        <f t="shared" si="8"/>
        <v/>
      </c>
      <c r="F40" s="30"/>
      <c r="G40" s="30"/>
      <c r="H40" s="63"/>
      <c r="I40" s="75" t="str">
        <f t="shared" si="1"/>
        <v/>
      </c>
      <c r="J40" s="31" t="str">
        <f t="shared" si="0"/>
        <v/>
      </c>
      <c r="K40" s="68" t="str">
        <f t="shared" si="9"/>
        <v/>
      </c>
      <c r="L40" s="32"/>
      <c r="M40" s="33"/>
      <c r="N40" s="32"/>
      <c r="O40" s="33"/>
      <c r="P40" s="32"/>
      <c r="Q40" s="33"/>
      <c r="R40" s="32"/>
      <c r="S40" s="33"/>
      <c r="T40" s="33"/>
      <c r="U40" s="63"/>
      <c r="V40" s="82"/>
      <c r="W40" s="81"/>
      <c r="X40" s="37"/>
      <c r="Y40" s="74"/>
      <c r="Z40" s="64"/>
      <c r="AA40" s="65"/>
      <c r="AB40" s="66"/>
      <c r="AC40" s="72">
        <f t="shared" si="3"/>
        <v>0</v>
      </c>
      <c r="AD40" s="72">
        <f t="shared" si="4"/>
        <v>0</v>
      </c>
      <c r="AE40" s="73">
        <f t="shared" si="10"/>
        <v>0</v>
      </c>
      <c r="AF40" s="73">
        <f t="shared" si="11"/>
        <v>0</v>
      </c>
    </row>
    <row r="41" spans="1:32" s="25" customFormat="1" ht="25" customHeight="1">
      <c r="A41" s="36">
        <f t="shared" si="5"/>
        <v>30</v>
      </c>
      <c r="B41" s="67" t="str">
        <f t="shared" si="6"/>
        <v/>
      </c>
      <c r="C41" s="29"/>
      <c r="D41" s="61" t="str">
        <f t="shared" si="7"/>
        <v/>
      </c>
      <c r="E41" s="61" t="str">
        <f t="shared" si="8"/>
        <v/>
      </c>
      <c r="F41" s="30"/>
      <c r="G41" s="30"/>
      <c r="H41" s="63"/>
      <c r="I41" s="75" t="str">
        <f t="shared" si="1"/>
        <v/>
      </c>
      <c r="J41" s="31" t="str">
        <f t="shared" si="0"/>
        <v/>
      </c>
      <c r="K41" s="68" t="str">
        <f t="shared" si="9"/>
        <v/>
      </c>
      <c r="L41" s="32"/>
      <c r="M41" s="33"/>
      <c r="N41" s="32"/>
      <c r="O41" s="33"/>
      <c r="P41" s="32"/>
      <c r="Q41" s="33"/>
      <c r="R41" s="32"/>
      <c r="S41" s="33"/>
      <c r="T41" s="33"/>
      <c r="U41" s="63"/>
      <c r="V41" s="82"/>
      <c r="W41" s="81"/>
      <c r="X41" s="37"/>
      <c r="Y41" s="74"/>
      <c r="Z41" s="64"/>
      <c r="AA41" s="65"/>
      <c r="AB41" s="66"/>
      <c r="AC41" s="72">
        <f t="shared" si="3"/>
        <v>0</v>
      </c>
      <c r="AD41" s="72">
        <f t="shared" si="4"/>
        <v>0</v>
      </c>
      <c r="AE41" s="73">
        <f t="shared" si="10"/>
        <v>0</v>
      </c>
      <c r="AF41" s="73">
        <f t="shared" si="11"/>
        <v>0</v>
      </c>
    </row>
    <row r="42" spans="1:32" s="25" customFormat="1" ht="25" customHeight="1">
      <c r="A42" s="36">
        <f t="shared" si="5"/>
        <v>31</v>
      </c>
      <c r="B42" s="67" t="str">
        <f t="shared" si="6"/>
        <v/>
      </c>
      <c r="C42" s="29"/>
      <c r="D42" s="61" t="str">
        <f t="shared" si="7"/>
        <v/>
      </c>
      <c r="E42" s="61" t="str">
        <f t="shared" si="8"/>
        <v/>
      </c>
      <c r="F42" s="30"/>
      <c r="G42" s="30"/>
      <c r="H42" s="63"/>
      <c r="I42" s="75" t="str">
        <f t="shared" si="1"/>
        <v/>
      </c>
      <c r="J42" s="31" t="str">
        <f t="shared" si="0"/>
        <v/>
      </c>
      <c r="K42" s="68" t="str">
        <f t="shared" si="9"/>
        <v/>
      </c>
      <c r="L42" s="32"/>
      <c r="M42" s="33"/>
      <c r="N42" s="32"/>
      <c r="O42" s="33"/>
      <c r="P42" s="32"/>
      <c r="Q42" s="33"/>
      <c r="R42" s="32"/>
      <c r="S42" s="33"/>
      <c r="T42" s="33"/>
      <c r="U42" s="63"/>
      <c r="V42" s="82"/>
      <c r="W42" s="81"/>
      <c r="X42" s="37"/>
      <c r="Y42" s="74"/>
      <c r="Z42" s="64"/>
      <c r="AA42" s="65"/>
      <c r="AB42" s="66"/>
      <c r="AC42" s="72">
        <f t="shared" si="3"/>
        <v>0</v>
      </c>
      <c r="AD42" s="72">
        <f t="shared" si="4"/>
        <v>0</v>
      </c>
      <c r="AE42" s="73">
        <f t="shared" si="10"/>
        <v>0</v>
      </c>
      <c r="AF42" s="73">
        <f t="shared" si="11"/>
        <v>0</v>
      </c>
    </row>
    <row r="43" spans="1:32" s="25" customFormat="1" ht="25" customHeight="1">
      <c r="A43" s="36">
        <f t="shared" si="5"/>
        <v>32</v>
      </c>
      <c r="B43" s="67" t="str">
        <f t="shared" si="6"/>
        <v/>
      </c>
      <c r="C43" s="29"/>
      <c r="D43" s="61" t="str">
        <f t="shared" si="7"/>
        <v/>
      </c>
      <c r="E43" s="61" t="str">
        <f t="shared" si="8"/>
        <v/>
      </c>
      <c r="F43" s="30"/>
      <c r="G43" s="30"/>
      <c r="H43" s="63"/>
      <c r="I43" s="75" t="str">
        <f t="shared" si="1"/>
        <v/>
      </c>
      <c r="J43" s="31" t="str">
        <f t="shared" ref="J43:J61" si="12">IF(F43="","",3)</f>
        <v/>
      </c>
      <c r="K43" s="68" t="str">
        <f t="shared" si="9"/>
        <v/>
      </c>
      <c r="L43" s="32"/>
      <c r="M43" s="33"/>
      <c r="N43" s="32"/>
      <c r="O43" s="33"/>
      <c r="P43" s="32"/>
      <c r="Q43" s="33"/>
      <c r="R43" s="32"/>
      <c r="S43" s="33"/>
      <c r="T43" s="33"/>
      <c r="U43" s="63"/>
      <c r="V43" s="82"/>
      <c r="W43" s="81"/>
      <c r="X43" s="37"/>
      <c r="Y43" s="74"/>
      <c r="Z43" s="64"/>
      <c r="AA43" s="65"/>
      <c r="AB43" s="66"/>
      <c r="AC43" s="72">
        <f t="shared" si="3"/>
        <v>0</v>
      </c>
      <c r="AD43" s="72">
        <f t="shared" si="4"/>
        <v>0</v>
      </c>
      <c r="AE43" s="73">
        <f t="shared" si="10"/>
        <v>0</v>
      </c>
      <c r="AF43" s="73">
        <f t="shared" si="11"/>
        <v>0</v>
      </c>
    </row>
    <row r="44" spans="1:32" s="25" customFormat="1" ht="25" customHeight="1">
      <c r="A44" s="36">
        <f t="shared" si="5"/>
        <v>33</v>
      </c>
      <c r="B44" s="67" t="str">
        <f t="shared" si="6"/>
        <v/>
      </c>
      <c r="C44" s="29"/>
      <c r="D44" s="61" t="str">
        <f t="shared" si="7"/>
        <v/>
      </c>
      <c r="E44" s="61" t="str">
        <f t="shared" si="8"/>
        <v/>
      </c>
      <c r="F44" s="30"/>
      <c r="G44" s="30"/>
      <c r="H44" s="63"/>
      <c r="I44" s="75" t="str">
        <f t="shared" ref="I44:I61" si="13">IF(G44="","",G44&amp;"（"&amp;H44&amp;"）")</f>
        <v/>
      </c>
      <c r="J44" s="31" t="str">
        <f t="shared" si="12"/>
        <v/>
      </c>
      <c r="K44" s="68" t="str">
        <f t="shared" si="9"/>
        <v/>
      </c>
      <c r="L44" s="32"/>
      <c r="M44" s="33"/>
      <c r="N44" s="32"/>
      <c r="O44" s="33"/>
      <c r="P44" s="32"/>
      <c r="Q44" s="33"/>
      <c r="R44" s="32"/>
      <c r="S44" s="33"/>
      <c r="T44" s="33"/>
      <c r="U44" s="63"/>
      <c r="V44" s="82"/>
      <c r="W44" s="81"/>
      <c r="X44" s="37"/>
      <c r="Y44" s="74"/>
      <c r="Z44" s="64"/>
      <c r="AA44" s="65"/>
      <c r="AB44" s="66"/>
      <c r="AC44" s="72">
        <f t="shared" ref="AC44:AC61" si="14">IF(AND(($C44&lt;&gt;""),(OR($C$2="",$F$2="",$G$3="",F44="",P44="",Q44="",R44="",S44="",G44="",T44="",U44=""))),1,0)</f>
        <v>0</v>
      </c>
      <c r="AD44" s="72">
        <f t="shared" ref="AD44:AD61" si="15">IF(AND($G44&lt;&gt;"",COUNTIF($G44,"*■*")&gt;0,$W44=""),1,0)</f>
        <v>0</v>
      </c>
      <c r="AE44" s="73">
        <f t="shared" si="10"/>
        <v>0</v>
      </c>
      <c r="AF44" s="73">
        <f t="shared" si="11"/>
        <v>0</v>
      </c>
    </row>
    <row r="45" spans="1:32" s="25" customFormat="1" ht="25" customHeight="1">
      <c r="A45" s="36">
        <f t="shared" si="5"/>
        <v>34</v>
      </c>
      <c r="B45" s="67" t="str">
        <f t="shared" si="6"/>
        <v/>
      </c>
      <c r="C45" s="29"/>
      <c r="D45" s="61" t="str">
        <f t="shared" si="7"/>
        <v/>
      </c>
      <c r="E45" s="61" t="str">
        <f t="shared" si="8"/>
        <v/>
      </c>
      <c r="F45" s="30"/>
      <c r="G45" s="30"/>
      <c r="H45" s="63"/>
      <c r="I45" s="75" t="str">
        <f t="shared" si="13"/>
        <v/>
      </c>
      <c r="J45" s="31" t="str">
        <f t="shared" si="12"/>
        <v/>
      </c>
      <c r="K45" s="68" t="str">
        <f t="shared" si="9"/>
        <v/>
      </c>
      <c r="L45" s="32"/>
      <c r="M45" s="33"/>
      <c r="N45" s="32"/>
      <c r="O45" s="33"/>
      <c r="P45" s="32"/>
      <c r="Q45" s="33"/>
      <c r="R45" s="32"/>
      <c r="S45" s="33"/>
      <c r="T45" s="33"/>
      <c r="U45" s="63"/>
      <c r="V45" s="82"/>
      <c r="W45" s="81"/>
      <c r="X45" s="37"/>
      <c r="Y45" s="74"/>
      <c r="Z45" s="64"/>
      <c r="AA45" s="65"/>
      <c r="AB45" s="66"/>
      <c r="AC45" s="72">
        <f t="shared" si="14"/>
        <v>0</v>
      </c>
      <c r="AD45" s="72">
        <f t="shared" si="15"/>
        <v>0</v>
      </c>
      <c r="AE45" s="73">
        <f t="shared" si="10"/>
        <v>0</v>
      </c>
      <c r="AF45" s="73">
        <f t="shared" si="11"/>
        <v>0</v>
      </c>
    </row>
    <row r="46" spans="1:32" s="25" customFormat="1" ht="25" customHeight="1">
      <c r="A46" s="36">
        <f t="shared" si="5"/>
        <v>35</v>
      </c>
      <c r="B46" s="67" t="str">
        <f t="shared" si="6"/>
        <v/>
      </c>
      <c r="C46" s="29"/>
      <c r="D46" s="61" t="str">
        <f t="shared" si="7"/>
        <v/>
      </c>
      <c r="E46" s="61" t="str">
        <f t="shared" si="8"/>
        <v/>
      </c>
      <c r="F46" s="30"/>
      <c r="G46" s="30"/>
      <c r="H46" s="63"/>
      <c r="I46" s="75" t="str">
        <f t="shared" si="13"/>
        <v/>
      </c>
      <c r="J46" s="31" t="str">
        <f t="shared" si="12"/>
        <v/>
      </c>
      <c r="K46" s="68" t="str">
        <f t="shared" si="9"/>
        <v/>
      </c>
      <c r="L46" s="32"/>
      <c r="M46" s="33"/>
      <c r="N46" s="32"/>
      <c r="O46" s="33"/>
      <c r="P46" s="32"/>
      <c r="Q46" s="33"/>
      <c r="R46" s="32"/>
      <c r="S46" s="33"/>
      <c r="T46" s="33"/>
      <c r="U46" s="63"/>
      <c r="V46" s="82"/>
      <c r="W46" s="81"/>
      <c r="X46" s="37"/>
      <c r="Y46" s="74"/>
      <c r="Z46" s="64"/>
      <c r="AA46" s="65"/>
      <c r="AB46" s="66"/>
      <c r="AC46" s="72">
        <f t="shared" si="14"/>
        <v>0</v>
      </c>
      <c r="AD46" s="72">
        <f t="shared" si="15"/>
        <v>0</v>
      </c>
      <c r="AE46" s="73">
        <f t="shared" si="10"/>
        <v>0</v>
      </c>
      <c r="AF46" s="73">
        <f t="shared" si="11"/>
        <v>0</v>
      </c>
    </row>
    <row r="47" spans="1:32" s="25" customFormat="1" ht="25" customHeight="1">
      <c r="A47" s="36">
        <f t="shared" si="5"/>
        <v>36</v>
      </c>
      <c r="B47" s="67" t="str">
        <f t="shared" si="6"/>
        <v/>
      </c>
      <c r="C47" s="29"/>
      <c r="D47" s="61" t="str">
        <f t="shared" si="7"/>
        <v/>
      </c>
      <c r="E47" s="61" t="str">
        <f t="shared" si="8"/>
        <v/>
      </c>
      <c r="F47" s="30"/>
      <c r="G47" s="30"/>
      <c r="H47" s="63"/>
      <c r="I47" s="75" t="str">
        <f t="shared" si="13"/>
        <v/>
      </c>
      <c r="J47" s="31" t="str">
        <f t="shared" si="12"/>
        <v/>
      </c>
      <c r="K47" s="68" t="str">
        <f t="shared" si="9"/>
        <v/>
      </c>
      <c r="L47" s="32"/>
      <c r="M47" s="33"/>
      <c r="N47" s="32"/>
      <c r="O47" s="33"/>
      <c r="P47" s="32"/>
      <c r="Q47" s="33"/>
      <c r="R47" s="32"/>
      <c r="S47" s="33"/>
      <c r="T47" s="33"/>
      <c r="U47" s="63"/>
      <c r="V47" s="82"/>
      <c r="W47" s="81"/>
      <c r="X47" s="37"/>
      <c r="Y47" s="74"/>
      <c r="Z47" s="64"/>
      <c r="AA47" s="65"/>
      <c r="AB47" s="66"/>
      <c r="AC47" s="72">
        <f t="shared" si="14"/>
        <v>0</v>
      </c>
      <c r="AD47" s="72">
        <f t="shared" si="15"/>
        <v>0</v>
      </c>
      <c r="AE47" s="73">
        <f t="shared" si="10"/>
        <v>0</v>
      </c>
      <c r="AF47" s="73">
        <f t="shared" si="11"/>
        <v>0</v>
      </c>
    </row>
    <row r="48" spans="1:32" s="25" customFormat="1" ht="25" customHeight="1">
      <c r="A48" s="36">
        <f t="shared" si="5"/>
        <v>37</v>
      </c>
      <c r="B48" s="67" t="str">
        <f t="shared" si="6"/>
        <v/>
      </c>
      <c r="C48" s="29"/>
      <c r="D48" s="61" t="str">
        <f t="shared" si="7"/>
        <v/>
      </c>
      <c r="E48" s="61" t="str">
        <f t="shared" si="8"/>
        <v/>
      </c>
      <c r="F48" s="30"/>
      <c r="G48" s="30"/>
      <c r="H48" s="63"/>
      <c r="I48" s="75" t="str">
        <f t="shared" si="13"/>
        <v/>
      </c>
      <c r="J48" s="31" t="str">
        <f t="shared" si="12"/>
        <v/>
      </c>
      <c r="K48" s="68" t="str">
        <f t="shared" si="9"/>
        <v/>
      </c>
      <c r="L48" s="32"/>
      <c r="M48" s="33"/>
      <c r="N48" s="32"/>
      <c r="O48" s="33"/>
      <c r="P48" s="32"/>
      <c r="Q48" s="33"/>
      <c r="R48" s="32"/>
      <c r="S48" s="33"/>
      <c r="T48" s="33"/>
      <c r="U48" s="63"/>
      <c r="V48" s="82"/>
      <c r="W48" s="81"/>
      <c r="X48" s="37"/>
      <c r="Y48" s="74"/>
      <c r="Z48" s="64"/>
      <c r="AA48" s="65"/>
      <c r="AB48" s="66"/>
      <c r="AC48" s="72">
        <f t="shared" si="14"/>
        <v>0</v>
      </c>
      <c r="AD48" s="72">
        <f t="shared" si="15"/>
        <v>0</v>
      </c>
      <c r="AE48" s="73">
        <f t="shared" si="10"/>
        <v>0</v>
      </c>
      <c r="AF48" s="73">
        <f t="shared" si="11"/>
        <v>0</v>
      </c>
    </row>
    <row r="49" spans="1:32" s="25" customFormat="1" ht="25" customHeight="1">
      <c r="A49" s="36">
        <f t="shared" si="5"/>
        <v>38</v>
      </c>
      <c r="B49" s="67" t="str">
        <f t="shared" si="6"/>
        <v/>
      </c>
      <c r="C49" s="29"/>
      <c r="D49" s="61" t="str">
        <f t="shared" si="7"/>
        <v/>
      </c>
      <c r="E49" s="61" t="str">
        <f t="shared" si="8"/>
        <v/>
      </c>
      <c r="F49" s="30"/>
      <c r="G49" s="30"/>
      <c r="H49" s="63"/>
      <c r="I49" s="75" t="str">
        <f t="shared" si="13"/>
        <v/>
      </c>
      <c r="J49" s="31" t="str">
        <f t="shared" si="12"/>
        <v/>
      </c>
      <c r="K49" s="68" t="str">
        <f t="shared" si="9"/>
        <v/>
      </c>
      <c r="L49" s="32"/>
      <c r="M49" s="33"/>
      <c r="N49" s="32"/>
      <c r="O49" s="33"/>
      <c r="P49" s="32"/>
      <c r="Q49" s="33"/>
      <c r="R49" s="32"/>
      <c r="S49" s="33"/>
      <c r="T49" s="33"/>
      <c r="U49" s="63"/>
      <c r="V49" s="82"/>
      <c r="W49" s="81"/>
      <c r="X49" s="37"/>
      <c r="Y49" s="74"/>
      <c r="Z49" s="64"/>
      <c r="AA49" s="65"/>
      <c r="AB49" s="66"/>
      <c r="AC49" s="72">
        <f t="shared" si="14"/>
        <v>0</v>
      </c>
      <c r="AD49" s="72">
        <f t="shared" si="15"/>
        <v>0</v>
      </c>
      <c r="AE49" s="73">
        <f t="shared" si="10"/>
        <v>0</v>
      </c>
      <c r="AF49" s="73">
        <f t="shared" si="11"/>
        <v>0</v>
      </c>
    </row>
    <row r="50" spans="1:32" s="25" customFormat="1" ht="25" customHeight="1">
      <c r="A50" s="36">
        <f t="shared" si="5"/>
        <v>39</v>
      </c>
      <c r="B50" s="67" t="str">
        <f t="shared" si="6"/>
        <v/>
      </c>
      <c r="C50" s="29"/>
      <c r="D50" s="61" t="str">
        <f t="shared" si="7"/>
        <v/>
      </c>
      <c r="E50" s="61" t="str">
        <f t="shared" si="8"/>
        <v/>
      </c>
      <c r="F50" s="30"/>
      <c r="G50" s="30"/>
      <c r="H50" s="63"/>
      <c r="I50" s="75" t="str">
        <f t="shared" si="13"/>
        <v/>
      </c>
      <c r="J50" s="31" t="str">
        <f t="shared" si="12"/>
        <v/>
      </c>
      <c r="K50" s="68" t="str">
        <f t="shared" si="9"/>
        <v/>
      </c>
      <c r="L50" s="32"/>
      <c r="M50" s="33"/>
      <c r="N50" s="32"/>
      <c r="O50" s="33"/>
      <c r="P50" s="32"/>
      <c r="Q50" s="33"/>
      <c r="R50" s="32"/>
      <c r="S50" s="33"/>
      <c r="T50" s="33"/>
      <c r="U50" s="63"/>
      <c r="V50" s="82"/>
      <c r="W50" s="81"/>
      <c r="X50" s="37"/>
      <c r="Y50" s="74"/>
      <c r="Z50" s="64"/>
      <c r="AA50" s="65"/>
      <c r="AB50" s="66"/>
      <c r="AC50" s="72">
        <f t="shared" si="14"/>
        <v>0</v>
      </c>
      <c r="AD50" s="72">
        <f t="shared" si="15"/>
        <v>0</v>
      </c>
      <c r="AE50" s="73">
        <f t="shared" si="10"/>
        <v>0</v>
      </c>
      <c r="AF50" s="73">
        <f t="shared" si="11"/>
        <v>0</v>
      </c>
    </row>
    <row r="51" spans="1:32" s="25" customFormat="1" ht="25" customHeight="1">
      <c r="A51" s="36">
        <f t="shared" si="5"/>
        <v>40</v>
      </c>
      <c r="B51" s="67" t="str">
        <f t="shared" si="6"/>
        <v/>
      </c>
      <c r="C51" s="29"/>
      <c r="D51" s="61" t="str">
        <f t="shared" si="7"/>
        <v/>
      </c>
      <c r="E51" s="61" t="str">
        <f t="shared" si="8"/>
        <v/>
      </c>
      <c r="F51" s="30"/>
      <c r="G51" s="30"/>
      <c r="H51" s="63"/>
      <c r="I51" s="75" t="str">
        <f t="shared" si="13"/>
        <v/>
      </c>
      <c r="J51" s="31" t="str">
        <f t="shared" si="12"/>
        <v/>
      </c>
      <c r="K51" s="68" t="str">
        <f t="shared" si="9"/>
        <v/>
      </c>
      <c r="L51" s="32"/>
      <c r="M51" s="33"/>
      <c r="N51" s="32"/>
      <c r="O51" s="33"/>
      <c r="P51" s="32"/>
      <c r="Q51" s="33"/>
      <c r="R51" s="32"/>
      <c r="S51" s="33"/>
      <c r="T51" s="33"/>
      <c r="U51" s="63"/>
      <c r="V51" s="82"/>
      <c r="W51" s="81"/>
      <c r="X51" s="37"/>
      <c r="Y51" s="74"/>
      <c r="Z51" s="64"/>
      <c r="AA51" s="65"/>
      <c r="AB51" s="66"/>
      <c r="AC51" s="72">
        <f t="shared" si="14"/>
        <v>0</v>
      </c>
      <c r="AD51" s="72">
        <f t="shared" si="15"/>
        <v>0</v>
      </c>
      <c r="AE51" s="73">
        <f t="shared" si="10"/>
        <v>0</v>
      </c>
      <c r="AF51" s="73">
        <f t="shared" si="11"/>
        <v>0</v>
      </c>
    </row>
    <row r="52" spans="1:32" s="25" customFormat="1" ht="25" customHeight="1">
      <c r="A52" s="36">
        <f t="shared" si="5"/>
        <v>41</v>
      </c>
      <c r="B52" s="67" t="str">
        <f t="shared" si="6"/>
        <v/>
      </c>
      <c r="C52" s="29"/>
      <c r="D52" s="61" t="str">
        <f t="shared" si="7"/>
        <v/>
      </c>
      <c r="E52" s="61" t="str">
        <f t="shared" si="8"/>
        <v/>
      </c>
      <c r="F52" s="30"/>
      <c r="G52" s="30"/>
      <c r="H52" s="63"/>
      <c r="I52" s="75" t="str">
        <f t="shared" si="13"/>
        <v/>
      </c>
      <c r="J52" s="31" t="str">
        <f t="shared" si="12"/>
        <v/>
      </c>
      <c r="K52" s="68" t="str">
        <f t="shared" si="9"/>
        <v/>
      </c>
      <c r="L52" s="32"/>
      <c r="M52" s="33"/>
      <c r="N52" s="32"/>
      <c r="O52" s="33"/>
      <c r="P52" s="32"/>
      <c r="Q52" s="33"/>
      <c r="R52" s="32"/>
      <c r="S52" s="33"/>
      <c r="T52" s="33"/>
      <c r="U52" s="63"/>
      <c r="V52" s="82"/>
      <c r="W52" s="81"/>
      <c r="X52" s="37"/>
      <c r="Y52" s="74"/>
      <c r="Z52" s="64"/>
      <c r="AA52" s="65"/>
      <c r="AB52" s="66"/>
      <c r="AC52" s="72">
        <f t="shared" si="14"/>
        <v>0</v>
      </c>
      <c r="AD52" s="72">
        <f t="shared" si="15"/>
        <v>0</v>
      </c>
      <c r="AE52" s="73">
        <f t="shared" si="10"/>
        <v>0</v>
      </c>
      <c r="AF52" s="73">
        <f t="shared" si="11"/>
        <v>0</v>
      </c>
    </row>
    <row r="53" spans="1:32" s="25" customFormat="1" ht="25" customHeight="1">
      <c r="A53" s="36">
        <f t="shared" si="5"/>
        <v>42</v>
      </c>
      <c r="B53" s="67" t="str">
        <f t="shared" si="6"/>
        <v/>
      </c>
      <c r="C53" s="29"/>
      <c r="D53" s="61" t="str">
        <f t="shared" si="7"/>
        <v/>
      </c>
      <c r="E53" s="61" t="str">
        <f t="shared" si="8"/>
        <v/>
      </c>
      <c r="F53" s="30"/>
      <c r="G53" s="30"/>
      <c r="H53" s="63"/>
      <c r="I53" s="75" t="str">
        <f t="shared" si="13"/>
        <v/>
      </c>
      <c r="J53" s="31" t="str">
        <f t="shared" si="12"/>
        <v/>
      </c>
      <c r="K53" s="68" t="str">
        <f t="shared" si="9"/>
        <v/>
      </c>
      <c r="L53" s="32"/>
      <c r="M53" s="33"/>
      <c r="N53" s="32"/>
      <c r="O53" s="33"/>
      <c r="P53" s="32"/>
      <c r="Q53" s="33"/>
      <c r="R53" s="32"/>
      <c r="S53" s="33"/>
      <c r="T53" s="33"/>
      <c r="U53" s="63"/>
      <c r="V53" s="82"/>
      <c r="W53" s="81"/>
      <c r="X53" s="37"/>
      <c r="Y53" s="74"/>
      <c r="Z53" s="64"/>
      <c r="AA53" s="65"/>
      <c r="AB53" s="66"/>
      <c r="AC53" s="72">
        <f t="shared" si="14"/>
        <v>0</v>
      </c>
      <c r="AD53" s="72">
        <f t="shared" si="15"/>
        <v>0</v>
      </c>
      <c r="AE53" s="73">
        <f t="shared" si="10"/>
        <v>0</v>
      </c>
      <c r="AF53" s="73">
        <f t="shared" si="11"/>
        <v>0</v>
      </c>
    </row>
    <row r="54" spans="1:32" s="25" customFormat="1" ht="25" customHeight="1">
      <c r="A54" s="36">
        <f t="shared" si="5"/>
        <v>43</v>
      </c>
      <c r="B54" s="67" t="str">
        <f t="shared" si="6"/>
        <v/>
      </c>
      <c r="C54" s="29"/>
      <c r="D54" s="61" t="str">
        <f t="shared" si="7"/>
        <v/>
      </c>
      <c r="E54" s="61" t="str">
        <f t="shared" si="8"/>
        <v/>
      </c>
      <c r="F54" s="30"/>
      <c r="G54" s="30"/>
      <c r="H54" s="63"/>
      <c r="I54" s="75" t="str">
        <f t="shared" si="13"/>
        <v/>
      </c>
      <c r="J54" s="31" t="str">
        <f t="shared" si="12"/>
        <v/>
      </c>
      <c r="K54" s="68" t="str">
        <f t="shared" si="9"/>
        <v/>
      </c>
      <c r="L54" s="32"/>
      <c r="M54" s="33"/>
      <c r="N54" s="32"/>
      <c r="O54" s="33"/>
      <c r="P54" s="32"/>
      <c r="Q54" s="33"/>
      <c r="R54" s="32"/>
      <c r="S54" s="33"/>
      <c r="T54" s="33"/>
      <c r="U54" s="63"/>
      <c r="V54" s="82"/>
      <c r="W54" s="81"/>
      <c r="X54" s="37"/>
      <c r="Y54" s="74"/>
      <c r="Z54" s="64"/>
      <c r="AA54" s="65"/>
      <c r="AB54" s="66"/>
      <c r="AC54" s="72">
        <f t="shared" si="14"/>
        <v>0</v>
      </c>
      <c r="AD54" s="72">
        <f t="shared" si="15"/>
        <v>0</v>
      </c>
      <c r="AE54" s="73">
        <f t="shared" si="10"/>
        <v>0</v>
      </c>
      <c r="AF54" s="73">
        <f t="shared" si="11"/>
        <v>0</v>
      </c>
    </row>
    <row r="55" spans="1:32" s="25" customFormat="1" ht="25" customHeight="1">
      <c r="A55" s="36">
        <f t="shared" si="5"/>
        <v>44</v>
      </c>
      <c r="B55" s="67" t="str">
        <f t="shared" si="6"/>
        <v/>
      </c>
      <c r="C55" s="29"/>
      <c r="D55" s="61" t="str">
        <f t="shared" si="7"/>
        <v/>
      </c>
      <c r="E55" s="61" t="str">
        <f t="shared" si="8"/>
        <v/>
      </c>
      <c r="F55" s="30"/>
      <c r="G55" s="30"/>
      <c r="H55" s="63"/>
      <c r="I55" s="75" t="str">
        <f t="shared" si="13"/>
        <v/>
      </c>
      <c r="J55" s="31" t="str">
        <f t="shared" si="12"/>
        <v/>
      </c>
      <c r="K55" s="68" t="str">
        <f t="shared" si="9"/>
        <v/>
      </c>
      <c r="L55" s="32"/>
      <c r="M55" s="33"/>
      <c r="N55" s="32"/>
      <c r="O55" s="33"/>
      <c r="P55" s="32"/>
      <c r="Q55" s="33"/>
      <c r="R55" s="32"/>
      <c r="S55" s="33"/>
      <c r="T55" s="33"/>
      <c r="U55" s="63"/>
      <c r="V55" s="82"/>
      <c r="W55" s="81"/>
      <c r="X55" s="37"/>
      <c r="Y55" s="74"/>
      <c r="Z55" s="64"/>
      <c r="AA55" s="65"/>
      <c r="AB55" s="66"/>
      <c r="AC55" s="72">
        <f t="shared" si="14"/>
        <v>0</v>
      </c>
      <c r="AD55" s="72">
        <f t="shared" si="15"/>
        <v>0</v>
      </c>
      <c r="AE55" s="73">
        <f t="shared" si="10"/>
        <v>0</v>
      </c>
      <c r="AF55" s="73">
        <f t="shared" si="11"/>
        <v>0</v>
      </c>
    </row>
    <row r="56" spans="1:32" s="25" customFormat="1" ht="25" customHeight="1">
      <c r="A56" s="36">
        <f t="shared" si="5"/>
        <v>45</v>
      </c>
      <c r="B56" s="67" t="str">
        <f t="shared" si="6"/>
        <v/>
      </c>
      <c r="C56" s="29"/>
      <c r="D56" s="61" t="str">
        <f t="shared" si="7"/>
        <v/>
      </c>
      <c r="E56" s="61" t="str">
        <f t="shared" si="8"/>
        <v/>
      </c>
      <c r="F56" s="30"/>
      <c r="G56" s="30"/>
      <c r="H56" s="63"/>
      <c r="I56" s="75" t="str">
        <f t="shared" si="13"/>
        <v/>
      </c>
      <c r="J56" s="31" t="str">
        <f t="shared" si="12"/>
        <v/>
      </c>
      <c r="K56" s="68" t="str">
        <f t="shared" si="9"/>
        <v/>
      </c>
      <c r="L56" s="32"/>
      <c r="M56" s="33"/>
      <c r="N56" s="32"/>
      <c r="O56" s="33"/>
      <c r="P56" s="32"/>
      <c r="Q56" s="33"/>
      <c r="R56" s="32"/>
      <c r="S56" s="33"/>
      <c r="T56" s="33"/>
      <c r="U56" s="63"/>
      <c r="V56" s="82"/>
      <c r="W56" s="81"/>
      <c r="X56" s="37"/>
      <c r="Y56" s="74"/>
      <c r="Z56" s="64"/>
      <c r="AA56" s="65"/>
      <c r="AB56" s="66"/>
      <c r="AC56" s="72">
        <f t="shared" si="14"/>
        <v>0</v>
      </c>
      <c r="AD56" s="72">
        <f t="shared" si="15"/>
        <v>0</v>
      </c>
      <c r="AE56" s="73">
        <f t="shared" si="10"/>
        <v>0</v>
      </c>
      <c r="AF56" s="73">
        <f t="shared" si="11"/>
        <v>0</v>
      </c>
    </row>
    <row r="57" spans="1:32" s="25" customFormat="1" ht="25" customHeight="1">
      <c r="A57" s="36">
        <f t="shared" si="5"/>
        <v>46</v>
      </c>
      <c r="B57" s="67" t="str">
        <f t="shared" si="6"/>
        <v/>
      </c>
      <c r="C57" s="29"/>
      <c r="D57" s="61" t="str">
        <f t="shared" si="7"/>
        <v/>
      </c>
      <c r="E57" s="61" t="str">
        <f t="shared" si="8"/>
        <v/>
      </c>
      <c r="F57" s="30"/>
      <c r="G57" s="30"/>
      <c r="H57" s="63"/>
      <c r="I57" s="75" t="str">
        <f t="shared" si="13"/>
        <v/>
      </c>
      <c r="J57" s="31" t="str">
        <f t="shared" si="12"/>
        <v/>
      </c>
      <c r="K57" s="68" t="str">
        <f t="shared" si="9"/>
        <v/>
      </c>
      <c r="L57" s="32"/>
      <c r="M57" s="33"/>
      <c r="N57" s="32"/>
      <c r="O57" s="33"/>
      <c r="P57" s="32"/>
      <c r="Q57" s="33"/>
      <c r="R57" s="32"/>
      <c r="S57" s="33"/>
      <c r="T57" s="33"/>
      <c r="U57" s="63"/>
      <c r="V57" s="82"/>
      <c r="W57" s="81"/>
      <c r="X57" s="37"/>
      <c r="Y57" s="74"/>
      <c r="Z57" s="64"/>
      <c r="AA57" s="65"/>
      <c r="AB57" s="66"/>
      <c r="AC57" s="72">
        <f t="shared" si="14"/>
        <v>0</v>
      </c>
      <c r="AD57" s="72">
        <f t="shared" si="15"/>
        <v>0</v>
      </c>
      <c r="AE57" s="73">
        <f t="shared" si="10"/>
        <v>0</v>
      </c>
      <c r="AF57" s="73">
        <f t="shared" si="11"/>
        <v>0</v>
      </c>
    </row>
    <row r="58" spans="1:32" s="25" customFormat="1" ht="25" customHeight="1">
      <c r="A58" s="36">
        <f t="shared" si="5"/>
        <v>47</v>
      </c>
      <c r="B58" s="67" t="str">
        <f t="shared" si="6"/>
        <v/>
      </c>
      <c r="C58" s="29"/>
      <c r="D58" s="61" t="str">
        <f t="shared" si="7"/>
        <v/>
      </c>
      <c r="E58" s="61" t="str">
        <f t="shared" si="8"/>
        <v/>
      </c>
      <c r="F58" s="30"/>
      <c r="G58" s="30"/>
      <c r="H58" s="63"/>
      <c r="I58" s="75" t="str">
        <f t="shared" si="13"/>
        <v/>
      </c>
      <c r="J58" s="31" t="str">
        <f t="shared" si="12"/>
        <v/>
      </c>
      <c r="K58" s="68" t="str">
        <f t="shared" si="9"/>
        <v/>
      </c>
      <c r="L58" s="32"/>
      <c r="M58" s="33"/>
      <c r="N58" s="32"/>
      <c r="O58" s="33"/>
      <c r="P58" s="32"/>
      <c r="Q58" s="33"/>
      <c r="R58" s="32"/>
      <c r="S58" s="33"/>
      <c r="T58" s="33"/>
      <c r="U58" s="63"/>
      <c r="V58" s="82"/>
      <c r="W58" s="81"/>
      <c r="X58" s="37"/>
      <c r="Y58" s="74"/>
      <c r="Z58" s="64"/>
      <c r="AA58" s="65"/>
      <c r="AB58" s="66"/>
      <c r="AC58" s="72">
        <f t="shared" si="14"/>
        <v>0</v>
      </c>
      <c r="AD58" s="72">
        <f t="shared" si="15"/>
        <v>0</v>
      </c>
      <c r="AE58" s="73">
        <f t="shared" si="10"/>
        <v>0</v>
      </c>
      <c r="AF58" s="73">
        <f t="shared" si="11"/>
        <v>0</v>
      </c>
    </row>
    <row r="59" spans="1:32" s="25" customFormat="1" ht="25" customHeight="1">
      <c r="A59" s="36">
        <f t="shared" si="5"/>
        <v>48</v>
      </c>
      <c r="B59" s="67" t="str">
        <f t="shared" si="6"/>
        <v/>
      </c>
      <c r="C59" s="29"/>
      <c r="D59" s="61" t="str">
        <f t="shared" si="7"/>
        <v/>
      </c>
      <c r="E59" s="61" t="str">
        <f t="shared" si="8"/>
        <v/>
      </c>
      <c r="F59" s="30"/>
      <c r="G59" s="30"/>
      <c r="H59" s="63"/>
      <c r="I59" s="75" t="str">
        <f t="shared" si="13"/>
        <v/>
      </c>
      <c r="J59" s="31" t="str">
        <f t="shared" si="12"/>
        <v/>
      </c>
      <c r="K59" s="68" t="str">
        <f t="shared" si="9"/>
        <v/>
      </c>
      <c r="L59" s="32"/>
      <c r="M59" s="33"/>
      <c r="N59" s="32"/>
      <c r="O59" s="33"/>
      <c r="P59" s="32"/>
      <c r="Q59" s="33"/>
      <c r="R59" s="32"/>
      <c r="S59" s="33"/>
      <c r="T59" s="33"/>
      <c r="U59" s="63"/>
      <c r="V59" s="82"/>
      <c r="W59" s="81"/>
      <c r="X59" s="37"/>
      <c r="Y59" s="74"/>
      <c r="Z59" s="64"/>
      <c r="AA59" s="65"/>
      <c r="AB59" s="66"/>
      <c r="AC59" s="72">
        <f t="shared" si="14"/>
        <v>0</v>
      </c>
      <c r="AD59" s="72">
        <f t="shared" si="15"/>
        <v>0</v>
      </c>
      <c r="AE59" s="73">
        <f t="shared" si="10"/>
        <v>0</v>
      </c>
      <c r="AF59" s="73">
        <f t="shared" si="11"/>
        <v>0</v>
      </c>
    </row>
    <row r="60" spans="1:32" s="25" customFormat="1" ht="25" customHeight="1">
      <c r="A60" s="36">
        <f t="shared" si="5"/>
        <v>49</v>
      </c>
      <c r="B60" s="67" t="str">
        <f t="shared" si="6"/>
        <v/>
      </c>
      <c r="C60" s="29"/>
      <c r="D60" s="61" t="str">
        <f t="shared" si="7"/>
        <v/>
      </c>
      <c r="E60" s="61" t="str">
        <f t="shared" si="8"/>
        <v/>
      </c>
      <c r="F60" s="30"/>
      <c r="G60" s="30"/>
      <c r="H60" s="63"/>
      <c r="I60" s="75" t="str">
        <f t="shared" si="13"/>
        <v/>
      </c>
      <c r="J60" s="31" t="str">
        <f t="shared" si="12"/>
        <v/>
      </c>
      <c r="K60" s="68" t="str">
        <f t="shared" si="9"/>
        <v/>
      </c>
      <c r="L60" s="32"/>
      <c r="M60" s="33"/>
      <c r="N60" s="32"/>
      <c r="O60" s="33"/>
      <c r="P60" s="32"/>
      <c r="Q60" s="33"/>
      <c r="R60" s="32"/>
      <c r="S60" s="33"/>
      <c r="T60" s="33"/>
      <c r="U60" s="63"/>
      <c r="V60" s="82"/>
      <c r="W60" s="81"/>
      <c r="X60" s="37"/>
      <c r="Y60" s="74"/>
      <c r="Z60" s="64"/>
      <c r="AA60" s="65"/>
      <c r="AB60" s="66"/>
      <c r="AC60" s="72">
        <f t="shared" si="14"/>
        <v>0</v>
      </c>
      <c r="AD60" s="72">
        <f t="shared" si="15"/>
        <v>0</v>
      </c>
      <c r="AE60" s="73">
        <f t="shared" si="10"/>
        <v>0</v>
      </c>
      <c r="AF60" s="73">
        <f t="shared" si="11"/>
        <v>0</v>
      </c>
    </row>
    <row r="61" spans="1:32" s="25" customFormat="1" ht="25" customHeight="1" thickBot="1">
      <c r="A61" s="83">
        <f t="shared" si="5"/>
        <v>50</v>
      </c>
      <c r="B61" s="84" t="str">
        <f t="shared" si="6"/>
        <v/>
      </c>
      <c r="C61" s="85"/>
      <c r="D61" s="86" t="str">
        <f t="shared" si="7"/>
        <v/>
      </c>
      <c r="E61" s="86" t="str">
        <f t="shared" si="8"/>
        <v/>
      </c>
      <c r="F61" s="87"/>
      <c r="G61" s="87"/>
      <c r="H61" s="89"/>
      <c r="I61" s="139" t="str">
        <f t="shared" si="13"/>
        <v/>
      </c>
      <c r="J61" s="90" t="str">
        <f t="shared" si="12"/>
        <v/>
      </c>
      <c r="K61" s="91" t="str">
        <f t="shared" si="9"/>
        <v/>
      </c>
      <c r="L61" s="92"/>
      <c r="M61" s="93"/>
      <c r="N61" s="92"/>
      <c r="O61" s="93"/>
      <c r="P61" s="92"/>
      <c r="Q61" s="93"/>
      <c r="R61" s="92"/>
      <c r="S61" s="93"/>
      <c r="T61" s="93"/>
      <c r="U61" s="89"/>
      <c r="V61" s="94"/>
      <c r="W61" s="88"/>
      <c r="X61" s="95"/>
      <c r="Y61" s="140"/>
      <c r="Z61" s="64"/>
      <c r="AA61" s="65"/>
      <c r="AB61" s="66"/>
      <c r="AC61" s="72">
        <f t="shared" si="14"/>
        <v>0</v>
      </c>
      <c r="AD61" s="72">
        <f t="shared" si="15"/>
        <v>0</v>
      </c>
      <c r="AE61" s="73">
        <f t="shared" si="10"/>
        <v>0</v>
      </c>
      <c r="AF61" s="73">
        <f t="shared" si="11"/>
        <v>0</v>
      </c>
    </row>
    <row r="62" spans="1:32">
      <c r="AC62" s="4">
        <f>SUM(AC12:AC61)</f>
        <v>0</v>
      </c>
      <c r="AD62" s="4">
        <f>SUM(AD12:AD61)</f>
        <v>0</v>
      </c>
      <c r="AE62" s="4">
        <f>IF(COUNTIF(AE12:AE61,2)&gt;0,2,1)</f>
        <v>1</v>
      </c>
      <c r="AF62" s="4">
        <f>SUM(AF12:AF61)</f>
        <v>0</v>
      </c>
    </row>
  </sheetData>
  <sheetProtection algorithmName="SHA-512" hashValue="N592A+sKGXVC52tg8VMvmmbkpnpvPds/Z0GA+/g3Fcs4/5izXDe2N5MSbBea+MWVwSVvDrTkLQ8CIXA6zbYCqQ==" saltValue="ku0SRQYAG1JO83Io/P9b6w==" spinCount="100000" sheet="1" objects="1" scenarios="1" autoFilter="0"/>
  <autoFilter ref="A10:AB10" xr:uid="{00000000-0009-0000-0000-000003000000}"/>
  <mergeCells count="29">
    <mergeCell ref="K2:M2"/>
    <mergeCell ref="K3:M3"/>
    <mergeCell ref="K4:M4"/>
    <mergeCell ref="A3:E4"/>
    <mergeCell ref="A1:G1"/>
    <mergeCell ref="A2:B2"/>
    <mergeCell ref="C2:D2"/>
    <mergeCell ref="F2:G2"/>
    <mergeCell ref="J1:M1"/>
    <mergeCell ref="K9:K10"/>
    <mergeCell ref="Z9:AB9"/>
    <mergeCell ref="T9:T10"/>
    <mergeCell ref="U9:U10"/>
    <mergeCell ref="V9:V10"/>
    <mergeCell ref="L9:O9"/>
    <mergeCell ref="P9:S9"/>
    <mergeCell ref="X9:X10"/>
    <mergeCell ref="Y9:Y10"/>
    <mergeCell ref="W9:W10"/>
    <mergeCell ref="J9:J10"/>
    <mergeCell ref="A9:A10"/>
    <mergeCell ref="C9:C10"/>
    <mergeCell ref="D9:D10"/>
    <mergeCell ref="F9:F10"/>
    <mergeCell ref="G9:G10"/>
    <mergeCell ref="B9:B10"/>
    <mergeCell ref="E9:E10"/>
    <mergeCell ref="H9:H10"/>
    <mergeCell ref="I9:I10"/>
  </mergeCells>
  <phoneticPr fontId="9"/>
  <conditionalFormatting sqref="K12:K61">
    <cfRule type="expression" dxfId="16" priority="3">
      <formula>$J12&gt;$K12</formula>
    </cfRule>
  </conditionalFormatting>
  <conditionalFormatting sqref="K2">
    <cfRule type="expression" dxfId="15" priority="39">
      <formula>OR($AC$62&gt;=1,$AD$62&gt;=1)</formula>
    </cfRule>
  </conditionalFormatting>
  <conditionalFormatting sqref="K3">
    <cfRule type="expression" dxfId="14" priority="38">
      <formula>$AE$62=2</formula>
    </cfRule>
  </conditionalFormatting>
  <conditionalFormatting sqref="K4">
    <cfRule type="expression" dxfId="13" priority="37">
      <formula>$AF$62&gt;=1</formula>
    </cfRule>
  </conditionalFormatting>
  <conditionalFormatting sqref="C2:D2">
    <cfRule type="expression" dxfId="12" priority="40">
      <formula>$C$12=""</formula>
    </cfRule>
    <cfRule type="expression" dxfId="11" priority="41">
      <formula>$C$2=""</formula>
    </cfRule>
  </conditionalFormatting>
  <conditionalFormatting sqref="F2:G2">
    <cfRule type="expression" dxfId="10" priority="42">
      <formula>$C$12=""</formula>
    </cfRule>
    <cfRule type="expression" dxfId="9" priority="49">
      <formula>$F$2=""</formula>
    </cfRule>
  </conditionalFormatting>
  <conditionalFormatting sqref="G3">
    <cfRule type="expression" dxfId="8" priority="70">
      <formula>$C$12=""</formula>
    </cfRule>
    <cfRule type="expression" dxfId="7" priority="74">
      <formula>$G$3=""</formula>
    </cfRule>
  </conditionalFormatting>
  <conditionalFormatting sqref="G12:H61">
    <cfRule type="expression" dxfId="6" priority="10">
      <formula>$AE12&gt;1</formula>
    </cfRule>
  </conditionalFormatting>
  <conditionalFormatting sqref="W12:W61">
    <cfRule type="expression" dxfId="5" priority="4">
      <formula>AND(COUNTIF(G12,"*■*")&gt;=1,W12="")</formula>
    </cfRule>
    <cfRule type="expression" dxfId="4" priority="5">
      <formula>COUNTIF(G12,"*■*")=0</formula>
    </cfRule>
  </conditionalFormatting>
  <conditionalFormatting sqref="P12:U49 P51:U61 F12:G61">
    <cfRule type="notContainsBlanks" dxfId="3" priority="35">
      <formula>LEN(TRIM(F12))&gt;0</formula>
    </cfRule>
    <cfRule type="expression" dxfId="2" priority="36">
      <formula>$C12&lt;&gt;""</formula>
    </cfRule>
  </conditionalFormatting>
  <conditionalFormatting sqref="P50:U50">
    <cfRule type="notContainsBlanks" dxfId="1" priority="1">
      <formula>LEN(TRIM(P50))&gt;0</formula>
    </cfRule>
    <cfRule type="expression" dxfId="0" priority="2">
      <formula>$C50&lt;&gt;""</formula>
    </cfRule>
  </conditionalFormatting>
  <dataValidations count="18">
    <dataValidation type="list" allowBlank="1" showInputMessage="1" showErrorMessage="1" sqref="AA11:AA61" xr:uid="{00000000-0002-0000-0300-000001000000}">
      <formula1>$AA$7:$AA$8</formula1>
    </dataValidation>
    <dataValidation type="list" allowBlank="1" showInputMessage="1" showErrorMessage="1" sqref="Z11:Z61" xr:uid="{00000000-0002-0000-0300-000002000000}">
      <formula1>$Z$8</formula1>
    </dataValidation>
    <dataValidation type="textLength" operator="lessThanOrEqual" allowBlank="1" showInputMessage="1" showErrorMessage="1" error="40字以内の入力をお願いいたします。" sqref="X11:X61 T12:U61 F12:G61" xr:uid="{C8A40F10-F2C8-421B-BD4E-B711000C04AE}">
      <formula1>40</formula1>
    </dataValidation>
    <dataValidation type="custom" allowBlank="1" showErrorMessage="1" prompt="カタログ記載の数値を入力してください。_x000a_" sqref="Q11 M11" xr:uid="{EA66F9CA-39C8-4132-A2C2-5EA25477A312}">
      <formula1>M11*100=INT(M11*100)</formula1>
    </dataValidation>
    <dataValidation type="custom" allowBlank="1" showErrorMessage="1" prompt="カタログ記載の数値を入力してください。" sqref="S11 O11" xr:uid="{28C42776-29C3-44FD-AF36-DA559FC31978}">
      <formula1>O11*100=INT(O11*100)</formula1>
    </dataValidation>
    <dataValidation type="custom" allowBlank="1" showErrorMessage="1" prompt="カタログ記載の数値を入力してください。_x000a_" sqref="P11 L11" xr:uid="{E412753D-E815-4D4E-B92C-23017EB1F87C}">
      <formula1>L11*10=INT(L11*10)</formula1>
    </dataValidation>
    <dataValidation type="custom" allowBlank="1" showErrorMessage="1" prompt="カタログ記載の数値を入力してください。" sqref="R11 N11" xr:uid="{7C1E31EA-6DD8-47F2-A62F-A4B2D378583F}">
      <formula1>N11*10=INT(N11*10)</formula1>
    </dataValidation>
    <dataValidation imeMode="fullKatakana" operator="lessThanOrEqual" allowBlank="1" showInputMessage="1" showErrorMessage="1" sqref="E2" xr:uid="{552526F7-5B43-4C98-8451-A48C5826F4CA}"/>
    <dataValidation type="textLength" operator="lessThanOrEqual" allowBlank="1" showErrorMessage="1" error="40字以内で入力してください。" prompt="40字以内で入力してください。" sqref="C2:D2" xr:uid="{FAF4849F-33F1-4DC4-9CCD-E5507C7E08ED}">
      <formula1>40</formula1>
    </dataValidation>
    <dataValidation type="list" operator="lessThanOrEqual" allowBlank="1" showInputMessage="1" showErrorMessage="1" errorTitle="無効な入力" error="プルダウンより選択してください。" sqref="H11:H61" xr:uid="{99D4795F-4D43-4AC4-9936-D7C16DA6BB69}">
      <formula1>"50Hz,60Hz"</formula1>
    </dataValidation>
    <dataValidation type="list" allowBlank="1" showInputMessage="1" showErrorMessage="1" errorTitle="無効な入力" error="プルダウンより選択してください。" sqref="C11:C61" xr:uid="{FC08867D-14DA-4CBF-BB06-A887BD0EDFD5}">
      <formula1>"施設園芸用ヒートポンプ"</formula1>
    </dataValidation>
    <dataValidation type="custom" allowBlank="1" showInputMessage="1" showErrorMessage="1" error="小数第一位までの数値を入力してください。" sqref="P12:P61 L12:L61 R12:R61 N12:N61" xr:uid="{4A57FEAB-5E6A-48AA-AF08-14C37D37A4C5}">
      <formula1>L12*10=INT(L12*10)</formula1>
    </dataValidation>
    <dataValidation type="custom" allowBlank="1" showInputMessage="1" showErrorMessage="1" error="小数第二位までの数値を入力してください。" sqref="Q12:Q61 M12:M61 S12:S61 O12:O61" xr:uid="{9E339913-C34B-44C8-8D90-205C28C28C1F}">
      <formula1>M12*100=INT(M12*100)</formula1>
    </dataValidation>
    <dataValidation type="custom" allowBlank="1" showInputMessage="1" showErrorMessage="1" errorTitle="無効な入力" error="整数で値を入力して下さい。" sqref="V12:V61" xr:uid="{D25D224D-1C76-457B-B403-9B5A20D2E656}">
      <formula1>V12=INT(V12)</formula1>
    </dataValidation>
    <dataValidation allowBlank="1" showInputMessage="1" sqref="V9:W10 Y9 W9:W11" xr:uid="{601BC0A4-9AFF-4800-9CA1-417F3A9B44F3}"/>
    <dataValidation type="textLength" operator="lessThanOrEqual" allowBlank="1" showErrorMessage="1" errorTitle="無効な入力" error="200文字以下で入力してください。" sqref="W12:W61" xr:uid="{5FCC8E51-F27D-4F8B-BCB2-F9DA321B6654}">
      <formula1>200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4A9910D8-E0DF-4526-8EE0-CD43BB59AA33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6B3CA0D9-1E9B-4F97-B793-A69B402E4C9A}">
      <formula1>44256</formula1>
    </dataValidation>
  </dataValidations>
  <pageMargins left="0.59055118110236227" right="0" top="0.78740157480314965" bottom="0" header="0.31496062992125984" footer="0.31496062992125984"/>
  <pageSetup paperSize="8" scale="28" fitToHeight="0" orientation="landscape" r:id="rId1"/>
  <headerFooter>
    <oddHeader>&amp;R&amp;"Meiryo UI,太字"&amp;26&amp;F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9:A15"/>
  <sheetViews>
    <sheetView showGridLines="0" view="pageBreakPreview" zoomScaleNormal="100" zoomScaleSheetLayoutView="100" workbookViewId="0"/>
  </sheetViews>
  <sheetFormatPr defaultColWidth="9" defaultRowHeight="16"/>
  <cols>
    <col min="1" max="7" width="8" style="2" customWidth="1"/>
    <col min="8" max="10" width="9" style="2"/>
    <col min="11" max="11" width="22.75" style="2" customWidth="1"/>
    <col min="12" max="16384" width="9" style="2"/>
  </cols>
  <sheetData>
    <row r="9" spans="1:1">
      <c r="A9" s="110" t="s">
        <v>88</v>
      </c>
    </row>
    <row r="10" spans="1:1">
      <c r="A10" s="110" t="s">
        <v>89</v>
      </c>
    </row>
    <row r="11" spans="1:1">
      <c r="A11" s="110" t="s">
        <v>90</v>
      </c>
    </row>
    <row r="12" spans="1:1">
      <c r="A12" s="110" t="s">
        <v>91</v>
      </c>
    </row>
    <row r="14" spans="1:1">
      <c r="A14" s="2" t="s">
        <v>93</v>
      </c>
    </row>
    <row r="15" spans="1:1">
      <c r="A15" s="2" t="s">
        <v>94</v>
      </c>
    </row>
  </sheetData>
  <sheetProtection algorithmName="SHA-512" hashValue="nNDCZh5IXQmuSKlInzJ8ZqCo4UqurkOmbjTnrmmQZqVr8cbMLHJowgqr1ZN27vAOaLy5eh+buz+PIDCKDPB0wg==" saltValue="xJ1U/2OFdu8AFGaioC01WQ==" spinCount="100000" sheet="1" objects="1" scenarios="1" selectLockedCells="1" selectUnlockedCells="1"/>
  <phoneticPr fontId="9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74E04-C63E-424B-853D-A00DBDC64E7F}">
  <dimension ref="A1:B28"/>
  <sheetViews>
    <sheetView showGridLines="0" view="pageBreakPreview" zoomScaleNormal="100" zoomScaleSheetLayoutView="100" workbookViewId="0">
      <selection activeCell="E23" sqref="E23"/>
    </sheetView>
  </sheetViews>
  <sheetFormatPr defaultColWidth="9" defaultRowHeight="13"/>
  <cols>
    <col min="1" max="1" width="13.5" style="105" customWidth="1"/>
    <col min="2" max="2" width="86.83203125" style="105" customWidth="1"/>
    <col min="3" max="16384" width="9" style="105"/>
  </cols>
  <sheetData>
    <row r="1" spans="1:2" ht="16.5">
      <c r="A1" s="104" t="s">
        <v>81</v>
      </c>
    </row>
    <row r="2" spans="1:2">
      <c r="A2" s="106"/>
      <c r="B2" s="106"/>
    </row>
    <row r="3" spans="1:2" ht="22.5" customHeight="1">
      <c r="A3" s="107" t="s">
        <v>82</v>
      </c>
      <c r="B3" s="108" t="s">
        <v>83</v>
      </c>
    </row>
    <row r="4" spans="1:2" ht="22.5" customHeight="1">
      <c r="A4" s="107" t="s">
        <v>84</v>
      </c>
      <c r="B4" s="109" t="s">
        <v>85</v>
      </c>
    </row>
    <row r="5" spans="1:2" ht="19.5" customHeight="1">
      <c r="A5" s="202" t="s">
        <v>86</v>
      </c>
      <c r="B5" s="205" t="s">
        <v>87</v>
      </c>
    </row>
    <row r="6" spans="1:2" ht="19.5" customHeight="1">
      <c r="A6" s="203"/>
      <c r="B6" s="206"/>
    </row>
    <row r="7" spans="1:2" ht="19.5" customHeight="1">
      <c r="A7" s="203"/>
      <c r="B7" s="206"/>
    </row>
    <row r="8" spans="1:2" ht="19.5" customHeight="1">
      <c r="A8" s="203"/>
      <c r="B8" s="206"/>
    </row>
    <row r="9" spans="1:2" ht="19.5" customHeight="1">
      <c r="A9" s="203"/>
      <c r="B9" s="206"/>
    </row>
    <row r="10" spans="1:2" ht="19.5" customHeight="1">
      <c r="A10" s="203"/>
      <c r="B10" s="206"/>
    </row>
    <row r="11" spans="1:2" ht="19.5" customHeight="1">
      <c r="A11" s="203"/>
      <c r="B11" s="206"/>
    </row>
    <row r="12" spans="1:2" ht="19.5" customHeight="1">
      <c r="A12" s="203"/>
      <c r="B12" s="206"/>
    </row>
    <row r="13" spans="1:2" ht="19.5" customHeight="1">
      <c r="A13" s="203"/>
      <c r="B13" s="206"/>
    </row>
    <row r="14" spans="1:2" ht="19.5" customHeight="1">
      <c r="A14" s="203"/>
      <c r="B14" s="206"/>
    </row>
    <row r="15" spans="1:2" ht="19.5" customHeight="1">
      <c r="A15" s="203"/>
      <c r="B15" s="206"/>
    </row>
    <row r="16" spans="1:2" ht="19.5" customHeight="1">
      <c r="A16" s="203"/>
      <c r="B16" s="206"/>
    </row>
    <row r="17" spans="1:2" ht="19.5" customHeight="1">
      <c r="A17" s="203"/>
      <c r="B17" s="206"/>
    </row>
    <row r="18" spans="1:2" ht="19.5" customHeight="1">
      <c r="A18" s="203"/>
      <c r="B18" s="206"/>
    </row>
    <row r="19" spans="1:2" ht="19.5" customHeight="1">
      <c r="A19" s="203"/>
      <c r="B19" s="206"/>
    </row>
    <row r="20" spans="1:2" ht="19.5" customHeight="1">
      <c r="A20" s="203"/>
      <c r="B20" s="206"/>
    </row>
    <row r="21" spans="1:2" ht="19.5" customHeight="1">
      <c r="A21" s="203"/>
      <c r="B21" s="206"/>
    </row>
    <row r="22" spans="1:2" ht="19.5" customHeight="1">
      <c r="A22" s="203"/>
      <c r="B22" s="206"/>
    </row>
    <row r="23" spans="1:2" ht="19.5" customHeight="1">
      <c r="A23" s="203"/>
      <c r="B23" s="206"/>
    </row>
    <row r="24" spans="1:2" ht="19.5" customHeight="1">
      <c r="A24" s="203"/>
      <c r="B24" s="206"/>
    </row>
    <row r="25" spans="1:2" ht="19.5" customHeight="1">
      <c r="A25" s="203"/>
      <c r="B25" s="206"/>
    </row>
    <row r="26" spans="1:2" ht="19.5" customHeight="1">
      <c r="A26" s="203"/>
      <c r="B26" s="206"/>
    </row>
    <row r="27" spans="1:2" ht="19.5" customHeight="1">
      <c r="A27" s="203"/>
      <c r="B27" s="206"/>
    </row>
    <row r="28" spans="1:2" ht="19.5" customHeight="1">
      <c r="A28" s="204"/>
      <c r="B28" s="207"/>
    </row>
  </sheetData>
  <sheetProtection algorithmName="SHA-512" hashValue="BHS9RnNcc30SP/ocUskDs2601X/Unf7MjUzYOzTWvoQOaJZou+0100V91Y5ZR34KiwhQQIUwezbIwYkTLffMRw==" saltValue="D11aCKqPG9nn/n013J7bow==" spinCount="100000" sheet="1" objects="1" scenarios="1"/>
  <mergeCells count="2">
    <mergeCell ref="A5:A28"/>
    <mergeCell ref="B5:B28"/>
  </mergeCells>
  <phoneticPr fontId="9"/>
  <hyperlinks>
    <hyperlink ref="B3" r:id="rId1" xr:uid="{6D56B2E5-7916-47B8-A66B-9898C13E2486}"/>
  </hyperlinks>
  <pageMargins left="0.7" right="0.7" top="0.75" bottom="0.75" header="0.3" footer="0.3"/>
  <pageSetup paperSize="9" scale="7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入力例</vt:lpstr>
      <vt:lpstr>新規登録用</vt:lpstr>
      <vt:lpstr>基準値</vt:lpstr>
      <vt:lpstr>登録申請メールテンプレート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2021-12-16T08:49:18Z</dcterms:modified>
</cp:coreProperties>
</file>