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240E3215-C67E-4AFC-A687-01B760AED71B}" xr6:coauthVersionLast="46" xr6:coauthVersionMax="47" xr10:uidLastSave="{00000000-0000-0000-0000-000000000000}"/>
  <workbookProtection workbookAlgorithmName="SHA-512" workbookHashValue="WzJHJ5En6t1K4stKHx9Aa7kxH65eHCQoWzDHpWw5+o3RUAwNgjrwdpDNWWggDyIGWKbyclzYROr+xbwWS1XdlA==" workbookSaltValue="KPVdIKbXFSN220iWLV4eGg==" workbookSpinCount="100000" lockStructure="1"/>
  <bookViews>
    <workbookView xWindow="-45" yWindow="-16320" windowWidth="29040" windowHeight="15840" tabRatio="609" firstSheet="1" activeTab="1" xr2:uid="{00000000-000D-0000-FFFF-FFFF00000000}"/>
  </bookViews>
  <sheets>
    <sheet name="カテゴリ―番号※非表示" sheetId="17" state="hidden" r:id="rId1"/>
    <sheet name="入力例" sheetId="19" r:id="rId2"/>
    <sheet name="新規登録用" sheetId="14" r:id="rId3"/>
    <sheet name="基準値" sheetId="20" r:id="rId4"/>
    <sheet name="＜参考＞カテゴリー一覧" sheetId="18" r:id="rId5"/>
    <sheet name="登録申請メールテンプレート" sheetId="21" r:id="rId6"/>
    <sheet name="読み取り用(非表示)" sheetId="15" state="hidden" r:id="rId7"/>
  </sheets>
  <externalReferences>
    <externalReference r:id="rId8"/>
    <externalReference r:id="rId9"/>
  </externalReferences>
  <definedNames>
    <definedName name="_" localSheetId="3">#REF!</definedName>
    <definedName name="_" localSheetId="5">#REF!</definedName>
    <definedName name="_" localSheetId="1">入力例!$Q$12</definedName>
    <definedName name="_">新規登録用!$Q$12</definedName>
    <definedName name="_xlnm._FilterDatabase" localSheetId="3" hidden="1">基準値!#REF!</definedName>
    <definedName name="_xlnm._FilterDatabase" localSheetId="2" hidden="1">新規登録用!$A$12:$AN$12</definedName>
    <definedName name="_xlnm._FilterDatabase" localSheetId="1" hidden="1">入力例!$A$12:$AH$12</definedName>
    <definedName name="_xlnm.Print_Area" localSheetId="4">'＜参考＞カテゴリー一覧'!$A$1:$T$55</definedName>
    <definedName name="_xlnm.Print_Area" localSheetId="3">基準値!$A$1:$H$18</definedName>
    <definedName name="_xlnm.Print_Area" localSheetId="2">新規登録用!$A$1:$AF$312</definedName>
    <definedName name="_xlnm.Print_Area" localSheetId="5">登録申請メールテンプレート!$A$1:$B$28</definedName>
    <definedName name="_xlnm.Print_Area" localSheetId="1">入力例!$A$1:$AF$47</definedName>
    <definedName name="_xlnm.Print_Titles" localSheetId="2">新規登録用!$1:$11</definedName>
    <definedName name="_xlnm.Print_Titles" localSheetId="1">入力例!$1:$11</definedName>
    <definedName name="工業会" localSheetId="3">[1]製品型番リスト管理表!$AY$5:$AY$8</definedName>
    <definedName name="工業会" localSheetId="5">[1]製品型番リスト管理表!$AY$5:$AY$8</definedName>
    <definedName name="工業会">[1]製品型番リスト管理表!$AY$5:$AY$8</definedName>
    <definedName name="無効化" localSheetId="3">[2]型番リスト!$AQ:$AQ</definedName>
    <definedName name="無効化" localSheetId="5">[2]型番リスト!$AQ:$AQ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12" i="14" l="1"/>
  <c r="Y311" i="14"/>
  <c r="Y310" i="14"/>
  <c r="Y309" i="14"/>
  <c r="Y308" i="14"/>
  <c r="Y307" i="14"/>
  <c r="Y306" i="14"/>
  <c r="Y305" i="14"/>
  <c r="Y304" i="14"/>
  <c r="Y303" i="14"/>
  <c r="Y302" i="14"/>
  <c r="Y301" i="14"/>
  <c r="Y300" i="14"/>
  <c r="Y299" i="14"/>
  <c r="Y298" i="14"/>
  <c r="Y297" i="14"/>
  <c r="Y296" i="14"/>
  <c r="Y295" i="14"/>
  <c r="Y294" i="14"/>
  <c r="Y293" i="14"/>
  <c r="Y292" i="14"/>
  <c r="Y291" i="14"/>
  <c r="Y290" i="14"/>
  <c r="Y289" i="14"/>
  <c r="Y288" i="14"/>
  <c r="Y287" i="14"/>
  <c r="Y286" i="14"/>
  <c r="Y285" i="14"/>
  <c r="Y284" i="14"/>
  <c r="Y283" i="14"/>
  <c r="Y282" i="14"/>
  <c r="Y281" i="14"/>
  <c r="Y280" i="14"/>
  <c r="Y279" i="14"/>
  <c r="Y278" i="14"/>
  <c r="Y277" i="14"/>
  <c r="Y276" i="14"/>
  <c r="Y275" i="14"/>
  <c r="Y274" i="14"/>
  <c r="Y273" i="14"/>
  <c r="Y272" i="14"/>
  <c r="Y271" i="14"/>
  <c r="Y270" i="14"/>
  <c r="Y269" i="14"/>
  <c r="Y268" i="14"/>
  <c r="Y267" i="14"/>
  <c r="Y266" i="14"/>
  <c r="Y265" i="14"/>
  <c r="Y264" i="14"/>
  <c r="Y263" i="14"/>
  <c r="Y262" i="14"/>
  <c r="Y261" i="14"/>
  <c r="Y260" i="14"/>
  <c r="Y259" i="14"/>
  <c r="Y258" i="14"/>
  <c r="Y257" i="14"/>
  <c r="Y256" i="14"/>
  <c r="Y255" i="14"/>
  <c r="Y254" i="14"/>
  <c r="Y253" i="14"/>
  <c r="Y252" i="14"/>
  <c r="Y251" i="14"/>
  <c r="Y250" i="14"/>
  <c r="Y249" i="14"/>
  <c r="Y248" i="14"/>
  <c r="Y247" i="14"/>
  <c r="Y246" i="14"/>
  <c r="Y245" i="14"/>
  <c r="Y244" i="14"/>
  <c r="Y243" i="14"/>
  <c r="Y242" i="14"/>
  <c r="Y241" i="14"/>
  <c r="Y240" i="14"/>
  <c r="Y239" i="14"/>
  <c r="Y238" i="14"/>
  <c r="Y237" i="14"/>
  <c r="Y236" i="14"/>
  <c r="Y235" i="14"/>
  <c r="Y234" i="14"/>
  <c r="Y233" i="14"/>
  <c r="Y232" i="14"/>
  <c r="Y231" i="14"/>
  <c r="Y230" i="14"/>
  <c r="Y229" i="14"/>
  <c r="Y228" i="14"/>
  <c r="Y227" i="14"/>
  <c r="Y226" i="14"/>
  <c r="Y225" i="14"/>
  <c r="Y224" i="14"/>
  <c r="Y223" i="14"/>
  <c r="Y222" i="14"/>
  <c r="Y221" i="14"/>
  <c r="Y220" i="14"/>
  <c r="Y219" i="14"/>
  <c r="Y218" i="14"/>
  <c r="Y217" i="14"/>
  <c r="Y216" i="14"/>
  <c r="Y215" i="14"/>
  <c r="Y214" i="14"/>
  <c r="Y213" i="14"/>
  <c r="Y212" i="14"/>
  <c r="Y211" i="14"/>
  <c r="Y210" i="14"/>
  <c r="Y209" i="14"/>
  <c r="Y208" i="14"/>
  <c r="Y207" i="14"/>
  <c r="Y206" i="14"/>
  <c r="Y205" i="14"/>
  <c r="Y204" i="14"/>
  <c r="Y203" i="14"/>
  <c r="Y202" i="14"/>
  <c r="Y201" i="14"/>
  <c r="Y200" i="14"/>
  <c r="Y199" i="14"/>
  <c r="Y198" i="14"/>
  <c r="Y197" i="14"/>
  <c r="Y196" i="14"/>
  <c r="Y195" i="14"/>
  <c r="Y194" i="14"/>
  <c r="Y193" i="14"/>
  <c r="Y192" i="14"/>
  <c r="Y191" i="14"/>
  <c r="Y190" i="14"/>
  <c r="Y189" i="14"/>
  <c r="Y188" i="14"/>
  <c r="Y187" i="14"/>
  <c r="Y186" i="14"/>
  <c r="Y185" i="14"/>
  <c r="Y184" i="14"/>
  <c r="Y183" i="14"/>
  <c r="Y182" i="14"/>
  <c r="Y181" i="14"/>
  <c r="Y180" i="14"/>
  <c r="Y179" i="14"/>
  <c r="Y178" i="14"/>
  <c r="Y177" i="14"/>
  <c r="Y176" i="14"/>
  <c r="Y175" i="14"/>
  <c r="Y174" i="14"/>
  <c r="Y173" i="14"/>
  <c r="Y172" i="14"/>
  <c r="Y171" i="14"/>
  <c r="Y170" i="14"/>
  <c r="Y169" i="14"/>
  <c r="Y168" i="14"/>
  <c r="Y167" i="14"/>
  <c r="Y166" i="14"/>
  <c r="Y165" i="14"/>
  <c r="Y164" i="14"/>
  <c r="Y163" i="14"/>
  <c r="Y162" i="14"/>
  <c r="Y161" i="14"/>
  <c r="Y160" i="14"/>
  <c r="Y159" i="14"/>
  <c r="Y158" i="14"/>
  <c r="Y157" i="14"/>
  <c r="Y156" i="14"/>
  <c r="Y155" i="14"/>
  <c r="Y154" i="14"/>
  <c r="Y153" i="14"/>
  <c r="Y152" i="14"/>
  <c r="Y151" i="14"/>
  <c r="Y150" i="14"/>
  <c r="Y149" i="14"/>
  <c r="Y148" i="14"/>
  <c r="Y147" i="14"/>
  <c r="Y146" i="14"/>
  <c r="Y145" i="14"/>
  <c r="Y144" i="14"/>
  <c r="Y143" i="14"/>
  <c r="Y142" i="14"/>
  <c r="Y141" i="14"/>
  <c r="Y140" i="14"/>
  <c r="Y139" i="14"/>
  <c r="Y138" i="14"/>
  <c r="Y137" i="14"/>
  <c r="Y136" i="14"/>
  <c r="Y135" i="14"/>
  <c r="Y134" i="14"/>
  <c r="Y133" i="14"/>
  <c r="Y132" i="14"/>
  <c r="Y131" i="14"/>
  <c r="Y130" i="14"/>
  <c r="Y129" i="14"/>
  <c r="Y128" i="14"/>
  <c r="Y127" i="14"/>
  <c r="Y126" i="14"/>
  <c r="Y125" i="14"/>
  <c r="Y124" i="14"/>
  <c r="Y123" i="14"/>
  <c r="Y122" i="14"/>
  <c r="Y121" i="14"/>
  <c r="Y120" i="14"/>
  <c r="Y119" i="14"/>
  <c r="Y118" i="14"/>
  <c r="Y117" i="14"/>
  <c r="Y116" i="14"/>
  <c r="Y115" i="14"/>
  <c r="Y114" i="14"/>
  <c r="Y113" i="14"/>
  <c r="Y112" i="14"/>
  <c r="Y111" i="14"/>
  <c r="Y110" i="14"/>
  <c r="Y109" i="14"/>
  <c r="Y108" i="14"/>
  <c r="Y107" i="14"/>
  <c r="Y106" i="14"/>
  <c r="Y105" i="14"/>
  <c r="Y104" i="14"/>
  <c r="Y103" i="14"/>
  <c r="Y102" i="14"/>
  <c r="Y101" i="14"/>
  <c r="Y100" i="14"/>
  <c r="Y99" i="14"/>
  <c r="Y98" i="14"/>
  <c r="Y97" i="14"/>
  <c r="Y96" i="14"/>
  <c r="Y95" i="14"/>
  <c r="Y94" i="14"/>
  <c r="Y93" i="14"/>
  <c r="Y92" i="14"/>
  <c r="Y91" i="14"/>
  <c r="Y90" i="14"/>
  <c r="Y89" i="14"/>
  <c r="Y88" i="14"/>
  <c r="Y87" i="14"/>
  <c r="Y86" i="14"/>
  <c r="Y85" i="14"/>
  <c r="Y84" i="14"/>
  <c r="Y83" i="14"/>
  <c r="Y82" i="14"/>
  <c r="Y81" i="14"/>
  <c r="Y80" i="14"/>
  <c r="Y79" i="14"/>
  <c r="Y78" i="14"/>
  <c r="Y77" i="14"/>
  <c r="Y76" i="14"/>
  <c r="Y75" i="14"/>
  <c r="Y74" i="14"/>
  <c r="Y73" i="14"/>
  <c r="Y72" i="14"/>
  <c r="Y71" i="14"/>
  <c r="Y70" i="14"/>
  <c r="Y69" i="14"/>
  <c r="Y68" i="14"/>
  <c r="Y67" i="14"/>
  <c r="Y66" i="14"/>
  <c r="Y65" i="14"/>
  <c r="Y64" i="14"/>
  <c r="Y63" i="14"/>
  <c r="Y62" i="14"/>
  <c r="Y61" i="14"/>
  <c r="Y60" i="14"/>
  <c r="Y59" i="14"/>
  <c r="Y58" i="14"/>
  <c r="Y57" i="14"/>
  <c r="Y56" i="14"/>
  <c r="Y55" i="14"/>
  <c r="Y54" i="14"/>
  <c r="Y53" i="14"/>
  <c r="Y52" i="14"/>
  <c r="Y51" i="14"/>
  <c r="Y50" i="14"/>
  <c r="Y49" i="14"/>
  <c r="Y48" i="14"/>
  <c r="Y47" i="14"/>
  <c r="Y46" i="14"/>
  <c r="Y45" i="14"/>
  <c r="Y44" i="14"/>
  <c r="Y43" i="14"/>
  <c r="Y42" i="14"/>
  <c r="Y41" i="14"/>
  <c r="Y40" i="14"/>
  <c r="Y39" i="14"/>
  <c r="Y38" i="14"/>
  <c r="Y37" i="14"/>
  <c r="Y36" i="14"/>
  <c r="Y35" i="14"/>
  <c r="Y34" i="14"/>
  <c r="Y33" i="14"/>
  <c r="Y32" i="14"/>
  <c r="Y31" i="14"/>
  <c r="Y30" i="14"/>
  <c r="Y29" i="14"/>
  <c r="Y28" i="14"/>
  <c r="Y27" i="14"/>
  <c r="Y26" i="14"/>
  <c r="Y25" i="14"/>
  <c r="Y24" i="14"/>
  <c r="Y23" i="14"/>
  <c r="Y22" i="14"/>
  <c r="Y21" i="14"/>
  <c r="Y20" i="14"/>
  <c r="Y19" i="14"/>
  <c r="Y18" i="14"/>
  <c r="Y17" i="14"/>
  <c r="Y16" i="14"/>
  <c r="Y15" i="14"/>
  <c r="Y14" i="14"/>
  <c r="Y13" i="14"/>
  <c r="Y12" i="14"/>
  <c r="B305" i="14"/>
  <c r="B274" i="14"/>
  <c r="B275" i="14"/>
  <c r="AB12" i="14" l="1"/>
  <c r="S12" i="14"/>
  <c r="Q12" i="14"/>
  <c r="N12" i="14"/>
  <c r="B13" i="14"/>
  <c r="G4" i="14" s="1"/>
  <c r="B14" i="14"/>
  <c r="D14" i="14" s="1"/>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D13" i="14" l="1"/>
  <c r="Z12" i="14"/>
  <c r="T12" i="14" s="1"/>
  <c r="AL47" i="19"/>
  <c r="AM47" i="19" s="1"/>
  <c r="AK47" i="19"/>
  <c r="Z47" i="19"/>
  <c r="Y47" i="19"/>
  <c r="S47" i="19"/>
  <c r="Q47" i="19"/>
  <c r="AN47" i="19" s="1"/>
  <c r="N47" i="19"/>
  <c r="B47" i="19"/>
  <c r="E47" i="19" s="1"/>
  <c r="A47" i="19"/>
  <c r="AL46" i="19"/>
  <c r="AM46" i="19" s="1"/>
  <c r="AK46" i="19"/>
  <c r="Z46" i="19"/>
  <c r="Y46" i="19"/>
  <c r="S46" i="19"/>
  <c r="Q46" i="19"/>
  <c r="AN46" i="19" s="1"/>
  <c r="N46" i="19"/>
  <c r="E46" i="19"/>
  <c r="D46" i="19"/>
  <c r="B46" i="19"/>
  <c r="AJ46" i="19" s="1"/>
  <c r="A46" i="19"/>
  <c r="AM45" i="19"/>
  <c r="AL45" i="19"/>
  <c r="AK45" i="19"/>
  <c r="AB45" i="19"/>
  <c r="T45" i="19" s="1"/>
  <c r="Z45" i="19"/>
  <c r="Y45" i="19"/>
  <c r="S45" i="19"/>
  <c r="Q45" i="19"/>
  <c r="AN45" i="19" s="1"/>
  <c r="N45" i="19"/>
  <c r="B45" i="19"/>
  <c r="AJ45" i="19" s="1"/>
  <c r="A45" i="19"/>
  <c r="AL44" i="19"/>
  <c r="AM44" i="19" s="1"/>
  <c r="AK44" i="19"/>
  <c r="Z44" i="19"/>
  <c r="Y44" i="19"/>
  <c r="AB44" i="19" s="1"/>
  <c r="T44" i="19" s="1"/>
  <c r="S44" i="19"/>
  <c r="Q44" i="19"/>
  <c r="AN44" i="19" s="1"/>
  <c r="N44" i="19"/>
  <c r="B44" i="19"/>
  <c r="E44" i="19" s="1"/>
  <c r="A44" i="19"/>
  <c r="AM43" i="19"/>
  <c r="AL43" i="19"/>
  <c r="AK43" i="19"/>
  <c r="AJ43" i="19"/>
  <c r="Z43" i="19"/>
  <c r="Y43" i="19"/>
  <c r="AB43" i="19" s="1"/>
  <c r="S43" i="19"/>
  <c r="Q43" i="19"/>
  <c r="AN43" i="19" s="1"/>
  <c r="N43" i="19"/>
  <c r="E43" i="19"/>
  <c r="D43" i="19"/>
  <c r="B43" i="19"/>
  <c r="A43" i="19"/>
  <c r="AN42" i="19"/>
  <c r="AL42" i="19"/>
  <c r="AM42" i="19" s="1"/>
  <c r="AK42" i="19"/>
  <c r="Z42" i="19"/>
  <c r="Y42" i="19"/>
  <c r="AB42" i="19" s="1"/>
  <c r="T42" i="19" s="1"/>
  <c r="S42" i="19"/>
  <c r="Q42" i="19"/>
  <c r="N42" i="19"/>
  <c r="B42" i="19"/>
  <c r="AJ42" i="19" s="1"/>
  <c r="A42" i="19"/>
  <c r="AM41" i="19"/>
  <c r="AL41" i="19"/>
  <c r="AK41" i="19"/>
  <c r="Z41" i="19"/>
  <c r="Y41" i="19"/>
  <c r="S41" i="19"/>
  <c r="Q41" i="19"/>
  <c r="AN41" i="19" s="1"/>
  <c r="N41" i="19"/>
  <c r="B41" i="19"/>
  <c r="E41" i="19" s="1"/>
  <c r="A41" i="19"/>
  <c r="AL40" i="19"/>
  <c r="AM40" i="19" s="1"/>
  <c r="AK40" i="19"/>
  <c r="Z40" i="19"/>
  <c r="Y40" i="19"/>
  <c r="AB40" i="19" s="1"/>
  <c r="S40" i="19"/>
  <c r="Q40" i="19"/>
  <c r="AN40" i="19" s="1"/>
  <c r="N40" i="19"/>
  <c r="B40" i="19"/>
  <c r="E40" i="19" s="1"/>
  <c r="A40" i="19"/>
  <c r="AL39" i="19"/>
  <c r="AM39" i="19" s="1"/>
  <c r="AK39" i="19"/>
  <c r="Z39" i="19"/>
  <c r="Y39" i="19"/>
  <c r="AB39" i="19" s="1"/>
  <c r="S39" i="19"/>
  <c r="Q39" i="19"/>
  <c r="AN39" i="19" s="1"/>
  <c r="N39" i="19"/>
  <c r="B39" i="19"/>
  <c r="AJ39" i="19" s="1"/>
  <c r="A39" i="19"/>
  <c r="AL38" i="19"/>
  <c r="AM38" i="19" s="1"/>
  <c r="AK38" i="19"/>
  <c r="Z38" i="19"/>
  <c r="Y38" i="19"/>
  <c r="S38" i="19"/>
  <c r="Q38" i="19"/>
  <c r="AN38" i="19" s="1"/>
  <c r="N38" i="19"/>
  <c r="B38" i="19"/>
  <c r="E38" i="19" s="1"/>
  <c r="A38" i="19"/>
  <c r="AL37" i="19"/>
  <c r="AM37" i="19" s="1"/>
  <c r="AK37" i="19"/>
  <c r="Z37" i="19"/>
  <c r="Y37" i="19"/>
  <c r="S37" i="19"/>
  <c r="Q37" i="19"/>
  <c r="AN37" i="19" s="1"/>
  <c r="N37" i="19"/>
  <c r="E37" i="19"/>
  <c r="D37" i="19"/>
  <c r="B37" i="19"/>
  <c r="AJ37" i="19" s="1"/>
  <c r="A37" i="19"/>
  <c r="AM36" i="19"/>
  <c r="AL36" i="19"/>
  <c r="AK36" i="19"/>
  <c r="AB36" i="19"/>
  <c r="Z36" i="19"/>
  <c r="Y36" i="19"/>
  <c r="S36" i="19"/>
  <c r="Q36" i="19"/>
  <c r="AN36" i="19" s="1"/>
  <c r="N36" i="19"/>
  <c r="B36" i="19"/>
  <c r="AJ36" i="19" s="1"/>
  <c r="A36" i="19"/>
  <c r="AL35" i="19"/>
  <c r="AM35" i="19" s="1"/>
  <c r="AK35" i="19"/>
  <c r="Z35" i="19"/>
  <c r="Y35" i="19"/>
  <c r="AB35" i="19" s="1"/>
  <c r="S35" i="19"/>
  <c r="Q35" i="19"/>
  <c r="AN35" i="19" s="1"/>
  <c r="N35" i="19"/>
  <c r="B35" i="19"/>
  <c r="E35" i="19" s="1"/>
  <c r="A35" i="19"/>
  <c r="AM34" i="19"/>
  <c r="AL34" i="19"/>
  <c r="AK34" i="19"/>
  <c r="AJ34" i="19"/>
  <c r="Z34" i="19"/>
  <c r="Y34" i="19"/>
  <c r="AB34" i="19" s="1"/>
  <c r="S34" i="19"/>
  <c r="Q34" i="19"/>
  <c r="AN34" i="19" s="1"/>
  <c r="N34" i="19"/>
  <c r="E34" i="19"/>
  <c r="D34" i="19"/>
  <c r="B34" i="19"/>
  <c r="A34" i="19"/>
  <c r="AN33" i="19"/>
  <c r="AM33" i="19"/>
  <c r="AL33" i="19"/>
  <c r="AK33" i="19"/>
  <c r="Z33" i="19"/>
  <c r="Y33" i="19"/>
  <c r="AB33" i="19" s="1"/>
  <c r="S33" i="19"/>
  <c r="Q33" i="19"/>
  <c r="N33" i="19"/>
  <c r="D33" i="19"/>
  <c r="B33" i="19"/>
  <c r="E33" i="19" s="1"/>
  <c r="A33" i="19"/>
  <c r="AL32" i="19"/>
  <c r="AM32" i="19" s="1"/>
  <c r="AK32" i="19"/>
  <c r="Z32" i="19"/>
  <c r="Y32" i="19"/>
  <c r="S32" i="19"/>
  <c r="Q32" i="19"/>
  <c r="AN32" i="19" s="1"/>
  <c r="N32" i="19"/>
  <c r="D32" i="19"/>
  <c r="B32" i="19"/>
  <c r="E32" i="19" s="1"/>
  <c r="A32" i="19"/>
  <c r="AM31" i="19"/>
  <c r="AL31" i="19"/>
  <c r="AK31" i="19"/>
  <c r="AB31" i="19"/>
  <c r="Z31" i="19"/>
  <c r="Y31" i="19"/>
  <c r="S31" i="19"/>
  <c r="Q31" i="19"/>
  <c r="AN31" i="19" s="1"/>
  <c r="N31" i="19"/>
  <c r="B31" i="19"/>
  <c r="E31" i="19" s="1"/>
  <c r="A31" i="19"/>
  <c r="AL30" i="19"/>
  <c r="AM30" i="19" s="1"/>
  <c r="AK30" i="19"/>
  <c r="Z30" i="19"/>
  <c r="Y30" i="19"/>
  <c r="S30" i="19"/>
  <c r="Q30" i="19"/>
  <c r="AN30" i="19" s="1"/>
  <c r="N30" i="19"/>
  <c r="B30" i="19"/>
  <c r="E30" i="19" s="1"/>
  <c r="A30" i="19"/>
  <c r="AL29" i="19"/>
  <c r="AM29" i="19" s="1"/>
  <c r="AK29" i="19"/>
  <c r="Z29" i="19"/>
  <c r="Y29" i="19"/>
  <c r="S29" i="19"/>
  <c r="Q29" i="19"/>
  <c r="AN29" i="19" s="1"/>
  <c r="N29" i="19"/>
  <c r="B29" i="19"/>
  <c r="E29" i="19" s="1"/>
  <c r="A29" i="19"/>
  <c r="AL28" i="19"/>
  <c r="AM28" i="19" s="1"/>
  <c r="AK28" i="19"/>
  <c r="AB28" i="19"/>
  <c r="Z28" i="19"/>
  <c r="Y28" i="19"/>
  <c r="S28" i="19"/>
  <c r="Q28" i="19"/>
  <c r="AN28" i="19" s="1"/>
  <c r="N28" i="19"/>
  <c r="B28" i="19"/>
  <c r="E28" i="19" s="1"/>
  <c r="A28" i="19"/>
  <c r="AL27" i="19"/>
  <c r="AM27" i="19" s="1"/>
  <c r="AK27" i="19"/>
  <c r="Z27" i="19"/>
  <c r="Y27" i="19"/>
  <c r="S27" i="19"/>
  <c r="Q27" i="19"/>
  <c r="AN27" i="19" s="1"/>
  <c r="N27" i="19"/>
  <c r="B27" i="19"/>
  <c r="E27" i="19" s="1"/>
  <c r="A27" i="19"/>
  <c r="AM26" i="19"/>
  <c r="AL26" i="19"/>
  <c r="AK26" i="19"/>
  <c r="AJ26" i="19"/>
  <c r="Z26" i="19"/>
  <c r="Y26" i="19"/>
  <c r="S26" i="19"/>
  <c r="Q26" i="19"/>
  <c r="AN26" i="19" s="1"/>
  <c r="N26" i="19"/>
  <c r="B26" i="19"/>
  <c r="E26" i="19" s="1"/>
  <c r="A26" i="19"/>
  <c r="AN25" i="19"/>
  <c r="AL25" i="19"/>
  <c r="AM25" i="19" s="1"/>
  <c r="AK25" i="19"/>
  <c r="AJ25" i="19"/>
  <c r="Z25" i="19"/>
  <c r="Y25" i="19"/>
  <c r="S25" i="19"/>
  <c r="Q25" i="19"/>
  <c r="N25" i="19"/>
  <c r="E25" i="19"/>
  <c r="D25" i="19"/>
  <c r="B25" i="19"/>
  <c r="A25" i="19"/>
  <c r="AN24" i="19"/>
  <c r="AM24" i="19"/>
  <c r="AL24" i="19"/>
  <c r="AK24" i="19"/>
  <c r="Z24" i="19"/>
  <c r="Y24" i="19"/>
  <c r="S24" i="19"/>
  <c r="Q24" i="19"/>
  <c r="N24" i="19"/>
  <c r="B24" i="19"/>
  <c r="E24" i="19" s="1"/>
  <c r="A24" i="19"/>
  <c r="AL23" i="19"/>
  <c r="AM23" i="19" s="1"/>
  <c r="AK23" i="19"/>
  <c r="Z23" i="19"/>
  <c r="Y23" i="19"/>
  <c r="S23" i="19"/>
  <c r="Q23" i="19"/>
  <c r="AN23" i="19" s="1"/>
  <c r="N23" i="19"/>
  <c r="D23" i="19"/>
  <c r="B23" i="19"/>
  <c r="E23" i="19" s="1"/>
  <c r="A23" i="19"/>
  <c r="AM22" i="19"/>
  <c r="AL22" i="19"/>
  <c r="AK22" i="19"/>
  <c r="AB22" i="19"/>
  <c r="Z22" i="19"/>
  <c r="Y22" i="19"/>
  <c r="S22" i="19"/>
  <c r="Q22" i="19"/>
  <c r="AN22" i="19" s="1"/>
  <c r="N22" i="19"/>
  <c r="B22" i="19"/>
  <c r="E22" i="19" s="1"/>
  <c r="A22" i="19"/>
  <c r="AL21" i="19"/>
  <c r="AM21" i="19" s="1"/>
  <c r="AK21" i="19"/>
  <c r="Z21" i="19"/>
  <c r="Y21" i="19"/>
  <c r="AB21" i="19" s="1"/>
  <c r="S21" i="19"/>
  <c r="Q21" i="19"/>
  <c r="AN21" i="19" s="1"/>
  <c r="N21" i="19"/>
  <c r="B21" i="19"/>
  <c r="E21" i="19" s="1"/>
  <c r="A21" i="19"/>
  <c r="AL20" i="19"/>
  <c r="AK20" i="19"/>
  <c r="Y20" i="19"/>
  <c r="Z20" i="19" s="1"/>
  <c r="S20" i="19"/>
  <c r="Q20" i="19"/>
  <c r="AN20" i="19" s="1"/>
  <c r="N20" i="19"/>
  <c r="B20" i="19"/>
  <c r="E20" i="19" s="1"/>
  <c r="A20" i="19"/>
  <c r="AL19" i="19"/>
  <c r="AK19" i="19"/>
  <c r="Y19" i="19"/>
  <c r="S19" i="19"/>
  <c r="Q19" i="19"/>
  <c r="AN19" i="19" s="1"/>
  <c r="N19" i="19"/>
  <c r="B19" i="19"/>
  <c r="D19" i="19" s="1"/>
  <c r="A19" i="19"/>
  <c r="AN18" i="19"/>
  <c r="AL18" i="19"/>
  <c r="AK18" i="19"/>
  <c r="Y18" i="19"/>
  <c r="AB18" i="19" s="1"/>
  <c r="S18" i="19"/>
  <c r="Q18" i="19"/>
  <c r="N18" i="19"/>
  <c r="B18" i="19"/>
  <c r="A18" i="19"/>
  <c r="AL17" i="19"/>
  <c r="AK17" i="19"/>
  <c r="Y17" i="19"/>
  <c r="AB17" i="19" s="1"/>
  <c r="S17" i="19"/>
  <c r="Q17" i="19"/>
  <c r="AN17" i="19" s="1"/>
  <c r="N17" i="19"/>
  <c r="B17" i="19"/>
  <c r="D17" i="19" s="1"/>
  <c r="A17" i="19"/>
  <c r="AL16" i="19"/>
  <c r="AK16" i="19"/>
  <c r="AB16" i="19"/>
  <c r="Z16" i="19"/>
  <c r="Y16" i="19"/>
  <c r="S16" i="19"/>
  <c r="Q16" i="19"/>
  <c r="AN16" i="19" s="1"/>
  <c r="N16" i="19"/>
  <c r="B16" i="19"/>
  <c r="AJ16" i="19" s="1"/>
  <c r="A16" i="19"/>
  <c r="AL15" i="19"/>
  <c r="AK15" i="19"/>
  <c r="Y15" i="19"/>
  <c r="Z15" i="19" s="1"/>
  <c r="S15" i="19"/>
  <c r="Q15" i="19"/>
  <c r="AN15" i="19" s="1"/>
  <c r="N15" i="19"/>
  <c r="B15" i="19"/>
  <c r="E15" i="19" s="1"/>
  <c r="A15" i="19"/>
  <c r="AL14" i="19"/>
  <c r="AK14" i="19"/>
  <c r="Y14" i="19"/>
  <c r="AB14" i="19" s="1"/>
  <c r="S14" i="19"/>
  <c r="Q14" i="19"/>
  <c r="AN14" i="19" s="1"/>
  <c r="N14" i="19"/>
  <c r="B14" i="19"/>
  <c r="E14" i="19" s="1"/>
  <c r="A14" i="19"/>
  <c r="AL13" i="19"/>
  <c r="AK13" i="19"/>
  <c r="Z13" i="19"/>
  <c r="Y13" i="19"/>
  <c r="S13" i="19"/>
  <c r="Q13" i="19"/>
  <c r="AN13" i="19" s="1"/>
  <c r="N13" i="19"/>
  <c r="B13" i="19"/>
  <c r="D13" i="19" s="1"/>
  <c r="A13" i="19"/>
  <c r="Y12" i="19"/>
  <c r="AB12" i="19" s="1"/>
  <c r="S12" i="19"/>
  <c r="Q12" i="19"/>
  <c r="N12"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C6" i="19"/>
  <c r="B6" i="19"/>
  <c r="AH4" i="19"/>
  <c r="AJ40" i="19" l="1"/>
  <c r="AJ41" i="19"/>
  <c r="D22" i="19"/>
  <c r="AJ22" i="19"/>
  <c r="D29" i="19"/>
  <c r="D30" i="19"/>
  <c r="D31" i="19"/>
  <c r="AJ31" i="19"/>
  <c r="T36" i="19"/>
  <c r="D39" i="19"/>
  <c r="D40" i="19"/>
  <c r="D41" i="19"/>
  <c r="AJ14" i="19"/>
  <c r="T21" i="19"/>
  <c r="T22" i="19"/>
  <c r="AJ23" i="19"/>
  <c r="AB25" i="19"/>
  <c r="T25" i="19" s="1"/>
  <c r="D26" i="19"/>
  <c r="D27" i="19"/>
  <c r="D28" i="19"/>
  <c r="AJ28" i="19"/>
  <c r="T31" i="19"/>
  <c r="AJ32" i="19"/>
  <c r="E39" i="19"/>
  <c r="AJ47" i="19"/>
  <c r="E18" i="19"/>
  <c r="D18" i="19"/>
  <c r="AB13" i="19"/>
  <c r="T13" i="19" s="1"/>
  <c r="T16" i="19"/>
  <c r="T28" i="19"/>
  <c r="AJ29" i="19"/>
  <c r="AJ38" i="19"/>
  <c r="AB41" i="19"/>
  <c r="T41" i="19" s="1"/>
  <c r="AM20" i="19"/>
  <c r="AM19" i="19"/>
  <c r="AJ13" i="19"/>
  <c r="G4" i="19"/>
  <c r="E13" i="19"/>
  <c r="Z19" i="19"/>
  <c r="AB19" i="19"/>
  <c r="AM15" i="19"/>
  <c r="AM17" i="19"/>
  <c r="AM14" i="19"/>
  <c r="AM18" i="19"/>
  <c r="AJ20" i="19"/>
  <c r="D20" i="19"/>
  <c r="E19" i="19"/>
  <c r="AJ19" i="19"/>
  <c r="AJ17" i="19"/>
  <c r="D16" i="19"/>
  <c r="E16" i="19"/>
  <c r="T29" i="19"/>
  <c r="AN48" i="19"/>
  <c r="Z12" i="19"/>
  <c r="T12" i="19" s="1"/>
  <c r="AK48" i="19"/>
  <c r="D14" i="19"/>
  <c r="AB15" i="19"/>
  <c r="T15" i="19" s="1"/>
  <c r="AB27" i="19"/>
  <c r="T27" i="19" s="1"/>
  <c r="AB30" i="19"/>
  <c r="T30" i="19" s="1"/>
  <c r="E42" i="19"/>
  <c r="Z14" i="19"/>
  <c r="T14" i="19" s="1"/>
  <c r="AJ15" i="19"/>
  <c r="E17" i="19"/>
  <c r="Z17" i="19"/>
  <c r="T17" i="19" s="1"/>
  <c r="AJ18" i="19"/>
  <c r="AJ21" i="19"/>
  <c r="AJ24" i="19"/>
  <c r="AJ27" i="19"/>
  <c r="AJ30" i="19"/>
  <c r="AJ33" i="19"/>
  <c r="T34" i="19"/>
  <c r="AJ35" i="19"/>
  <c r="D36" i="19"/>
  <c r="D38" i="19"/>
  <c r="T43" i="19"/>
  <c r="AJ44" i="19"/>
  <c r="D45" i="19"/>
  <c r="D47" i="19"/>
  <c r="D24" i="19"/>
  <c r="AB24" i="19"/>
  <c r="T24" i="19" s="1"/>
  <c r="AM13" i="19"/>
  <c r="AM16" i="19"/>
  <c r="AB20" i="19"/>
  <c r="T20" i="19" s="1"/>
  <c r="AB23" i="19"/>
  <c r="T23" i="19" s="1"/>
  <c r="AB26" i="19"/>
  <c r="T26" i="19" s="1"/>
  <c r="AB29" i="19"/>
  <c r="AB32" i="19"/>
  <c r="T32" i="19" s="1"/>
  <c r="E36" i="19"/>
  <c r="AB38" i="19"/>
  <c r="T38" i="19" s="1"/>
  <c r="T39" i="19"/>
  <c r="E45" i="19"/>
  <c r="AB47" i="19"/>
  <c r="T47" i="19" s="1"/>
  <c r="T33" i="19"/>
  <c r="T35" i="19"/>
  <c r="D21" i="19"/>
  <c r="D15" i="19"/>
  <c r="Z18" i="19"/>
  <c r="T18" i="19" s="1"/>
  <c r="D35" i="19"/>
  <c r="AB37" i="19"/>
  <c r="T37" i="19" s="1"/>
  <c r="T40" i="19"/>
  <c r="D42" i="19"/>
  <c r="D44" i="19"/>
  <c r="AB46" i="19"/>
  <c r="T46" i="19" s="1"/>
  <c r="Q312" i="14"/>
  <c r="Q311" i="14"/>
  <c r="Q310" i="14"/>
  <c r="Q309" i="14"/>
  <c r="Q308" i="14"/>
  <c r="Q307" i="14"/>
  <c r="Q306" i="14"/>
  <c r="Q305" i="14"/>
  <c r="Q304" i="14"/>
  <c r="Q303" i="14"/>
  <c r="Q302" i="14"/>
  <c r="Q301" i="14"/>
  <c r="Q300" i="14"/>
  <c r="Q299" i="14"/>
  <c r="Q298" i="14"/>
  <c r="Q297" i="14"/>
  <c r="Q296" i="14"/>
  <c r="Q295" i="14"/>
  <c r="Q294" i="14"/>
  <c r="Q293" i="14"/>
  <c r="Q292" i="14"/>
  <c r="Q291" i="14"/>
  <c r="Q290" i="14"/>
  <c r="Q289" i="14"/>
  <c r="Q288" i="14"/>
  <c r="Q287" i="14"/>
  <c r="Q286" i="14"/>
  <c r="Q285" i="14"/>
  <c r="Q284" i="14"/>
  <c r="Q283" i="14"/>
  <c r="Q282" i="14"/>
  <c r="Q281" i="14"/>
  <c r="Q280" i="14"/>
  <c r="Q279" i="14"/>
  <c r="Q278" i="14"/>
  <c r="Q277" i="14"/>
  <c r="Q276" i="14"/>
  <c r="Q275" i="14"/>
  <c r="Q274" i="14"/>
  <c r="Q273" i="14"/>
  <c r="Q272" i="14"/>
  <c r="Q271" i="14"/>
  <c r="Q270" i="14"/>
  <c r="Q269" i="14"/>
  <c r="Q268" i="14"/>
  <c r="Q267" i="14"/>
  <c r="Q266" i="14"/>
  <c r="Q265" i="14"/>
  <c r="Q264" i="14"/>
  <c r="Q263" i="14"/>
  <c r="Q262" i="14"/>
  <c r="Q261" i="14"/>
  <c r="Q260" i="14"/>
  <c r="Q259" i="14"/>
  <c r="Q258" i="14"/>
  <c r="Q257" i="14"/>
  <c r="Q256" i="14"/>
  <c r="Q255" i="14"/>
  <c r="Q254" i="14"/>
  <c r="Q253" i="14"/>
  <c r="Q252" i="14"/>
  <c r="Q251" i="14"/>
  <c r="Q250" i="14"/>
  <c r="Q249" i="14"/>
  <c r="Q248" i="14"/>
  <c r="Q247" i="14"/>
  <c r="Q246" i="14"/>
  <c r="Q245" i="14"/>
  <c r="Q244" i="14"/>
  <c r="Q243" i="14"/>
  <c r="Q242" i="14"/>
  <c r="Q241" i="14"/>
  <c r="Q240" i="14"/>
  <c r="Q239" i="14"/>
  <c r="Q238" i="14"/>
  <c r="Q237" i="14"/>
  <c r="Q236" i="14"/>
  <c r="Q235" i="14"/>
  <c r="Q234" i="14"/>
  <c r="Q233" i="14"/>
  <c r="Q232" i="14"/>
  <c r="Q231" i="14"/>
  <c r="Q230" i="14"/>
  <c r="Q229" i="14"/>
  <c r="Q228" i="14"/>
  <c r="Q227" i="14"/>
  <c r="Q226" i="14"/>
  <c r="Q225" i="14"/>
  <c r="Q224" i="14"/>
  <c r="Q223" i="14"/>
  <c r="Q222" i="14"/>
  <c r="Q221" i="14"/>
  <c r="Q220" i="14"/>
  <c r="Q219" i="14"/>
  <c r="Q218" i="14"/>
  <c r="Q217" i="14"/>
  <c r="Q216" i="14"/>
  <c r="Q215" i="14"/>
  <c r="Q214" i="14"/>
  <c r="Q213" i="14"/>
  <c r="Q212" i="14"/>
  <c r="Q211" i="14"/>
  <c r="Q210" i="14"/>
  <c r="Q209" i="14"/>
  <c r="Q208" i="14"/>
  <c r="Q207" i="14"/>
  <c r="Q206" i="14"/>
  <c r="Q205" i="14"/>
  <c r="Q204" i="14"/>
  <c r="Q203" i="14"/>
  <c r="Q202" i="14"/>
  <c r="Q201" i="14"/>
  <c r="Q200" i="14"/>
  <c r="Q199" i="14"/>
  <c r="Q198" i="14"/>
  <c r="Q197" i="14"/>
  <c r="Q196" i="14"/>
  <c r="Q195" i="14"/>
  <c r="Q194" i="14"/>
  <c r="Q193" i="14"/>
  <c r="Q192" i="14"/>
  <c r="Q191" i="14"/>
  <c r="Q190" i="14"/>
  <c r="Q189" i="14"/>
  <c r="Q188" i="14"/>
  <c r="Q187" i="14"/>
  <c r="Q186" i="14"/>
  <c r="Q185" i="14"/>
  <c r="Q184" i="14"/>
  <c r="Q183" i="14"/>
  <c r="Q182" i="14"/>
  <c r="Q181" i="14"/>
  <c r="Q180" i="14"/>
  <c r="Q179" i="14"/>
  <c r="Q178" i="14"/>
  <c r="Q177" i="14"/>
  <c r="Q176" i="14"/>
  <c r="Q175" i="14"/>
  <c r="Q174" i="14"/>
  <c r="Q173" i="14"/>
  <c r="Q172" i="14"/>
  <c r="Q171" i="14"/>
  <c r="Q170" i="14"/>
  <c r="Q169" i="14"/>
  <c r="Q168" i="14"/>
  <c r="Q167" i="14"/>
  <c r="Q166" i="14"/>
  <c r="Q165" i="14"/>
  <c r="Q164" i="14"/>
  <c r="Q163" i="14"/>
  <c r="Q162" i="14"/>
  <c r="Q161" i="14"/>
  <c r="Q160" i="14"/>
  <c r="Q159" i="14"/>
  <c r="Q158" i="14"/>
  <c r="Q157" i="14"/>
  <c r="Q156" i="14"/>
  <c r="Q155" i="14"/>
  <c r="Q154" i="14"/>
  <c r="Q153" i="14"/>
  <c r="Q152" i="14"/>
  <c r="Q151" i="14"/>
  <c r="Q150" i="14"/>
  <c r="Q149" i="14"/>
  <c r="Q148" i="14"/>
  <c r="Q147" i="14"/>
  <c r="Q146" i="14"/>
  <c r="Q145" i="14"/>
  <c r="Q144" i="14"/>
  <c r="Q143" i="14"/>
  <c r="Q142" i="14"/>
  <c r="Q141" i="14"/>
  <c r="Q140" i="14"/>
  <c r="Q139" i="14"/>
  <c r="Q138" i="14"/>
  <c r="Q137" i="14"/>
  <c r="Q136" i="14"/>
  <c r="Q135" i="14"/>
  <c r="Q134" i="14"/>
  <c r="Q133" i="14"/>
  <c r="Q132" i="14"/>
  <c r="Q131" i="14"/>
  <c r="Q130" i="14"/>
  <c r="Q129" i="14"/>
  <c r="Q128" i="14"/>
  <c r="Q127" i="14"/>
  <c r="Q126" i="14"/>
  <c r="Q125" i="14"/>
  <c r="Q124" i="14"/>
  <c r="Q123" i="14"/>
  <c r="Q122" i="14"/>
  <c r="Q121" i="14"/>
  <c r="Q120" i="14"/>
  <c r="Q119" i="14"/>
  <c r="Q118" i="14"/>
  <c r="Q117" i="14"/>
  <c r="Q116" i="14"/>
  <c r="Q115" i="14"/>
  <c r="Q114" i="14"/>
  <c r="Q113" i="14"/>
  <c r="Q112" i="14"/>
  <c r="Q111" i="14"/>
  <c r="Q110" i="14"/>
  <c r="Q109" i="14"/>
  <c r="Q108" i="14"/>
  <c r="Q107" i="14"/>
  <c r="Q106" i="14"/>
  <c r="Q105" i="14"/>
  <c r="Q104" i="14"/>
  <c r="Q103" i="14"/>
  <c r="Q102" i="14"/>
  <c r="Q101" i="14"/>
  <c r="Q100" i="14"/>
  <c r="Q99" i="14"/>
  <c r="Q98" i="14"/>
  <c r="Q97" i="14"/>
  <c r="Q96" i="14"/>
  <c r="Q95" i="14"/>
  <c r="Q94" i="14"/>
  <c r="Q93" i="14"/>
  <c r="Q92" i="14"/>
  <c r="Q91" i="14"/>
  <c r="Q90" i="14"/>
  <c r="Q89" i="14"/>
  <c r="Q88" i="14"/>
  <c r="Q87" i="14"/>
  <c r="Q86" i="14"/>
  <c r="Q85" i="14"/>
  <c r="Q84" i="14"/>
  <c r="Q83" i="14"/>
  <c r="Q82" i="14"/>
  <c r="Q81" i="14"/>
  <c r="Q80" i="14"/>
  <c r="Q79" i="14"/>
  <c r="Q78" i="14"/>
  <c r="Q77" i="14"/>
  <c r="Q76" i="14"/>
  <c r="Q75" i="14"/>
  <c r="Q74" i="14"/>
  <c r="Q73" i="14"/>
  <c r="Q72" i="14"/>
  <c r="Q71" i="14"/>
  <c r="Q70" i="14"/>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AL312" i="14"/>
  <c r="AM312" i="14" s="1"/>
  <c r="AL311" i="14"/>
  <c r="AM311" i="14" s="1"/>
  <c r="AL310" i="14"/>
  <c r="AM310" i="14" s="1"/>
  <c r="AL309" i="14"/>
  <c r="AM309" i="14" s="1"/>
  <c r="AL308" i="14"/>
  <c r="AM308" i="14" s="1"/>
  <c r="AL307" i="14"/>
  <c r="AM307" i="14" s="1"/>
  <c r="AL306" i="14"/>
  <c r="AM306" i="14" s="1"/>
  <c r="AL305" i="14"/>
  <c r="AM305" i="14" s="1"/>
  <c r="AL304" i="14"/>
  <c r="AM304" i="14" s="1"/>
  <c r="AL303" i="14"/>
  <c r="AM303" i="14" s="1"/>
  <c r="AL302" i="14"/>
  <c r="AM302" i="14" s="1"/>
  <c r="AL301" i="14"/>
  <c r="AM301" i="14" s="1"/>
  <c r="AL300" i="14"/>
  <c r="AM300" i="14" s="1"/>
  <c r="AL299" i="14"/>
  <c r="AM299" i="14" s="1"/>
  <c r="AL298" i="14"/>
  <c r="AM298" i="14" s="1"/>
  <c r="AL297" i="14"/>
  <c r="AM297" i="14" s="1"/>
  <c r="AL296" i="14"/>
  <c r="AM296" i="14" s="1"/>
  <c r="AL295" i="14"/>
  <c r="AM295" i="14" s="1"/>
  <c r="AL294" i="14"/>
  <c r="AM294" i="14" s="1"/>
  <c r="AL293" i="14"/>
  <c r="AM293" i="14" s="1"/>
  <c r="AL292" i="14"/>
  <c r="AM292" i="14" s="1"/>
  <c r="AL291" i="14"/>
  <c r="AM291" i="14" s="1"/>
  <c r="AL290" i="14"/>
  <c r="AM290" i="14" s="1"/>
  <c r="AL289" i="14"/>
  <c r="AM289" i="14" s="1"/>
  <c r="AL288" i="14"/>
  <c r="AM288" i="14" s="1"/>
  <c r="AL287" i="14"/>
  <c r="AM287" i="14" s="1"/>
  <c r="AL286" i="14"/>
  <c r="AM286" i="14" s="1"/>
  <c r="AL285" i="14"/>
  <c r="AM285" i="14" s="1"/>
  <c r="AL284" i="14"/>
  <c r="AM284" i="14" s="1"/>
  <c r="AL283" i="14"/>
  <c r="AM283" i="14" s="1"/>
  <c r="AL282" i="14"/>
  <c r="AM282" i="14" s="1"/>
  <c r="AL281" i="14"/>
  <c r="AM281" i="14" s="1"/>
  <c r="AL280" i="14"/>
  <c r="AM280" i="14" s="1"/>
  <c r="AL279" i="14"/>
  <c r="AM279" i="14" s="1"/>
  <c r="AL278" i="14"/>
  <c r="AM278" i="14" s="1"/>
  <c r="AL277" i="14"/>
  <c r="AM277" i="14" s="1"/>
  <c r="AL276" i="14"/>
  <c r="AM276" i="14" s="1"/>
  <c r="AL275" i="14"/>
  <c r="AM275" i="14" s="1"/>
  <c r="AL274" i="14"/>
  <c r="AM274" i="14" s="1"/>
  <c r="AL273" i="14"/>
  <c r="AM273" i="14" s="1"/>
  <c r="AL272" i="14"/>
  <c r="AM272" i="14" s="1"/>
  <c r="AL271" i="14"/>
  <c r="AM271" i="14" s="1"/>
  <c r="AL270" i="14"/>
  <c r="AM270" i="14" s="1"/>
  <c r="AL269" i="14"/>
  <c r="AM269" i="14" s="1"/>
  <c r="AL268" i="14"/>
  <c r="AM268" i="14" s="1"/>
  <c r="AL267" i="14"/>
  <c r="AM267" i="14" s="1"/>
  <c r="AL266" i="14"/>
  <c r="AM266" i="14" s="1"/>
  <c r="AL265" i="14"/>
  <c r="AM265" i="14" s="1"/>
  <c r="AL264" i="14"/>
  <c r="AM264" i="14" s="1"/>
  <c r="AL263" i="14"/>
  <c r="AM263" i="14" s="1"/>
  <c r="AL262" i="14"/>
  <c r="AM262" i="14" s="1"/>
  <c r="AL261" i="14"/>
  <c r="AM261" i="14" s="1"/>
  <c r="AL260" i="14"/>
  <c r="AM260" i="14" s="1"/>
  <c r="AL259" i="14"/>
  <c r="AM259" i="14" s="1"/>
  <c r="AL258" i="14"/>
  <c r="AM258" i="14" s="1"/>
  <c r="AL257" i="14"/>
  <c r="AM257" i="14" s="1"/>
  <c r="AL256" i="14"/>
  <c r="AM256" i="14" s="1"/>
  <c r="AL255" i="14"/>
  <c r="AM255" i="14" s="1"/>
  <c r="AL254" i="14"/>
  <c r="AM254" i="14" s="1"/>
  <c r="AL253" i="14"/>
  <c r="AM253" i="14" s="1"/>
  <c r="AL252" i="14"/>
  <c r="AM252" i="14" s="1"/>
  <c r="AL251" i="14"/>
  <c r="AM251" i="14" s="1"/>
  <c r="AL250" i="14"/>
  <c r="AM250" i="14" s="1"/>
  <c r="AL249" i="14"/>
  <c r="AM249" i="14" s="1"/>
  <c r="AL248" i="14"/>
  <c r="AM248" i="14" s="1"/>
  <c r="AL247" i="14"/>
  <c r="AM247" i="14" s="1"/>
  <c r="AL246" i="14"/>
  <c r="AM246" i="14" s="1"/>
  <c r="AL245" i="14"/>
  <c r="AM245" i="14" s="1"/>
  <c r="AL244" i="14"/>
  <c r="AM244" i="14" s="1"/>
  <c r="AL243" i="14"/>
  <c r="AM243" i="14" s="1"/>
  <c r="AL242" i="14"/>
  <c r="AM242" i="14" s="1"/>
  <c r="AL241" i="14"/>
  <c r="AM241" i="14" s="1"/>
  <c r="AL240" i="14"/>
  <c r="AM240" i="14" s="1"/>
  <c r="AL239" i="14"/>
  <c r="AM239" i="14" s="1"/>
  <c r="AL238" i="14"/>
  <c r="AM238" i="14" s="1"/>
  <c r="AL237" i="14"/>
  <c r="AM237" i="14" s="1"/>
  <c r="AL236" i="14"/>
  <c r="AM236" i="14" s="1"/>
  <c r="AL235" i="14"/>
  <c r="AM235" i="14" s="1"/>
  <c r="AL234" i="14"/>
  <c r="AM234" i="14" s="1"/>
  <c r="AL233" i="14"/>
  <c r="AM233" i="14" s="1"/>
  <c r="AL232" i="14"/>
  <c r="AM232" i="14" s="1"/>
  <c r="AL231" i="14"/>
  <c r="AM231" i="14" s="1"/>
  <c r="AL230" i="14"/>
  <c r="AM230" i="14" s="1"/>
  <c r="AL229" i="14"/>
  <c r="AM229" i="14" s="1"/>
  <c r="AL228" i="14"/>
  <c r="AM228" i="14" s="1"/>
  <c r="AL227" i="14"/>
  <c r="AM227" i="14" s="1"/>
  <c r="AL226" i="14"/>
  <c r="AM226" i="14" s="1"/>
  <c r="AL225" i="14"/>
  <c r="AM225" i="14" s="1"/>
  <c r="AL224" i="14"/>
  <c r="AM224" i="14" s="1"/>
  <c r="AL223" i="14"/>
  <c r="AM223" i="14" s="1"/>
  <c r="AL222" i="14"/>
  <c r="AM222" i="14" s="1"/>
  <c r="AL221" i="14"/>
  <c r="AM221" i="14" s="1"/>
  <c r="AL220" i="14"/>
  <c r="AM220" i="14" s="1"/>
  <c r="AL219" i="14"/>
  <c r="AM219" i="14" s="1"/>
  <c r="AL218" i="14"/>
  <c r="AM218" i="14" s="1"/>
  <c r="AL217" i="14"/>
  <c r="AM217" i="14" s="1"/>
  <c r="AL216" i="14"/>
  <c r="AM216" i="14" s="1"/>
  <c r="AL215" i="14"/>
  <c r="AM215" i="14" s="1"/>
  <c r="AL214" i="14"/>
  <c r="AM214" i="14" s="1"/>
  <c r="AL213" i="14"/>
  <c r="AM213" i="14" s="1"/>
  <c r="AL212" i="14"/>
  <c r="AM212" i="14" s="1"/>
  <c r="AL211" i="14"/>
  <c r="AM211" i="14" s="1"/>
  <c r="AL210" i="14"/>
  <c r="AM210" i="14" s="1"/>
  <c r="AL209" i="14"/>
  <c r="AM209" i="14" s="1"/>
  <c r="AL208" i="14"/>
  <c r="AM208" i="14" s="1"/>
  <c r="AL207" i="14"/>
  <c r="AM207" i="14" s="1"/>
  <c r="AL206" i="14"/>
  <c r="AM206" i="14" s="1"/>
  <c r="AL205" i="14"/>
  <c r="AM205" i="14" s="1"/>
  <c r="AL204" i="14"/>
  <c r="AM204" i="14" s="1"/>
  <c r="AL203" i="14"/>
  <c r="AM203" i="14" s="1"/>
  <c r="AL202" i="14"/>
  <c r="AM202" i="14" s="1"/>
  <c r="AL201" i="14"/>
  <c r="AM201" i="14" s="1"/>
  <c r="AL200" i="14"/>
  <c r="AM200" i="14" s="1"/>
  <c r="AL199" i="14"/>
  <c r="AM199" i="14" s="1"/>
  <c r="AL198" i="14"/>
  <c r="AM198" i="14" s="1"/>
  <c r="AL197" i="14"/>
  <c r="AM197" i="14" s="1"/>
  <c r="AL196" i="14"/>
  <c r="AM196" i="14" s="1"/>
  <c r="AL195" i="14"/>
  <c r="AM195" i="14" s="1"/>
  <c r="AL194" i="14"/>
  <c r="AM194" i="14" s="1"/>
  <c r="AL193" i="14"/>
  <c r="AM193" i="14" s="1"/>
  <c r="AL192" i="14"/>
  <c r="AM192" i="14" s="1"/>
  <c r="AL191" i="14"/>
  <c r="AM191" i="14" s="1"/>
  <c r="AL190" i="14"/>
  <c r="AM190" i="14" s="1"/>
  <c r="AL189" i="14"/>
  <c r="AM189" i="14" s="1"/>
  <c r="AL188" i="14"/>
  <c r="AM188" i="14" s="1"/>
  <c r="AL187" i="14"/>
  <c r="AM187" i="14" s="1"/>
  <c r="AL186" i="14"/>
  <c r="AM186" i="14" s="1"/>
  <c r="AL185" i="14"/>
  <c r="AM185" i="14" s="1"/>
  <c r="AL184" i="14"/>
  <c r="AM184" i="14" s="1"/>
  <c r="AL183" i="14"/>
  <c r="AM183" i="14" s="1"/>
  <c r="AL182" i="14"/>
  <c r="AM182" i="14" s="1"/>
  <c r="AL181" i="14"/>
  <c r="AM181" i="14" s="1"/>
  <c r="AL180" i="14"/>
  <c r="AM180" i="14" s="1"/>
  <c r="AL179" i="14"/>
  <c r="AM179" i="14" s="1"/>
  <c r="AL178" i="14"/>
  <c r="AM178" i="14" s="1"/>
  <c r="AL177" i="14"/>
  <c r="AM177" i="14" s="1"/>
  <c r="AL176" i="14"/>
  <c r="AM176" i="14" s="1"/>
  <c r="AL175" i="14"/>
  <c r="AM175" i="14" s="1"/>
  <c r="AL174" i="14"/>
  <c r="AM174" i="14" s="1"/>
  <c r="AL173" i="14"/>
  <c r="AM173" i="14" s="1"/>
  <c r="AL172" i="14"/>
  <c r="AM172" i="14" s="1"/>
  <c r="AL171" i="14"/>
  <c r="AM171" i="14" s="1"/>
  <c r="AL170" i="14"/>
  <c r="AM170" i="14" s="1"/>
  <c r="AL169" i="14"/>
  <c r="AM169" i="14" s="1"/>
  <c r="AL168" i="14"/>
  <c r="AM168" i="14" s="1"/>
  <c r="AL167" i="14"/>
  <c r="AM167" i="14" s="1"/>
  <c r="AL166" i="14"/>
  <c r="AM166" i="14" s="1"/>
  <c r="AL165" i="14"/>
  <c r="AM165" i="14" s="1"/>
  <c r="AL164" i="14"/>
  <c r="AM164" i="14" s="1"/>
  <c r="AL163" i="14"/>
  <c r="AM163" i="14" s="1"/>
  <c r="AL162" i="14"/>
  <c r="AM162" i="14" s="1"/>
  <c r="AL161" i="14"/>
  <c r="AM161" i="14" s="1"/>
  <c r="AL160" i="14"/>
  <c r="AM160" i="14" s="1"/>
  <c r="AL159" i="14"/>
  <c r="AM159" i="14" s="1"/>
  <c r="AL158" i="14"/>
  <c r="AM158" i="14" s="1"/>
  <c r="AL157" i="14"/>
  <c r="AM157" i="14" s="1"/>
  <c r="AL156" i="14"/>
  <c r="AM156" i="14" s="1"/>
  <c r="AL155" i="14"/>
  <c r="AM155" i="14" s="1"/>
  <c r="AL154" i="14"/>
  <c r="AM154" i="14" s="1"/>
  <c r="AL153" i="14"/>
  <c r="AM153" i="14" s="1"/>
  <c r="AL152" i="14"/>
  <c r="AM152" i="14" s="1"/>
  <c r="AL151" i="14"/>
  <c r="AM151" i="14" s="1"/>
  <c r="AL150" i="14"/>
  <c r="AM150" i="14" s="1"/>
  <c r="AL149" i="14"/>
  <c r="AM149" i="14" s="1"/>
  <c r="AL148" i="14"/>
  <c r="AM148" i="14" s="1"/>
  <c r="AL147" i="14"/>
  <c r="AM147" i="14" s="1"/>
  <c r="AL146" i="14"/>
  <c r="AM146" i="14" s="1"/>
  <c r="AL145" i="14"/>
  <c r="AM145" i="14" s="1"/>
  <c r="AL144" i="14"/>
  <c r="AM144" i="14" s="1"/>
  <c r="AL143" i="14"/>
  <c r="AM143" i="14" s="1"/>
  <c r="AL142" i="14"/>
  <c r="AM142" i="14" s="1"/>
  <c r="AL141" i="14"/>
  <c r="AM141" i="14" s="1"/>
  <c r="AL140" i="14"/>
  <c r="AM140" i="14" s="1"/>
  <c r="AL139" i="14"/>
  <c r="AM139" i="14" s="1"/>
  <c r="AL138" i="14"/>
  <c r="AM138" i="14" s="1"/>
  <c r="AL137" i="14"/>
  <c r="AM137" i="14" s="1"/>
  <c r="AL136" i="14"/>
  <c r="AM136" i="14" s="1"/>
  <c r="AL135" i="14"/>
  <c r="AM135" i="14" s="1"/>
  <c r="AL134" i="14"/>
  <c r="AM134" i="14" s="1"/>
  <c r="AL133" i="14"/>
  <c r="AM133" i="14" s="1"/>
  <c r="AL132" i="14"/>
  <c r="AM132" i="14" s="1"/>
  <c r="AL131" i="14"/>
  <c r="AM131" i="14" s="1"/>
  <c r="AL130" i="14"/>
  <c r="AM130" i="14" s="1"/>
  <c r="AL129" i="14"/>
  <c r="AM129" i="14" s="1"/>
  <c r="AL128" i="14"/>
  <c r="AM128" i="14" s="1"/>
  <c r="AL127" i="14"/>
  <c r="AM127" i="14" s="1"/>
  <c r="AL126" i="14"/>
  <c r="AM126" i="14" s="1"/>
  <c r="AL125" i="14"/>
  <c r="AM125" i="14" s="1"/>
  <c r="AL124" i="14"/>
  <c r="AM124" i="14" s="1"/>
  <c r="AL123" i="14"/>
  <c r="AM123" i="14" s="1"/>
  <c r="AL122" i="14"/>
  <c r="AM122" i="14" s="1"/>
  <c r="AL121" i="14"/>
  <c r="AM121" i="14" s="1"/>
  <c r="AL120" i="14"/>
  <c r="AM120" i="14" s="1"/>
  <c r="AL119" i="14"/>
  <c r="AM119" i="14" s="1"/>
  <c r="AL118" i="14"/>
  <c r="AM118" i="14" s="1"/>
  <c r="AL117" i="14"/>
  <c r="AM117" i="14" s="1"/>
  <c r="AL116" i="14"/>
  <c r="AM116" i="14" s="1"/>
  <c r="AL115" i="14"/>
  <c r="AM115" i="14" s="1"/>
  <c r="AL114" i="14"/>
  <c r="AM114" i="14" s="1"/>
  <c r="AL113" i="14"/>
  <c r="AM113" i="14" s="1"/>
  <c r="AL112" i="14"/>
  <c r="AM112" i="14" s="1"/>
  <c r="AL111" i="14"/>
  <c r="AM111" i="14" s="1"/>
  <c r="AL110" i="14"/>
  <c r="AM110" i="14" s="1"/>
  <c r="AL109" i="14"/>
  <c r="AM109" i="14" s="1"/>
  <c r="AL108" i="14"/>
  <c r="AM108" i="14" s="1"/>
  <c r="AL107" i="14"/>
  <c r="AM107" i="14" s="1"/>
  <c r="AL106" i="14"/>
  <c r="AM106" i="14" s="1"/>
  <c r="AL105" i="14"/>
  <c r="AM105" i="14" s="1"/>
  <c r="AL104" i="14"/>
  <c r="AM104" i="14" s="1"/>
  <c r="AL103" i="14"/>
  <c r="AM103" i="14" s="1"/>
  <c r="AL102" i="14"/>
  <c r="AM102" i="14" s="1"/>
  <c r="AL101" i="14"/>
  <c r="AM101" i="14" s="1"/>
  <c r="AL100" i="14"/>
  <c r="AM100" i="14" s="1"/>
  <c r="AL99" i="14"/>
  <c r="AM99" i="14" s="1"/>
  <c r="AL98" i="14"/>
  <c r="AM98" i="14" s="1"/>
  <c r="AL97" i="14"/>
  <c r="AM97" i="14" s="1"/>
  <c r="AL96" i="14"/>
  <c r="AM96" i="14" s="1"/>
  <c r="AL95" i="14"/>
  <c r="AM95" i="14" s="1"/>
  <c r="AL94" i="14"/>
  <c r="AM94" i="14" s="1"/>
  <c r="AL93" i="14"/>
  <c r="AM93" i="14" s="1"/>
  <c r="AL92" i="14"/>
  <c r="AM92" i="14" s="1"/>
  <c r="AL91" i="14"/>
  <c r="AM91" i="14" s="1"/>
  <c r="AL90" i="14"/>
  <c r="AM90" i="14" s="1"/>
  <c r="AL89" i="14"/>
  <c r="AM89" i="14" s="1"/>
  <c r="AL88" i="14"/>
  <c r="AM88" i="14" s="1"/>
  <c r="AL87" i="14"/>
  <c r="AM87" i="14" s="1"/>
  <c r="AL86" i="14"/>
  <c r="AM86" i="14" s="1"/>
  <c r="AL85" i="14"/>
  <c r="AM85" i="14" s="1"/>
  <c r="AL84" i="14"/>
  <c r="AM84" i="14" s="1"/>
  <c r="AL83" i="14"/>
  <c r="AM83" i="14" s="1"/>
  <c r="AL82" i="14"/>
  <c r="AM82" i="14" s="1"/>
  <c r="AL81" i="14"/>
  <c r="AM81" i="14" s="1"/>
  <c r="AL80" i="14"/>
  <c r="AM80" i="14" s="1"/>
  <c r="AL79" i="14"/>
  <c r="AM79" i="14" s="1"/>
  <c r="AL78" i="14"/>
  <c r="AM78" i="14" s="1"/>
  <c r="AL77" i="14"/>
  <c r="AM77" i="14" s="1"/>
  <c r="AL76" i="14"/>
  <c r="AM76" i="14" s="1"/>
  <c r="AL75" i="14"/>
  <c r="AM75" i="14" s="1"/>
  <c r="AL74" i="14"/>
  <c r="AM74" i="14" s="1"/>
  <c r="AL73" i="14"/>
  <c r="AM73" i="14" s="1"/>
  <c r="AL72" i="14"/>
  <c r="AM72" i="14" s="1"/>
  <c r="AL71" i="14"/>
  <c r="AM71" i="14" s="1"/>
  <c r="AL70" i="14"/>
  <c r="AM70" i="14" s="1"/>
  <c r="AL69" i="14"/>
  <c r="AM69" i="14" s="1"/>
  <c r="AL68" i="14"/>
  <c r="AM68" i="14" s="1"/>
  <c r="AL67" i="14"/>
  <c r="AM67" i="14" s="1"/>
  <c r="AL66" i="14"/>
  <c r="AM66" i="14" s="1"/>
  <c r="AL65" i="14"/>
  <c r="AM65" i="14" s="1"/>
  <c r="AL64" i="14"/>
  <c r="AM64" i="14" s="1"/>
  <c r="AL63" i="14"/>
  <c r="AM63" i="14" s="1"/>
  <c r="AL62" i="14"/>
  <c r="AM62" i="14" s="1"/>
  <c r="AL61" i="14"/>
  <c r="AM61" i="14" s="1"/>
  <c r="AL60" i="14"/>
  <c r="AM60" i="14" s="1"/>
  <c r="AL59" i="14"/>
  <c r="AM59" i="14" s="1"/>
  <c r="AL58" i="14"/>
  <c r="AM58" i="14" s="1"/>
  <c r="AL57" i="14"/>
  <c r="AM57" i="14" s="1"/>
  <c r="AL56" i="14"/>
  <c r="AM56" i="14" s="1"/>
  <c r="AL55" i="14"/>
  <c r="AM55" i="14" s="1"/>
  <c r="AL54" i="14"/>
  <c r="AM54" i="14" s="1"/>
  <c r="AL53" i="14"/>
  <c r="AM53" i="14" s="1"/>
  <c r="AL52" i="14"/>
  <c r="AM52" i="14" s="1"/>
  <c r="AL51" i="14"/>
  <c r="AM51" i="14" s="1"/>
  <c r="AL50" i="14"/>
  <c r="AM50" i="14" s="1"/>
  <c r="AL49" i="14"/>
  <c r="AM49" i="14" s="1"/>
  <c r="AL48" i="14"/>
  <c r="AM48" i="14" s="1"/>
  <c r="AL47" i="14"/>
  <c r="AM47" i="14" s="1"/>
  <c r="AL46" i="14"/>
  <c r="AM46" i="14" s="1"/>
  <c r="AL45" i="14"/>
  <c r="AM45" i="14" s="1"/>
  <c r="AL44" i="14"/>
  <c r="AM44" i="14" s="1"/>
  <c r="AL43" i="14"/>
  <c r="AM43" i="14" s="1"/>
  <c r="AL42" i="14"/>
  <c r="AM42" i="14" s="1"/>
  <c r="AL41" i="14"/>
  <c r="AM41" i="14" s="1"/>
  <c r="AL40" i="14"/>
  <c r="AM40" i="14" s="1"/>
  <c r="AL39" i="14"/>
  <c r="AM39" i="14" s="1"/>
  <c r="AL38" i="14"/>
  <c r="AM38" i="14" s="1"/>
  <c r="AL37" i="14"/>
  <c r="AM37" i="14" s="1"/>
  <c r="AL36" i="14"/>
  <c r="AM36" i="14" s="1"/>
  <c r="AL35" i="14"/>
  <c r="AM35" i="14" s="1"/>
  <c r="AL34" i="14"/>
  <c r="AM34" i="14" s="1"/>
  <c r="AL33" i="14"/>
  <c r="AM33" i="14" s="1"/>
  <c r="AL32" i="14"/>
  <c r="AM32" i="14" s="1"/>
  <c r="AL31" i="14"/>
  <c r="AM31" i="14" s="1"/>
  <c r="AL30" i="14"/>
  <c r="AM30" i="14" s="1"/>
  <c r="AL29" i="14"/>
  <c r="AM29" i="14" s="1"/>
  <c r="AL28" i="14"/>
  <c r="AM28" i="14" s="1"/>
  <c r="AL27" i="14"/>
  <c r="AM27" i="14" s="1"/>
  <c r="AL26" i="14"/>
  <c r="AM26" i="14" s="1"/>
  <c r="AL25" i="14"/>
  <c r="AM25" i="14" s="1"/>
  <c r="AL24" i="14"/>
  <c r="AM24" i="14" s="1"/>
  <c r="AL23" i="14"/>
  <c r="AM23" i="14" s="1"/>
  <c r="AL22" i="14"/>
  <c r="AM22" i="14" s="1"/>
  <c r="AL21" i="14"/>
  <c r="AM21" i="14" s="1"/>
  <c r="AL20" i="14"/>
  <c r="AM20" i="14" s="1"/>
  <c r="AL19" i="14"/>
  <c r="AM19" i="14" s="1"/>
  <c r="AL18" i="14"/>
  <c r="AL17" i="14"/>
  <c r="AL16" i="14"/>
  <c r="AL15" i="14"/>
  <c r="AL14" i="14"/>
  <c r="AL13" i="14"/>
  <c r="AK312" i="14"/>
  <c r="AK311" i="14"/>
  <c r="AK310" i="14"/>
  <c r="AK309" i="14"/>
  <c r="AK308" i="14"/>
  <c r="AK307" i="14"/>
  <c r="AK306" i="14"/>
  <c r="AK305" i="14"/>
  <c r="AK304" i="14"/>
  <c r="AK303" i="14"/>
  <c r="AK302" i="14"/>
  <c r="AK301" i="14"/>
  <c r="AK300" i="14"/>
  <c r="AK299" i="14"/>
  <c r="AK298" i="14"/>
  <c r="AK297" i="14"/>
  <c r="AK296" i="14"/>
  <c r="AK295" i="14"/>
  <c r="AK294" i="14"/>
  <c r="AK293" i="14"/>
  <c r="AK292" i="14"/>
  <c r="AK291" i="14"/>
  <c r="AK290" i="14"/>
  <c r="AK289" i="14"/>
  <c r="AK288" i="14"/>
  <c r="AK287" i="14"/>
  <c r="AK286" i="14"/>
  <c r="AK285" i="14"/>
  <c r="AK284" i="14"/>
  <c r="AK283" i="14"/>
  <c r="AK282" i="14"/>
  <c r="AK281" i="14"/>
  <c r="AK280" i="14"/>
  <c r="AK279" i="14"/>
  <c r="AK278" i="14"/>
  <c r="AK277" i="14"/>
  <c r="AK276" i="14"/>
  <c r="AK275" i="14"/>
  <c r="AK274" i="14"/>
  <c r="AK273" i="14"/>
  <c r="AK272" i="14"/>
  <c r="AK271" i="14"/>
  <c r="AK270" i="14"/>
  <c r="AK269" i="14"/>
  <c r="AK268" i="14"/>
  <c r="AK267" i="14"/>
  <c r="AK266" i="14"/>
  <c r="AK265" i="14"/>
  <c r="AK264" i="14"/>
  <c r="AK263" i="14"/>
  <c r="AK262" i="14"/>
  <c r="AK261" i="14"/>
  <c r="AK260" i="14"/>
  <c r="AK259" i="14"/>
  <c r="AK258" i="14"/>
  <c r="AK257" i="14"/>
  <c r="AK256" i="14"/>
  <c r="AK255" i="14"/>
  <c r="AK254" i="14"/>
  <c r="AK253" i="14"/>
  <c r="AK252" i="14"/>
  <c r="AK251" i="14"/>
  <c r="AK250" i="14"/>
  <c r="AK249" i="14"/>
  <c r="AK248" i="14"/>
  <c r="AK247" i="14"/>
  <c r="AK246" i="14"/>
  <c r="AK245" i="14"/>
  <c r="AK244" i="14"/>
  <c r="AK243" i="14"/>
  <c r="AK242" i="14"/>
  <c r="AK241" i="14"/>
  <c r="AK240" i="14"/>
  <c r="AK239" i="14"/>
  <c r="AK238" i="14"/>
  <c r="AK237" i="14"/>
  <c r="AK236" i="14"/>
  <c r="AK235" i="14"/>
  <c r="AK234" i="14"/>
  <c r="AK233" i="14"/>
  <c r="AK232" i="14"/>
  <c r="AK231" i="14"/>
  <c r="AK230" i="14"/>
  <c r="AK229" i="14"/>
  <c r="AK228" i="14"/>
  <c r="AK227" i="14"/>
  <c r="AK226" i="14"/>
  <c r="AK225" i="14"/>
  <c r="AK224" i="14"/>
  <c r="AK223" i="14"/>
  <c r="AK222" i="14"/>
  <c r="AK221" i="14"/>
  <c r="AK220" i="14"/>
  <c r="AK219" i="14"/>
  <c r="AK218" i="14"/>
  <c r="AK217" i="14"/>
  <c r="AK216" i="14"/>
  <c r="AK215" i="14"/>
  <c r="AK214" i="14"/>
  <c r="AK213" i="14"/>
  <c r="AK212" i="14"/>
  <c r="AK211" i="14"/>
  <c r="AK210" i="14"/>
  <c r="AK209" i="14"/>
  <c r="AK208" i="14"/>
  <c r="AK207" i="14"/>
  <c r="AK206" i="14"/>
  <c r="AK205" i="14"/>
  <c r="AK204" i="14"/>
  <c r="AK203" i="14"/>
  <c r="AK202" i="14"/>
  <c r="AK201" i="14"/>
  <c r="AK200" i="14"/>
  <c r="AK199" i="14"/>
  <c r="AK198" i="14"/>
  <c r="AK197" i="14"/>
  <c r="AK196" i="14"/>
  <c r="AK195" i="14"/>
  <c r="AK194" i="14"/>
  <c r="AK193" i="14"/>
  <c r="AK192" i="14"/>
  <c r="AK191" i="14"/>
  <c r="AK190" i="14"/>
  <c r="AK189" i="14"/>
  <c r="AK188" i="14"/>
  <c r="AK187" i="14"/>
  <c r="AK186" i="14"/>
  <c r="AK185" i="14"/>
  <c r="AK184" i="14"/>
  <c r="AK183" i="14"/>
  <c r="AK182" i="14"/>
  <c r="AK181" i="14"/>
  <c r="AK180" i="14"/>
  <c r="AK179" i="14"/>
  <c r="AK178" i="14"/>
  <c r="AK177" i="14"/>
  <c r="AK176" i="14"/>
  <c r="AK175" i="14"/>
  <c r="AK174" i="14"/>
  <c r="AK173" i="14"/>
  <c r="AK172" i="14"/>
  <c r="AK171" i="14"/>
  <c r="AK170" i="14"/>
  <c r="AK169" i="14"/>
  <c r="AK168" i="14"/>
  <c r="AK167" i="14"/>
  <c r="AK166" i="14"/>
  <c r="AK165" i="14"/>
  <c r="AK164" i="14"/>
  <c r="AK163" i="14"/>
  <c r="AK162" i="14"/>
  <c r="AK161" i="14"/>
  <c r="AK160" i="14"/>
  <c r="AK159" i="14"/>
  <c r="AK158" i="14"/>
  <c r="AK157" i="14"/>
  <c r="AK156" i="14"/>
  <c r="AK155" i="14"/>
  <c r="AK154" i="14"/>
  <c r="AK153" i="14"/>
  <c r="AK152" i="14"/>
  <c r="AK151" i="14"/>
  <c r="AK150" i="14"/>
  <c r="AK149" i="14"/>
  <c r="AK148" i="14"/>
  <c r="AK147" i="14"/>
  <c r="AK146" i="14"/>
  <c r="AK145" i="14"/>
  <c r="AK144" i="14"/>
  <c r="AK143" i="14"/>
  <c r="AK142" i="14"/>
  <c r="AK141" i="14"/>
  <c r="AK140" i="14"/>
  <c r="AK139" i="14"/>
  <c r="AK138" i="14"/>
  <c r="AK137" i="14"/>
  <c r="AK136" i="14"/>
  <c r="AK135" i="14"/>
  <c r="AK134" i="14"/>
  <c r="AK133" i="14"/>
  <c r="AK132" i="14"/>
  <c r="AK131" i="14"/>
  <c r="AK130" i="14"/>
  <c r="AK129" i="14"/>
  <c r="AK128" i="14"/>
  <c r="AK127" i="14"/>
  <c r="AK126" i="14"/>
  <c r="AK125" i="14"/>
  <c r="AK124" i="14"/>
  <c r="AK123" i="14"/>
  <c r="AK122" i="14"/>
  <c r="AK121" i="14"/>
  <c r="AK120" i="14"/>
  <c r="AK119" i="14"/>
  <c r="AK118" i="14"/>
  <c r="AK117" i="14"/>
  <c r="AK116" i="14"/>
  <c r="AK115" i="14"/>
  <c r="AK114" i="14"/>
  <c r="AK113" i="14"/>
  <c r="AK112" i="14"/>
  <c r="AK111" i="14"/>
  <c r="AK110" i="14"/>
  <c r="AK109" i="14"/>
  <c r="AK108" i="14"/>
  <c r="AK107" i="14"/>
  <c r="AK106" i="14"/>
  <c r="AK105" i="14"/>
  <c r="AK104" i="14"/>
  <c r="AK103" i="14"/>
  <c r="AK102" i="14"/>
  <c r="AK101" i="14"/>
  <c r="AK100" i="14"/>
  <c r="AK99" i="14"/>
  <c r="AK98" i="14"/>
  <c r="AK97" i="14"/>
  <c r="AK96" i="14"/>
  <c r="AK95" i="14"/>
  <c r="AK94" i="14"/>
  <c r="AK93" i="14"/>
  <c r="AK92" i="14"/>
  <c r="AK91" i="14"/>
  <c r="AK90" i="14"/>
  <c r="AK89" i="14"/>
  <c r="AK88" i="14"/>
  <c r="AK87" i="14"/>
  <c r="AK86" i="14"/>
  <c r="AK85" i="14"/>
  <c r="AK84" i="14"/>
  <c r="AK83" i="14"/>
  <c r="AK82" i="14"/>
  <c r="AK81" i="14"/>
  <c r="AK80" i="14"/>
  <c r="AK79" i="14"/>
  <c r="AK78" i="14"/>
  <c r="AK77" i="14"/>
  <c r="AK76" i="14"/>
  <c r="AK75" i="14"/>
  <c r="AK74" i="14"/>
  <c r="AK73" i="14"/>
  <c r="AK72" i="14"/>
  <c r="AK71" i="14"/>
  <c r="AK70" i="14"/>
  <c r="AK69" i="14"/>
  <c r="AK68" i="14"/>
  <c r="AK67" i="14"/>
  <c r="AK66" i="14"/>
  <c r="AK65" i="14"/>
  <c r="AK64" i="14"/>
  <c r="AK63" i="14"/>
  <c r="AK62" i="14"/>
  <c r="AK61" i="14"/>
  <c r="AK60" i="14"/>
  <c r="AK59" i="14"/>
  <c r="AK58" i="14"/>
  <c r="AK57" i="14"/>
  <c r="AK56" i="14"/>
  <c r="AK55" i="14"/>
  <c r="AK54" i="14"/>
  <c r="AK53" i="14"/>
  <c r="AK52" i="14"/>
  <c r="AK51" i="14"/>
  <c r="AK50" i="14"/>
  <c r="AK49" i="14"/>
  <c r="AK48" i="14"/>
  <c r="AK47" i="14"/>
  <c r="AK46" i="14"/>
  <c r="AK45" i="14"/>
  <c r="AK44" i="14"/>
  <c r="AK43" i="14"/>
  <c r="AK42" i="14"/>
  <c r="AK41" i="14"/>
  <c r="AK40" i="14"/>
  <c r="AK39" i="14"/>
  <c r="AK38" i="14"/>
  <c r="AK37" i="14"/>
  <c r="AK36" i="14"/>
  <c r="AK35" i="14"/>
  <c r="AK34" i="14"/>
  <c r="AK33" i="14"/>
  <c r="AK32" i="14"/>
  <c r="AK31" i="14"/>
  <c r="AK30" i="14"/>
  <c r="AK29" i="14"/>
  <c r="AK28" i="14"/>
  <c r="AK27" i="14"/>
  <c r="AK26" i="14"/>
  <c r="AK25" i="14"/>
  <c r="AK24" i="14"/>
  <c r="AK23" i="14"/>
  <c r="AK22" i="14"/>
  <c r="AK21" i="14"/>
  <c r="AK20" i="14"/>
  <c r="AK19" i="14"/>
  <c r="AK18" i="14"/>
  <c r="AK17" i="14"/>
  <c r="AK16" i="14"/>
  <c r="AK15" i="14"/>
  <c r="AK14" i="14"/>
  <c r="AK13" i="14"/>
  <c r="T19" i="19" l="1"/>
  <c r="AM48" i="19"/>
  <c r="AJ48" i="19"/>
  <c r="AM16" i="14"/>
  <c r="AM18" i="14"/>
  <c r="AM15" i="14"/>
  <c r="AM17" i="14"/>
  <c r="AM13" i="14"/>
  <c r="AM14" i="14"/>
  <c r="AK313" i="14"/>
  <c r="AJ274" i="14" l="1"/>
  <c r="AJ275" i="14"/>
  <c r="AJ305" i="14"/>
  <c r="E274" i="14" l="1"/>
  <c r="E275" i="14"/>
  <c r="E305" i="14"/>
  <c r="B302" i="14" l="1"/>
  <c r="E302" i="14" l="1"/>
  <c r="AJ302" i="14"/>
  <c r="E13" i="14"/>
  <c r="AJ13" i="14"/>
  <c r="S13" i="14"/>
  <c r="B307" i="14" l="1"/>
  <c r="E307" i="14" l="1"/>
  <c r="AJ307" i="14"/>
  <c r="AJ14"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3" i="14"/>
  <c r="B304" i="14"/>
  <c r="B306" i="14"/>
  <c r="B308" i="14"/>
  <c r="B309" i="14"/>
  <c r="B310" i="14"/>
  <c r="B311" i="14"/>
  <c r="B312" i="14"/>
  <c r="E300" i="14" l="1"/>
  <c r="AJ300" i="14"/>
  <c r="E268" i="14"/>
  <c r="AJ268" i="14"/>
  <c r="E238" i="14"/>
  <c r="AJ238" i="14"/>
  <c r="E293" i="14"/>
  <c r="AJ293" i="14"/>
  <c r="E273" i="14"/>
  <c r="AJ273" i="14"/>
  <c r="E255" i="14"/>
  <c r="AJ255" i="14"/>
  <c r="E231" i="14"/>
  <c r="AJ231" i="14"/>
  <c r="E207" i="14"/>
  <c r="AJ207" i="14"/>
  <c r="E189" i="14"/>
  <c r="AJ189" i="14"/>
  <c r="E171" i="14"/>
  <c r="AJ171" i="14"/>
  <c r="E141" i="14"/>
  <c r="AJ141" i="14"/>
  <c r="E123" i="14"/>
  <c r="AJ123" i="14"/>
  <c r="E93" i="14"/>
  <c r="AJ93" i="14"/>
  <c r="E81" i="14"/>
  <c r="AJ81" i="14"/>
  <c r="E69" i="14"/>
  <c r="AJ69" i="14"/>
  <c r="E57" i="14"/>
  <c r="AJ57" i="14"/>
  <c r="E310" i="14"/>
  <c r="AJ310" i="14"/>
  <c r="E301" i="14"/>
  <c r="AJ301" i="14"/>
  <c r="E295" i="14"/>
  <c r="AJ295" i="14"/>
  <c r="E289" i="14"/>
  <c r="AJ289" i="14"/>
  <c r="E283" i="14"/>
  <c r="AJ283" i="14"/>
  <c r="E277" i="14"/>
  <c r="AJ277" i="14"/>
  <c r="E269" i="14"/>
  <c r="AJ269" i="14"/>
  <c r="E263" i="14"/>
  <c r="AJ263" i="14"/>
  <c r="E257" i="14"/>
  <c r="AJ257" i="14"/>
  <c r="E251" i="14"/>
  <c r="AJ251" i="14"/>
  <c r="E245" i="14"/>
  <c r="AJ245" i="14"/>
  <c r="E239" i="14"/>
  <c r="AJ239" i="14"/>
  <c r="E233" i="14"/>
  <c r="AJ233" i="14"/>
  <c r="E227" i="14"/>
  <c r="AJ227" i="14"/>
  <c r="E221" i="14"/>
  <c r="AJ221" i="14"/>
  <c r="E215" i="14"/>
  <c r="AJ215" i="14"/>
  <c r="E209" i="14"/>
  <c r="AJ209" i="14"/>
  <c r="E203" i="14"/>
  <c r="AJ203" i="14"/>
  <c r="E197" i="14"/>
  <c r="AJ197" i="14"/>
  <c r="E191" i="14"/>
  <c r="AJ191" i="14"/>
  <c r="E185" i="14"/>
  <c r="AJ185" i="14"/>
  <c r="E179" i="14"/>
  <c r="AJ179" i="14"/>
  <c r="E173" i="14"/>
  <c r="AJ173" i="14"/>
  <c r="E167" i="14"/>
  <c r="AJ167" i="14"/>
  <c r="E161" i="14"/>
  <c r="AJ161" i="14"/>
  <c r="E155" i="14"/>
  <c r="AJ155" i="14"/>
  <c r="E149" i="14"/>
  <c r="AJ149" i="14"/>
  <c r="E143" i="14"/>
  <c r="AJ143" i="14"/>
  <c r="E137" i="14"/>
  <c r="AJ137" i="14"/>
  <c r="E131" i="14"/>
  <c r="AJ131" i="14"/>
  <c r="E125" i="14"/>
  <c r="AJ125" i="14"/>
  <c r="E119" i="14"/>
  <c r="AJ119" i="14"/>
  <c r="E113" i="14"/>
  <c r="AJ113" i="14"/>
  <c r="E107" i="14"/>
  <c r="AJ107" i="14"/>
  <c r="E101" i="14"/>
  <c r="AJ101" i="14"/>
  <c r="E95" i="14"/>
  <c r="AJ95" i="14"/>
  <c r="E89" i="14"/>
  <c r="AJ89" i="14"/>
  <c r="E83" i="14"/>
  <c r="AJ83" i="14"/>
  <c r="E77" i="14"/>
  <c r="AJ77" i="14"/>
  <c r="E71" i="14"/>
  <c r="AJ71" i="14"/>
  <c r="E65" i="14"/>
  <c r="AJ65" i="14"/>
  <c r="E59" i="14"/>
  <c r="AJ59" i="14"/>
  <c r="E53" i="14"/>
  <c r="AJ53" i="14"/>
  <c r="E47" i="14"/>
  <c r="AJ47" i="14"/>
  <c r="E41" i="14"/>
  <c r="AJ41" i="14"/>
  <c r="E35" i="14"/>
  <c r="AJ35" i="14"/>
  <c r="E29" i="14"/>
  <c r="AJ29" i="14"/>
  <c r="E23" i="14"/>
  <c r="AJ23" i="14"/>
  <c r="E232" i="14"/>
  <c r="AJ232" i="14"/>
  <c r="E226" i="14"/>
  <c r="AJ226" i="14"/>
  <c r="E220" i="14"/>
  <c r="AJ220" i="14"/>
  <c r="E214" i="14"/>
  <c r="AJ214" i="14"/>
  <c r="E208" i="14"/>
  <c r="AJ208" i="14"/>
  <c r="E202" i="14"/>
  <c r="AJ202" i="14"/>
  <c r="E196" i="14"/>
  <c r="AJ196" i="14"/>
  <c r="E190" i="14"/>
  <c r="AJ190" i="14"/>
  <c r="E184" i="14"/>
  <c r="AJ184" i="14"/>
  <c r="E178" i="14"/>
  <c r="AJ178" i="14"/>
  <c r="E172" i="14"/>
  <c r="AJ172" i="14"/>
  <c r="E166" i="14"/>
  <c r="AJ166" i="14"/>
  <c r="E160" i="14"/>
  <c r="AJ160" i="14"/>
  <c r="E154" i="14"/>
  <c r="AJ154" i="14"/>
  <c r="E148" i="14"/>
  <c r="AJ148" i="14"/>
  <c r="E142" i="14"/>
  <c r="AJ142" i="14"/>
  <c r="E136" i="14"/>
  <c r="AJ136" i="14"/>
  <c r="E130" i="14"/>
  <c r="AJ130" i="14"/>
  <c r="E124" i="14"/>
  <c r="AJ124" i="14"/>
  <c r="E118" i="14"/>
  <c r="AJ118" i="14"/>
  <c r="E112" i="14"/>
  <c r="AJ112" i="14"/>
  <c r="E106" i="14"/>
  <c r="AJ106" i="14"/>
  <c r="E100" i="14"/>
  <c r="AJ100" i="14"/>
  <c r="E94" i="14"/>
  <c r="AJ94" i="14"/>
  <c r="E88" i="14"/>
  <c r="AJ88" i="14"/>
  <c r="E82" i="14"/>
  <c r="AJ82" i="14"/>
  <c r="E76" i="14"/>
  <c r="AJ76" i="14"/>
  <c r="E70" i="14"/>
  <c r="AJ70" i="14"/>
  <c r="E64" i="14"/>
  <c r="AJ64" i="14"/>
  <c r="E58" i="14"/>
  <c r="AJ58" i="14"/>
  <c r="E52" i="14"/>
  <c r="AJ52" i="14"/>
  <c r="E46" i="14"/>
  <c r="AJ46" i="14"/>
  <c r="E40" i="14"/>
  <c r="AJ40" i="14"/>
  <c r="E34" i="14"/>
  <c r="AJ34" i="14"/>
  <c r="E28" i="14"/>
  <c r="AJ28" i="14"/>
  <c r="E22" i="14"/>
  <c r="AJ22" i="14"/>
  <c r="E16" i="14"/>
  <c r="AJ16" i="14"/>
  <c r="E294" i="14"/>
  <c r="AJ294" i="14"/>
  <c r="E276" i="14"/>
  <c r="AJ276" i="14"/>
  <c r="E256" i="14"/>
  <c r="AJ256" i="14"/>
  <c r="E287" i="14"/>
  <c r="AJ287" i="14"/>
  <c r="E249" i="14"/>
  <c r="AJ249" i="14"/>
  <c r="E219" i="14"/>
  <c r="AJ219" i="14"/>
  <c r="E183" i="14"/>
  <c r="AJ183" i="14"/>
  <c r="E153" i="14"/>
  <c r="AJ153" i="14"/>
  <c r="E111" i="14"/>
  <c r="AJ111" i="14"/>
  <c r="E39" i="14"/>
  <c r="AJ39" i="14"/>
  <c r="E33" i="14"/>
  <c r="AJ33" i="14"/>
  <c r="E27" i="14"/>
  <c r="AJ27" i="14"/>
  <c r="E21" i="14"/>
  <c r="AJ21" i="14"/>
  <c r="E15" i="14"/>
  <c r="AJ15" i="14"/>
  <c r="E306" i="14"/>
  <c r="AJ306" i="14"/>
  <c r="E298" i="14"/>
  <c r="AJ298" i="14"/>
  <c r="E292" i="14"/>
  <c r="AJ292" i="14"/>
  <c r="E286" i="14"/>
  <c r="AJ286" i="14"/>
  <c r="E280" i="14"/>
  <c r="AJ280" i="14"/>
  <c r="E272" i="14"/>
  <c r="AJ272" i="14"/>
  <c r="E266" i="14"/>
  <c r="AJ266" i="14"/>
  <c r="E260" i="14"/>
  <c r="AJ260" i="14"/>
  <c r="E254" i="14"/>
  <c r="AJ254" i="14"/>
  <c r="E248" i="14"/>
  <c r="AJ248" i="14"/>
  <c r="E242" i="14"/>
  <c r="AJ242" i="14"/>
  <c r="E236" i="14"/>
  <c r="AJ236" i="14"/>
  <c r="E230" i="14"/>
  <c r="AJ230" i="14"/>
  <c r="E224" i="14"/>
  <c r="AJ224" i="14"/>
  <c r="E218" i="14"/>
  <c r="AJ218" i="14"/>
  <c r="E212" i="14"/>
  <c r="AJ212" i="14"/>
  <c r="E206" i="14"/>
  <c r="AJ206" i="14"/>
  <c r="E200" i="14"/>
  <c r="AJ200" i="14"/>
  <c r="E194" i="14"/>
  <c r="AJ194" i="14"/>
  <c r="E188" i="14"/>
  <c r="AJ188" i="14"/>
  <c r="E182" i="14"/>
  <c r="AJ182" i="14"/>
  <c r="E176" i="14"/>
  <c r="AJ176" i="14"/>
  <c r="E170" i="14"/>
  <c r="AJ170" i="14"/>
  <c r="E164" i="14"/>
  <c r="AJ164" i="14"/>
  <c r="E158" i="14"/>
  <c r="AJ158" i="14"/>
  <c r="E152" i="14"/>
  <c r="AJ152" i="14"/>
  <c r="E146" i="14"/>
  <c r="AJ146" i="14"/>
  <c r="E140" i="14"/>
  <c r="AJ140" i="14"/>
  <c r="E134" i="14"/>
  <c r="AJ134" i="14"/>
  <c r="E128" i="14"/>
  <c r="AJ128" i="14"/>
  <c r="E122" i="14"/>
  <c r="AJ122" i="14"/>
  <c r="E116" i="14"/>
  <c r="AJ116" i="14"/>
  <c r="E110" i="14"/>
  <c r="AJ110" i="14"/>
  <c r="E104" i="14"/>
  <c r="AJ104" i="14"/>
  <c r="E98" i="14"/>
  <c r="AJ98" i="14"/>
  <c r="E92" i="14"/>
  <c r="AJ92" i="14"/>
  <c r="E86" i="14"/>
  <c r="AJ86" i="14"/>
  <c r="E80" i="14"/>
  <c r="AJ80" i="14"/>
  <c r="E74" i="14"/>
  <c r="AJ74" i="14"/>
  <c r="E68" i="14"/>
  <c r="AJ68" i="14"/>
  <c r="E62" i="14"/>
  <c r="AJ62" i="14"/>
  <c r="E56" i="14"/>
  <c r="AJ56" i="14"/>
  <c r="E50" i="14"/>
  <c r="AJ50" i="14"/>
  <c r="E44" i="14"/>
  <c r="AJ44" i="14"/>
  <c r="E38" i="14"/>
  <c r="AJ38" i="14"/>
  <c r="E32" i="14"/>
  <c r="AJ32" i="14"/>
  <c r="E26" i="14"/>
  <c r="AJ26" i="14"/>
  <c r="E20" i="14"/>
  <c r="AJ20" i="14"/>
  <c r="E309" i="14"/>
  <c r="AJ309" i="14"/>
  <c r="E282" i="14"/>
  <c r="AJ282" i="14"/>
  <c r="E250" i="14"/>
  <c r="AJ250" i="14"/>
  <c r="E308" i="14"/>
  <c r="AJ308" i="14"/>
  <c r="E267" i="14"/>
  <c r="AJ267" i="14"/>
  <c r="E243" i="14"/>
  <c r="AJ243" i="14"/>
  <c r="E225" i="14"/>
  <c r="AJ225" i="14"/>
  <c r="E201" i="14"/>
  <c r="AJ201" i="14"/>
  <c r="E177" i="14"/>
  <c r="AJ177" i="14"/>
  <c r="E159" i="14"/>
  <c r="AJ159" i="14"/>
  <c r="E135" i="14"/>
  <c r="AJ135" i="14"/>
  <c r="E117" i="14"/>
  <c r="AJ117" i="14"/>
  <c r="E99" i="14"/>
  <c r="AJ99" i="14"/>
  <c r="E87" i="14"/>
  <c r="AJ87" i="14"/>
  <c r="E63" i="14"/>
  <c r="AJ63" i="14"/>
  <c r="E45" i="14"/>
  <c r="AJ45" i="14"/>
  <c r="E312" i="14"/>
  <c r="AJ312" i="14"/>
  <c r="E304" i="14"/>
  <c r="AJ304" i="14"/>
  <c r="E297" i="14"/>
  <c r="AJ297" i="14"/>
  <c r="E291" i="14"/>
  <c r="AJ291" i="14"/>
  <c r="E285" i="14"/>
  <c r="AJ285" i="14"/>
  <c r="E279" i="14"/>
  <c r="AJ279" i="14"/>
  <c r="E271" i="14"/>
  <c r="AJ271" i="14"/>
  <c r="E265" i="14"/>
  <c r="AJ265" i="14"/>
  <c r="E259" i="14"/>
  <c r="AJ259" i="14"/>
  <c r="E253" i="14"/>
  <c r="AJ253" i="14"/>
  <c r="E247" i="14"/>
  <c r="AJ247" i="14"/>
  <c r="E241" i="14"/>
  <c r="AJ241" i="14"/>
  <c r="E235" i="14"/>
  <c r="AJ235" i="14"/>
  <c r="E229" i="14"/>
  <c r="AJ229" i="14"/>
  <c r="E223" i="14"/>
  <c r="AJ223" i="14"/>
  <c r="E217" i="14"/>
  <c r="AJ217" i="14"/>
  <c r="E211" i="14"/>
  <c r="AJ211" i="14"/>
  <c r="E205" i="14"/>
  <c r="AJ205" i="14"/>
  <c r="E199" i="14"/>
  <c r="AJ199" i="14"/>
  <c r="E193" i="14"/>
  <c r="AJ193" i="14"/>
  <c r="E187" i="14"/>
  <c r="AJ187" i="14"/>
  <c r="E181" i="14"/>
  <c r="AJ181" i="14"/>
  <c r="E175" i="14"/>
  <c r="AJ175" i="14"/>
  <c r="E169" i="14"/>
  <c r="AJ169" i="14"/>
  <c r="E163" i="14"/>
  <c r="AJ163" i="14"/>
  <c r="E157" i="14"/>
  <c r="AJ157" i="14"/>
  <c r="E151" i="14"/>
  <c r="AJ151" i="14"/>
  <c r="E145" i="14"/>
  <c r="AJ145" i="14"/>
  <c r="E139" i="14"/>
  <c r="AJ139" i="14"/>
  <c r="E133" i="14"/>
  <c r="AJ133" i="14"/>
  <c r="E127" i="14"/>
  <c r="AJ127" i="14"/>
  <c r="E121" i="14"/>
  <c r="AJ121" i="14"/>
  <c r="E115" i="14"/>
  <c r="AJ115" i="14"/>
  <c r="E109" i="14"/>
  <c r="AJ109" i="14"/>
  <c r="E103" i="14"/>
  <c r="AJ103" i="14"/>
  <c r="E97" i="14"/>
  <c r="AJ97" i="14"/>
  <c r="E91" i="14"/>
  <c r="AJ91" i="14"/>
  <c r="E85" i="14"/>
  <c r="AJ85" i="14"/>
  <c r="E79" i="14"/>
  <c r="AJ79" i="14"/>
  <c r="E73" i="14"/>
  <c r="AJ73" i="14"/>
  <c r="E67" i="14"/>
  <c r="AJ67" i="14"/>
  <c r="E61" i="14"/>
  <c r="AJ61" i="14"/>
  <c r="E55" i="14"/>
  <c r="AJ55" i="14"/>
  <c r="E49" i="14"/>
  <c r="AJ49" i="14"/>
  <c r="E43" i="14"/>
  <c r="AJ43" i="14"/>
  <c r="E37" i="14"/>
  <c r="AJ37" i="14"/>
  <c r="E31" i="14"/>
  <c r="AJ31" i="14"/>
  <c r="E25" i="14"/>
  <c r="AJ25" i="14"/>
  <c r="E19" i="14"/>
  <c r="AJ19" i="14"/>
  <c r="E288" i="14"/>
  <c r="AJ288" i="14"/>
  <c r="E262" i="14"/>
  <c r="AJ262" i="14"/>
  <c r="E244" i="14"/>
  <c r="AJ244" i="14"/>
  <c r="E299" i="14"/>
  <c r="AJ299" i="14"/>
  <c r="E281" i="14"/>
  <c r="AJ281" i="14"/>
  <c r="E261" i="14"/>
  <c r="AJ261" i="14"/>
  <c r="E237" i="14"/>
  <c r="AJ237" i="14"/>
  <c r="E213" i="14"/>
  <c r="AJ213" i="14"/>
  <c r="E195" i="14"/>
  <c r="AJ195" i="14"/>
  <c r="E165" i="14"/>
  <c r="AJ165" i="14"/>
  <c r="E147" i="14"/>
  <c r="AJ147" i="14"/>
  <c r="E129" i="14"/>
  <c r="AJ129" i="14"/>
  <c r="E105" i="14"/>
  <c r="AJ105" i="14"/>
  <c r="E75" i="14"/>
  <c r="AJ75" i="14"/>
  <c r="E51" i="14"/>
  <c r="AJ51" i="14"/>
  <c r="E311" i="14"/>
  <c r="AJ311" i="14"/>
  <c r="E303" i="14"/>
  <c r="AJ303" i="14"/>
  <c r="E296" i="14"/>
  <c r="AJ296" i="14"/>
  <c r="E290" i="14"/>
  <c r="AJ290" i="14"/>
  <c r="E284" i="14"/>
  <c r="AJ284" i="14"/>
  <c r="E278" i="14"/>
  <c r="AJ278" i="14"/>
  <c r="E270" i="14"/>
  <c r="AJ270" i="14"/>
  <c r="E264" i="14"/>
  <c r="AJ264" i="14"/>
  <c r="E258" i="14"/>
  <c r="AJ258" i="14"/>
  <c r="E252" i="14"/>
  <c r="AJ252" i="14"/>
  <c r="E246" i="14"/>
  <c r="AJ246" i="14"/>
  <c r="E240" i="14"/>
  <c r="AJ240" i="14"/>
  <c r="E234" i="14"/>
  <c r="AJ234" i="14"/>
  <c r="E228" i="14"/>
  <c r="AJ228" i="14"/>
  <c r="E222" i="14"/>
  <c r="AJ222" i="14"/>
  <c r="E216" i="14"/>
  <c r="AJ216" i="14"/>
  <c r="E210" i="14"/>
  <c r="AJ210" i="14"/>
  <c r="E204" i="14"/>
  <c r="AJ204" i="14"/>
  <c r="E198" i="14"/>
  <c r="AJ198" i="14"/>
  <c r="E192" i="14"/>
  <c r="AJ192" i="14"/>
  <c r="E186" i="14"/>
  <c r="AJ186" i="14"/>
  <c r="E180" i="14"/>
  <c r="AJ180" i="14"/>
  <c r="E174" i="14"/>
  <c r="AJ174" i="14"/>
  <c r="E168" i="14"/>
  <c r="AJ168" i="14"/>
  <c r="E162" i="14"/>
  <c r="AJ162" i="14"/>
  <c r="E156" i="14"/>
  <c r="AJ156" i="14"/>
  <c r="E150" i="14"/>
  <c r="AJ150" i="14"/>
  <c r="E144" i="14"/>
  <c r="AJ144" i="14"/>
  <c r="E138" i="14"/>
  <c r="AJ138" i="14"/>
  <c r="E132" i="14"/>
  <c r="AJ132" i="14"/>
  <c r="E126" i="14"/>
  <c r="AJ126" i="14"/>
  <c r="E120" i="14"/>
  <c r="AJ120" i="14"/>
  <c r="E114" i="14"/>
  <c r="AJ114" i="14"/>
  <c r="E108" i="14"/>
  <c r="AJ108" i="14"/>
  <c r="E102" i="14"/>
  <c r="AJ102" i="14"/>
  <c r="E96" i="14"/>
  <c r="AJ96" i="14"/>
  <c r="E90" i="14"/>
  <c r="AJ90" i="14"/>
  <c r="E84" i="14"/>
  <c r="AJ84" i="14"/>
  <c r="E78" i="14"/>
  <c r="AJ78" i="14"/>
  <c r="E72" i="14"/>
  <c r="AJ72" i="14"/>
  <c r="E66" i="14"/>
  <c r="AJ66" i="14"/>
  <c r="E60" i="14"/>
  <c r="AJ60" i="14"/>
  <c r="E54" i="14"/>
  <c r="AJ54" i="14"/>
  <c r="E48" i="14"/>
  <c r="AJ48" i="14"/>
  <c r="E42" i="14"/>
  <c r="AJ42" i="14"/>
  <c r="E36" i="14"/>
  <c r="AJ36" i="14"/>
  <c r="E30" i="14"/>
  <c r="AJ30" i="14"/>
  <c r="E24" i="14"/>
  <c r="AJ24" i="14"/>
  <c r="E18" i="14"/>
  <c r="AJ18" i="14"/>
  <c r="E17" i="14"/>
  <c r="AJ17" i="14"/>
  <c r="E3" i="15"/>
  <c r="E14" i="14"/>
  <c r="Z21" i="14"/>
  <c r="Z22" i="14"/>
  <c r="Z23" i="14"/>
  <c r="Z24" i="14"/>
  <c r="Z25" i="14"/>
  <c r="Z26" i="14"/>
  <c r="Z27" i="14"/>
  <c r="Z28" i="14"/>
  <c r="Z29" i="14"/>
  <c r="Z30" i="14"/>
  <c r="Z31" i="14"/>
  <c r="Z32" i="14"/>
  <c r="Z33" i="14"/>
  <c r="Z34" i="14"/>
  <c r="Z35" i="14"/>
  <c r="Z36" i="14"/>
  <c r="Z37" i="14"/>
  <c r="Z38" i="14"/>
  <c r="Z39" i="14"/>
  <c r="Z40" i="14"/>
  <c r="Z41" i="14"/>
  <c r="Z42" i="14"/>
  <c r="Z43" i="14"/>
  <c r="Z44" i="14"/>
  <c r="Z45" i="14"/>
  <c r="Z46" i="14"/>
  <c r="Z47" i="14"/>
  <c r="Z48" i="14"/>
  <c r="Z49" i="14"/>
  <c r="Z50" i="14"/>
  <c r="Z51" i="14"/>
  <c r="Z52" i="14"/>
  <c r="Z53" i="14"/>
  <c r="Z54" i="14"/>
  <c r="Z55" i="14"/>
  <c r="Z56" i="14"/>
  <c r="Z57" i="14"/>
  <c r="Z58" i="14"/>
  <c r="Z59" i="14"/>
  <c r="Z60" i="14"/>
  <c r="Z61" i="14"/>
  <c r="Z62" i="14"/>
  <c r="Z63" i="14"/>
  <c r="Z64" i="14"/>
  <c r="Z65" i="14"/>
  <c r="Z66" i="14"/>
  <c r="Z67" i="14"/>
  <c r="Z68" i="14"/>
  <c r="Z69" i="14"/>
  <c r="Z70" i="14"/>
  <c r="Z71" i="14"/>
  <c r="Z72" i="14"/>
  <c r="Z73" i="14"/>
  <c r="Z74" i="14"/>
  <c r="Z75" i="14"/>
  <c r="Z76" i="14"/>
  <c r="Z77" i="14"/>
  <c r="Z78" i="14"/>
  <c r="Z79" i="14"/>
  <c r="Z80" i="14"/>
  <c r="Z81" i="14"/>
  <c r="Z82" i="14"/>
  <c r="Z83" i="14"/>
  <c r="Z84" i="14"/>
  <c r="Z85" i="14"/>
  <c r="Z86" i="14"/>
  <c r="Z87" i="14"/>
  <c r="Z88" i="14"/>
  <c r="Z89" i="14"/>
  <c r="Z90" i="14"/>
  <c r="Z91" i="14"/>
  <c r="Z92" i="14"/>
  <c r="Z93" i="14"/>
  <c r="Z94" i="14"/>
  <c r="Z95" i="14"/>
  <c r="Z96" i="14"/>
  <c r="Z97" i="14"/>
  <c r="Z98" i="14"/>
  <c r="Z99" i="14"/>
  <c r="Z100" i="14"/>
  <c r="Z101" i="14"/>
  <c r="Z102" i="14"/>
  <c r="Z103" i="14"/>
  <c r="Z104" i="14"/>
  <c r="Z105" i="14"/>
  <c r="Z106" i="14"/>
  <c r="Z107" i="14"/>
  <c r="Z108" i="14"/>
  <c r="Z109" i="14"/>
  <c r="Z110" i="14"/>
  <c r="Z111" i="14"/>
  <c r="Z112" i="14"/>
  <c r="Z113" i="14"/>
  <c r="Z114" i="14"/>
  <c r="Z115" i="14"/>
  <c r="Z116" i="14"/>
  <c r="Z117" i="14"/>
  <c r="Z118" i="14"/>
  <c r="Z119" i="14"/>
  <c r="Z120" i="14"/>
  <c r="Z121" i="14"/>
  <c r="Z122" i="14"/>
  <c r="Z123" i="14"/>
  <c r="Z124" i="14"/>
  <c r="Z125" i="14"/>
  <c r="Z126" i="14"/>
  <c r="Z127" i="14"/>
  <c r="Z128" i="14"/>
  <c r="Z129" i="14"/>
  <c r="Z130" i="14"/>
  <c r="Z131" i="14"/>
  <c r="Z132" i="14"/>
  <c r="Z133" i="14"/>
  <c r="Z134" i="14"/>
  <c r="Z135" i="14"/>
  <c r="Z136" i="14"/>
  <c r="Z137" i="14"/>
  <c r="Z138" i="14"/>
  <c r="Z139" i="14"/>
  <c r="Z140" i="14"/>
  <c r="Z141" i="14"/>
  <c r="Z142" i="14"/>
  <c r="Z143" i="14"/>
  <c r="Z144" i="14"/>
  <c r="Z145" i="14"/>
  <c r="Z146" i="14"/>
  <c r="Z147" i="14"/>
  <c r="Z148" i="14"/>
  <c r="Z149" i="14"/>
  <c r="Z150" i="14"/>
  <c r="Z151" i="14"/>
  <c r="Z152" i="14"/>
  <c r="Z153" i="14"/>
  <c r="Z154" i="14"/>
  <c r="Z155" i="14"/>
  <c r="Z156" i="14"/>
  <c r="Z157" i="14"/>
  <c r="Z158" i="14"/>
  <c r="Z159" i="14"/>
  <c r="Z160" i="14"/>
  <c r="Z161" i="14"/>
  <c r="Z162" i="14"/>
  <c r="Z163" i="14"/>
  <c r="Z164" i="14"/>
  <c r="Z165" i="14"/>
  <c r="Z166" i="14"/>
  <c r="Z167" i="14"/>
  <c r="Z168" i="14"/>
  <c r="Z169" i="14"/>
  <c r="Z170" i="14"/>
  <c r="Z171" i="14"/>
  <c r="Z172" i="14"/>
  <c r="Z173" i="14"/>
  <c r="Z174" i="14"/>
  <c r="Z175" i="14"/>
  <c r="Z176" i="14"/>
  <c r="Z177" i="14"/>
  <c r="Z178" i="14"/>
  <c r="Z179" i="14"/>
  <c r="Z180" i="14"/>
  <c r="Z181" i="14"/>
  <c r="Z182" i="14"/>
  <c r="Z183" i="14"/>
  <c r="Z184" i="14"/>
  <c r="Z185" i="14"/>
  <c r="Z186" i="14"/>
  <c r="Z187" i="14"/>
  <c r="Z188" i="14"/>
  <c r="Z189" i="14"/>
  <c r="Z190" i="14"/>
  <c r="Z191" i="14"/>
  <c r="Z192" i="14"/>
  <c r="Z193" i="14"/>
  <c r="Z194" i="14"/>
  <c r="Z195" i="14"/>
  <c r="Z196" i="14"/>
  <c r="Z197" i="14"/>
  <c r="Z198" i="14"/>
  <c r="Z199" i="14"/>
  <c r="Z200" i="14"/>
  <c r="Z201" i="14"/>
  <c r="Z202" i="14"/>
  <c r="Z203" i="14"/>
  <c r="Z204" i="14"/>
  <c r="Z205" i="14"/>
  <c r="Z206" i="14"/>
  <c r="Z207" i="14"/>
  <c r="Z208" i="14"/>
  <c r="Z209" i="14"/>
  <c r="Z210" i="14"/>
  <c r="Z211" i="14"/>
  <c r="Z212" i="14"/>
  <c r="Z213" i="14"/>
  <c r="Z214" i="14"/>
  <c r="Z215" i="14"/>
  <c r="Z216" i="14"/>
  <c r="Z217" i="14"/>
  <c r="Z218" i="14"/>
  <c r="Z219" i="14"/>
  <c r="Z220" i="14"/>
  <c r="Z221" i="14"/>
  <c r="Z222" i="14"/>
  <c r="Z223" i="14"/>
  <c r="Z224" i="14"/>
  <c r="Z225" i="14"/>
  <c r="Z226" i="14"/>
  <c r="Z227" i="14"/>
  <c r="Z228" i="14"/>
  <c r="Z229" i="14"/>
  <c r="Z230" i="14"/>
  <c r="Z231" i="14"/>
  <c r="Z232" i="14"/>
  <c r="Z233" i="14"/>
  <c r="Z234" i="14"/>
  <c r="Z235" i="14"/>
  <c r="Z236" i="14"/>
  <c r="Z237" i="14"/>
  <c r="Z238" i="14"/>
  <c r="Z239" i="14"/>
  <c r="Z240" i="14"/>
  <c r="Z241" i="14"/>
  <c r="Z242" i="14"/>
  <c r="Z243" i="14"/>
  <c r="Z244" i="14"/>
  <c r="Z245" i="14"/>
  <c r="Z246" i="14"/>
  <c r="Z247" i="14"/>
  <c r="Z248" i="14"/>
  <c r="Z249" i="14"/>
  <c r="Z250" i="14"/>
  <c r="Z251" i="14"/>
  <c r="Z252" i="14"/>
  <c r="Z253" i="14"/>
  <c r="Z254" i="14"/>
  <c r="Z255" i="14"/>
  <c r="Z256" i="14"/>
  <c r="Z257" i="14"/>
  <c r="Z258" i="14"/>
  <c r="Z259" i="14"/>
  <c r="Z260" i="14"/>
  <c r="Z261" i="14"/>
  <c r="Z262" i="14"/>
  <c r="Z263" i="14"/>
  <c r="Z264" i="14"/>
  <c r="Z265" i="14"/>
  <c r="Z266" i="14"/>
  <c r="Z267" i="14"/>
  <c r="Z268" i="14"/>
  <c r="Z269" i="14"/>
  <c r="Z270" i="14"/>
  <c r="Z271" i="14"/>
  <c r="Z272" i="14"/>
  <c r="Z273" i="14"/>
  <c r="Z274" i="14"/>
  <c r="Z275" i="14"/>
  <c r="Z276" i="14"/>
  <c r="Z277" i="14"/>
  <c r="Z278" i="14"/>
  <c r="Z279" i="14"/>
  <c r="Z280" i="14"/>
  <c r="Z281" i="14"/>
  <c r="Z282" i="14"/>
  <c r="Z283" i="14"/>
  <c r="Z284" i="14"/>
  <c r="Z285" i="14"/>
  <c r="Z286" i="14"/>
  <c r="Z287" i="14"/>
  <c r="Z288" i="14"/>
  <c r="Z289" i="14"/>
  <c r="Z290" i="14"/>
  <c r="Z291" i="14"/>
  <c r="Z292" i="14"/>
  <c r="Z293" i="14"/>
  <c r="Z294" i="14"/>
  <c r="Z295" i="14"/>
  <c r="Z296" i="14"/>
  <c r="Z297" i="14"/>
  <c r="Z298" i="14"/>
  <c r="Z299" i="14"/>
  <c r="Z300" i="14"/>
  <c r="Z301" i="14"/>
  <c r="Z302" i="14"/>
  <c r="Z303" i="14"/>
  <c r="Z304" i="14"/>
  <c r="Z305" i="14"/>
  <c r="Z306" i="14"/>
  <c r="Z307" i="14"/>
  <c r="Z308" i="14"/>
  <c r="Z309" i="14"/>
  <c r="Z310" i="14"/>
  <c r="Z311" i="14"/>
  <c r="C3" i="15" l="1"/>
  <c r="S312" i="14" l="1"/>
  <c r="S311" i="14"/>
  <c r="S310" i="14"/>
  <c r="S309" i="14"/>
  <c r="S308" i="14"/>
  <c r="S307" i="14"/>
  <c r="S306" i="14"/>
  <c r="S305" i="14"/>
  <c r="S304" i="14"/>
  <c r="S303" i="14"/>
  <c r="S302" i="14"/>
  <c r="S301" i="14"/>
  <c r="S300" i="14"/>
  <c r="S299" i="14"/>
  <c r="S298" i="14"/>
  <c r="S297" i="14"/>
  <c r="S296" i="14"/>
  <c r="S295" i="14"/>
  <c r="S294" i="14"/>
  <c r="S293" i="14"/>
  <c r="S292" i="14"/>
  <c r="S291" i="14"/>
  <c r="S290" i="14"/>
  <c r="S289" i="14"/>
  <c r="S288" i="14"/>
  <c r="S287" i="14"/>
  <c r="S286" i="14"/>
  <c r="S285" i="14"/>
  <c r="S284" i="14"/>
  <c r="S283" i="14"/>
  <c r="S282" i="14"/>
  <c r="S281" i="14"/>
  <c r="S280" i="14"/>
  <c r="S279" i="14"/>
  <c r="S278" i="14"/>
  <c r="S277" i="14"/>
  <c r="S276" i="14"/>
  <c r="S275" i="14"/>
  <c r="S274" i="14"/>
  <c r="S273" i="14"/>
  <c r="S272" i="14"/>
  <c r="S271" i="14"/>
  <c r="S270" i="14"/>
  <c r="S269" i="14"/>
  <c r="S268" i="14"/>
  <c r="S267" i="14"/>
  <c r="S266" i="14"/>
  <c r="S265" i="14"/>
  <c r="S264" i="14"/>
  <c r="S263" i="14"/>
  <c r="S262" i="14"/>
  <c r="S261" i="14"/>
  <c r="S260" i="14"/>
  <c r="S259" i="14"/>
  <c r="S258" i="14"/>
  <c r="S257" i="14"/>
  <c r="S256" i="14"/>
  <c r="S255" i="14"/>
  <c r="S254" i="14"/>
  <c r="S253" i="14"/>
  <c r="S252" i="14"/>
  <c r="S251" i="14"/>
  <c r="S250" i="14"/>
  <c r="S249" i="14"/>
  <c r="S248" i="14"/>
  <c r="S247" i="14"/>
  <c r="S246" i="14"/>
  <c r="S245" i="14"/>
  <c r="S244" i="14"/>
  <c r="S243" i="14"/>
  <c r="S242" i="14"/>
  <c r="S241" i="14"/>
  <c r="S240" i="14"/>
  <c r="S239" i="14"/>
  <c r="S238" i="14"/>
  <c r="S237" i="14"/>
  <c r="S236" i="14"/>
  <c r="S235" i="14"/>
  <c r="S234" i="14"/>
  <c r="S233" i="14"/>
  <c r="S232" i="14"/>
  <c r="S231" i="14"/>
  <c r="S230" i="14"/>
  <c r="S229" i="14"/>
  <c r="S228" i="14"/>
  <c r="S227" i="14"/>
  <c r="S226" i="14"/>
  <c r="S225" i="14"/>
  <c r="S224" i="14"/>
  <c r="S223" i="14"/>
  <c r="S222" i="14"/>
  <c r="S221" i="14"/>
  <c r="S220" i="14"/>
  <c r="S219" i="14"/>
  <c r="S218" i="14"/>
  <c r="S217" i="14"/>
  <c r="S216" i="14"/>
  <c r="S215" i="14"/>
  <c r="S214" i="14"/>
  <c r="S213" i="14"/>
  <c r="S212" i="14"/>
  <c r="S211" i="14"/>
  <c r="S210" i="14"/>
  <c r="S209" i="14"/>
  <c r="S208" i="14"/>
  <c r="S207" i="14"/>
  <c r="S206" i="14"/>
  <c r="S205" i="14"/>
  <c r="S204" i="14"/>
  <c r="S203" i="14"/>
  <c r="S202" i="14"/>
  <c r="S201" i="14"/>
  <c r="S200" i="14"/>
  <c r="S199" i="14"/>
  <c r="S198" i="14"/>
  <c r="S197" i="14"/>
  <c r="S196" i="14"/>
  <c r="S195" i="14"/>
  <c r="S194" i="14"/>
  <c r="S193" i="14"/>
  <c r="S192" i="14"/>
  <c r="S191" i="14"/>
  <c r="S190" i="14"/>
  <c r="S189" i="14"/>
  <c r="S188" i="14"/>
  <c r="S187" i="14"/>
  <c r="S186" i="14"/>
  <c r="S185" i="14"/>
  <c r="S184" i="14"/>
  <c r="S183" i="14"/>
  <c r="S182" i="14"/>
  <c r="S181" i="14"/>
  <c r="S180" i="14"/>
  <c r="S179" i="14"/>
  <c r="S178" i="14"/>
  <c r="S177" i="14"/>
  <c r="S176" i="14"/>
  <c r="S175" i="14"/>
  <c r="S174" i="14"/>
  <c r="S173" i="14"/>
  <c r="S172" i="14"/>
  <c r="S171" i="14"/>
  <c r="S170" i="14"/>
  <c r="S169" i="14"/>
  <c r="S168" i="14"/>
  <c r="S167" i="14"/>
  <c r="S166" i="14"/>
  <c r="S165" i="14"/>
  <c r="S164" i="14"/>
  <c r="S163" i="14"/>
  <c r="S162" i="14"/>
  <c r="S161" i="14"/>
  <c r="S160" i="14"/>
  <c r="S159" i="14"/>
  <c r="S158" i="14"/>
  <c r="S157" i="14"/>
  <c r="S156" i="14"/>
  <c r="S155" i="14"/>
  <c r="S154" i="14"/>
  <c r="S153" i="14"/>
  <c r="S152" i="14"/>
  <c r="S151" i="14"/>
  <c r="S150" i="14"/>
  <c r="S149" i="14"/>
  <c r="S148" i="14"/>
  <c r="S147" i="14"/>
  <c r="S146" i="14"/>
  <c r="S145" i="14"/>
  <c r="S144" i="14"/>
  <c r="S143" i="14"/>
  <c r="S142" i="14"/>
  <c r="S141" i="14"/>
  <c r="S140" i="14"/>
  <c r="S139" i="14"/>
  <c r="S138" i="14"/>
  <c r="S137" i="14"/>
  <c r="S136" i="14"/>
  <c r="S135" i="14"/>
  <c r="S134" i="14"/>
  <c r="S133" i="14"/>
  <c r="S132" i="14"/>
  <c r="S131" i="14"/>
  <c r="S130" i="14"/>
  <c r="S129" i="14"/>
  <c r="S128" i="14"/>
  <c r="S127" i="14"/>
  <c r="S126" i="14"/>
  <c r="S125" i="14"/>
  <c r="S124" i="14"/>
  <c r="S123" i="14"/>
  <c r="S122" i="14"/>
  <c r="S121" i="14"/>
  <c r="S120" i="14"/>
  <c r="S119" i="14"/>
  <c r="S118" i="14"/>
  <c r="S117" i="14"/>
  <c r="S116" i="14"/>
  <c r="S115" i="14"/>
  <c r="S114" i="14"/>
  <c r="S113" i="14"/>
  <c r="S112" i="14"/>
  <c r="S111" i="14"/>
  <c r="S110" i="14"/>
  <c r="S109" i="14"/>
  <c r="S108" i="14"/>
  <c r="S107" i="14"/>
  <c r="S106" i="14"/>
  <c r="S105" i="14"/>
  <c r="S104" i="14"/>
  <c r="S103" i="14"/>
  <c r="S102" i="14"/>
  <c r="S101" i="14"/>
  <c r="S100" i="14"/>
  <c r="S99" i="14"/>
  <c r="S98" i="14"/>
  <c r="S97" i="14"/>
  <c r="S96" i="14"/>
  <c r="S95" i="14"/>
  <c r="S94" i="14"/>
  <c r="S93" i="14"/>
  <c r="S92" i="14"/>
  <c r="S91" i="14"/>
  <c r="S90" i="14"/>
  <c r="S89" i="14"/>
  <c r="S88" i="14"/>
  <c r="S87" i="14"/>
  <c r="S86" i="14"/>
  <c r="S85" i="14"/>
  <c r="S84" i="14"/>
  <c r="S83" i="14"/>
  <c r="S82" i="14"/>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6" i="14"/>
  <c r="S15" i="14"/>
  <c r="S14" i="14"/>
  <c r="AB311" i="14"/>
  <c r="AB310" i="14"/>
  <c r="AB309" i="14"/>
  <c r="AB307" i="14"/>
  <c r="AB306" i="14"/>
  <c r="AB305" i="14"/>
  <c r="AB304" i="14"/>
  <c r="AB303" i="14"/>
  <c r="AB301" i="14"/>
  <c r="AB300" i="14"/>
  <c r="AB299" i="14"/>
  <c r="AB298" i="14"/>
  <c r="AB297" i="14"/>
  <c r="AB295" i="14"/>
  <c r="AB294" i="14"/>
  <c r="AB293" i="14"/>
  <c r="AB292" i="14"/>
  <c r="AB291" i="14"/>
  <c r="AB289" i="14"/>
  <c r="AB288" i="14"/>
  <c r="AB287" i="14"/>
  <c r="AB286" i="14"/>
  <c r="AB285" i="14"/>
  <c r="AB283" i="14"/>
  <c r="AB282" i="14"/>
  <c r="AB281" i="14"/>
  <c r="AB280" i="14"/>
  <c r="AB279"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18" i="14"/>
  <c r="AB15" i="14"/>
  <c r="AB13" i="14"/>
  <c r="AB20" i="14" l="1"/>
  <c r="Z20" i="14"/>
  <c r="AB19" i="14"/>
  <c r="Z19" i="14"/>
  <c r="AB278" i="14"/>
  <c r="T278" i="14" s="1"/>
  <c r="AB302" i="14"/>
  <c r="T302" i="14" s="1"/>
  <c r="AB308" i="14"/>
  <c r="T308" i="14" s="1"/>
  <c r="Z16" i="14"/>
  <c r="AB16" i="14"/>
  <c r="AB296" i="14"/>
  <c r="T296" i="14" s="1"/>
  <c r="Z17" i="14"/>
  <c r="AB17" i="14"/>
  <c r="AB290" i="14"/>
  <c r="T290" i="14" s="1"/>
  <c r="AB284" i="14"/>
  <c r="T284" i="14" s="1"/>
  <c r="AB312" i="14"/>
  <c r="Z312" i="14"/>
  <c r="Z14" i="14"/>
  <c r="AB14" i="14"/>
  <c r="Z18" i="14"/>
  <c r="Z15" i="14"/>
  <c r="T29" i="14"/>
  <c r="T38" i="14"/>
  <c r="T47" i="14"/>
  <c r="T56" i="14"/>
  <c r="T65" i="14"/>
  <c r="T74" i="14"/>
  <c r="T83" i="14"/>
  <c r="T92" i="14"/>
  <c r="T101" i="14"/>
  <c r="T110" i="14"/>
  <c r="T119" i="14"/>
  <c r="T128" i="14"/>
  <c r="T137" i="14"/>
  <c r="T146" i="14"/>
  <c r="T155" i="14"/>
  <c r="T164" i="14"/>
  <c r="T173" i="14"/>
  <c r="T182" i="14"/>
  <c r="T191" i="14"/>
  <c r="T200" i="14"/>
  <c r="T209" i="14"/>
  <c r="T218" i="14"/>
  <c r="T227" i="14"/>
  <c r="T236" i="14"/>
  <c r="T245" i="14"/>
  <c r="T254" i="14"/>
  <c r="T263" i="14"/>
  <c r="T272" i="14"/>
  <c r="T281" i="14"/>
  <c r="T299" i="14"/>
  <c r="T22" i="14"/>
  <c r="T30" i="14"/>
  <c r="T40" i="14"/>
  <c r="T48" i="14"/>
  <c r="T76" i="14"/>
  <c r="T112" i="14"/>
  <c r="T166" i="14"/>
  <c r="T174" i="14"/>
  <c r="T210" i="14"/>
  <c r="T228" i="14"/>
  <c r="T246" i="14"/>
  <c r="T264" i="14"/>
  <c r="T282" i="14"/>
  <c r="T300" i="14"/>
  <c r="T21" i="14"/>
  <c r="T24" i="14"/>
  <c r="T27" i="14"/>
  <c r="T33" i="14"/>
  <c r="T36" i="14"/>
  <c r="T39" i="14"/>
  <c r="T42" i="14"/>
  <c r="T45" i="14"/>
  <c r="T51" i="14"/>
  <c r="T54" i="14"/>
  <c r="T57" i="14"/>
  <c r="T84" i="14"/>
  <c r="T102" i="14"/>
  <c r="T120" i="14"/>
  <c r="T138" i="14"/>
  <c r="T156" i="14"/>
  <c r="T73" i="14"/>
  <c r="T85" i="14"/>
  <c r="T97" i="14"/>
  <c r="T109" i="14"/>
  <c r="T121" i="14"/>
  <c r="T133" i="14"/>
  <c r="T145" i="14"/>
  <c r="T151" i="14"/>
  <c r="T157" i="14"/>
  <c r="T169" i="14"/>
  <c r="T175" i="14"/>
  <c r="T181" i="14"/>
  <c r="T187" i="14"/>
  <c r="T193" i="14"/>
  <c r="T199" i="14"/>
  <c r="T205" i="14"/>
  <c r="T211" i="14"/>
  <c r="T217" i="14"/>
  <c r="T223" i="14"/>
  <c r="T229" i="14"/>
  <c r="T235" i="14"/>
  <c r="T241" i="14"/>
  <c r="T247" i="14"/>
  <c r="T253" i="14"/>
  <c r="T259" i="14"/>
  <c r="T265" i="14"/>
  <c r="T271" i="14"/>
  <c r="T277" i="14"/>
  <c r="T283" i="14"/>
  <c r="T289" i="14"/>
  <c r="T295" i="14"/>
  <c r="T301" i="14"/>
  <c r="T307" i="14"/>
  <c r="T23" i="14"/>
  <c r="T32" i="14"/>
  <c r="T41" i="14"/>
  <c r="T50" i="14"/>
  <c r="T59" i="14"/>
  <c r="T68" i="14"/>
  <c r="T77" i="14"/>
  <c r="T86" i="14"/>
  <c r="T95" i="14"/>
  <c r="T104" i="14"/>
  <c r="T113" i="14"/>
  <c r="T122" i="14"/>
  <c r="T131" i="14"/>
  <c r="T140" i="14"/>
  <c r="T149" i="14"/>
  <c r="T158" i="14"/>
  <c r="T167" i="14"/>
  <c r="T176" i="14"/>
  <c r="T185" i="14"/>
  <c r="T194" i="14"/>
  <c r="T203" i="14"/>
  <c r="T212" i="14"/>
  <c r="T221" i="14"/>
  <c r="T230" i="14"/>
  <c r="T239" i="14"/>
  <c r="T248" i="14"/>
  <c r="T257" i="14"/>
  <c r="T266" i="14"/>
  <c r="T275" i="14"/>
  <c r="T293" i="14"/>
  <c r="T311" i="14"/>
  <c r="T62" i="14"/>
  <c r="T71" i="14"/>
  <c r="T80" i="14"/>
  <c r="T89" i="14"/>
  <c r="T98" i="14"/>
  <c r="T107" i="14"/>
  <c r="T116" i="14"/>
  <c r="T125" i="14"/>
  <c r="T134" i="14"/>
  <c r="T143" i="14"/>
  <c r="T152" i="14"/>
  <c r="T161" i="14"/>
  <c r="T170" i="14"/>
  <c r="T179" i="14"/>
  <c r="T188" i="14"/>
  <c r="T197" i="14"/>
  <c r="T206" i="14"/>
  <c r="T215" i="14"/>
  <c r="T224" i="14"/>
  <c r="T233" i="14"/>
  <c r="T242" i="14"/>
  <c r="T251" i="14"/>
  <c r="T260" i="14"/>
  <c r="T269" i="14"/>
  <c r="T287" i="14"/>
  <c r="T305" i="14"/>
  <c r="T66" i="14"/>
  <c r="T192" i="14"/>
  <c r="T61" i="14"/>
  <c r="T67" i="14"/>
  <c r="T79" i="14"/>
  <c r="T91" i="14"/>
  <c r="T103" i="14"/>
  <c r="T115" i="14"/>
  <c r="T127" i="14"/>
  <c r="T139" i="14"/>
  <c r="T163" i="14"/>
  <c r="T34" i="14"/>
  <c r="T52" i="14"/>
  <c r="T60" i="14"/>
  <c r="T78" i="14"/>
  <c r="T88" i="14"/>
  <c r="T96" i="14"/>
  <c r="T114" i="14"/>
  <c r="T124" i="14"/>
  <c r="T132" i="14"/>
  <c r="T142" i="14"/>
  <c r="T150" i="14"/>
  <c r="T168" i="14"/>
  <c r="T186" i="14"/>
  <c r="T204" i="14"/>
  <c r="T222" i="14"/>
  <c r="T240" i="14"/>
  <c r="T258" i="14"/>
  <c r="T276" i="14"/>
  <c r="T294" i="14"/>
  <c r="T25" i="14"/>
  <c r="T28" i="14"/>
  <c r="T31" i="14"/>
  <c r="T37" i="14"/>
  <c r="T43" i="14"/>
  <c r="T46" i="14"/>
  <c r="T49" i="14"/>
  <c r="T55" i="14"/>
  <c r="T63" i="14"/>
  <c r="T69" i="14"/>
  <c r="T75" i="14"/>
  <c r="T81" i="14"/>
  <c r="T87" i="14"/>
  <c r="T93" i="14"/>
  <c r="T99" i="14"/>
  <c r="T105" i="14"/>
  <c r="T111" i="14"/>
  <c r="T117" i="14"/>
  <c r="T123" i="14"/>
  <c r="T129" i="14"/>
  <c r="T135" i="14"/>
  <c r="T141" i="14"/>
  <c r="T147" i="14"/>
  <c r="T153" i="14"/>
  <c r="T159" i="14"/>
  <c r="T165" i="14"/>
  <c r="T171" i="14"/>
  <c r="T177" i="14"/>
  <c r="T183" i="14"/>
  <c r="T189" i="14"/>
  <c r="T195" i="14"/>
  <c r="T201" i="14"/>
  <c r="T207" i="14"/>
  <c r="T213" i="14"/>
  <c r="T219" i="14"/>
  <c r="T225" i="14"/>
  <c r="T231" i="14"/>
  <c r="T237" i="14"/>
  <c r="T243" i="14"/>
  <c r="T249" i="14"/>
  <c r="T255" i="14"/>
  <c r="T261" i="14"/>
  <c r="T267" i="14"/>
  <c r="T273" i="14"/>
  <c r="T279" i="14"/>
  <c r="T285" i="14"/>
  <c r="T291" i="14"/>
  <c r="T297" i="14"/>
  <c r="T303" i="14"/>
  <c r="T309" i="14"/>
  <c r="T26" i="14"/>
  <c r="T35" i="14"/>
  <c r="T44" i="14"/>
  <c r="T53" i="14"/>
  <c r="T58" i="14"/>
  <c r="T70" i="14"/>
  <c r="T94" i="14"/>
  <c r="T106" i="14"/>
  <c r="T130" i="14"/>
  <c r="T148" i="14"/>
  <c r="T160" i="14"/>
  <c r="T178" i="14"/>
  <c r="T184" i="14"/>
  <c r="T196" i="14"/>
  <c r="T202" i="14"/>
  <c r="T214" i="14"/>
  <c r="T220" i="14"/>
  <c r="T232" i="14"/>
  <c r="T238" i="14"/>
  <c r="T250" i="14"/>
  <c r="T256" i="14"/>
  <c r="T268" i="14"/>
  <c r="T274" i="14"/>
  <c r="T286" i="14"/>
  <c r="T292" i="14"/>
  <c r="T304" i="14"/>
  <c r="T310" i="14"/>
  <c r="T64" i="14"/>
  <c r="T72" i="14"/>
  <c r="T82" i="14"/>
  <c r="T90" i="14"/>
  <c r="T100" i="14"/>
  <c r="T108" i="14"/>
  <c r="T118" i="14"/>
  <c r="T126" i="14"/>
  <c r="T136" i="14"/>
  <c r="T144" i="14"/>
  <c r="T154" i="14"/>
  <c r="T162" i="14"/>
  <c r="T172" i="14"/>
  <c r="T180" i="14"/>
  <c r="T190" i="14"/>
  <c r="T198" i="14"/>
  <c r="T208" i="14"/>
  <c r="T216" i="14"/>
  <c r="T226" i="14"/>
  <c r="T234" i="14"/>
  <c r="T244" i="14"/>
  <c r="T252" i="14"/>
  <c r="T262" i="14"/>
  <c r="T270" i="14"/>
  <c r="T280" i="14"/>
  <c r="T288" i="14"/>
  <c r="T298" i="14"/>
  <c r="T306" i="14"/>
  <c r="Z13" i="14"/>
  <c r="T19" i="14" l="1"/>
  <c r="T20" i="14"/>
  <c r="T312" i="14"/>
  <c r="T17" i="14"/>
  <c r="T16" i="14"/>
  <c r="T14" i="14"/>
  <c r="T18" i="14"/>
  <c r="T13" i="14"/>
  <c r="T15" i="14"/>
  <c r="AN312" i="14"/>
  <c r="AN311" i="14"/>
  <c r="AN310" i="14"/>
  <c r="AN309" i="14"/>
  <c r="AN308" i="14"/>
  <c r="AN307" i="14"/>
  <c r="AN306" i="14"/>
  <c r="AN305" i="14"/>
  <c r="AN304" i="14"/>
  <c r="AN303" i="14"/>
  <c r="AN302" i="14"/>
  <c r="AN301" i="14"/>
  <c r="AN300" i="14"/>
  <c r="AN299" i="14"/>
  <c r="AN298" i="14"/>
  <c r="AN297" i="14"/>
  <c r="AN296" i="14"/>
  <c r="AN295" i="14"/>
  <c r="AN294" i="14"/>
  <c r="AN293" i="14"/>
  <c r="AN292" i="14"/>
  <c r="AN291" i="14"/>
  <c r="AN290" i="14"/>
  <c r="AN289" i="14"/>
  <c r="AN288" i="14"/>
  <c r="AN287" i="14"/>
  <c r="AN286" i="14"/>
  <c r="AN285" i="14"/>
  <c r="AN284" i="14"/>
  <c r="AN283" i="14"/>
  <c r="AN282" i="14"/>
  <c r="AN281" i="14"/>
  <c r="AN280" i="14"/>
  <c r="AN279" i="14"/>
  <c r="AN278" i="14"/>
  <c r="AN277" i="14"/>
  <c r="AN276" i="14"/>
  <c r="AN275" i="14"/>
  <c r="AN274" i="14"/>
  <c r="AN273" i="14"/>
  <c r="AN272" i="14"/>
  <c r="AN271" i="14"/>
  <c r="AN270" i="14"/>
  <c r="AN269" i="14"/>
  <c r="AN268" i="14"/>
  <c r="AN267" i="14"/>
  <c r="AN266" i="14"/>
  <c r="AN265" i="14"/>
  <c r="AN264" i="14"/>
  <c r="AN263" i="14"/>
  <c r="AN262" i="14"/>
  <c r="AN261" i="14"/>
  <c r="AN260" i="14"/>
  <c r="AN259" i="14"/>
  <c r="AN258" i="14"/>
  <c r="AN257" i="14"/>
  <c r="AN256" i="14"/>
  <c r="AN255" i="14"/>
  <c r="AN254" i="14"/>
  <c r="AN253" i="14"/>
  <c r="AN252" i="14"/>
  <c r="AN251" i="14"/>
  <c r="AN250" i="14"/>
  <c r="AN249" i="14"/>
  <c r="AN248" i="14"/>
  <c r="AN247" i="14"/>
  <c r="AN246" i="14"/>
  <c r="AN245" i="14"/>
  <c r="AN244" i="14"/>
  <c r="AN243" i="14"/>
  <c r="AN242" i="14"/>
  <c r="AN241" i="14"/>
  <c r="AN240" i="14"/>
  <c r="AN239" i="14"/>
  <c r="AN238" i="14"/>
  <c r="AN237" i="14"/>
  <c r="AN236" i="14"/>
  <c r="AN235" i="14"/>
  <c r="AN234" i="14"/>
  <c r="AN233" i="14"/>
  <c r="AN232" i="14"/>
  <c r="AN231" i="14"/>
  <c r="AN230" i="14"/>
  <c r="AN229" i="14"/>
  <c r="AN228" i="14"/>
  <c r="AN227" i="14"/>
  <c r="AN226" i="14"/>
  <c r="AN225" i="14"/>
  <c r="AN224" i="14"/>
  <c r="AN223" i="14"/>
  <c r="AN222" i="14"/>
  <c r="AN221" i="14"/>
  <c r="AN220" i="14"/>
  <c r="AN219" i="14"/>
  <c r="AN218" i="14"/>
  <c r="AN217" i="14"/>
  <c r="AN216" i="14"/>
  <c r="AN215" i="14"/>
  <c r="AN214" i="14"/>
  <c r="AN213" i="14"/>
  <c r="AN212" i="14"/>
  <c r="AN211" i="14"/>
  <c r="AN210" i="14"/>
  <c r="AN209" i="14"/>
  <c r="AN208" i="14"/>
  <c r="AN207" i="14"/>
  <c r="AN206" i="14"/>
  <c r="AN205" i="14"/>
  <c r="AN204" i="14"/>
  <c r="AN203" i="14"/>
  <c r="AN202" i="14"/>
  <c r="AN201" i="14"/>
  <c r="AN200" i="14"/>
  <c r="AN199" i="14"/>
  <c r="AN198" i="14"/>
  <c r="AN197" i="14"/>
  <c r="AN196" i="14"/>
  <c r="AN195" i="14"/>
  <c r="AN194" i="14"/>
  <c r="AN193" i="14"/>
  <c r="AN192" i="14"/>
  <c r="AN191" i="14"/>
  <c r="AN190" i="14"/>
  <c r="AN189" i="14"/>
  <c r="AN188" i="14"/>
  <c r="AN187" i="14"/>
  <c r="AN186" i="14"/>
  <c r="AN185" i="14"/>
  <c r="AN184" i="14"/>
  <c r="AN183" i="14"/>
  <c r="AN182" i="14"/>
  <c r="AN181" i="14"/>
  <c r="AN180" i="14"/>
  <c r="AN179" i="14"/>
  <c r="AN178" i="14"/>
  <c r="AN177" i="14"/>
  <c r="AN176" i="14"/>
  <c r="AN175" i="14"/>
  <c r="AN174" i="14"/>
  <c r="AN173" i="14"/>
  <c r="AN172" i="14"/>
  <c r="AN171" i="14"/>
  <c r="AN170" i="14"/>
  <c r="AN169" i="14"/>
  <c r="AN168" i="14"/>
  <c r="AN167" i="14"/>
  <c r="AN166" i="14"/>
  <c r="AN165" i="14"/>
  <c r="AN164" i="14"/>
  <c r="AN163" i="14"/>
  <c r="AN162" i="14"/>
  <c r="AN161" i="14"/>
  <c r="AN160" i="14"/>
  <c r="AN159" i="14"/>
  <c r="AN158" i="14"/>
  <c r="AN157" i="14"/>
  <c r="AN156" i="14"/>
  <c r="AN155" i="14"/>
  <c r="AN154" i="14"/>
  <c r="AN153" i="14"/>
  <c r="AN152" i="14"/>
  <c r="AN151" i="14"/>
  <c r="AN150" i="14"/>
  <c r="AN149" i="14"/>
  <c r="AN148" i="14"/>
  <c r="AN147" i="14"/>
  <c r="AN146" i="14"/>
  <c r="AN145" i="14"/>
  <c r="AN144" i="14"/>
  <c r="AN143" i="14"/>
  <c r="AN142" i="14"/>
  <c r="AN141" i="14"/>
  <c r="AN140" i="14"/>
  <c r="AN139" i="14"/>
  <c r="AN138" i="14"/>
  <c r="AN137" i="14"/>
  <c r="AN136" i="14"/>
  <c r="AN135" i="14"/>
  <c r="AN134" i="14"/>
  <c r="AN133" i="14"/>
  <c r="AN132" i="14"/>
  <c r="AN131" i="14"/>
  <c r="AN130" i="14"/>
  <c r="AN129" i="14"/>
  <c r="AN128" i="14"/>
  <c r="AN127" i="14"/>
  <c r="AN126" i="14"/>
  <c r="AN125" i="14"/>
  <c r="AN124" i="14"/>
  <c r="AN123" i="14"/>
  <c r="AN122" i="14"/>
  <c r="AN121" i="14"/>
  <c r="AN120" i="14"/>
  <c r="AN119" i="14"/>
  <c r="AN118" i="14"/>
  <c r="AN117" i="14"/>
  <c r="AN116" i="14"/>
  <c r="AN115" i="14"/>
  <c r="AN114" i="14"/>
  <c r="AN113" i="14"/>
  <c r="AN112" i="14"/>
  <c r="AN111" i="14"/>
  <c r="AN110" i="14"/>
  <c r="AN109" i="14"/>
  <c r="AN108" i="14"/>
  <c r="AN107" i="14"/>
  <c r="AN106" i="14"/>
  <c r="AN105" i="14"/>
  <c r="AN104" i="14"/>
  <c r="AN103" i="14"/>
  <c r="AN102" i="14"/>
  <c r="AN101" i="14"/>
  <c r="AN100" i="14"/>
  <c r="AN99" i="14"/>
  <c r="AN98" i="14"/>
  <c r="AN97" i="14"/>
  <c r="AN96" i="14"/>
  <c r="AN95" i="14"/>
  <c r="AN94" i="14"/>
  <c r="AN93" i="14"/>
  <c r="AN92" i="14"/>
  <c r="AN91" i="14"/>
  <c r="AN90" i="14"/>
  <c r="AN89" i="14"/>
  <c r="AN88" i="14"/>
  <c r="AN87" i="14"/>
  <c r="AN86" i="14"/>
  <c r="AN85" i="14"/>
  <c r="AN84" i="14"/>
  <c r="AN83" i="14"/>
  <c r="AN82" i="14"/>
  <c r="AN81" i="14"/>
  <c r="AN80" i="14"/>
  <c r="AN79" i="14"/>
  <c r="AN78" i="14"/>
  <c r="AN77" i="14"/>
  <c r="AN76" i="14"/>
  <c r="AN75" i="14"/>
  <c r="AN74" i="14"/>
  <c r="AN73" i="14"/>
  <c r="AN72" i="14"/>
  <c r="AN71" i="14"/>
  <c r="AN70" i="14"/>
  <c r="AN69" i="14"/>
  <c r="AN68" i="14"/>
  <c r="AN67" i="14"/>
  <c r="AN66" i="14"/>
  <c r="AN65" i="14"/>
  <c r="AN64" i="14"/>
  <c r="AN63" i="14"/>
  <c r="AN62" i="14"/>
  <c r="AN61" i="14"/>
  <c r="AN60" i="14"/>
  <c r="AN59" i="14"/>
  <c r="AN58" i="14"/>
  <c r="AN57" i="14"/>
  <c r="AN56" i="14"/>
  <c r="AN55" i="14"/>
  <c r="AN54" i="14"/>
  <c r="AN53" i="14"/>
  <c r="AN52" i="14"/>
  <c r="AN51" i="14"/>
  <c r="AN50" i="14"/>
  <c r="AN49" i="14"/>
  <c r="AN48" i="14"/>
  <c r="AN47" i="14"/>
  <c r="AN46" i="14"/>
  <c r="AN45" i="14"/>
  <c r="AN44" i="14"/>
  <c r="AN43" i="14"/>
  <c r="AN42" i="14"/>
  <c r="AN41" i="14"/>
  <c r="AN40" i="14"/>
  <c r="AN39" i="14"/>
  <c r="AN38" i="14"/>
  <c r="AN37" i="14"/>
  <c r="AN36" i="14"/>
  <c r="AN35" i="14"/>
  <c r="AN34" i="14"/>
  <c r="AN33" i="14"/>
  <c r="AN32" i="14"/>
  <c r="AN31" i="14"/>
  <c r="AN30" i="14"/>
  <c r="AN29" i="14"/>
  <c r="AN28" i="14"/>
  <c r="AN27" i="14"/>
  <c r="AN26" i="14"/>
  <c r="AN25" i="14"/>
  <c r="AN24" i="14"/>
  <c r="AN23" i="14"/>
  <c r="AN22" i="14"/>
  <c r="AN21" i="14"/>
  <c r="AN20" i="14"/>
  <c r="AN19" i="14"/>
  <c r="AN18" i="14"/>
  <c r="AN17" i="14"/>
  <c r="AN16" i="14"/>
  <c r="AN15" i="14"/>
  <c r="AN14" i="14"/>
  <c r="AN13" i="14"/>
  <c r="AH4" i="14" l="1"/>
  <c r="D19" i="14" l="1"/>
  <c r="B3" i="15" l="1"/>
  <c r="F3" i="15" l="1"/>
  <c r="D3" i="15"/>
  <c r="N13" i="14" l="1"/>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8" i="14"/>
  <c r="D17" i="14"/>
  <c r="D16" i="14"/>
  <c r="D15" i="14"/>
  <c r="AJ313" i="14" l="1"/>
  <c r="AM313" i="14" l="1"/>
  <c r="AN313"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alcChain>
</file>

<file path=xl/sharedStrings.xml><?xml version="1.0" encoding="utf-8"?>
<sst xmlns="http://schemas.openxmlformats.org/spreadsheetml/2006/main" count="615" uniqueCount="289">
  <si>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</si>
  <si>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</si>
  <si>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</si>
  <si>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</si>
  <si>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</si>
  <si>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</si>
  <si>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</si>
  <si>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</si>
  <si>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</si>
  <si>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</si>
  <si>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</si>
  <si>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</si>
  <si>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</si>
  <si>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</si>
  <si>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</si>
  <si>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</si>
  <si>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</si>
  <si>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</si>
  <si>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生産性指標の
年平均向上率
（％）</t>
    <rPh sb="0" eb="3">
      <t>セイサンセイ</t>
    </rPh>
    <rPh sb="3" eb="5">
      <t>シヒョウ</t>
    </rPh>
    <rPh sb="7" eb="10">
      <t>ネンヘイキン</t>
    </rPh>
    <rPh sb="10" eb="12">
      <t>コウジョウ</t>
    </rPh>
    <rPh sb="12" eb="13">
      <t>リツ</t>
    </rPh>
    <phoneticPr fontId="18"/>
  </si>
  <si>
    <t>未入力：</t>
    <rPh sb="0" eb="3">
      <t>ミニュウリョク</t>
    </rPh>
    <phoneticPr fontId="18"/>
  </si>
  <si>
    <t>重複：</t>
    <rPh sb="0" eb="2">
      <t>チョウフク</t>
    </rPh>
    <phoneticPr fontId="18"/>
  </si>
  <si>
    <t>エラー表示欄</t>
    <rPh sb="3" eb="5">
      <t>ヒョウジ</t>
    </rPh>
    <rPh sb="5" eb="6">
      <t>ラン</t>
    </rPh>
    <phoneticPr fontId="18"/>
  </si>
  <si>
    <t>年平均向上率が1％未満です。向上率が1%未満のものは申請できませんのでご確認ください。</t>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</si>
  <si>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</si>
  <si>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</si>
  <si>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</si>
  <si>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生産性指標の
年平均向上率：</t>
    <rPh sb="0" eb="3">
      <t>セイサンセイ</t>
    </rPh>
    <rPh sb="3" eb="5">
      <t>シヒョウ</t>
    </rPh>
    <rPh sb="7" eb="10">
      <t>ネンヘイキン</t>
    </rPh>
    <rPh sb="10" eb="12">
      <t>コウジョウ</t>
    </rPh>
    <rPh sb="12" eb="13">
      <t>リツ</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</si>
  <si>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</si>
  <si>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</si>
  <si>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</si>
  <si>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</si>
  <si>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</si>
  <si>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</si>
  <si>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</si>
  <si>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</si>
  <si>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</si>
  <si>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印刷機（有版）</t>
    <phoneticPr fontId="18"/>
  </si>
  <si>
    <t>印刷機械</t>
    <rPh sb="0" eb="2">
      <t>インサツ</t>
    </rPh>
    <phoneticPr fontId="18"/>
  </si>
  <si>
    <t>オフセット印刷機</t>
    <phoneticPr fontId="18"/>
  </si>
  <si>
    <t>印刷速度</t>
    <phoneticPr fontId="18"/>
  </si>
  <si>
    <t>能力値①
印刷速度</t>
    <phoneticPr fontId="18"/>
  </si>
  <si>
    <t>能力値②
最大寸法</t>
    <phoneticPr fontId="18"/>
  </si>
  <si>
    <t>数値</t>
    <rPh sb="0" eb="2">
      <t>スウチ</t>
    </rPh>
    <phoneticPr fontId="18"/>
  </si>
  <si>
    <t>枚/h</t>
    <phoneticPr fontId="18"/>
  </si>
  <si>
    <t>奥行</t>
    <rPh sb="0" eb="2">
      <t>オクユキ</t>
    </rPh>
    <phoneticPr fontId="18"/>
  </si>
  <si>
    <t>必須</t>
    <phoneticPr fontId="18"/>
  </si>
  <si>
    <t>自動表示</t>
    <rPh sb="0" eb="2">
      <t>ジドウ</t>
    </rPh>
    <rPh sb="2" eb="4">
      <t>ヒョウジ</t>
    </rPh>
    <phoneticPr fontId="18"/>
  </si>
  <si>
    <t>能力値①
印刷速度</t>
    <rPh sb="0" eb="3">
      <t>ノウリョクチ</t>
    </rPh>
    <rPh sb="5" eb="7">
      <t>インサツ</t>
    </rPh>
    <rPh sb="7" eb="9">
      <t>ソクド</t>
    </rPh>
    <phoneticPr fontId="18"/>
  </si>
  <si>
    <t>非公表</t>
    <phoneticPr fontId="18"/>
  </si>
  <si>
    <t>×</t>
    <phoneticPr fontId="18"/>
  </si>
  <si>
    <t>枚/h</t>
    <rPh sb="0" eb="1">
      <t>マイ</t>
    </rPh>
    <phoneticPr fontId="18"/>
  </si>
  <si>
    <t>幅もしくはロール紙幅</t>
    <rPh sb="0" eb="1">
      <t>ハバ</t>
    </rPh>
    <rPh sb="8" eb="9">
      <t>シ</t>
    </rPh>
    <rPh sb="9" eb="10">
      <t>ハバ</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</si>
  <si>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</si>
  <si>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</si>
  <si>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</si>
  <si>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</si>
  <si>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製造事業者名
(フリガナ)
※法人格は不要です</t>
    <rPh sb="0" eb="2">
      <t>セイゾウ</t>
    </rPh>
    <rPh sb="2" eb="4">
      <t>ジギョウ</t>
    </rPh>
    <rPh sb="4" eb="5">
      <t>シャ</t>
    </rPh>
    <rPh sb="5" eb="6">
      <t>メイ</t>
    </rPh>
    <rPh sb="15" eb="16">
      <t>ホウ</t>
    </rPh>
    <rPh sb="16" eb="18">
      <t>ジンカク</t>
    </rPh>
    <rPh sb="19" eb="21">
      <t>フヨウ</t>
    </rPh>
    <phoneticPr fontId="18"/>
  </si>
  <si>
    <t>一代前モデル生産性指標</t>
    <rPh sb="0" eb="3">
      <t>イチダイマエ</t>
    </rPh>
    <rPh sb="6" eb="9">
      <t>セイサンセイ</t>
    </rPh>
    <rPh sb="9" eb="11">
      <t>シヒョウ</t>
    </rPh>
    <phoneticPr fontId="18"/>
  </si>
  <si>
    <t>能力値②　最大寸法（幅×奥行もしくはロール紙幅）</t>
    <rPh sb="0" eb="3">
      <t>ノウリョクチ</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</si>
  <si>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</si>
  <si>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</si>
  <si>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</si>
  <si>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</si>
  <si>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</si>
  <si>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</si>
  <si>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</si>
  <si>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phoneticPr fontId="18"/>
  </si>
  <si>
    <t>指標</t>
    <rPh sb="0" eb="2">
      <t>シヒョウ</t>
    </rPh>
    <phoneticPr fontId="18"/>
  </si>
  <si>
    <t>設備区分</t>
    <rPh sb="0" eb="2">
      <t>セツビ</t>
    </rPh>
    <rPh sb="2" eb="4">
      <t>クブン</t>
    </rPh>
    <phoneticPr fontId="18"/>
  </si>
  <si>
    <t>種別</t>
    <phoneticPr fontId="18"/>
  </si>
  <si>
    <t>生産性</t>
    <rPh sb="0" eb="3">
      <t>セイサンセイ</t>
    </rPh>
    <phoneticPr fontId="18"/>
  </si>
  <si>
    <t>一代前モデル
販売開始年</t>
    <rPh sb="0" eb="3">
      <t>イチダイマエ</t>
    </rPh>
    <rPh sb="7" eb="9">
      <t>ハンバイ</t>
    </rPh>
    <rPh sb="9" eb="11">
      <t>カイシ</t>
    </rPh>
    <rPh sb="11" eb="12">
      <t>ネン</t>
    </rPh>
    <phoneticPr fontId="18"/>
  </si>
  <si>
    <t>登録製品型番
販売開始年</t>
    <rPh sb="0" eb="2">
      <t>トウロク</t>
    </rPh>
    <rPh sb="2" eb="4">
      <t>セイヒン</t>
    </rPh>
    <rPh sb="4" eb="6">
      <t>カタバン</t>
    </rPh>
    <rPh sb="7" eb="9">
      <t>ハンバイ</t>
    </rPh>
    <rPh sb="9" eb="11">
      <t>カイシ</t>
    </rPh>
    <rPh sb="11" eb="12">
      <t>ネン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</si>
  <si>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</si>
  <si>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寸法種類</t>
    <phoneticPr fontId="18"/>
  </si>
  <si>
    <t>非公表</t>
    <rPh sb="0" eb="3">
      <t>ヒコウヒョウ</t>
    </rPh>
    <phoneticPr fontId="18"/>
  </si>
  <si>
    <t>ワイルドカードの内訳一覧</t>
    <rPh sb="8" eb="10">
      <t>ウチワケ</t>
    </rPh>
    <rPh sb="10" eb="12">
      <t>イチラン</t>
    </rPh>
    <phoneticPr fontId="18"/>
  </si>
  <si>
    <t>対象外</t>
    <rPh sb="0" eb="3">
      <t>タイショウガイ</t>
    </rPh>
    <phoneticPr fontId="18"/>
  </si>
  <si>
    <t>事務局
備考欄</t>
    <phoneticPr fontId="18"/>
  </si>
  <si>
    <t>希望小売価格
（千円）</t>
    <phoneticPr fontId="18"/>
  </si>
  <si>
    <t>必須（条件有）</t>
    <rPh sb="0" eb="2">
      <t>ヒッス</t>
    </rPh>
    <rPh sb="3" eb="5">
      <t>ジョウケン</t>
    </rPh>
    <rPh sb="5" eb="6">
      <t>アリ</t>
    </rPh>
    <phoneticPr fontId="18"/>
  </si>
  <si>
    <t>性能区分
（カテゴリー番号）</t>
    <rPh sb="0" eb="4">
      <t>セイノウクブン</t>
    </rPh>
    <rPh sb="11" eb="13">
      <t>バンゴウ</t>
    </rPh>
    <phoneticPr fontId="18"/>
  </si>
  <si>
    <r>
      <t>1,000mm</t>
    </r>
    <r>
      <rPr>
        <sz val="8"/>
        <color rgb="FF000000"/>
        <rFont val="Arial"/>
        <family val="2"/>
      </rPr>
      <t>以下</t>
    </r>
  </si>
  <si>
    <r>
      <t>27ｍ/min</t>
    </r>
    <r>
      <rPr>
        <sz val="8"/>
        <color rgb="FF000000"/>
        <rFont val="Arial"/>
        <family val="2"/>
      </rPr>
      <t>以上</t>
    </r>
  </si>
  <si>
    <t>-</t>
  </si>
  <si>
    <t>生産性</t>
  </si>
  <si>
    <r>
      <t>50ｍ/min</t>
    </r>
    <r>
      <rPr>
        <sz val="8"/>
        <color rgb="FF000000"/>
        <rFont val="Arial"/>
        <family val="2"/>
      </rPr>
      <t>以上</t>
    </r>
  </si>
  <si>
    <t>巻取基材幅</t>
  </si>
  <si>
    <r>
      <t>7ｍ/min</t>
    </r>
    <r>
      <rPr>
        <sz val="8"/>
        <color rgb="FF000000"/>
        <rFont val="Arial"/>
        <family val="2"/>
      </rPr>
      <t>以上</t>
    </r>
  </si>
  <si>
    <r>
      <t>380mm</t>
    </r>
    <r>
      <rPr>
        <sz val="8"/>
        <color rgb="FF000000"/>
        <rFont val="Arial"/>
        <family val="2"/>
      </rPr>
      <t>以下</t>
    </r>
  </si>
  <si>
    <t>連帳印刷機</t>
  </si>
  <si>
    <r>
      <t>300/min</t>
    </r>
    <r>
      <rPr>
        <sz val="8"/>
        <color rgb="FF000000"/>
        <rFont val="Arial"/>
        <family val="2"/>
      </rPr>
      <t>以上</t>
    </r>
  </si>
  <si>
    <r>
      <t>60ｍ/min</t>
    </r>
    <r>
      <rPr>
        <sz val="8"/>
        <color rgb="FF000000"/>
        <rFont val="Arial"/>
        <family val="2"/>
      </rPr>
      <t>以上</t>
    </r>
  </si>
  <si>
    <r>
      <t>20ｍ/min</t>
    </r>
    <r>
      <rPr>
        <sz val="8"/>
        <color rgb="FF000000"/>
        <rFont val="Arial"/>
        <family val="2"/>
      </rPr>
      <t>以上</t>
    </r>
  </si>
  <si>
    <t>巻取紙幅</t>
  </si>
  <si>
    <r>
      <t>19ｍ/min</t>
    </r>
    <r>
      <rPr>
        <sz val="8"/>
        <color rgb="FF000000"/>
        <rFont val="Arial"/>
        <family val="2"/>
      </rPr>
      <t>以上</t>
    </r>
  </si>
  <si>
    <r>
      <t>120m/min</t>
    </r>
    <r>
      <rPr>
        <sz val="8"/>
        <color rgb="FF000000"/>
        <rFont val="Arial"/>
        <family val="2"/>
      </rPr>
      <t>以上</t>
    </r>
  </si>
  <si>
    <r>
      <t>-</t>
    </r>
    <r>
      <rPr>
        <sz val="8"/>
        <color rgb="FF000000"/>
        <rFont val="Arial"/>
        <family val="2"/>
      </rPr>
      <t>　</t>
    </r>
  </si>
  <si>
    <t>連帳式（ロール式）</t>
  </si>
  <si>
    <t>デジタル</t>
  </si>
  <si>
    <r>
      <t>B1</t>
    </r>
    <r>
      <rPr>
        <sz val="8"/>
        <color rgb="FF000000"/>
        <rFont val="Arial"/>
        <family val="2"/>
      </rPr>
      <t>以上</t>
    </r>
    <r>
      <rPr>
        <sz val="8"/>
        <color rgb="FF000000"/>
        <rFont val="Times New Roman"/>
        <family val="1"/>
      </rPr>
      <t>B0</t>
    </r>
    <r>
      <rPr>
        <sz val="8"/>
        <color rgb="FF000000"/>
        <rFont val="Arial"/>
        <family val="2"/>
      </rPr>
      <t>未満</t>
    </r>
  </si>
  <si>
    <t>用紙サイズ</t>
  </si>
  <si>
    <r>
      <t>B2</t>
    </r>
    <r>
      <rPr>
        <sz val="8"/>
        <color rgb="FF000000"/>
        <rFont val="Arial"/>
        <family val="2"/>
      </rPr>
      <t>以上</t>
    </r>
    <r>
      <rPr>
        <sz val="8"/>
        <color rgb="FF000000"/>
        <rFont val="Times New Roman"/>
        <family val="1"/>
      </rPr>
      <t>B1</t>
    </r>
    <r>
      <rPr>
        <sz val="8"/>
        <color rgb="FF000000"/>
        <rFont val="Arial"/>
        <family val="2"/>
      </rPr>
      <t>未満</t>
    </r>
  </si>
  <si>
    <t>枚葉印刷機</t>
  </si>
  <si>
    <t>枚葉式</t>
  </si>
  <si>
    <r>
      <t>2000</t>
    </r>
    <r>
      <rPr>
        <sz val="8"/>
        <color rgb="FF000000"/>
        <rFont val="Arial"/>
        <family val="2"/>
      </rPr>
      <t>枚</t>
    </r>
    <r>
      <rPr>
        <sz val="8"/>
        <color rgb="FF000000"/>
        <rFont val="Times New Roman"/>
        <family val="1"/>
      </rPr>
      <t>/</t>
    </r>
    <r>
      <rPr>
        <sz val="8"/>
        <color rgb="FF000000"/>
        <rFont val="Arial"/>
        <family val="2"/>
      </rPr>
      <t>時以上</t>
    </r>
  </si>
  <si>
    <t>印刷幅</t>
  </si>
  <si>
    <r>
      <t>1000</t>
    </r>
    <r>
      <rPr>
        <sz val="8"/>
        <color rgb="FF000000"/>
        <rFont val="Arial"/>
        <family val="2"/>
      </rPr>
      <t>枚</t>
    </r>
    <r>
      <rPr>
        <sz val="8"/>
        <color rgb="FF000000"/>
        <rFont val="Times New Roman"/>
        <family val="1"/>
      </rPr>
      <t>/</t>
    </r>
    <r>
      <rPr>
        <sz val="8"/>
        <color rgb="FF000000"/>
        <rFont val="Arial"/>
        <family val="2"/>
      </rPr>
      <t>時以上</t>
    </r>
  </si>
  <si>
    <t>（サイズは最大印刷幅）</t>
  </si>
  <si>
    <t>シルク印刷機　</t>
  </si>
  <si>
    <r>
      <t>11</t>
    </r>
    <r>
      <rPr>
        <sz val="8"/>
        <color rgb="FF000000"/>
        <rFont val="Arial"/>
        <family val="2"/>
      </rPr>
      <t>色～</t>
    </r>
  </si>
  <si>
    <r>
      <t>７色～</t>
    </r>
    <r>
      <rPr>
        <sz val="8"/>
        <color rgb="FF000000"/>
        <rFont val="Times New Roman"/>
        <family val="1"/>
      </rPr>
      <t>10</t>
    </r>
    <r>
      <rPr>
        <sz val="8"/>
        <color rgb="FF000000"/>
        <rFont val="Arial"/>
        <family val="2"/>
      </rPr>
      <t>色</t>
    </r>
  </si>
  <si>
    <t>～６色</t>
  </si>
  <si>
    <r>
      <t>1,500mm</t>
    </r>
    <r>
      <rPr>
        <sz val="8"/>
        <color rgb="FF000000"/>
        <rFont val="Arial"/>
        <family val="2"/>
      </rPr>
      <t>超</t>
    </r>
  </si>
  <si>
    <r>
      <t>1,500mm</t>
    </r>
    <r>
      <rPr>
        <sz val="8"/>
        <color rgb="FF000000"/>
        <rFont val="Arial"/>
        <family val="2"/>
      </rPr>
      <t>以下</t>
    </r>
  </si>
  <si>
    <r>
      <t>200m/min</t>
    </r>
    <r>
      <rPr>
        <sz val="8"/>
        <color rgb="FF000000"/>
        <rFont val="Arial"/>
        <family val="2"/>
      </rPr>
      <t>以上</t>
    </r>
  </si>
  <si>
    <r>
      <t>1,300mm</t>
    </r>
    <r>
      <rPr>
        <sz val="8"/>
        <color rgb="FF000000"/>
        <rFont val="Arial"/>
        <family val="2"/>
      </rPr>
      <t>超～</t>
    </r>
  </si>
  <si>
    <r>
      <t>1,300mm</t>
    </r>
    <r>
      <rPr>
        <sz val="8"/>
        <color rgb="FF000000"/>
        <rFont val="Arial"/>
        <family val="2"/>
      </rPr>
      <t>以下</t>
    </r>
  </si>
  <si>
    <r>
      <t>1,000mm</t>
    </r>
    <r>
      <rPr>
        <sz val="8"/>
        <color rgb="FF000000"/>
        <rFont val="Arial"/>
        <family val="2"/>
      </rPr>
      <t>超～</t>
    </r>
  </si>
  <si>
    <t>（サイズはガイドロール巾）</t>
  </si>
  <si>
    <r>
      <t>150m/min</t>
    </r>
    <r>
      <rPr>
        <sz val="8"/>
        <color rgb="FF000000"/>
        <rFont val="Arial"/>
        <family val="2"/>
      </rPr>
      <t>以上</t>
    </r>
  </si>
  <si>
    <t>振分けタイプ</t>
  </si>
  <si>
    <t>色数</t>
  </si>
  <si>
    <t>（グラビア）</t>
  </si>
  <si>
    <t>ガイドロール巾</t>
  </si>
  <si>
    <t>ストレートタイプ</t>
  </si>
  <si>
    <t>グラビア輪転機</t>
  </si>
  <si>
    <t>凹版</t>
  </si>
  <si>
    <r>
      <t>200shot/m</t>
    </r>
    <r>
      <rPr>
        <sz val="8"/>
        <color rgb="FF000000"/>
        <rFont val="Arial"/>
        <family val="2"/>
      </rPr>
      <t>以上</t>
    </r>
  </si>
  <si>
    <r>
      <t>5</t>
    </r>
    <r>
      <rPr>
        <sz val="8"/>
        <color rgb="FF000000"/>
        <rFont val="Arial"/>
        <family val="2"/>
      </rPr>
      <t>色～</t>
    </r>
  </si>
  <si>
    <r>
      <t>210shot/m</t>
    </r>
    <r>
      <rPr>
        <sz val="8"/>
        <color rgb="FF000000"/>
        <rFont val="Arial"/>
        <family val="2"/>
      </rPr>
      <t>以上</t>
    </r>
  </si>
  <si>
    <r>
      <t>～</t>
    </r>
    <r>
      <rPr>
        <sz val="8"/>
        <color rgb="FF000000"/>
        <rFont val="Times New Roman"/>
        <family val="1"/>
      </rPr>
      <t>4</t>
    </r>
    <r>
      <rPr>
        <sz val="8"/>
        <color rgb="FF000000"/>
        <rFont val="Arial"/>
        <family val="2"/>
      </rPr>
      <t>色</t>
    </r>
  </si>
  <si>
    <r>
      <t>10㌅</t>
    </r>
    <r>
      <rPr>
        <sz val="8"/>
        <color rgb="FF000000"/>
        <rFont val="Arial"/>
        <family val="2"/>
      </rPr>
      <t>超</t>
    </r>
  </si>
  <si>
    <r>
      <t>（サイズは最大巻取（紙</t>
    </r>
    <r>
      <rPr>
        <sz val="8"/>
        <color rgb="FF000000"/>
        <rFont val="Times New Roman"/>
        <family val="1"/>
      </rPr>
      <t>/</t>
    </r>
    <r>
      <rPr>
        <sz val="8"/>
        <color rgb="FF000000"/>
        <rFont val="Arial"/>
        <family val="2"/>
      </rPr>
      <t>基材）幅）</t>
    </r>
  </si>
  <si>
    <r>
      <t>150shot/m</t>
    </r>
    <r>
      <rPr>
        <sz val="8"/>
        <color rgb="FF000000"/>
        <rFont val="Arial"/>
        <family val="2"/>
      </rPr>
      <t>以上</t>
    </r>
  </si>
  <si>
    <r>
      <t>～</t>
    </r>
    <r>
      <rPr>
        <sz val="8"/>
        <color rgb="FF000000"/>
        <rFont val="Times New Roman"/>
        <family val="1"/>
      </rPr>
      <t>10㌅</t>
    </r>
  </si>
  <si>
    <t>シールラベル印刷機（間欠）</t>
  </si>
  <si>
    <r>
      <t>8</t>
    </r>
    <r>
      <rPr>
        <sz val="8"/>
        <color rgb="FF000000"/>
        <rFont val="Arial"/>
        <family val="2"/>
      </rPr>
      <t>色～</t>
    </r>
  </si>
  <si>
    <r>
      <t>5</t>
    </r>
    <r>
      <rPr>
        <sz val="8"/>
        <color rgb="FF000000"/>
        <rFont val="Arial"/>
        <family val="2"/>
      </rPr>
      <t>色～</t>
    </r>
    <r>
      <rPr>
        <sz val="8"/>
        <color rgb="FF000000"/>
        <rFont val="Times New Roman"/>
        <family val="1"/>
      </rPr>
      <t>7</t>
    </r>
    <r>
      <rPr>
        <sz val="8"/>
        <color rgb="FF000000"/>
        <rFont val="Arial"/>
        <family val="2"/>
      </rPr>
      <t>色</t>
    </r>
  </si>
  <si>
    <r>
      <t>100ｍ/m</t>
    </r>
    <r>
      <rPr>
        <sz val="8"/>
        <color rgb="FF000000"/>
        <rFont val="Arial"/>
        <family val="2"/>
      </rPr>
      <t>以上</t>
    </r>
  </si>
  <si>
    <r>
      <t>10㌅</t>
    </r>
    <r>
      <rPr>
        <sz val="8"/>
        <color rgb="FF000000"/>
        <rFont val="Arial"/>
        <family val="2"/>
      </rPr>
      <t>以下</t>
    </r>
  </si>
  <si>
    <t>シールラベル印刷機（連続）</t>
  </si>
  <si>
    <r>
      <t>300ｍ/m</t>
    </r>
    <r>
      <rPr>
        <sz val="8"/>
        <color rgb="FF000000"/>
        <rFont val="Arial"/>
        <family val="2"/>
      </rPr>
      <t>以上</t>
    </r>
  </si>
  <si>
    <t>７色～</t>
  </si>
  <si>
    <r>
      <t>600㎜</t>
    </r>
    <r>
      <rPr>
        <sz val="8"/>
        <color rgb="FF000000"/>
        <rFont val="Arial"/>
        <family val="2"/>
      </rPr>
      <t>超</t>
    </r>
  </si>
  <si>
    <t>１１色～</t>
  </si>
  <si>
    <r>
      <t>120ｍ/m</t>
    </r>
    <r>
      <rPr>
        <sz val="8"/>
        <color rgb="FF000000"/>
        <rFont val="Arial"/>
        <family val="2"/>
      </rPr>
      <t>以上</t>
    </r>
  </si>
  <si>
    <t>７色～１０色</t>
  </si>
  <si>
    <r>
      <t>巻取（紙</t>
    </r>
    <r>
      <rPr>
        <sz val="8"/>
        <color rgb="FF000000"/>
        <rFont val="Times New Roman"/>
        <family val="1"/>
      </rPr>
      <t>/</t>
    </r>
    <r>
      <rPr>
        <sz val="8"/>
        <color rgb="FF000000"/>
        <rFont val="Arial"/>
        <family val="2"/>
      </rPr>
      <t>基材）幅</t>
    </r>
  </si>
  <si>
    <r>
      <t>600㎜</t>
    </r>
    <r>
      <rPr>
        <sz val="8"/>
        <color rgb="FF000000"/>
        <rFont val="Arial"/>
        <family val="2"/>
      </rPr>
      <t>以下</t>
    </r>
  </si>
  <si>
    <t>フレキソ輪転機</t>
  </si>
  <si>
    <t>輪転機</t>
  </si>
  <si>
    <r>
      <t>120</t>
    </r>
    <r>
      <rPr>
        <sz val="8"/>
        <color rgb="FF000000"/>
        <rFont val="Arial"/>
        <family val="2"/>
      </rPr>
      <t>枚</t>
    </r>
    <r>
      <rPr>
        <sz val="8"/>
        <color rgb="FF000000"/>
        <rFont val="Times New Roman"/>
        <family val="1"/>
      </rPr>
      <t>/</t>
    </r>
    <r>
      <rPr>
        <sz val="8"/>
        <color rgb="FF000000"/>
        <rFont val="Arial"/>
        <family val="2"/>
      </rPr>
      <t>分以上</t>
    </r>
  </si>
  <si>
    <r>
      <t>60㌅</t>
    </r>
    <r>
      <rPr>
        <sz val="8"/>
        <color rgb="FF000000"/>
        <rFont val="Arial"/>
        <family val="2"/>
      </rPr>
      <t>超</t>
    </r>
  </si>
  <si>
    <r>
      <t>250</t>
    </r>
    <r>
      <rPr>
        <sz val="8"/>
        <color rgb="FF000000"/>
        <rFont val="Arial"/>
        <family val="2"/>
      </rPr>
      <t>枚</t>
    </r>
    <r>
      <rPr>
        <sz val="8"/>
        <color rgb="FF000000"/>
        <rFont val="Times New Roman"/>
        <family val="1"/>
      </rPr>
      <t>/</t>
    </r>
    <r>
      <rPr>
        <sz val="8"/>
        <color rgb="FF000000"/>
        <rFont val="Arial"/>
        <family val="2"/>
      </rPr>
      <t>分以上</t>
    </r>
  </si>
  <si>
    <r>
      <t>(</t>
    </r>
    <r>
      <rPr>
        <sz val="8"/>
        <color rgb="FF000000"/>
        <rFont val="Arial"/>
        <family val="2"/>
      </rPr>
      <t>サイズはシリンダー円周）　</t>
    </r>
  </si>
  <si>
    <r>
      <t>350</t>
    </r>
    <r>
      <rPr>
        <sz val="8"/>
        <color rgb="FF000000"/>
        <rFont val="Arial"/>
        <family val="2"/>
      </rPr>
      <t>枚</t>
    </r>
    <r>
      <rPr>
        <sz val="8"/>
        <color rgb="FF000000"/>
        <rFont val="Times New Roman"/>
        <family val="1"/>
      </rPr>
      <t>/</t>
    </r>
    <r>
      <rPr>
        <sz val="8"/>
        <color rgb="FF000000"/>
        <rFont val="Arial"/>
        <family val="2"/>
      </rPr>
      <t>分以上</t>
    </r>
  </si>
  <si>
    <r>
      <t>45㌅</t>
    </r>
    <r>
      <rPr>
        <sz val="8"/>
        <color rgb="FF000000"/>
        <rFont val="Arial"/>
        <family val="2"/>
      </rPr>
      <t>以下</t>
    </r>
  </si>
  <si>
    <t>フレキソプリンター</t>
  </si>
  <si>
    <r>
      <t>90</t>
    </r>
    <r>
      <rPr>
        <sz val="8"/>
        <color rgb="FF000000"/>
        <rFont val="Arial"/>
        <family val="2"/>
      </rPr>
      <t>枚</t>
    </r>
    <r>
      <rPr>
        <sz val="8"/>
        <color rgb="FF000000"/>
        <rFont val="Times New Roman"/>
        <family val="1"/>
      </rPr>
      <t>/</t>
    </r>
    <r>
      <rPr>
        <sz val="8"/>
        <color rgb="FF000000"/>
        <rFont val="Arial"/>
        <family val="2"/>
      </rPr>
      <t>分以上</t>
    </r>
  </si>
  <si>
    <r>
      <t>150</t>
    </r>
    <r>
      <rPr>
        <sz val="8"/>
        <color rgb="FF000000"/>
        <rFont val="Arial"/>
        <family val="2"/>
      </rPr>
      <t>枚</t>
    </r>
    <r>
      <rPr>
        <sz val="8"/>
        <color rgb="FF000000"/>
        <rFont val="Times New Roman"/>
        <family val="1"/>
      </rPr>
      <t>/</t>
    </r>
    <r>
      <rPr>
        <sz val="8"/>
        <color rgb="FF000000"/>
        <rFont val="Arial"/>
        <family val="2"/>
      </rPr>
      <t>分以上</t>
    </r>
  </si>
  <si>
    <r>
      <t>200</t>
    </r>
    <r>
      <rPr>
        <sz val="8"/>
        <color rgb="FF000000"/>
        <rFont val="Arial"/>
        <family val="2"/>
      </rPr>
      <t>枚</t>
    </r>
    <r>
      <rPr>
        <sz val="8"/>
        <color rgb="FF000000"/>
        <rFont val="Times New Roman"/>
        <family val="1"/>
      </rPr>
      <t>/</t>
    </r>
    <r>
      <rPr>
        <sz val="8"/>
        <color rgb="FF000000"/>
        <rFont val="Arial"/>
        <family val="2"/>
      </rPr>
      <t>分以上</t>
    </r>
  </si>
  <si>
    <t>フレキソロータリーダイカッター</t>
  </si>
  <si>
    <r>
      <t>300</t>
    </r>
    <r>
      <rPr>
        <sz val="8"/>
        <color rgb="FF000000"/>
        <rFont val="Arial"/>
        <family val="2"/>
      </rPr>
      <t>枚</t>
    </r>
    <r>
      <rPr>
        <sz val="8"/>
        <color rgb="FF000000"/>
        <rFont val="Times New Roman"/>
        <family val="1"/>
      </rPr>
      <t>/</t>
    </r>
    <r>
      <rPr>
        <sz val="8"/>
        <color rgb="FF000000"/>
        <rFont val="Arial"/>
        <family val="2"/>
      </rPr>
      <t>分以上</t>
    </r>
  </si>
  <si>
    <r>
      <t>(</t>
    </r>
    <r>
      <rPr>
        <sz val="8"/>
        <color rgb="FF000000"/>
        <rFont val="Arial"/>
        <family val="2"/>
      </rPr>
      <t>サイズはシリンダー円周）</t>
    </r>
  </si>
  <si>
    <r>
      <t>（ﾌﾚｷｿ</t>
    </r>
    <r>
      <rPr>
        <sz val="8"/>
        <color rgb="FF000000"/>
        <rFont val="Times New Roman"/>
        <family val="1"/>
      </rPr>
      <t>/</t>
    </r>
    <r>
      <rPr>
        <sz val="8"/>
        <color rgb="FF000000"/>
        <rFont val="Arial"/>
        <family val="2"/>
      </rPr>
      <t>樹脂凸版）</t>
    </r>
  </si>
  <si>
    <t>シリンダー円周</t>
  </si>
  <si>
    <t>フレキソフォルダーグルアー</t>
  </si>
  <si>
    <t>シート印刷機</t>
  </si>
  <si>
    <t>凸版</t>
  </si>
  <si>
    <r>
      <t>13000</t>
    </r>
    <r>
      <rPr>
        <sz val="8"/>
        <color rgb="FF000000"/>
        <rFont val="Arial"/>
        <family val="2"/>
      </rPr>
      <t>枚</t>
    </r>
    <r>
      <rPr>
        <sz val="8"/>
        <color rgb="FF000000"/>
        <rFont val="Times New Roman"/>
        <family val="1"/>
      </rPr>
      <t>/h</t>
    </r>
    <r>
      <rPr>
        <sz val="8"/>
        <color rgb="FF000000"/>
        <rFont val="Arial"/>
        <family val="2"/>
      </rPr>
      <t>以上</t>
    </r>
  </si>
  <si>
    <r>
      <t>7</t>
    </r>
    <r>
      <rPr>
        <sz val="8"/>
        <color rgb="FF000000"/>
        <rFont val="Arial"/>
        <family val="2"/>
      </rPr>
      <t>胴～</t>
    </r>
  </si>
  <si>
    <r>
      <t>12000</t>
    </r>
    <r>
      <rPr>
        <sz val="8"/>
        <color rgb="FF000000"/>
        <rFont val="Arial"/>
        <family val="2"/>
      </rPr>
      <t>枚</t>
    </r>
    <r>
      <rPr>
        <sz val="8"/>
        <color rgb="FF000000"/>
        <rFont val="Times New Roman"/>
        <family val="1"/>
      </rPr>
      <t>/h</t>
    </r>
    <r>
      <rPr>
        <sz val="8"/>
        <color rgb="FF000000"/>
        <rFont val="Arial"/>
        <family val="2"/>
      </rPr>
      <t>以上</t>
    </r>
  </si>
  <si>
    <r>
      <t>4</t>
    </r>
    <r>
      <rPr>
        <sz val="8"/>
        <color rgb="FF000000"/>
        <rFont val="Arial"/>
        <family val="2"/>
      </rPr>
      <t>胴～</t>
    </r>
    <r>
      <rPr>
        <sz val="8"/>
        <color rgb="FF000000"/>
        <rFont val="Times New Roman"/>
        <family val="1"/>
      </rPr>
      <t>6</t>
    </r>
  </si>
  <si>
    <r>
      <t>～</t>
    </r>
    <r>
      <rPr>
        <sz val="8"/>
        <color rgb="FF000000"/>
        <rFont val="Times New Roman"/>
        <family val="1"/>
      </rPr>
      <t>3</t>
    </r>
    <r>
      <rPr>
        <sz val="8"/>
        <color rgb="FF000000"/>
        <rFont val="Arial"/>
        <family val="2"/>
      </rPr>
      <t>胴</t>
    </r>
  </si>
  <si>
    <r>
      <t>四六全（</t>
    </r>
    <r>
      <rPr>
        <sz val="8"/>
        <color rgb="FF000000"/>
        <rFont val="Times New Roman"/>
        <family val="1"/>
      </rPr>
      <t>A</t>
    </r>
    <r>
      <rPr>
        <sz val="8"/>
        <color rgb="FF000000"/>
        <rFont val="Arial"/>
        <family val="2"/>
      </rPr>
      <t>倍）～</t>
    </r>
  </si>
  <si>
    <r>
      <t>4</t>
    </r>
    <r>
      <rPr>
        <sz val="8"/>
        <color rgb="FF000000"/>
        <rFont val="Arial"/>
        <family val="2"/>
      </rPr>
      <t>胴～</t>
    </r>
    <r>
      <rPr>
        <sz val="8"/>
        <color rgb="FF000000"/>
        <rFont val="Times New Roman"/>
        <family val="1"/>
      </rPr>
      <t>6</t>
    </r>
    <r>
      <rPr>
        <sz val="8"/>
        <color rgb="FF000000"/>
        <rFont val="Arial"/>
        <family val="2"/>
      </rPr>
      <t>胴</t>
    </r>
  </si>
  <si>
    <r>
      <t>～</t>
    </r>
    <r>
      <rPr>
        <sz val="8"/>
        <color rgb="FF000000"/>
        <rFont val="Times New Roman"/>
        <family val="1"/>
      </rPr>
      <t>2</t>
    </r>
    <r>
      <rPr>
        <sz val="8"/>
        <color rgb="FF000000"/>
        <rFont val="Arial"/>
        <family val="2"/>
      </rPr>
      <t>胴</t>
    </r>
  </si>
  <si>
    <r>
      <t>菊全（</t>
    </r>
    <r>
      <rPr>
        <sz val="8"/>
        <color rgb="FF000000"/>
        <rFont val="Times New Roman"/>
        <family val="1"/>
      </rPr>
      <t>A</t>
    </r>
    <r>
      <rPr>
        <sz val="8"/>
        <color rgb="FF000000"/>
        <rFont val="Arial"/>
        <family val="2"/>
      </rPr>
      <t>全）</t>
    </r>
  </si>
  <si>
    <r>
      <t>5</t>
    </r>
    <r>
      <rPr>
        <sz val="8"/>
        <color rgb="FF000000"/>
        <rFont val="Arial"/>
        <family val="2"/>
      </rPr>
      <t>胴以上</t>
    </r>
  </si>
  <si>
    <r>
      <t>3</t>
    </r>
    <r>
      <rPr>
        <sz val="8"/>
        <color rgb="FF000000"/>
        <rFont val="Arial"/>
        <family val="2"/>
      </rPr>
      <t>～</t>
    </r>
    <r>
      <rPr>
        <sz val="8"/>
        <color rgb="FF000000"/>
        <rFont val="Times New Roman"/>
        <family val="1"/>
      </rPr>
      <t>4</t>
    </r>
    <r>
      <rPr>
        <sz val="8"/>
        <color rgb="FF000000"/>
        <rFont val="Arial"/>
        <family val="2"/>
      </rPr>
      <t>胴</t>
    </r>
  </si>
  <si>
    <r>
      <t>菊半（</t>
    </r>
    <r>
      <rPr>
        <sz val="8"/>
        <color rgb="FF000000"/>
        <rFont val="Times New Roman"/>
        <family val="1"/>
      </rPr>
      <t>A</t>
    </r>
    <r>
      <rPr>
        <sz val="8"/>
        <color rgb="FF000000"/>
        <rFont val="Arial"/>
        <family val="2"/>
      </rPr>
      <t>半）</t>
    </r>
  </si>
  <si>
    <t>胴数</t>
  </si>
  <si>
    <r>
      <t>4</t>
    </r>
    <r>
      <rPr>
        <sz val="8"/>
        <color rgb="FF000000"/>
        <rFont val="Arial"/>
        <family val="2"/>
      </rPr>
      <t>胴～</t>
    </r>
  </si>
  <si>
    <r>
      <t>11000</t>
    </r>
    <r>
      <rPr>
        <sz val="8"/>
        <color rgb="FF000000"/>
        <rFont val="Arial"/>
        <family val="2"/>
      </rPr>
      <t>枚</t>
    </r>
    <r>
      <rPr>
        <sz val="8"/>
        <color rgb="FF000000"/>
        <rFont val="Times New Roman"/>
        <family val="1"/>
      </rPr>
      <t>/h</t>
    </r>
    <r>
      <rPr>
        <sz val="8"/>
        <color rgb="FF000000"/>
        <rFont val="Arial"/>
        <family val="2"/>
      </rPr>
      <t>以上</t>
    </r>
  </si>
  <si>
    <t>～菊四裁</t>
  </si>
  <si>
    <r>
      <t>（サイズは最大用紙（紙</t>
    </r>
    <r>
      <rPr>
        <sz val="8"/>
        <color rgb="FF000000"/>
        <rFont val="Times New Roman"/>
        <family val="1"/>
      </rPr>
      <t>/</t>
    </r>
    <r>
      <rPr>
        <sz val="8"/>
        <color rgb="FF000000"/>
        <rFont val="Arial"/>
        <family val="2"/>
      </rPr>
      <t>基材）サイズ）</t>
    </r>
  </si>
  <si>
    <r>
      <t>180shot/min</t>
    </r>
    <r>
      <rPr>
        <sz val="8"/>
        <color rgb="FF000000"/>
        <rFont val="Arial"/>
        <family val="2"/>
      </rPr>
      <t>以上</t>
    </r>
  </si>
  <si>
    <r>
      <t>200shot/min</t>
    </r>
    <r>
      <rPr>
        <sz val="8"/>
        <color rgb="FF000000"/>
        <rFont val="Arial"/>
        <family val="2"/>
      </rPr>
      <t>以上</t>
    </r>
  </si>
  <si>
    <r>
      <t>（サイズは最大巻取（紙</t>
    </r>
    <r>
      <rPr>
        <sz val="8"/>
        <color rgb="FF000000"/>
        <rFont val="Times New Roman"/>
        <family val="1"/>
      </rPr>
      <t>/</t>
    </r>
    <r>
      <rPr>
        <sz val="8"/>
        <color rgb="FF000000"/>
        <rFont val="Arial"/>
        <family val="2"/>
      </rPr>
      <t>基材）幅）　</t>
    </r>
  </si>
  <si>
    <r>
      <t>120shot/min</t>
    </r>
    <r>
      <rPr>
        <sz val="8"/>
        <color rgb="FF000000"/>
        <rFont val="Arial"/>
        <family val="2"/>
      </rPr>
      <t>以上</t>
    </r>
  </si>
  <si>
    <t>シールラベル印刷　輪転機</t>
  </si>
  <si>
    <r>
      <t>18</t>
    </r>
    <r>
      <rPr>
        <sz val="8"/>
        <color rgb="FF000000"/>
        <rFont val="Arial"/>
        <family val="2"/>
      </rPr>
      <t>インチ超</t>
    </r>
  </si>
  <si>
    <r>
      <t>（サイズは最大巻取（紙</t>
    </r>
    <r>
      <rPr>
        <sz val="8"/>
        <color rgb="FF000000"/>
        <rFont val="Times New Roman"/>
        <family val="1"/>
      </rPr>
      <t>/</t>
    </r>
    <r>
      <rPr>
        <sz val="8"/>
        <color rgb="FF000000"/>
        <rFont val="Arial"/>
        <family val="2"/>
      </rPr>
      <t>基材）幅</t>
    </r>
    <r>
      <rPr>
        <sz val="8"/>
        <color rgb="FF000000"/>
        <rFont val="Times New Roman"/>
        <family val="1"/>
      </rPr>
      <t>)</t>
    </r>
  </si>
  <si>
    <t>紙幅</t>
  </si>
  <si>
    <r>
      <t>18㌅</t>
    </r>
    <r>
      <rPr>
        <sz val="8"/>
        <color rgb="FF000000"/>
        <rFont val="Arial"/>
        <family val="2"/>
      </rPr>
      <t>以下</t>
    </r>
  </si>
  <si>
    <r>
      <t>BF</t>
    </r>
    <r>
      <rPr>
        <sz val="8"/>
        <color rgb="FF000000"/>
        <rFont val="Arial"/>
        <family val="2"/>
      </rPr>
      <t>輪転機</t>
    </r>
  </si>
  <si>
    <r>
      <t>312m/min</t>
    </r>
    <r>
      <rPr>
        <sz val="8"/>
        <color rgb="FF000000"/>
        <rFont val="Arial"/>
        <family val="2"/>
      </rPr>
      <t>以上</t>
    </r>
  </si>
  <si>
    <r>
      <t>36㌅</t>
    </r>
    <r>
      <rPr>
        <sz val="8"/>
        <color rgb="FF000000"/>
        <rFont val="Arial"/>
        <family val="2"/>
      </rPr>
      <t>超</t>
    </r>
  </si>
  <si>
    <t>　　（有版）</t>
  </si>
  <si>
    <r>
      <t>400m/min</t>
    </r>
    <r>
      <rPr>
        <sz val="8"/>
        <color rgb="FF000000"/>
        <rFont val="Arial"/>
        <family val="2"/>
      </rPr>
      <t>以上</t>
    </r>
  </si>
  <si>
    <r>
      <t>36㌅</t>
    </r>
    <r>
      <rPr>
        <sz val="8"/>
        <color rgb="FF000000"/>
        <rFont val="Arial"/>
        <family val="2"/>
      </rPr>
      <t>以下</t>
    </r>
  </si>
  <si>
    <t>商業輪転機</t>
  </si>
  <si>
    <t>　輪転機</t>
  </si>
  <si>
    <t>オフセット</t>
  </si>
  <si>
    <r>
      <t>14-1.</t>
    </r>
    <r>
      <rPr>
        <sz val="8"/>
        <color rgb="FF000000"/>
        <rFont val="Arial"/>
        <family val="2"/>
      </rPr>
      <t>印刷機</t>
    </r>
  </si>
  <si>
    <r>
      <t>13000</t>
    </r>
    <r>
      <rPr>
        <sz val="8"/>
        <color rgb="FF000000"/>
        <rFont val="ＭＳ ゴシック"/>
        <family val="3"/>
        <charset val="128"/>
      </rPr>
      <t>枚</t>
    </r>
    <r>
      <rPr>
        <sz val="8"/>
        <color rgb="FF000000"/>
        <rFont val="Times New Roman"/>
        <family val="1"/>
      </rPr>
      <t>/h</t>
    </r>
    <r>
      <rPr>
        <sz val="8"/>
        <color rgb="FF000000"/>
        <rFont val="ＭＳ ゴシック"/>
        <family val="3"/>
        <charset val="128"/>
      </rPr>
      <t>以上</t>
    </r>
    <r>
      <rPr>
        <sz val="8"/>
        <color rgb="FF000000"/>
        <rFont val="Times New Roman"/>
        <family val="1"/>
      </rPr>
      <t>(</t>
    </r>
    <r>
      <rPr>
        <sz val="8"/>
        <color rgb="FF000000"/>
        <rFont val="Meiryo UI"/>
        <family val="1"/>
        <charset val="128"/>
      </rPr>
      <t>片面</t>
    </r>
    <r>
      <rPr>
        <sz val="8"/>
        <color rgb="FF000000"/>
        <rFont val="Times New Roman"/>
        <family val="1"/>
      </rPr>
      <t>)</t>
    </r>
    <phoneticPr fontId="18"/>
  </si>
  <si>
    <r>
      <t>45</t>
    </r>
    <r>
      <rPr>
        <sz val="8"/>
        <color rgb="FF000000"/>
        <rFont val="ＭＳ 明朝"/>
        <family val="1"/>
        <charset val="128"/>
      </rPr>
      <t>㌅</t>
    </r>
    <r>
      <rPr>
        <sz val="8"/>
        <color rgb="FF000000"/>
        <rFont val="ＭＳ ゴシック"/>
        <family val="3"/>
        <charset val="128"/>
      </rPr>
      <t>超～</t>
    </r>
    <r>
      <rPr>
        <sz val="8"/>
        <color rgb="FF000000"/>
        <rFont val="Times New Roman"/>
        <family val="1"/>
      </rPr>
      <t>60</t>
    </r>
    <r>
      <rPr>
        <sz val="8"/>
        <color rgb="FF000000"/>
        <rFont val="Meiryo UI"/>
        <family val="1"/>
        <charset val="128"/>
      </rPr>
      <t>㌅以下</t>
    </r>
    <phoneticPr fontId="18"/>
  </si>
  <si>
    <r>
      <t>300mm</t>
    </r>
    <r>
      <rPr>
        <sz val="8"/>
        <color rgb="FF000000"/>
        <rFont val="ＭＳ ゴシック"/>
        <family val="3"/>
        <charset val="128"/>
      </rPr>
      <t>超～</t>
    </r>
    <r>
      <rPr>
        <sz val="8"/>
        <color rgb="FF000000"/>
        <rFont val="Times New Roman"/>
        <family val="1"/>
      </rPr>
      <t>800mm</t>
    </r>
    <r>
      <rPr>
        <sz val="8"/>
        <color rgb="FF000000"/>
        <rFont val="Meiryo UI"/>
        <family val="1"/>
        <charset val="128"/>
      </rPr>
      <t>以下</t>
    </r>
    <phoneticPr fontId="18"/>
  </si>
  <si>
    <r>
      <t>800mm</t>
    </r>
    <r>
      <rPr>
        <sz val="8"/>
        <color rgb="FF000000"/>
        <rFont val="ＭＳ ゴシック"/>
        <family val="3"/>
        <charset val="128"/>
      </rPr>
      <t>超～</t>
    </r>
    <r>
      <rPr>
        <sz val="8"/>
        <color rgb="FF000000"/>
        <rFont val="Times New Roman"/>
        <family val="1"/>
      </rPr>
      <t>1,100mm</t>
    </r>
    <r>
      <rPr>
        <sz val="8"/>
        <color rgb="FF000000"/>
        <rFont val="Meiryo UI"/>
        <family val="1"/>
        <charset val="128"/>
      </rPr>
      <t>以下</t>
    </r>
    <phoneticPr fontId="18"/>
  </si>
  <si>
    <r>
      <t>3000</t>
    </r>
    <r>
      <rPr>
        <sz val="8"/>
        <color rgb="FF000000"/>
        <rFont val="ＭＳ ゴシック"/>
        <family val="3"/>
        <charset val="128"/>
      </rPr>
      <t>枚</t>
    </r>
    <r>
      <rPr>
        <sz val="8"/>
        <color rgb="FF000000"/>
        <rFont val="Times New Roman"/>
        <family val="1"/>
      </rPr>
      <t>/</t>
    </r>
    <r>
      <rPr>
        <sz val="8"/>
        <color rgb="FF000000"/>
        <rFont val="ＭＳ ゴシック"/>
        <family val="3"/>
        <charset val="128"/>
      </rPr>
      <t>時以上</t>
    </r>
    <r>
      <rPr>
        <sz val="8"/>
        <color rgb="FF000000"/>
        <rFont val="Meiryo UI"/>
        <family val="1"/>
        <charset val="128"/>
      </rPr>
      <t>（片面）</t>
    </r>
    <phoneticPr fontId="18"/>
  </si>
  <si>
    <r>
      <rPr>
        <sz val="8"/>
        <color rgb="FF000000"/>
        <rFont val="ＭＳ ゴシック"/>
        <family val="3"/>
        <charset val="128"/>
      </rPr>
      <t>枚葉印刷機</t>
    </r>
    <r>
      <rPr>
        <sz val="8"/>
        <color rgb="FF000000"/>
        <rFont val="Meiryo UI"/>
        <family val="2"/>
        <charset val="128"/>
      </rPr>
      <t>（サイズは最大（用紙</t>
    </r>
    <r>
      <rPr>
        <sz val="8"/>
        <color rgb="FF000000"/>
        <rFont val="Arial"/>
        <family val="2"/>
      </rPr>
      <t>/</t>
    </r>
    <r>
      <rPr>
        <sz val="8"/>
        <color rgb="FF000000"/>
        <rFont val="Meiryo UI"/>
        <family val="2"/>
        <charset val="128"/>
      </rPr>
      <t>基材）サイズ）</t>
    </r>
    <r>
      <rPr>
        <sz val="8"/>
        <color rgb="FF000000"/>
        <rFont val="Arial"/>
        <family val="2"/>
      </rPr>
      <t xml:space="preserve"> </t>
    </r>
    <phoneticPr fontId="18"/>
  </si>
  <si>
    <r>
      <t>14-2.</t>
    </r>
    <r>
      <rPr>
        <sz val="8"/>
        <color rgb="FF000000"/>
        <rFont val="ＭＳ ゴシック"/>
        <family val="3"/>
        <charset val="128"/>
      </rPr>
      <t>デジタル枚葉</t>
    </r>
    <r>
      <rPr>
        <sz val="8"/>
        <color rgb="FF000000"/>
        <rFont val="Meiryo UI"/>
        <family val="1"/>
        <charset val="128"/>
      </rPr>
      <t>　　　印刷機</t>
    </r>
    <phoneticPr fontId="18"/>
  </si>
  <si>
    <r>
      <t>6000</t>
    </r>
    <r>
      <rPr>
        <sz val="8"/>
        <color rgb="FF000000"/>
        <rFont val="ＭＳ ゴシック"/>
        <family val="3"/>
        <charset val="128"/>
      </rPr>
      <t>枚</t>
    </r>
    <r>
      <rPr>
        <sz val="8"/>
        <color rgb="FF000000"/>
        <rFont val="Times New Roman"/>
        <family val="1"/>
      </rPr>
      <t>/</t>
    </r>
    <r>
      <rPr>
        <sz val="8"/>
        <color rgb="FF000000"/>
        <rFont val="ＭＳ ゴシック"/>
        <family val="3"/>
        <charset val="128"/>
      </rPr>
      <t>時以上</t>
    </r>
    <r>
      <rPr>
        <sz val="8"/>
        <color rgb="FF000000"/>
        <rFont val="Meiryo UI"/>
        <family val="1"/>
        <charset val="128"/>
      </rPr>
      <t>（片面）</t>
    </r>
    <phoneticPr fontId="18"/>
  </si>
  <si>
    <r>
      <t>380mm</t>
    </r>
    <r>
      <rPr>
        <sz val="8"/>
        <color rgb="FF000000"/>
        <rFont val="ＭＳ ゴシック"/>
        <family val="3"/>
        <charset val="128"/>
      </rPr>
      <t>超～</t>
    </r>
    <r>
      <rPr>
        <sz val="8"/>
        <color rgb="FF000000"/>
        <rFont val="Times New Roman"/>
        <family val="1"/>
      </rPr>
      <t>550mm</t>
    </r>
    <r>
      <rPr>
        <sz val="8"/>
        <color rgb="FF000000"/>
        <rFont val="Meiryo UI"/>
        <family val="1"/>
        <charset val="128"/>
      </rPr>
      <t>以下</t>
    </r>
    <phoneticPr fontId="18"/>
  </si>
  <si>
    <r>
      <rPr>
        <sz val="8"/>
        <color rgb="FF000000"/>
        <rFont val="ＭＳ ゴシック"/>
        <family val="3"/>
        <charset val="128"/>
      </rPr>
      <t>連帳印刷機</t>
    </r>
    <r>
      <rPr>
        <sz val="8"/>
        <color rgb="FF000000"/>
        <rFont val="Meiryo UI"/>
        <family val="2"/>
        <charset val="128"/>
      </rPr>
      <t>（モノクロ専用機：紙メディア）</t>
    </r>
    <r>
      <rPr>
        <sz val="8"/>
        <color rgb="FF000000"/>
        <rFont val="Meiryo UI"/>
        <family val="3"/>
        <charset val="128"/>
      </rPr>
      <t>（サイズは最大巻取紙幅）</t>
    </r>
    <phoneticPr fontId="18"/>
  </si>
  <si>
    <r>
      <rPr>
        <sz val="8"/>
        <color rgb="FF000000"/>
        <rFont val="ＭＳ ゴシック"/>
        <family val="3"/>
        <charset val="128"/>
      </rPr>
      <t>巻取紙幅</t>
    </r>
    <r>
      <rPr>
        <sz val="8"/>
        <color rgb="FF000000"/>
        <rFont val="Arial"/>
        <family val="2"/>
      </rPr>
      <t xml:space="preserve">
</t>
    </r>
    <r>
      <rPr>
        <sz val="8"/>
        <color rgb="FF000000"/>
        <rFont val="Meiryo UI"/>
        <family val="2"/>
        <charset val="128"/>
      </rPr>
      <t>生産性</t>
    </r>
    <phoneticPr fontId="18"/>
  </si>
  <si>
    <r>
      <t>14-3.</t>
    </r>
    <r>
      <rPr>
        <sz val="8"/>
        <color rgb="FF000000"/>
        <rFont val="ＭＳ ゴシック"/>
        <family val="3"/>
        <charset val="128"/>
      </rPr>
      <t>連帳デジタル</t>
    </r>
    <r>
      <rPr>
        <sz val="8"/>
        <color rgb="FF000000"/>
        <rFont val="ＭＳ Ｐ明朝"/>
        <family val="1"/>
        <charset val="128"/>
      </rPr>
      <t>　　　印刷機</t>
    </r>
    <phoneticPr fontId="18"/>
  </si>
  <si>
    <r>
      <rPr>
        <sz val="8"/>
        <color rgb="FF000000"/>
        <rFont val="ＭＳ ゴシック"/>
        <family val="3"/>
        <charset val="128"/>
      </rPr>
      <t>最高速</t>
    </r>
    <r>
      <rPr>
        <sz val="8"/>
        <color rgb="FF000000"/>
        <rFont val="Arial"/>
        <family val="2"/>
      </rPr>
      <t>50</t>
    </r>
    <r>
      <rPr>
        <sz val="8"/>
        <color rgb="FF000000"/>
        <rFont val="ＭＳ Ｐ明朝"/>
        <family val="2"/>
        <charset val="128"/>
      </rPr>
      <t>ｍ</t>
    </r>
    <r>
      <rPr>
        <sz val="8"/>
        <color rgb="FF000000"/>
        <rFont val="Arial"/>
        <family val="2"/>
      </rPr>
      <t>/min</t>
    </r>
    <r>
      <rPr>
        <sz val="8"/>
        <color rgb="FF000000"/>
        <rFont val="ＭＳ Ｐ明朝"/>
        <family val="2"/>
        <charset val="128"/>
      </rPr>
      <t>以下</t>
    </r>
    <phoneticPr fontId="18"/>
  </si>
  <si>
    <r>
      <t>380mm</t>
    </r>
    <r>
      <rPr>
        <sz val="8"/>
        <color rgb="FF000000"/>
        <rFont val="ＭＳ ゴシック"/>
        <family val="3"/>
        <charset val="128"/>
      </rPr>
      <t>超～</t>
    </r>
    <r>
      <rPr>
        <sz val="8"/>
        <color rgb="FF000000"/>
        <rFont val="Times New Roman"/>
        <family val="1"/>
      </rPr>
      <t>550mm</t>
    </r>
    <r>
      <rPr>
        <sz val="8"/>
        <color rgb="FF000000"/>
        <rFont val="ＭＳ Ｐ明朝"/>
        <family val="1"/>
        <charset val="128"/>
      </rPr>
      <t>以下</t>
    </r>
    <phoneticPr fontId="18"/>
  </si>
  <si>
    <r>
      <rPr>
        <sz val="8"/>
        <color rgb="FF000000"/>
        <rFont val="ＭＳ ゴシック"/>
        <family val="3"/>
        <charset val="128"/>
      </rPr>
      <t>（カラー機：紙メディア）</t>
    </r>
    <r>
      <rPr>
        <sz val="8"/>
        <color rgb="FF000000"/>
        <rFont val="ＭＳ ゴシック"/>
        <family val="2"/>
        <charset val="128"/>
      </rPr>
      <t>（サイズは最大巻取紙幅）</t>
    </r>
    <phoneticPr fontId="18"/>
  </si>
  <si>
    <r>
      <rPr>
        <sz val="8"/>
        <color rgb="FF000000"/>
        <rFont val="ＭＳ ゴシック"/>
        <family val="3"/>
        <charset val="128"/>
      </rPr>
      <t>最高速</t>
    </r>
    <r>
      <rPr>
        <sz val="8"/>
        <color rgb="FF000000"/>
        <rFont val="Arial"/>
        <family val="2"/>
      </rPr>
      <t>50</t>
    </r>
    <r>
      <rPr>
        <sz val="8"/>
        <color rgb="FF000000"/>
        <rFont val="ＭＳ ゴシック"/>
        <family val="2"/>
        <charset val="128"/>
      </rPr>
      <t>ｍ</t>
    </r>
    <r>
      <rPr>
        <sz val="8"/>
        <color rgb="FF000000"/>
        <rFont val="Arial"/>
        <family val="2"/>
      </rPr>
      <t>/min</t>
    </r>
    <r>
      <rPr>
        <sz val="8"/>
        <color rgb="FF000000"/>
        <rFont val="ＭＳ ゴシック"/>
        <family val="2"/>
        <charset val="128"/>
      </rPr>
      <t>超</t>
    </r>
    <phoneticPr fontId="18"/>
  </si>
  <si>
    <r>
      <t>380mm</t>
    </r>
    <r>
      <rPr>
        <sz val="8"/>
        <color rgb="FF000000"/>
        <rFont val="ＭＳ ゴシック"/>
        <family val="3"/>
        <charset val="128"/>
      </rPr>
      <t>超～</t>
    </r>
    <r>
      <rPr>
        <sz val="8"/>
        <color rgb="FF000000"/>
        <rFont val="Times New Roman"/>
        <family val="1"/>
      </rPr>
      <t>550mm</t>
    </r>
    <r>
      <rPr>
        <sz val="8"/>
        <color rgb="FF000000"/>
        <rFont val="ＭＳ ゴシック"/>
        <family val="1"/>
        <charset val="128"/>
      </rPr>
      <t>以下</t>
    </r>
    <phoneticPr fontId="18"/>
  </si>
  <si>
    <r>
      <t>550</t>
    </r>
    <r>
      <rPr>
        <sz val="8"/>
        <color rgb="FF000000"/>
        <rFont val="ＭＳ ゴシック"/>
        <family val="3"/>
        <charset val="128"/>
      </rPr>
      <t>超</t>
    </r>
    <r>
      <rPr>
        <sz val="8"/>
        <color rgb="FF000000"/>
        <rFont val="Times New Roman"/>
        <family val="1"/>
      </rPr>
      <t>mm</t>
    </r>
    <r>
      <rPr>
        <sz val="8"/>
        <color rgb="FF000000"/>
        <rFont val="ＭＳ 明朝"/>
        <family val="1"/>
        <charset val="128"/>
      </rPr>
      <t>～</t>
    </r>
    <r>
      <rPr>
        <sz val="8"/>
        <color rgb="FF000000"/>
        <rFont val="Times New Roman"/>
        <family val="1"/>
      </rPr>
      <t>1,000mm</t>
    </r>
    <r>
      <rPr>
        <sz val="8"/>
        <color rgb="FF000000"/>
        <rFont val="ＭＳ ゴシック"/>
        <family val="1"/>
        <charset val="128"/>
      </rPr>
      <t>以下</t>
    </r>
    <phoneticPr fontId="18"/>
  </si>
  <si>
    <r>
      <t>380mm</t>
    </r>
    <r>
      <rPr>
        <sz val="8"/>
        <color rgb="FF000000"/>
        <rFont val="ＭＳ ゴシック"/>
        <family val="3"/>
        <charset val="128"/>
      </rPr>
      <t>超～</t>
    </r>
    <r>
      <rPr>
        <sz val="8"/>
        <color rgb="FF000000"/>
        <rFont val="Times New Roman"/>
        <family val="1"/>
      </rPr>
      <t>600mm</t>
    </r>
    <r>
      <rPr>
        <sz val="8"/>
        <color rgb="FF000000"/>
        <rFont val="ＭＳ ゴシック"/>
        <family val="1"/>
        <charset val="128"/>
      </rPr>
      <t>以下</t>
    </r>
    <phoneticPr fontId="18"/>
  </si>
  <si>
    <r>
      <t>600mm</t>
    </r>
    <r>
      <rPr>
        <sz val="8"/>
        <color rgb="FF000000"/>
        <rFont val="ＭＳ ゴシック"/>
        <family val="3"/>
        <charset val="128"/>
      </rPr>
      <t>超～</t>
    </r>
    <r>
      <rPr>
        <sz val="8"/>
        <color rgb="FF000000"/>
        <rFont val="Times New Roman"/>
        <family val="1"/>
      </rPr>
      <t>1,000mm</t>
    </r>
    <r>
      <rPr>
        <sz val="8"/>
        <color rgb="FF000000"/>
        <rFont val="ＭＳ ゴシック"/>
        <family val="1"/>
        <charset val="128"/>
      </rPr>
      <t>以下</t>
    </r>
    <phoneticPr fontId="18"/>
  </si>
  <si>
    <r>
      <rPr>
        <sz val="8"/>
        <color rgb="FF000000"/>
        <rFont val="ＭＳ ゴシック"/>
        <family val="3"/>
        <charset val="128"/>
      </rPr>
      <t>（シール・ラベル・軟包装等　紙メディア以外）</t>
    </r>
    <r>
      <rPr>
        <sz val="8"/>
        <color rgb="FF000000"/>
        <rFont val="ＭＳ ゴシック"/>
        <family val="2"/>
        <charset val="128"/>
      </rPr>
      <t>（サイズは最大巻取基材幅）</t>
    </r>
    <phoneticPr fontId="18"/>
  </si>
  <si>
    <r>
      <rPr>
        <sz val="8"/>
        <color rgb="FF000000"/>
        <rFont val="ＭＳ ゴシック"/>
        <family val="3"/>
        <charset val="128"/>
      </rPr>
      <t>シルク</t>
    </r>
    <r>
      <rPr>
        <sz val="8"/>
        <color rgb="FF000000"/>
        <rFont val="Arial"/>
        <family val="2"/>
      </rPr>
      <t xml:space="preserve">
</t>
    </r>
    <r>
      <rPr>
        <sz val="8"/>
        <color rgb="FF000000"/>
        <rFont val="ＭＳ ゴシック"/>
        <family val="2"/>
        <charset val="128"/>
      </rPr>
      <t>スクリーン</t>
    </r>
    <phoneticPr fontId="18"/>
  </si>
  <si>
    <t>ワイルドカード
未入力判定</t>
    <phoneticPr fontId="18"/>
  </si>
  <si>
    <t xml:space="preserve">印刷機（有版） </t>
  </si>
  <si>
    <t>デジタル枚葉印刷機</t>
  </si>
  <si>
    <t>連帳デジタル印刷機</t>
  </si>
  <si>
    <t>生産効率</t>
  </si>
  <si>
    <t>エネルギー効率</t>
  </si>
  <si>
    <t>印刷速度</t>
  </si>
  <si>
    <t>あり</t>
  </si>
  <si>
    <t>なし</t>
  </si>
  <si>
    <t>枚/h</t>
  </si>
  <si>
    <t>（最大印刷寸法）</t>
  </si>
  <si>
    <t>オフセット印刷機</t>
  </si>
  <si>
    <t>段ボール印刷機</t>
  </si>
  <si>
    <t>KMTシリーズ</t>
  </si>
  <si>
    <t>KMTシリーズ</t>
    <phoneticPr fontId="18"/>
  </si>
  <si>
    <t>aaaaa</t>
  </si>
  <si>
    <t>bbbb</t>
  </si>
  <si>
    <t>AAA-1</t>
  </si>
  <si>
    <t>aaa-bbbb</t>
  </si>
  <si>
    <t>abc■</t>
  </si>
  <si>
    <t>DEF■</t>
  </si>
  <si>
    <t>準備時間</t>
  </si>
  <si>
    <t>最高生産速度</t>
  </si>
  <si>
    <t>min</t>
  </si>
  <si>
    <t>消費電力量</t>
  </si>
  <si>
    <t>kW/h</t>
  </si>
  <si>
    <t>m/min</t>
  </si>
  <si>
    <t>ショット数/min</t>
  </si>
  <si>
    <t>（最大紙寸法）</t>
  </si>
  <si>
    <t>（最大紙幅）</t>
  </si>
  <si>
    <t>デジタル枚葉印刷機</t>
    <phoneticPr fontId="18"/>
  </si>
  <si>
    <t>連帳デジタル印刷機</t>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</si>
  <si>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</si>
  <si>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</si>
  <si>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-FL（●●仕様）,-GK（〇〇タイプ）</t>
  </si>
  <si>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</si>
  <si>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印刷機械</t>
    <rPh sb="0" eb="2">
      <t>インサツ</t>
    </rPh>
    <rPh sb="2" eb="4">
      <t>キカイ</t>
    </rPh>
    <phoneticPr fontId="18"/>
  </si>
  <si>
    <t>-FL（●●仕様）,-GK（〇〇タイプ）</t>
    <phoneticPr fontId="18"/>
  </si>
  <si>
    <t>製造事業者名
(フリガナ)</t>
    <rPh sb="0" eb="2">
      <t>セイゾウ</t>
    </rPh>
    <rPh sb="2" eb="4">
      <t>ジギョウ</t>
    </rPh>
    <rPh sb="4" eb="5">
      <t>シャ</t>
    </rPh>
    <rPh sb="5" eb="6">
      <t>メイ</t>
    </rPh>
    <phoneticPr fontId="18"/>
  </si>
  <si>
    <t>段ボール印刷機</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</si>
  <si>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</si>
  <si>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</si>
  <si>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</si>
  <si>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</si>
  <si>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</si>
  <si>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st-kataban@sii.or.jp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</si>
  <si>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18"/>
  </si>
  <si>
    <t>cccc</t>
    <phoneticPr fontId="18"/>
  </si>
  <si>
    <t>〇〇〇株式会社</t>
  </si>
  <si>
    <t>〇〇〇株式会社</t>
    <rPh sb="3" eb="7">
      <t>カブシキガイシャ</t>
    </rPh>
    <phoneticPr fontId="18"/>
  </si>
  <si>
    <t>マルマルマル</t>
  </si>
  <si>
    <t>マルマルマル</t>
    <phoneticPr fontId="18"/>
  </si>
  <si>
    <t>〇〇〇株式会社</t>
    <phoneticPr fontId="18"/>
  </si>
  <si>
    <t>1/2</t>
    <phoneticPr fontId="18"/>
  </si>
  <si>
    <t>2/2</t>
    <phoneticPr fontId="18"/>
  </si>
  <si>
    <t>最終更新日</t>
    <rPh sb="0" eb="2">
      <t>サイシュウ</t>
    </rPh>
    <rPh sb="2" eb="5">
      <t>コウシンビ</t>
    </rPh>
    <phoneticPr fontId="18"/>
  </si>
  <si>
    <t>Ver.</t>
    <phoneticPr fontId="18"/>
  </si>
  <si>
    <t>印刷機(有版)</t>
    <phoneticPr fontId="18"/>
  </si>
  <si>
    <t>1.01</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</si>
  <si>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</si>
  <si>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(最大印刷寸法)</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</si>
</sst>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Red]\(0.0\)"/>
    <numFmt numFmtId="177" formatCode="#,##0_);[Red]\(#,##0\)"/>
    <numFmt numFmtId="178" formatCode="0;\-0;;@"/>
    <numFmt numFmtId="179" formatCode="0_ "/>
    <numFmt numFmtId="180" formatCode="0.0"/>
    <numFmt numFmtId="181" formatCode="#,##0.000_);[Red]\(#,##0.000\)"/>
    <numFmt numFmtId="182" formatCode="#,##0_ "/>
  </numFmts>
  <fonts count="8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6"/>
      <color theme="1"/>
      <name val="Meiryo UI"/>
      <family val="3"/>
      <charset val="128"/>
    </font>
    <font>
      <b/>
      <sz val="24"/>
      <name val="Meiryo UI"/>
      <family val="3"/>
      <charset val="128"/>
    </font>
    <font>
      <sz val="16"/>
      <color theme="1"/>
      <name val="Meiryo UI"/>
      <family val="3"/>
      <charset val="128"/>
    </font>
    <font>
      <b/>
      <sz val="14"/>
      <name val="Meiryo UI"/>
      <family val="3"/>
      <charset val="128"/>
    </font>
    <font>
      <b/>
      <sz val="14"/>
      <color rgb="FFFF0000"/>
      <name val="Meiryo UI"/>
      <family val="3"/>
      <charset val="128"/>
    </font>
    <font>
      <b/>
      <sz val="14"/>
      <color theme="0"/>
      <name val="Meiryo UI"/>
      <family val="3"/>
      <charset val="128"/>
    </font>
    <font>
      <sz val="8"/>
      <color rgb="FF000000"/>
      <name val="Times New Roman"/>
      <family val="1"/>
    </font>
    <font>
      <sz val="8"/>
      <color rgb="FF000000"/>
      <name val="Arial"/>
      <family val="2"/>
    </font>
    <font>
      <sz val="8"/>
      <color rgb="FF000000"/>
      <name val="ＭＳ ゴシック"/>
      <family val="2"/>
      <charset val="128"/>
    </font>
    <font>
      <sz val="8"/>
      <color rgb="FF000000"/>
      <name val="ＭＳ ゴシック"/>
      <family val="3"/>
      <charset val="128"/>
    </font>
    <font>
      <sz val="8"/>
      <color rgb="FF000000"/>
      <name val="Meiryo UI"/>
      <family val="1"/>
      <charset val="128"/>
    </font>
    <font>
      <sz val="8"/>
      <color rgb="FF000000"/>
      <name val="ＭＳ 明朝"/>
      <family val="1"/>
      <charset val="128"/>
    </font>
    <font>
      <sz val="8"/>
      <color rgb="FF000000"/>
      <name val="Meiryo UI"/>
      <family val="2"/>
      <charset val="128"/>
    </font>
    <font>
      <sz val="8"/>
      <color rgb="FF000000"/>
      <name val="Arial"/>
      <family val="3"/>
      <charset val="128"/>
    </font>
    <font>
      <sz val="8"/>
      <color rgb="FF000000"/>
      <name val="Meiryo UI"/>
      <family val="3"/>
      <charset val="128"/>
    </font>
    <font>
      <sz val="8"/>
      <color rgb="FF000000"/>
      <name val="ＭＳ Ｐ明朝"/>
      <family val="1"/>
      <charset val="128"/>
    </font>
    <font>
      <sz val="8"/>
      <color rgb="FF000000"/>
      <name val="ＭＳ Ｐ明朝"/>
      <family val="2"/>
      <charset val="128"/>
    </font>
    <font>
      <sz val="8"/>
      <color rgb="FF000000"/>
      <name val="ＭＳ ゴシック"/>
      <family val="1"/>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sz val="16"/>
      <color theme="1"/>
      <name val="ＭＳ Ｐゴシック"/>
      <family val="2"/>
      <charset val="128"/>
      <scheme val="minor"/>
    </font>
    <font>
      <b/>
      <sz val="16"/>
      <color rgb="FFFF0000"/>
      <name val="Meiryo UI"/>
      <family val="3"/>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FF"/>
        <bgColor indexed="64"/>
      </patternFill>
    </fill>
  </fills>
  <borders count="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BFBFBF"/>
      </left>
      <right style="medium">
        <color rgb="FFBFBFBF"/>
      </right>
      <top/>
      <bottom style="medium">
        <color rgb="FFBFBFBF"/>
      </bottom>
      <diagonal/>
    </border>
    <border>
      <left style="medium">
        <color rgb="FFBFBFBF"/>
      </left>
      <right style="medium">
        <color rgb="FFBFBFBF"/>
      </right>
      <top style="medium">
        <color rgb="FFBFBFBF"/>
      </top>
      <bottom/>
      <diagonal/>
    </border>
    <border>
      <left style="medium">
        <color rgb="FFBFBFBF"/>
      </left>
      <right style="medium">
        <color rgb="FFBFBFBF"/>
      </right>
      <top/>
      <bottom/>
      <diagonal/>
    </border>
    <border>
      <left style="medium">
        <color rgb="FFBFBFBF"/>
      </left>
      <right style="medium">
        <color rgb="FFBFBFBF"/>
      </right>
      <top style="medium">
        <color rgb="FFBFBFBF"/>
      </top>
      <bottom style="medium">
        <color rgb="FFBFBFBF"/>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cellStyleXfs>
  <cellXfs count="298">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7" fillId="37" borderId="38" xfId="169" applyFont="1" applyFill="1" applyBorder="1" applyAlignment="1" applyProtection="1">
      <alignment vertical="center"/>
    </xf>
    <xf numFmtId="0" fontId="48" fillId="37" borderId="40" xfId="169" applyFont="1" applyFill="1" applyBorder="1" applyAlignment="1" applyProtection="1">
      <alignment horizontal="center" vertical="center"/>
    </xf>
    <xf numFmtId="0" fontId="45" fillId="0" borderId="0" xfId="169" applyFont="1" applyAlignment="1" applyProtection="1">
      <alignment vertical="center"/>
    </xf>
    <xf numFmtId="0" fontId="45" fillId="41" borderId="0" xfId="0" applyFont="1" applyFill="1" applyAlignment="1" applyProtection="1">
      <alignment horizontal="center" vertical="center" wrapText="1"/>
    </xf>
    <xf numFmtId="0" fontId="45" fillId="41"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4" borderId="28"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3" fillId="34" borderId="31" xfId="169" applyFont="1" applyFill="1" applyBorder="1" applyAlignment="1" applyProtection="1">
      <alignment horizontal="center" vertical="center"/>
    </xf>
    <xf numFmtId="0" fontId="53" fillId="33" borderId="31"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2" fillId="36" borderId="12" xfId="171" applyFont="1" applyFill="1" applyBorder="1" applyAlignment="1" applyProtection="1">
      <alignment horizontal="center" vertical="center"/>
    </xf>
    <xf numFmtId="0" fontId="52" fillId="36" borderId="29" xfId="171"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protection locked="0"/>
    </xf>
    <xf numFmtId="178"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0" borderId="10" xfId="102" applyNumberFormat="1" applyFont="1" applyBorder="1" applyAlignment="1" applyProtection="1">
      <alignment horizontal="center" vertical="center" shrinkToFit="1"/>
      <protection locked="0"/>
    </xf>
    <xf numFmtId="49" fontId="53" fillId="0" borderId="10" xfId="102" applyNumberFormat="1" applyFont="1" applyBorder="1" applyAlignment="1" applyProtection="1">
      <alignment horizontal="center" vertical="center" shrinkToFit="1"/>
      <protection locked="0"/>
    </xf>
    <xf numFmtId="181" fontId="52" fillId="0" borderId="11" xfId="102" applyNumberFormat="1" applyFont="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177" fontId="53" fillId="0" borderId="11" xfId="177" applyNumberFormat="1" applyFont="1" applyBorder="1" applyAlignment="1" applyProtection="1">
      <alignment horizontal="center" vertical="center" shrinkToFit="1"/>
      <protection locked="0"/>
    </xf>
    <xf numFmtId="0" fontId="53" fillId="0" borderId="11" xfId="102" applyNumberFormat="1" applyFont="1" applyBorder="1" applyAlignment="1" applyProtection="1">
      <alignment horizontal="center" vertical="center" shrinkToFit="1"/>
      <protection locked="0"/>
    </xf>
    <xf numFmtId="180" fontId="53" fillId="33" borderId="10" xfId="102" applyNumberFormat="1" applyFont="1" applyFill="1" applyBorder="1" applyAlignment="1" applyProtection="1">
      <alignment horizontal="center" vertical="center" shrinkToFit="1"/>
    </xf>
    <xf numFmtId="179" fontId="53" fillId="0" borderId="10" xfId="102" applyNumberFormat="1" applyFont="1" applyBorder="1" applyAlignment="1" applyProtection="1">
      <alignment horizontal="center" vertical="center" shrinkToFit="1"/>
      <protection locked="0"/>
    </xf>
    <xf numFmtId="179" fontId="53" fillId="33" borderId="10" xfId="102" applyNumberFormat="1" applyFont="1" applyFill="1" applyBorder="1" applyAlignment="1" applyProtection="1">
      <alignment horizontal="center" vertical="center" shrinkToFit="1"/>
    </xf>
    <xf numFmtId="0" fontId="53" fillId="0" borderId="37" xfId="169" applyFont="1" applyFill="1" applyBorder="1" applyAlignment="1" applyProtection="1">
      <alignment horizontal="center" vertical="center" shrinkToFit="1"/>
      <protection locked="0"/>
    </xf>
    <xf numFmtId="178" fontId="53" fillId="33" borderId="37" xfId="102" applyNumberFormat="1" applyFont="1" applyFill="1" applyBorder="1" applyAlignment="1" applyProtection="1">
      <alignment horizontal="center" vertical="center" shrinkToFit="1"/>
    </xf>
    <xf numFmtId="49" fontId="53" fillId="0" borderId="37" xfId="102" applyNumberFormat="1" applyFont="1" applyFill="1" applyBorder="1" applyAlignment="1" applyProtection="1">
      <alignment horizontal="center" vertical="center" shrinkToFit="1"/>
      <protection locked="0"/>
    </xf>
    <xf numFmtId="0" fontId="53" fillId="0" borderId="37" xfId="102" applyNumberFormat="1" applyFont="1" applyBorder="1" applyAlignment="1" applyProtection="1">
      <alignment horizontal="center" vertical="center" shrinkToFit="1"/>
      <protection locked="0"/>
    </xf>
    <xf numFmtId="49" fontId="53" fillId="0" borderId="37" xfId="102" applyNumberFormat="1" applyFont="1" applyBorder="1" applyAlignment="1" applyProtection="1">
      <alignment horizontal="center" vertical="center" shrinkToFit="1"/>
      <protection locked="0"/>
    </xf>
    <xf numFmtId="181" fontId="52" fillId="0" borderId="44" xfId="102" applyNumberFormat="1" applyFont="1" applyBorder="1" applyAlignment="1" applyProtection="1">
      <alignment horizontal="center" vertical="center" shrinkToFit="1"/>
      <protection locked="0"/>
    </xf>
    <xf numFmtId="0" fontId="53" fillId="33" borderId="37" xfId="102" applyNumberFormat="1" applyFont="1" applyFill="1" applyBorder="1" applyAlignment="1" applyProtection="1">
      <alignment horizontal="center" vertical="center" shrinkToFit="1"/>
    </xf>
    <xf numFmtId="176" fontId="52" fillId="33" borderId="37" xfId="178" applyNumberFormat="1" applyFont="1" applyFill="1" applyBorder="1" applyAlignment="1" applyProtection="1">
      <alignment horizontal="center" vertical="center" shrinkToFit="1"/>
    </xf>
    <xf numFmtId="177" fontId="53" fillId="0" borderId="44" xfId="177" applyNumberFormat="1" applyFont="1" applyBorder="1" applyAlignment="1" applyProtection="1">
      <alignment horizontal="center" vertical="center" shrinkToFit="1"/>
      <protection locked="0"/>
    </xf>
    <xf numFmtId="180" fontId="53" fillId="33" borderId="37" xfId="102" applyNumberFormat="1" applyFont="1" applyFill="1" applyBorder="1" applyAlignment="1" applyProtection="1">
      <alignment horizontal="center" vertical="center" shrinkToFit="1"/>
    </xf>
    <xf numFmtId="179" fontId="53" fillId="0" borderId="37" xfId="102" applyNumberFormat="1" applyFont="1" applyBorder="1" applyAlignment="1" applyProtection="1">
      <alignment horizontal="center" vertical="center" shrinkToFit="1"/>
      <protection locked="0"/>
    </xf>
    <xf numFmtId="0" fontId="52" fillId="43" borderId="28" xfId="169" applyFont="1" applyFill="1" applyBorder="1" applyAlignment="1" applyProtection="1">
      <alignment horizontal="center" vertical="center" shrinkToFit="1"/>
    </xf>
    <xf numFmtId="0" fontId="52" fillId="43" borderId="10" xfId="169" applyFont="1" applyFill="1" applyBorder="1" applyAlignment="1" applyProtection="1">
      <alignment horizontal="center" vertical="center" shrinkToFit="1"/>
    </xf>
    <xf numFmtId="0" fontId="52" fillId="43" borderId="10" xfId="102" applyNumberFormat="1" applyFont="1" applyFill="1" applyBorder="1" applyAlignment="1" applyProtection="1">
      <alignment horizontal="center" vertical="center" shrinkToFit="1"/>
    </xf>
    <xf numFmtId="49" fontId="52" fillId="43" borderId="10" xfId="102" applyNumberFormat="1" applyFont="1" applyFill="1" applyBorder="1" applyAlignment="1" applyProtection="1">
      <alignment horizontal="center" vertical="center" shrinkToFit="1"/>
    </xf>
    <xf numFmtId="181" fontId="52" fillId="43" borderId="11" xfId="102" applyNumberFormat="1" applyFont="1" applyFill="1" applyBorder="1" applyAlignment="1" applyProtection="1">
      <alignment horizontal="center" vertical="center" shrinkToFit="1"/>
    </xf>
    <xf numFmtId="177" fontId="52" fillId="43" borderId="11" xfId="177" applyNumberFormat="1" applyFont="1" applyFill="1" applyBorder="1" applyAlignment="1" applyProtection="1">
      <alignment horizontal="center" vertical="center" shrinkToFit="1"/>
    </xf>
    <xf numFmtId="0" fontId="52" fillId="43" borderId="11" xfId="102" applyNumberFormat="1" applyFont="1" applyFill="1" applyBorder="1" applyAlignment="1" applyProtection="1">
      <alignment horizontal="center" vertical="center" shrinkToFit="1"/>
    </xf>
    <xf numFmtId="0" fontId="52" fillId="43" borderId="12" xfId="171" applyFont="1" applyFill="1" applyBorder="1" applyAlignment="1" applyProtection="1">
      <alignment horizontal="center" vertical="center" shrinkToFit="1"/>
    </xf>
    <xf numFmtId="0" fontId="52" fillId="43" borderId="29" xfId="171" applyFont="1" applyFill="1" applyBorder="1" applyAlignment="1" applyProtection="1">
      <alignment horizontal="left" vertical="center" shrinkToFit="1"/>
    </xf>
    <xf numFmtId="0" fontId="53" fillId="39" borderId="54" xfId="169" applyFont="1" applyFill="1" applyBorder="1" applyAlignment="1" applyProtection="1">
      <alignment horizontal="center" vertical="center" wrapText="1"/>
    </xf>
    <xf numFmtId="0" fontId="53" fillId="39" borderId="55" xfId="169" applyFont="1" applyFill="1" applyBorder="1" applyAlignment="1" applyProtection="1">
      <alignment horizontal="center" vertical="center" wrapText="1"/>
    </xf>
    <xf numFmtId="182" fontId="52" fillId="43" borderId="54" xfId="102" applyNumberFormat="1" applyFont="1" applyFill="1" applyBorder="1" applyAlignment="1" applyProtection="1">
      <alignment horizontal="center" vertical="center" shrinkToFit="1"/>
    </xf>
    <xf numFmtId="0" fontId="52" fillId="43" borderId="55" xfId="102" applyNumberFormat="1" applyFont="1" applyFill="1" applyBorder="1" applyAlignment="1" applyProtection="1">
      <alignment horizontal="center" vertical="center" shrinkToFit="1"/>
    </xf>
    <xf numFmtId="182" fontId="53" fillId="0" borderId="54" xfId="102" applyNumberFormat="1" applyFont="1" applyBorder="1" applyAlignment="1" applyProtection="1">
      <alignment horizontal="center" vertical="center" shrinkToFit="1"/>
      <protection locked="0"/>
    </xf>
    <xf numFmtId="179" fontId="53" fillId="0" borderId="55" xfId="102" applyNumberFormat="1" applyFont="1" applyBorder="1" applyAlignment="1" applyProtection="1">
      <alignment horizontal="center" vertical="center" shrinkToFit="1"/>
      <protection locked="0"/>
    </xf>
    <xf numFmtId="182" fontId="53" fillId="0" borderId="56" xfId="102" applyNumberFormat="1" applyFont="1" applyBorder="1" applyAlignment="1" applyProtection="1">
      <alignment horizontal="center" vertical="center" shrinkToFit="1"/>
      <protection locked="0"/>
    </xf>
    <xf numFmtId="179" fontId="53" fillId="0" borderId="57" xfId="102" applyNumberFormat="1" applyFont="1" applyBorder="1" applyAlignment="1" applyProtection="1">
      <alignment horizontal="center" vertical="center" shrinkToFit="1"/>
      <protection locked="0"/>
    </xf>
    <xf numFmtId="179" fontId="53" fillId="33" borderId="55" xfId="102" applyNumberFormat="1" applyFont="1" applyFill="1" applyBorder="1" applyAlignment="1" applyProtection="1">
      <alignment horizontal="center" vertical="center" shrinkToFit="1"/>
    </xf>
    <xf numFmtId="179" fontId="53" fillId="33" borderId="57" xfId="102" applyNumberFormat="1" applyFont="1" applyFill="1" applyBorder="1" applyAlignment="1" applyProtection="1">
      <alignment horizontal="center" vertical="center" shrinkToFit="1"/>
    </xf>
    <xf numFmtId="0" fontId="58" fillId="40" borderId="28" xfId="169" applyFont="1" applyFill="1" applyBorder="1" applyAlignment="1" applyProtection="1">
      <alignment horizontal="center" vertical="center"/>
    </xf>
    <xf numFmtId="0" fontId="58" fillId="40" borderId="33" xfId="169" applyFont="1" applyFill="1" applyBorder="1" applyAlignment="1" applyProtection="1">
      <alignment horizontal="center" vertical="center" wrapText="1"/>
    </xf>
    <xf numFmtId="0" fontId="60" fillId="44" borderId="26" xfId="169" applyFont="1" applyFill="1" applyBorder="1" applyAlignment="1" applyProtection="1">
      <alignment horizontal="center" vertical="center"/>
    </xf>
    <xf numFmtId="0" fontId="60" fillId="39" borderId="27" xfId="169" applyFont="1" applyFill="1" applyBorder="1" applyAlignment="1" applyProtection="1">
      <alignment horizontal="center" vertical="center"/>
    </xf>
    <xf numFmtId="0" fontId="53" fillId="0" borderId="10" xfId="102" applyNumberFormat="1" applyFont="1" applyBorder="1" applyAlignment="1" applyProtection="1">
      <alignment horizontal="center" vertical="center" wrapText="1" shrinkToFit="1"/>
      <protection locked="0"/>
    </xf>
    <xf numFmtId="14" fontId="47" fillId="35" borderId="10" xfId="170" applyNumberFormat="1" applyFont="1" applyFill="1" applyBorder="1" applyAlignment="1" applyProtection="1">
      <alignment horizontal="center" vertical="center"/>
      <protection locked="0"/>
    </xf>
    <xf numFmtId="0" fontId="53" fillId="39" borderId="21" xfId="169" applyFont="1" applyFill="1" applyBorder="1" applyAlignment="1" applyProtection="1">
      <alignment horizontal="center" vertical="center" wrapText="1"/>
    </xf>
    <xf numFmtId="179" fontId="53" fillId="33" borderId="21" xfId="102" applyNumberFormat="1" applyFont="1" applyFill="1" applyBorder="1" applyAlignment="1" applyProtection="1">
      <alignment horizontal="center" vertical="center" shrinkToFit="1"/>
    </xf>
    <xf numFmtId="49" fontId="52" fillId="43" borderId="29" xfId="102" applyNumberFormat="1" applyFont="1" applyFill="1" applyBorder="1" applyAlignment="1" applyProtection="1">
      <alignment horizontal="center" vertical="center" shrinkToFit="1"/>
    </xf>
    <xf numFmtId="49" fontId="52" fillId="0" borderId="29" xfId="102" applyNumberFormat="1" applyFont="1" applyFill="1" applyBorder="1" applyAlignment="1" applyProtection="1">
      <alignment horizontal="center" vertical="center" shrinkToFit="1"/>
      <protection locked="0"/>
    </xf>
    <xf numFmtId="49" fontId="52" fillId="0" borderId="34" xfId="102" applyNumberFormat="1" applyFont="1" applyFill="1" applyBorder="1" applyAlignment="1" applyProtection="1">
      <alignment horizontal="center" vertical="center" shrinkToFit="1"/>
      <protection locked="0"/>
    </xf>
    <xf numFmtId="0" fontId="52" fillId="34" borderId="37" xfId="169" applyFont="1" applyFill="1" applyBorder="1" applyAlignment="1" applyProtection="1">
      <alignment horizontal="center" vertical="center"/>
    </xf>
    <xf numFmtId="0" fontId="52" fillId="34" borderId="47" xfId="169" applyFont="1" applyFill="1" applyBorder="1" applyAlignment="1" applyProtection="1">
      <alignment horizontal="center" vertical="center"/>
    </xf>
    <xf numFmtId="0" fontId="61" fillId="0" borderId="11" xfId="170" applyFont="1" applyBorder="1" applyAlignment="1" applyProtection="1">
      <alignment horizontal="center" vertical="center" wrapText="1" shrinkToFit="1"/>
    </xf>
    <xf numFmtId="0" fontId="47" fillId="0" borderId="0" xfId="169" applyFont="1" applyFill="1" applyBorder="1" applyAlignment="1" applyProtection="1">
      <alignment vertical="center"/>
    </xf>
    <xf numFmtId="0" fontId="43" fillId="0" borderId="0" xfId="169" applyFont="1" applyAlignment="1" applyProtection="1">
      <alignment vertical="top"/>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44" fillId="0" borderId="47"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Protection="1">
      <alignment vertical="center"/>
    </xf>
    <xf numFmtId="0" fontId="44" fillId="0" borderId="0" xfId="169" applyFont="1" applyBorder="1" applyAlignment="1" applyProtection="1">
      <alignment horizontal="center" vertical="center"/>
    </xf>
    <xf numFmtId="0" fontId="52" fillId="44" borderId="30" xfId="169" applyFont="1" applyFill="1" applyBorder="1" applyAlignment="1" applyProtection="1">
      <alignment horizontal="center" vertical="center"/>
    </xf>
    <xf numFmtId="0" fontId="53" fillId="0" borderId="28" xfId="169" applyFont="1" applyBorder="1" applyAlignment="1" applyProtection="1">
      <alignment horizontal="center" vertical="center" shrinkToFit="1"/>
    </xf>
    <xf numFmtId="0" fontId="53" fillId="0" borderId="33"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60" fillId="38" borderId="27"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179" fontId="53" fillId="33" borderId="37" xfId="102" applyNumberFormat="1" applyFont="1" applyFill="1" applyBorder="1" applyAlignment="1" applyProtection="1">
      <alignment horizontal="center" vertical="center" shrinkToFit="1"/>
    </xf>
    <xf numFmtId="0" fontId="53" fillId="33" borderId="10" xfId="169" applyFont="1" applyFill="1" applyBorder="1" applyAlignment="1" applyProtection="1">
      <alignment horizontal="center" vertical="center" shrinkToFit="1"/>
    </xf>
    <xf numFmtId="0" fontId="53" fillId="33" borderId="37" xfId="169"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29" xfId="171" applyFont="1" applyBorder="1" applyAlignment="1" applyProtection="1">
      <alignment horizontal="left" vertical="center" shrinkToFit="1"/>
    </xf>
    <xf numFmtId="178" fontId="53" fillId="0" borderId="10" xfId="102" applyNumberFormat="1" applyFont="1" applyFill="1" applyBorder="1" applyAlignment="1" applyProtection="1">
      <alignment horizontal="center" vertical="center" shrinkToFit="1"/>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80" fontId="52" fillId="33" borderId="10" xfId="102" applyNumberFormat="1" applyFont="1" applyFill="1" applyBorder="1" applyAlignment="1" applyProtection="1">
      <alignment horizontal="center" vertical="center" shrinkToFit="1"/>
    </xf>
    <xf numFmtId="0" fontId="52" fillId="33" borderId="55" xfId="102" applyNumberFormat="1" applyFont="1" applyFill="1" applyBorder="1" applyAlignment="1" applyProtection="1">
      <alignment horizontal="center" vertical="center" shrinkToFit="1"/>
    </xf>
    <xf numFmtId="0" fontId="52" fillId="33" borderId="21" xfId="102" applyNumberFormat="1" applyFont="1" applyFill="1" applyBorder="1" applyAlignment="1" applyProtection="1">
      <alignment horizontal="center" vertical="center" shrinkToFit="1"/>
    </xf>
    <xf numFmtId="0" fontId="60" fillId="39" borderId="60" xfId="169" applyFont="1" applyFill="1" applyBorder="1" applyAlignment="1" applyProtection="1">
      <alignment horizontal="center" vertical="center"/>
    </xf>
    <xf numFmtId="0" fontId="53" fillId="35" borderId="44" xfId="169" applyFont="1" applyFill="1" applyBorder="1" applyAlignment="1" applyProtection="1">
      <alignment horizontal="center" vertical="center"/>
    </xf>
    <xf numFmtId="0" fontId="60" fillId="39" borderId="61" xfId="169" applyFont="1" applyFill="1" applyBorder="1" applyAlignment="1" applyProtection="1">
      <alignment horizontal="center" vertical="center"/>
    </xf>
    <xf numFmtId="0" fontId="52" fillId="39" borderId="62" xfId="169" applyFont="1" applyFill="1" applyBorder="1" applyAlignment="1" applyProtection="1">
      <alignment horizontal="center" vertical="center"/>
    </xf>
    <xf numFmtId="0" fontId="52" fillId="33" borderId="62" xfId="102" applyNumberFormat="1" applyFont="1" applyFill="1" applyBorder="1" applyAlignment="1" applyProtection="1">
      <alignment horizontal="center" vertical="center" shrinkToFit="1"/>
    </xf>
    <xf numFmtId="0" fontId="53" fillId="46" borderId="63" xfId="169" applyFont="1" applyFill="1" applyBorder="1" applyAlignment="1" applyProtection="1">
      <alignment horizontal="center" vertical="center"/>
    </xf>
    <xf numFmtId="0" fontId="53" fillId="35" borderId="31" xfId="169" applyFont="1" applyFill="1" applyBorder="1" applyAlignment="1" applyProtection="1">
      <alignment horizontal="center" vertical="center"/>
    </xf>
    <xf numFmtId="0" fontId="0" fillId="47" borderId="64" xfId="0" applyFill="1" applyBorder="1" applyAlignment="1">
      <alignment horizontal="center" vertical="center" wrapText="1"/>
    </xf>
    <xf numFmtId="0" fontId="0" fillId="47" borderId="64" xfId="0" applyFill="1" applyBorder="1" applyAlignment="1">
      <alignment vertical="center" wrapText="1"/>
    </xf>
    <xf numFmtId="0" fontId="0" fillId="47" borderId="66" xfId="0" applyFill="1" applyBorder="1" applyAlignment="1">
      <alignment horizontal="center" vertical="center" wrapText="1"/>
    </xf>
    <xf numFmtId="0" fontId="64" fillId="47" borderId="65" xfId="0" applyFont="1" applyFill="1" applyBorder="1" applyAlignment="1">
      <alignment horizontal="center" vertical="center" wrapText="1" readingOrder="1"/>
    </xf>
    <xf numFmtId="0" fontId="0" fillId="47" borderId="66" xfId="0" applyFill="1" applyBorder="1" applyAlignment="1">
      <alignment vertical="center" wrapText="1"/>
    </xf>
    <xf numFmtId="0" fontId="65" fillId="47" borderId="66" xfId="0" applyFont="1" applyFill="1" applyBorder="1" applyAlignment="1">
      <alignment horizontal="left" vertical="center" wrapText="1" readingOrder="1"/>
    </xf>
    <xf numFmtId="0" fontId="65" fillId="47" borderId="66" xfId="0" applyFont="1" applyFill="1" applyBorder="1" applyAlignment="1">
      <alignment horizontal="center" vertical="center" wrapText="1" readingOrder="1"/>
    </xf>
    <xf numFmtId="0" fontId="64" fillId="47" borderId="67" xfId="0" applyFont="1" applyFill="1" applyBorder="1" applyAlignment="1">
      <alignment horizontal="center" vertical="center" wrapText="1" readingOrder="1"/>
    </xf>
    <xf numFmtId="0" fontId="65" fillId="47" borderId="65" xfId="0" applyFont="1" applyFill="1" applyBorder="1" applyAlignment="1">
      <alignment horizontal="center" vertical="center" wrapText="1" readingOrder="1"/>
    </xf>
    <xf numFmtId="0" fontId="65" fillId="47" borderId="65" xfId="0" applyFont="1" applyFill="1" applyBorder="1" applyAlignment="1">
      <alignment horizontal="left" vertical="center" wrapText="1" readingOrder="1"/>
    </xf>
    <xf numFmtId="0" fontId="65" fillId="47" borderId="64" xfId="0" applyFont="1" applyFill="1" applyBorder="1" applyAlignment="1">
      <alignment horizontal="left" vertical="center" wrapText="1" readingOrder="1"/>
    </xf>
    <xf numFmtId="0" fontId="64" fillId="47" borderId="66" xfId="0" applyFont="1" applyFill="1" applyBorder="1" applyAlignment="1">
      <alignment horizontal="center" vertical="center" wrapText="1" readingOrder="1"/>
    </xf>
    <xf numFmtId="0" fontId="64" fillId="47" borderId="65" xfId="0" applyFont="1" applyFill="1" applyBorder="1" applyAlignment="1">
      <alignment horizontal="left" vertical="center" wrapText="1" readingOrder="1"/>
    </xf>
    <xf numFmtId="0" fontId="65" fillId="47" borderId="64" xfId="0" applyFont="1" applyFill="1" applyBorder="1" applyAlignment="1">
      <alignment horizontal="center" vertical="center" wrapText="1" readingOrder="1"/>
    </xf>
    <xf numFmtId="0" fontId="65" fillId="47" borderId="67" xfId="0" applyFont="1" applyFill="1" applyBorder="1" applyAlignment="1">
      <alignment horizontal="center" vertical="center" wrapText="1" readingOrder="1"/>
    </xf>
    <xf numFmtId="0" fontId="64" fillId="47" borderId="66" xfId="0" applyFont="1" applyFill="1" applyBorder="1" applyAlignment="1">
      <alignment horizontal="left" vertical="center" wrapText="1" readingOrder="1"/>
    </xf>
    <xf numFmtId="0" fontId="64" fillId="47" borderId="65" xfId="0" applyFont="1" applyFill="1" applyBorder="1" applyAlignment="1">
      <alignment vertical="center" wrapText="1" readingOrder="1"/>
    </xf>
    <xf numFmtId="0" fontId="71" fillId="47" borderId="65" xfId="0" applyFont="1" applyFill="1" applyBorder="1" applyAlignment="1">
      <alignment horizontal="left" vertical="center" wrapText="1" readingOrder="1"/>
    </xf>
    <xf numFmtId="0" fontId="71" fillId="47" borderId="65" xfId="0" applyFont="1" applyFill="1" applyBorder="1" applyAlignment="1">
      <alignment horizontal="center" vertical="center" wrapText="1" readingOrder="1"/>
    </xf>
    <xf numFmtId="0" fontId="67" fillId="47" borderId="66" xfId="0" applyFont="1" applyFill="1" applyBorder="1" applyAlignment="1">
      <alignment horizontal="left" vertical="center" wrapText="1" readingOrder="1"/>
    </xf>
    <xf numFmtId="0" fontId="45" fillId="41" borderId="0" xfId="0" applyFont="1" applyFill="1" applyAlignment="1">
      <alignment horizontal="center" vertical="center" wrapText="1"/>
    </xf>
    <xf numFmtId="49" fontId="52" fillId="33" borderId="10" xfId="102" quotePrefix="1" applyNumberFormat="1" applyFont="1" applyFill="1" applyBorder="1" applyAlignment="1" applyProtection="1">
      <alignment horizontal="center" vertical="center" shrinkToFit="1"/>
    </xf>
    <xf numFmtId="0" fontId="76" fillId="0" borderId="0" xfId="0" applyFont="1">
      <alignment vertical="center"/>
    </xf>
    <xf numFmtId="0" fontId="77" fillId="0" borderId="0" xfId="169" applyFont="1">
      <alignment vertical="center"/>
    </xf>
    <xf numFmtId="0" fontId="78" fillId="0" borderId="0" xfId="169" applyFont="1" applyAlignment="1">
      <alignment horizontal="center" vertical="center" wrapText="1" readingOrder="1"/>
    </xf>
    <xf numFmtId="0" fontId="78" fillId="0" borderId="0" xfId="169" applyFont="1" applyAlignment="1">
      <alignment horizontal="left" vertical="center" wrapText="1" readingOrder="1"/>
    </xf>
    <xf numFmtId="0" fontId="79" fillId="0" borderId="0" xfId="169" applyFont="1" applyAlignment="1">
      <alignment horizontal="center" vertical="center" wrapText="1" readingOrder="1"/>
    </xf>
    <xf numFmtId="0" fontId="76" fillId="0" borderId="0" xfId="0" applyFont="1" applyAlignment="1">
      <alignment horizontal="left" vertical="center" readingOrder="1"/>
    </xf>
    <xf numFmtId="0" fontId="80" fillId="0" borderId="0" xfId="0" applyFont="1" applyAlignment="1">
      <alignment horizontal="left" vertical="center" readingOrder="1"/>
    </xf>
    <xf numFmtId="0" fontId="81" fillId="0" borderId="0" xfId="0" applyFont="1" applyAlignment="1">
      <alignment horizontal="left" vertical="center" indent="1" readingOrder="1"/>
    </xf>
    <xf numFmtId="0" fontId="54"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49" fillId="39" borderId="10" xfId="180" applyFill="1" applyBorder="1" applyAlignment="1" applyProtection="1">
      <alignment vertical="center" wrapText="1"/>
    </xf>
    <xf numFmtId="0" fontId="32" fillId="39" borderId="10" xfId="179" applyFont="1" applyFill="1" applyBorder="1">
      <alignment vertical="center"/>
    </xf>
    <xf numFmtId="0" fontId="52" fillId="39" borderId="11" xfId="169" applyFont="1" applyFill="1" applyBorder="1" applyAlignment="1" applyProtection="1">
      <alignment horizontal="center" vertical="center"/>
    </xf>
    <xf numFmtId="0" fontId="52" fillId="33" borderId="44" xfId="169" applyFont="1" applyFill="1" applyBorder="1" applyAlignment="1" applyProtection="1">
      <alignment horizontal="center" vertical="center"/>
    </xf>
    <xf numFmtId="0" fontId="0" fillId="0" borderId="0" xfId="0" applyProtection="1">
      <alignment vertical="center"/>
    </xf>
    <xf numFmtId="14" fontId="47" fillId="35" borderId="10" xfId="170" applyNumberFormat="1" applyFont="1" applyFill="1" applyBorder="1" applyAlignment="1" applyProtection="1">
      <alignment horizontal="center" vertical="center"/>
    </xf>
    <xf numFmtId="0" fontId="53" fillId="39" borderId="27" xfId="0" applyFont="1" applyFill="1" applyBorder="1" applyAlignment="1" applyProtection="1">
      <alignment horizontal="center" vertical="center"/>
    </xf>
    <xf numFmtId="0" fontId="52" fillId="39" borderId="10" xfId="0" applyFont="1" applyFill="1" applyBorder="1" applyAlignment="1" applyProtection="1">
      <alignment horizontal="center" vertical="center"/>
    </xf>
    <xf numFmtId="0" fontId="53" fillId="34" borderId="37" xfId="0" applyFont="1" applyFill="1" applyBorder="1" applyAlignment="1" applyProtection="1">
      <alignment horizontal="center" vertical="center"/>
    </xf>
    <xf numFmtId="0" fontId="53" fillId="0" borderId="10" xfId="169"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0" fontId="53" fillId="0" borderId="10" xfId="102" applyNumberFormat="1" applyFont="1" applyBorder="1" applyAlignment="1" applyProtection="1">
      <alignment horizontal="center" vertical="center" shrinkToFit="1"/>
    </xf>
    <xf numFmtId="49" fontId="53" fillId="0" borderId="10" xfId="102" applyNumberFormat="1" applyFont="1" applyBorder="1" applyAlignment="1" applyProtection="1">
      <alignment horizontal="center" vertical="center" shrinkToFit="1"/>
    </xf>
    <xf numFmtId="181" fontId="52" fillId="0" borderId="11" xfId="102" applyNumberFormat="1" applyFont="1" applyBorder="1" applyAlignment="1" applyProtection="1">
      <alignment horizontal="center" vertical="center" shrinkToFit="1"/>
    </xf>
    <xf numFmtId="0" fontId="53" fillId="0" borderId="10" xfId="102" applyNumberFormat="1" applyFont="1" applyBorder="1" applyAlignment="1" applyProtection="1">
      <alignment horizontal="center" vertical="center" wrapText="1" shrinkToFit="1"/>
    </xf>
    <xf numFmtId="0" fontId="53" fillId="0" borderId="11" xfId="102" applyNumberFormat="1" applyFont="1" applyBorder="1" applyAlignment="1" applyProtection="1">
      <alignment horizontal="center" vertical="center" shrinkToFit="1"/>
    </xf>
    <xf numFmtId="182" fontId="53" fillId="0" borderId="54" xfId="102" applyNumberFormat="1" applyFont="1" applyBorder="1" applyAlignment="1" applyProtection="1">
      <alignment horizontal="center" vertical="center" shrinkToFit="1"/>
    </xf>
    <xf numFmtId="179" fontId="53" fillId="0" borderId="55" xfId="102" applyNumberFormat="1" applyFont="1" applyBorder="1" applyAlignment="1" applyProtection="1">
      <alignment horizontal="center" vertical="center" shrinkToFit="1"/>
    </xf>
    <xf numFmtId="179" fontId="53" fillId="0" borderId="10" xfId="102" applyNumberFormat="1" applyFont="1" applyBorder="1" applyAlignment="1" applyProtection="1">
      <alignment horizontal="center" vertical="center" shrinkToFit="1"/>
    </xf>
    <xf numFmtId="177" fontId="53" fillId="0" borderId="11" xfId="177" applyNumberFormat="1" applyFont="1" applyBorder="1" applyAlignment="1" applyProtection="1">
      <alignment horizontal="center" vertical="center" shrinkToFit="1"/>
    </xf>
    <xf numFmtId="49" fontId="53" fillId="0" borderId="10" xfId="102" quotePrefix="1" applyNumberFormat="1" applyFont="1" applyFill="1" applyBorder="1" applyAlignment="1" applyProtection="1">
      <alignment horizontal="center" vertical="center" shrinkToFit="1"/>
    </xf>
    <xf numFmtId="49" fontId="52" fillId="0" borderId="29" xfId="102" applyNumberFormat="1" applyFont="1" applyFill="1" applyBorder="1" applyAlignment="1" applyProtection="1">
      <alignment horizontal="center" vertical="center" shrinkToFit="1"/>
    </xf>
    <xf numFmtId="49" fontId="53" fillId="40" borderId="10" xfId="102" applyNumberFormat="1" applyFont="1" applyFill="1" applyBorder="1" applyAlignment="1" applyProtection="1">
      <alignment horizontal="center" vertical="center" shrinkToFit="1"/>
    </xf>
    <xf numFmtId="0" fontId="52" fillId="33" borderId="63" xfId="102" applyNumberFormat="1" applyFont="1" applyFill="1" applyBorder="1" applyAlignment="1" applyProtection="1">
      <alignment horizontal="center" vertical="center" shrinkToFit="1"/>
    </xf>
    <xf numFmtId="178" fontId="53" fillId="0" borderId="10" xfId="102" applyNumberFormat="1" applyFont="1" applyFill="1" applyBorder="1" applyAlignment="1" applyProtection="1">
      <alignment horizontal="center" vertical="center" shrinkToFit="1"/>
      <protection locked="0"/>
    </xf>
    <xf numFmtId="178" fontId="53" fillId="0" borderId="37" xfId="102" applyNumberFormat="1" applyFont="1" applyFill="1" applyBorder="1" applyAlignment="1" applyProtection="1">
      <alignment horizontal="center" vertical="center" shrinkToFit="1"/>
      <protection locked="0"/>
    </xf>
    <xf numFmtId="0" fontId="52" fillId="0" borderId="12" xfId="171" applyFont="1" applyBorder="1" applyAlignment="1" applyProtection="1">
      <alignment horizontal="center" vertical="center" shrinkToFit="1"/>
      <protection locked="0"/>
    </xf>
    <xf numFmtId="0" fontId="52" fillId="0" borderId="29" xfId="171" applyFont="1" applyBorder="1" applyAlignment="1" applyProtection="1">
      <alignment horizontal="left" vertical="center" shrinkToFit="1"/>
      <protection locked="0"/>
    </xf>
    <xf numFmtId="0" fontId="52" fillId="0" borderId="41" xfId="171" applyFont="1" applyBorder="1" applyAlignment="1" applyProtection="1">
      <alignment horizontal="center" vertical="center" shrinkToFit="1"/>
      <protection locked="0"/>
    </xf>
    <xf numFmtId="0" fontId="52" fillId="0" borderId="34" xfId="171" applyFont="1" applyBorder="1" applyAlignment="1" applyProtection="1">
      <alignment horizontal="left" vertical="center" shrinkToFit="1"/>
      <protection locked="0"/>
    </xf>
    <xf numFmtId="49" fontId="53" fillId="0" borderId="10" xfId="102" quotePrefix="1" applyNumberFormat="1" applyFont="1" applyFill="1" applyBorder="1" applyAlignment="1" applyProtection="1">
      <alignment horizontal="center" vertical="center" shrinkToFit="1"/>
      <protection locked="0"/>
    </xf>
    <xf numFmtId="0" fontId="52" fillId="39" borderId="11" xfId="169" applyFont="1" applyFill="1" applyBorder="1" applyAlignment="1" applyProtection="1">
      <alignment horizontal="center" vertical="center"/>
    </xf>
    <xf numFmtId="0" fontId="52" fillId="33" borderId="44" xfId="169" applyFont="1" applyFill="1" applyBorder="1" applyAlignment="1" applyProtection="1">
      <alignment horizontal="center" vertical="center"/>
    </xf>
    <xf numFmtId="49" fontId="83" fillId="0" borderId="0" xfId="0" applyNumberFormat="1" applyFont="1" applyAlignment="1">
      <alignment horizontal="right" vertical="center"/>
    </xf>
    <xf numFmtId="0" fontId="0" fillId="0" borderId="0" xfId="0" applyBorder="1" applyProtection="1">
      <alignment vertical="center"/>
    </xf>
    <xf numFmtId="0" fontId="42" fillId="0" borderId="0" xfId="169" applyFont="1" applyBorder="1" applyAlignment="1" applyProtection="1">
      <alignment vertical="center"/>
    </xf>
    <xf numFmtId="0" fontId="42" fillId="0" borderId="0" xfId="169" applyFont="1" applyBorder="1" applyProtection="1">
      <alignment vertical="center"/>
    </xf>
    <xf numFmtId="0" fontId="43" fillId="0" borderId="0" xfId="169" applyFont="1" applyBorder="1" applyAlignment="1" applyProtection="1">
      <alignment vertical="top"/>
    </xf>
    <xf numFmtId="0" fontId="44" fillId="0" borderId="0" xfId="169" applyFont="1" applyBorder="1" applyProtection="1">
      <alignment vertical="center"/>
    </xf>
    <xf numFmtId="0" fontId="60" fillId="39" borderId="68" xfId="169" applyFont="1" applyFill="1" applyBorder="1" applyAlignment="1" applyProtection="1">
      <alignment horizontal="center" vertical="center"/>
    </xf>
    <xf numFmtId="0" fontId="52" fillId="39" borderId="29" xfId="169" applyFont="1" applyFill="1" applyBorder="1" applyAlignment="1" applyProtection="1">
      <alignment horizontal="center" vertical="center"/>
    </xf>
    <xf numFmtId="0" fontId="53" fillId="35" borderId="34" xfId="169" applyFont="1" applyFill="1" applyBorder="1" applyAlignment="1" applyProtection="1">
      <alignment horizontal="center" vertical="center"/>
    </xf>
    <xf numFmtId="0" fontId="52" fillId="44" borderId="71" xfId="169" applyFont="1" applyFill="1" applyBorder="1" applyAlignment="1" applyProtection="1">
      <alignment horizontal="center" vertical="center"/>
    </xf>
    <xf numFmtId="0" fontId="44" fillId="0" borderId="70" xfId="169" applyFont="1" applyFill="1" applyBorder="1" applyAlignment="1" applyProtection="1">
      <alignment vertical="center"/>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5" fillId="0" borderId="0" xfId="0" applyFont="1" applyAlignment="1" applyProtection="1">
      <alignment horizontal="center" vertical="center"/>
    </xf>
    <xf numFmtId="0" fontId="47" fillId="37" borderId="38" xfId="169" applyFont="1" applyFill="1" applyBorder="1" applyAlignment="1" applyProtection="1">
      <alignment horizontal="center" vertical="center"/>
    </xf>
    <xf numFmtId="0" fontId="65" fillId="47" borderId="65" xfId="0" applyFont="1" applyFill="1" applyBorder="1" applyAlignment="1">
      <alignment horizontal="left" vertical="center" wrapText="1" readingOrder="1"/>
    </xf>
    <xf numFmtId="0" fontId="65" fillId="47" borderId="66" xfId="0" applyFont="1" applyFill="1" applyBorder="1" applyAlignment="1">
      <alignment horizontal="left" vertical="center" wrapText="1" readingOrder="1"/>
    </xf>
    <xf numFmtId="0" fontId="65" fillId="47" borderId="65" xfId="0" applyFont="1" applyFill="1" applyBorder="1" applyAlignment="1">
      <alignment horizontal="center" vertical="center" wrapText="1" readingOrder="1"/>
    </xf>
    <xf numFmtId="0" fontId="65" fillId="47" borderId="66" xfId="0" applyFont="1" applyFill="1" applyBorder="1" applyAlignment="1">
      <alignment horizontal="center" vertical="center" wrapText="1" readingOrder="1"/>
    </xf>
    <xf numFmtId="0" fontId="65" fillId="47" borderId="64" xfId="0" applyFont="1" applyFill="1" applyBorder="1" applyAlignment="1">
      <alignment horizontal="center" vertical="center" wrapText="1" readingOrder="1"/>
    </xf>
    <xf numFmtId="0" fontId="64" fillId="47" borderId="65" xfId="0" applyFont="1" applyFill="1" applyBorder="1" applyAlignment="1">
      <alignment horizontal="center" vertical="center" wrapText="1" readingOrder="1"/>
    </xf>
    <xf numFmtId="0" fontId="64" fillId="47" borderId="66" xfId="0" applyFont="1" applyFill="1" applyBorder="1" applyAlignment="1">
      <alignment horizontal="center" vertical="center" wrapText="1" readingOrder="1"/>
    </xf>
    <xf numFmtId="0" fontId="64" fillId="47" borderId="64" xfId="0" applyFont="1" applyFill="1" applyBorder="1" applyAlignment="1">
      <alignment horizontal="center" vertical="center" wrapText="1" readingOrder="1"/>
    </xf>
    <xf numFmtId="0" fontId="65" fillId="47" borderId="64" xfId="0" applyFont="1" applyFill="1" applyBorder="1" applyAlignment="1">
      <alignment horizontal="left" vertical="center" wrapText="1" readingOrder="1"/>
    </xf>
    <xf numFmtId="0" fontId="53" fillId="39" borderId="14" xfId="169" applyFont="1" applyFill="1" applyBorder="1" applyAlignment="1" applyProtection="1">
      <alignment horizontal="center" vertical="center" wrapText="1"/>
    </xf>
    <xf numFmtId="0" fontId="53" fillId="39" borderId="15" xfId="169" applyFont="1" applyFill="1" applyBorder="1" applyAlignment="1" applyProtection="1">
      <alignment horizontal="center" vertical="center" wrapText="1"/>
    </xf>
    <xf numFmtId="0" fontId="53" fillId="39" borderId="46" xfId="0" applyFont="1" applyFill="1" applyBorder="1" applyAlignment="1" applyProtection="1">
      <alignment horizontal="center" vertical="center"/>
    </xf>
    <xf numFmtId="0" fontId="53" fillId="39" borderId="19"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3" fillId="39" borderId="58" xfId="169" applyFont="1" applyFill="1" applyBorder="1" applyAlignment="1" applyProtection="1">
      <alignment horizontal="center" vertical="center"/>
    </xf>
    <xf numFmtId="0" fontId="53" fillId="39" borderId="59" xfId="169" applyFont="1" applyFill="1" applyBorder="1" applyAlignment="1" applyProtection="1">
      <alignment horizontal="center" vertical="center"/>
    </xf>
    <xf numFmtId="0" fontId="53" fillId="39" borderId="61" xfId="169" applyFont="1" applyFill="1" applyBorder="1" applyAlignment="1" applyProtection="1">
      <alignment horizontal="center" vertical="center" wrapText="1"/>
    </xf>
    <xf numFmtId="0" fontId="53" fillId="39" borderId="62" xfId="169" applyFont="1" applyFill="1" applyBorder="1" applyAlignment="1" applyProtection="1">
      <alignment horizontal="center" vertical="center" wrapText="1"/>
    </xf>
    <xf numFmtId="0" fontId="53" fillId="39" borderId="10" xfId="169" applyFont="1" applyFill="1" applyBorder="1" applyAlignment="1" applyProtection="1">
      <alignment horizontal="center" vertical="center" wrapText="1"/>
    </xf>
    <xf numFmtId="0" fontId="53" fillId="39" borderId="11" xfId="169" applyFont="1" applyFill="1" applyBorder="1" applyAlignment="1" applyProtection="1">
      <alignment horizontal="center" vertical="center" wrapText="1"/>
    </xf>
    <xf numFmtId="38" fontId="53" fillId="39" borderId="46"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0" fontId="53" fillId="39" borderId="36" xfId="0" applyFont="1" applyFill="1" applyBorder="1" applyAlignment="1" applyProtection="1">
      <alignment horizontal="center" vertical="center" wrapText="1"/>
    </xf>
    <xf numFmtId="0" fontId="53" fillId="39" borderId="16" xfId="0" applyFont="1" applyFill="1" applyBorder="1" applyAlignment="1" applyProtection="1">
      <alignment horizontal="center" vertical="center"/>
    </xf>
    <xf numFmtId="0" fontId="53" fillId="39" borderId="46" xfId="169" applyFont="1" applyFill="1" applyBorder="1" applyAlignment="1" applyProtection="1">
      <alignment horizontal="center" vertical="center" wrapText="1"/>
    </xf>
    <xf numFmtId="0" fontId="53" fillId="39" borderId="19" xfId="169" applyFont="1" applyFill="1" applyBorder="1" applyAlignment="1" applyProtection="1">
      <alignment horizontal="center" vertical="center" wrapText="1"/>
    </xf>
    <xf numFmtId="0" fontId="53" fillId="39" borderId="20" xfId="169" applyFont="1" applyFill="1" applyBorder="1" applyAlignment="1" applyProtection="1">
      <alignment horizontal="center" vertical="center" wrapText="1"/>
    </xf>
    <xf numFmtId="0" fontId="53" fillId="39" borderId="16" xfId="169" applyFont="1" applyFill="1" applyBorder="1" applyAlignment="1" applyProtection="1">
      <alignment horizontal="center" vertical="center" wrapText="1"/>
    </xf>
    <xf numFmtId="0" fontId="53" fillId="38" borderId="46" xfId="169" applyFont="1" applyFill="1" applyBorder="1" applyAlignment="1" applyProtection="1">
      <alignment horizontal="center" vertical="center"/>
    </xf>
    <xf numFmtId="0" fontId="53" fillId="38" borderId="19"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3" fillId="39" borderId="35" xfId="0" applyFont="1" applyFill="1" applyBorder="1" applyAlignment="1" applyProtection="1">
      <alignment horizontal="center" vertical="center"/>
    </xf>
    <xf numFmtId="0" fontId="53" fillId="39" borderId="23" xfId="0" applyFont="1" applyFill="1" applyBorder="1" applyAlignment="1" applyProtection="1">
      <alignment horizontal="center" vertical="center"/>
    </xf>
    <xf numFmtId="0" fontId="53" fillId="39" borderId="15" xfId="0" applyFont="1" applyFill="1" applyBorder="1" applyAlignment="1" applyProtection="1">
      <alignment horizontal="center" vertical="center"/>
    </xf>
    <xf numFmtId="0" fontId="53" fillId="39" borderId="17" xfId="0" applyFont="1" applyFill="1" applyBorder="1" applyAlignment="1" applyProtection="1">
      <alignment horizontal="center" vertical="center"/>
    </xf>
    <xf numFmtId="0" fontId="53" fillId="39" borderId="36"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1" fillId="0" borderId="72" xfId="170" applyFont="1" applyBorder="1" applyAlignment="1">
      <alignment horizontal="left" vertical="top" wrapText="1"/>
    </xf>
    <xf numFmtId="0" fontId="51" fillId="0" borderId="73" xfId="170" applyFont="1" applyBorder="1" applyAlignment="1">
      <alignment horizontal="left" vertical="top" wrapText="1"/>
    </xf>
    <xf numFmtId="0" fontId="51" fillId="0" borderId="74" xfId="170" applyFont="1" applyBorder="1" applyAlignment="1">
      <alignment horizontal="left" vertical="top" wrapText="1"/>
    </xf>
    <xf numFmtId="0" fontId="51" fillId="0" borderId="15" xfId="170" applyFont="1" applyBorder="1" applyAlignment="1">
      <alignment horizontal="left" vertical="top" wrapText="1"/>
    </xf>
    <xf numFmtId="0" fontId="51" fillId="0" borderId="17" xfId="170" applyFont="1" applyBorder="1" applyAlignment="1">
      <alignment horizontal="left" vertical="top" wrapText="1"/>
    </xf>
    <xf numFmtId="0" fontId="51" fillId="0" borderId="18" xfId="170" applyFont="1" applyBorder="1" applyAlignment="1">
      <alignment horizontal="left" vertical="top" wrapText="1"/>
    </xf>
    <xf numFmtId="0" fontId="63" fillId="0" borderId="11" xfId="169" applyFont="1" applyBorder="1" applyAlignment="1" applyProtection="1">
      <alignment horizontal="center" vertical="center" wrapText="1"/>
    </xf>
    <xf numFmtId="0" fontId="63" fillId="0" borderId="13" xfId="169" applyFont="1" applyBorder="1" applyAlignment="1" applyProtection="1">
      <alignment horizontal="center" vertical="center" wrapText="1"/>
    </xf>
    <xf numFmtId="0" fontId="63" fillId="0" borderId="51" xfId="169" applyFont="1" applyBorder="1" applyAlignment="1" applyProtection="1">
      <alignment horizontal="center" vertical="center" wrapText="1"/>
    </xf>
    <xf numFmtId="0" fontId="63" fillId="0" borderId="44" xfId="169" applyFont="1" applyBorder="1" applyAlignment="1" applyProtection="1">
      <alignment horizontal="center" vertical="center" wrapText="1"/>
    </xf>
    <xf numFmtId="0" fontId="63" fillId="0" borderId="47" xfId="169" applyFont="1" applyBorder="1" applyAlignment="1" applyProtection="1">
      <alignment horizontal="center" vertical="center" wrapText="1"/>
    </xf>
    <xf numFmtId="0" fontId="63" fillId="0" borderId="52" xfId="169" applyFont="1" applyBorder="1" applyAlignment="1" applyProtection="1">
      <alignment horizontal="center" vertical="center" wrapText="1"/>
    </xf>
    <xf numFmtId="0" fontId="51" fillId="37" borderId="23" xfId="169" applyFont="1" applyFill="1" applyBorder="1" applyAlignment="1" applyProtection="1">
      <alignment horizontal="center" vertical="center"/>
    </xf>
    <xf numFmtId="0" fontId="51" fillId="37" borderId="24" xfId="169" applyFont="1" applyFill="1" applyBorder="1" applyAlignment="1" applyProtection="1">
      <alignment horizontal="center" vertical="center"/>
    </xf>
    <xf numFmtId="0" fontId="51" fillId="37" borderId="0" xfId="169" applyFont="1" applyFill="1" applyBorder="1" applyAlignment="1" applyProtection="1">
      <alignment horizontal="center" vertical="center"/>
    </xf>
    <xf numFmtId="0" fontId="51" fillId="37" borderId="25" xfId="169" applyFont="1" applyFill="1" applyBorder="1" applyAlignment="1" applyProtection="1">
      <alignment horizontal="center" vertical="center"/>
    </xf>
    <xf numFmtId="0" fontId="51" fillId="37" borderId="17" xfId="169" applyFont="1" applyFill="1" applyBorder="1" applyAlignment="1" applyProtection="1">
      <alignment horizontal="center" vertical="center"/>
    </xf>
    <xf numFmtId="0" fontId="51" fillId="37" borderId="32"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39" borderId="12" xfId="169" applyFont="1" applyFill="1" applyBorder="1" applyAlignment="1" applyProtection="1">
      <alignment horizontal="center" vertical="center"/>
    </xf>
    <xf numFmtId="0" fontId="52" fillId="39" borderId="13" xfId="169" applyFont="1" applyFill="1" applyBorder="1" applyAlignment="1" applyProtection="1">
      <alignment horizontal="center" vertical="center"/>
    </xf>
    <xf numFmtId="0" fontId="52" fillId="34" borderId="44" xfId="169" applyFont="1" applyFill="1" applyBorder="1" applyAlignment="1" applyProtection="1">
      <alignment horizontal="center" vertical="center"/>
    </xf>
    <xf numFmtId="0" fontId="52" fillId="34" borderId="41" xfId="169" applyFont="1" applyFill="1" applyBorder="1" applyAlignment="1" applyProtection="1">
      <alignment horizontal="center" vertical="center"/>
    </xf>
    <xf numFmtId="0" fontId="52" fillId="33" borderId="44" xfId="169" applyFont="1" applyFill="1" applyBorder="1" applyAlignment="1" applyProtection="1">
      <alignment horizontal="center" vertical="center"/>
    </xf>
    <xf numFmtId="0" fontId="52" fillId="33" borderId="41" xfId="169" applyFont="1" applyFill="1" applyBorder="1" applyAlignment="1" applyProtection="1">
      <alignment horizontal="center" vertical="center"/>
    </xf>
    <xf numFmtId="0" fontId="53" fillId="0" borderId="45" xfId="169" applyFont="1" applyBorder="1" applyAlignment="1" applyProtection="1">
      <alignment horizontal="center" vertical="center"/>
    </xf>
    <xf numFmtId="0" fontId="53" fillId="0" borderId="42" xfId="169" applyFont="1" applyBorder="1" applyAlignment="1" applyProtection="1">
      <alignment horizontal="center" vertical="center"/>
    </xf>
    <xf numFmtId="0" fontId="53" fillId="0" borderId="43" xfId="169" applyFont="1" applyBorder="1" applyAlignment="1" applyProtection="1">
      <alignment horizontal="center" vertical="center"/>
    </xf>
    <xf numFmtId="0" fontId="53" fillId="38" borderId="46" xfId="169" applyFont="1" applyFill="1" applyBorder="1" applyAlignment="1" applyProtection="1">
      <alignment horizontal="center" vertical="center" wrapText="1"/>
    </xf>
    <xf numFmtId="176" fontId="53" fillId="39" borderId="46" xfId="0" applyNumberFormat="1" applyFont="1" applyFill="1" applyBorder="1" applyAlignment="1" applyProtection="1">
      <alignment horizontal="center" vertical="center" wrapText="1"/>
    </xf>
    <xf numFmtId="176" fontId="53" fillId="39" borderId="19"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0" fontId="53" fillId="39" borderId="19"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9" fillId="45" borderId="11" xfId="169" applyFont="1" applyFill="1" applyBorder="1" applyAlignment="1" applyProtection="1">
      <alignment horizontal="center" vertical="center"/>
    </xf>
    <xf numFmtId="0" fontId="59" fillId="45" borderId="13" xfId="169" applyFont="1" applyFill="1" applyBorder="1" applyAlignment="1" applyProtection="1">
      <alignment horizontal="center" vertical="center"/>
    </xf>
    <xf numFmtId="0" fontId="46" fillId="42" borderId="48" xfId="169" applyFont="1" applyFill="1" applyBorder="1" applyAlignment="1" applyProtection="1">
      <alignment horizontal="center" vertical="center"/>
    </xf>
    <xf numFmtId="0" fontId="46" fillId="42" borderId="49" xfId="169" applyFont="1" applyFill="1" applyBorder="1" applyAlignment="1" applyProtection="1">
      <alignment horizontal="center" vertical="center"/>
    </xf>
    <xf numFmtId="0" fontId="46" fillId="42" borderId="50" xfId="169" applyFont="1" applyFill="1" applyBorder="1" applyAlignment="1" applyProtection="1">
      <alignment horizontal="center" vertical="center"/>
    </xf>
    <xf numFmtId="0" fontId="61" fillId="0" borderId="11" xfId="170" applyFont="1" applyBorder="1" applyAlignment="1" applyProtection="1">
      <alignment horizontal="center" vertical="center"/>
    </xf>
    <xf numFmtId="0" fontId="61" fillId="0" borderId="39" xfId="170" applyFont="1" applyBorder="1" applyAlignment="1" applyProtection="1">
      <alignment horizontal="center" vertical="center"/>
    </xf>
    <xf numFmtId="0" fontId="61" fillId="0" borderId="22" xfId="169" applyFont="1" applyBorder="1" applyAlignment="1" applyProtection="1">
      <alignment horizontal="left" vertical="center" shrinkToFit="1"/>
    </xf>
    <xf numFmtId="0" fontId="61" fillId="0" borderId="18" xfId="169" applyFont="1" applyBorder="1" applyAlignment="1" applyProtection="1">
      <alignment horizontal="left" vertical="center" shrinkToFit="1"/>
    </xf>
    <xf numFmtId="0" fontId="61" fillId="0" borderId="21" xfId="169" applyFont="1" applyBorder="1" applyAlignment="1" applyProtection="1">
      <alignment horizontal="left" vertical="center" shrinkToFit="1"/>
    </xf>
    <xf numFmtId="0" fontId="61" fillId="0" borderId="12" xfId="169" applyFont="1" applyBorder="1" applyAlignment="1" applyProtection="1">
      <alignment horizontal="left" vertical="center" shrinkToFit="1"/>
    </xf>
    <xf numFmtId="0" fontId="46" fillId="42" borderId="69" xfId="169" applyFont="1" applyFill="1" applyBorder="1" applyAlignment="1" applyProtection="1">
      <alignment horizontal="center" vertical="center"/>
    </xf>
    <xf numFmtId="0" fontId="46" fillId="42" borderId="17" xfId="169" applyFont="1" applyFill="1" applyBorder="1" applyAlignment="1" applyProtection="1">
      <alignment horizontal="center" vertical="center"/>
    </xf>
    <xf numFmtId="0" fontId="46" fillId="42" borderId="32" xfId="169" applyFont="1" applyFill="1" applyBorder="1" applyAlignment="1" applyProtection="1">
      <alignment horizontal="center" vertical="center"/>
    </xf>
    <xf numFmtId="0" fontId="59" fillId="45" borderId="17" xfId="169" applyFont="1" applyFill="1" applyBorder="1" applyAlignment="1" applyProtection="1">
      <alignment horizontal="center" vertical="center"/>
    </xf>
    <xf numFmtId="0" fontId="61" fillId="0" borderId="21" xfId="170" applyFont="1" applyBorder="1" applyAlignment="1" applyProtection="1">
      <alignment horizontal="left" vertical="center" shrinkToFit="1"/>
      <protection locked="0"/>
    </xf>
    <xf numFmtId="0" fontId="61" fillId="0" borderId="12" xfId="170" applyFont="1" applyBorder="1" applyAlignment="1" applyProtection="1">
      <alignment horizontal="left" vertical="center" shrinkToFit="1"/>
      <protection locked="0"/>
    </xf>
    <xf numFmtId="0" fontId="61" fillId="0" borderId="13" xfId="170" applyFont="1" applyBorder="1" applyAlignment="1" applyProtection="1">
      <alignment horizontal="center" vertical="center"/>
    </xf>
    <xf numFmtId="0" fontId="61" fillId="0" borderId="22" xfId="170" applyFont="1" applyBorder="1" applyAlignment="1" applyProtection="1">
      <alignment horizontal="left" vertical="center" shrinkToFit="1"/>
      <protection locked="0"/>
    </xf>
    <xf numFmtId="0" fontId="61" fillId="0" borderId="18" xfId="170" applyFont="1" applyBorder="1" applyAlignment="1" applyProtection="1">
      <alignment horizontal="left" vertical="center" shrinkToFit="1"/>
      <protection locked="0"/>
    </xf>
    <xf numFmtId="0" fontId="78" fillId="0" borderId="0" xfId="169" applyFont="1" applyAlignment="1">
      <alignment horizontal="center" vertical="center" wrapText="1" readingOrder="1"/>
    </xf>
    <xf numFmtId="0" fontId="32" fillId="0" borderId="53"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0" fillId="39" borderId="53" xfId="179" applyFont="1" applyFill="1" applyBorder="1" applyAlignment="1">
      <alignment vertical="top" wrapText="1"/>
    </xf>
    <xf numFmtId="0" fontId="50" fillId="39" borderId="19" xfId="179" applyFont="1" applyFill="1" applyBorder="1" applyAlignment="1">
      <alignment vertical="top" wrapText="1"/>
    </xf>
    <xf numFmtId="0" fontId="50" fillId="39" borderId="14" xfId="179" applyFont="1" applyFill="1" applyBorder="1" applyAlignment="1">
      <alignment vertical="top" wrapText="1"/>
    </xf>
  </cellXfs>
  <cellStyles count="181">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7000000}"/>
    <cellStyle name="パーセント 2 2" xfId="72" xr:uid="{00000000-0005-0000-0000-000038000000}"/>
    <cellStyle name="パーセント 2 2 2" xfId="73" xr:uid="{00000000-0005-0000-0000-000039000000}"/>
    <cellStyle name="パーセント 2 2 2 2" xfId="74" xr:uid="{00000000-0005-0000-0000-00003A000000}"/>
    <cellStyle name="パーセント 2 2 2 3" xfId="75" xr:uid="{00000000-0005-0000-0000-00003B000000}"/>
    <cellStyle name="パーセント 2 2 3" xfId="76" xr:uid="{00000000-0005-0000-0000-00003C000000}"/>
    <cellStyle name="パーセント 2 2 3 2" xfId="77" xr:uid="{00000000-0005-0000-0000-00003D000000}"/>
    <cellStyle name="パーセント 2 2 3 3" xfId="78" xr:uid="{00000000-0005-0000-0000-00003E000000}"/>
    <cellStyle name="パーセント 2 2 4" xfId="79" xr:uid="{00000000-0005-0000-0000-00003F000000}"/>
    <cellStyle name="パーセント 2 2 4 2" xfId="80" xr:uid="{00000000-0005-0000-0000-000040000000}"/>
    <cellStyle name="パーセント 2 2 4 3" xfId="81" xr:uid="{00000000-0005-0000-0000-000041000000}"/>
    <cellStyle name="パーセント 2 2 5" xfId="82" xr:uid="{00000000-0005-0000-0000-000042000000}"/>
    <cellStyle name="パーセント 2 2 6" xfId="83" xr:uid="{00000000-0005-0000-0000-000043000000}"/>
    <cellStyle name="パーセント 2 3" xfId="84" xr:uid="{00000000-0005-0000-0000-000044000000}"/>
    <cellStyle name="パーセント 2 3 2" xfId="85" xr:uid="{00000000-0005-0000-0000-000045000000}"/>
    <cellStyle name="パーセント 2 3 3" xfId="86" xr:uid="{00000000-0005-0000-0000-000046000000}"/>
    <cellStyle name="パーセント 2 4" xfId="87" xr:uid="{00000000-0005-0000-0000-000047000000}"/>
    <cellStyle name="パーセント 2 4 2" xfId="88" xr:uid="{00000000-0005-0000-0000-000048000000}"/>
    <cellStyle name="パーセント 2 4 3" xfId="89" xr:uid="{00000000-0005-0000-0000-000049000000}"/>
    <cellStyle name="パーセント 2 5" xfId="90" xr:uid="{00000000-0005-0000-0000-00004A000000}"/>
    <cellStyle name="パーセント 2 5 2" xfId="91" xr:uid="{00000000-0005-0000-0000-00004B000000}"/>
    <cellStyle name="パーセント 2 5 3" xfId="92" xr:uid="{00000000-0005-0000-0000-00004C000000}"/>
    <cellStyle name="パーセント 2 6" xfId="93" xr:uid="{00000000-0005-0000-0000-00004D000000}"/>
    <cellStyle name="パーセント 2 7" xfId="94" xr:uid="{00000000-0005-0000-0000-00004E000000}"/>
    <cellStyle name="ハイパーリンク 2" xfId="95" xr:uid="{00000000-0005-0000-0000-000050000000}"/>
    <cellStyle name="ハイパーリンク 3" xfId="96" xr:uid="{00000000-0005-0000-0000-000051000000}"/>
    <cellStyle name="ハイパーリンク 3 2" xfId="180" xr:uid="{0F791DA9-9682-4648-B99D-CE5FF2B81DFA}"/>
    <cellStyle name="メモ" xfId="15" builtinId="10" customBuiltin="1"/>
    <cellStyle name="メモ 2" xfId="97" xr:uid="{00000000-0005-0000-0000-000053000000}"/>
    <cellStyle name="リンク セル" xfId="12" builtinId="24" customBuiltin="1"/>
    <cellStyle name="リンク セル 2" xfId="98" xr:uid="{00000000-0005-0000-0000-000055000000}"/>
    <cellStyle name="悪い" xfId="7" builtinId="27" customBuiltin="1"/>
    <cellStyle name="悪い 2" xfId="99" xr:uid="{00000000-0005-0000-0000-000057000000}"/>
    <cellStyle name="計算" xfId="11" builtinId="22" customBuiltin="1"/>
    <cellStyle name="計算 2" xfId="100" xr:uid="{00000000-0005-0000-0000-000059000000}"/>
    <cellStyle name="警告文" xfId="14" builtinId="11" customBuiltin="1"/>
    <cellStyle name="警告文 2" xfId="101" xr:uid="{00000000-0005-0000-0000-00005B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3000000}"/>
    <cellStyle name="入力" xfId="9" builtinId="20" customBuiltin="1"/>
    <cellStyle name="入力 2" xfId="118" xr:uid="{00000000-0005-0000-0000-000075000000}"/>
    <cellStyle name="標準" xfId="0" builtinId="0"/>
    <cellStyle name="標準 2" xfId="43" xr:uid="{00000000-0005-0000-0000-000077000000}"/>
    <cellStyle name="標準 2 2" xfId="42" xr:uid="{00000000-0005-0000-0000-000078000000}"/>
    <cellStyle name="標準 2 2 2" xfId="119" xr:uid="{00000000-0005-0000-0000-000079000000}"/>
    <cellStyle name="標準 2 2 2 2" xfId="120" xr:uid="{00000000-0005-0000-0000-00007A000000}"/>
    <cellStyle name="標準 2 2 2 2 2" xfId="121" xr:uid="{00000000-0005-0000-0000-00007B000000}"/>
    <cellStyle name="標準 2 2 2 2 3" xfId="122" xr:uid="{00000000-0005-0000-0000-00007C000000}"/>
    <cellStyle name="標準 2 2 2 3" xfId="123" xr:uid="{00000000-0005-0000-0000-00007D000000}"/>
    <cellStyle name="標準 2 2 2 3 2" xfId="124" xr:uid="{00000000-0005-0000-0000-00007E000000}"/>
    <cellStyle name="標準 2 2 2 3 3" xfId="125" xr:uid="{00000000-0005-0000-0000-00007F000000}"/>
    <cellStyle name="標準 2 2 2 4" xfId="126" xr:uid="{00000000-0005-0000-0000-000080000000}"/>
    <cellStyle name="標準 2 2 2 4 2" xfId="127" xr:uid="{00000000-0005-0000-0000-000081000000}"/>
    <cellStyle name="標準 2 2 2 4 3" xfId="128" xr:uid="{00000000-0005-0000-0000-000082000000}"/>
    <cellStyle name="標準 2 2 2 5" xfId="129" xr:uid="{00000000-0005-0000-0000-000083000000}"/>
    <cellStyle name="標準 2 2 2 6" xfId="130" xr:uid="{00000000-0005-0000-0000-000084000000}"/>
    <cellStyle name="標準 2 2 3" xfId="131" xr:uid="{00000000-0005-0000-0000-000085000000}"/>
    <cellStyle name="標準 2 2 3 2" xfId="132" xr:uid="{00000000-0005-0000-0000-000086000000}"/>
    <cellStyle name="標準 2 2 3 3" xfId="133" xr:uid="{00000000-0005-0000-0000-000087000000}"/>
    <cellStyle name="標準 2 2 4" xfId="134" xr:uid="{00000000-0005-0000-0000-000088000000}"/>
    <cellStyle name="標準 2 2 4 2" xfId="135" xr:uid="{00000000-0005-0000-0000-000089000000}"/>
    <cellStyle name="標準 2 2 4 3" xfId="136" xr:uid="{00000000-0005-0000-0000-00008A000000}"/>
    <cellStyle name="標準 2 2 5" xfId="137" xr:uid="{00000000-0005-0000-0000-00008B000000}"/>
    <cellStyle name="標準 2 2 5 2" xfId="138" xr:uid="{00000000-0005-0000-0000-00008C000000}"/>
    <cellStyle name="標準 2 2 5 3" xfId="139" xr:uid="{00000000-0005-0000-0000-00008D000000}"/>
    <cellStyle name="標準 2 2 5 4" xfId="140" xr:uid="{00000000-0005-0000-0000-00008E000000}"/>
    <cellStyle name="標準 2 2 6" xfId="141" xr:uid="{00000000-0005-0000-0000-00008F000000}"/>
    <cellStyle name="標準 2 2 7" xfId="142" xr:uid="{00000000-0005-0000-0000-000090000000}"/>
    <cellStyle name="標準 2 3" xfId="143" xr:uid="{00000000-0005-0000-0000-000091000000}"/>
    <cellStyle name="標準 2 4" xfId="144" xr:uid="{00000000-0005-0000-0000-000092000000}"/>
    <cellStyle name="標準 3" xfId="145" xr:uid="{00000000-0005-0000-0000-000093000000}"/>
    <cellStyle name="標準 3 2" xfId="146" xr:uid="{00000000-0005-0000-0000-000094000000}"/>
    <cellStyle name="標準 3 2 2" xfId="147" xr:uid="{00000000-0005-0000-0000-000095000000}"/>
    <cellStyle name="標準 3 2 2 2" xfId="148" xr:uid="{00000000-0005-0000-0000-000096000000}"/>
    <cellStyle name="標準 3 2 2 3" xfId="149" xr:uid="{00000000-0005-0000-0000-000097000000}"/>
    <cellStyle name="標準 3 2 3" xfId="150" xr:uid="{00000000-0005-0000-0000-000098000000}"/>
    <cellStyle name="標準 3 2 3 2" xfId="151" xr:uid="{00000000-0005-0000-0000-000099000000}"/>
    <cellStyle name="標準 3 2 3 3" xfId="152" xr:uid="{00000000-0005-0000-0000-00009A000000}"/>
    <cellStyle name="標準 3 2 4" xfId="153" xr:uid="{00000000-0005-0000-0000-00009B000000}"/>
    <cellStyle name="標準 3 2 4 2" xfId="154" xr:uid="{00000000-0005-0000-0000-00009C000000}"/>
    <cellStyle name="標準 3 2 4 3" xfId="155" xr:uid="{00000000-0005-0000-0000-00009D000000}"/>
    <cellStyle name="標準 3 2 5" xfId="156" xr:uid="{00000000-0005-0000-0000-00009E000000}"/>
    <cellStyle name="標準 3 2 6" xfId="157" xr:uid="{00000000-0005-0000-0000-00009F000000}"/>
    <cellStyle name="標準 3 3" xfId="158" xr:uid="{00000000-0005-0000-0000-0000A0000000}"/>
    <cellStyle name="標準 3 3 2" xfId="159" xr:uid="{00000000-0005-0000-0000-0000A1000000}"/>
    <cellStyle name="標準 3 3 3" xfId="160" xr:uid="{00000000-0005-0000-0000-0000A2000000}"/>
    <cellStyle name="標準 3 4" xfId="161" xr:uid="{00000000-0005-0000-0000-0000A3000000}"/>
    <cellStyle name="標準 3 4 2" xfId="162" xr:uid="{00000000-0005-0000-0000-0000A4000000}"/>
    <cellStyle name="標準 3 4 3" xfId="163" xr:uid="{00000000-0005-0000-0000-0000A5000000}"/>
    <cellStyle name="標準 3 5" xfId="164" xr:uid="{00000000-0005-0000-0000-0000A6000000}"/>
    <cellStyle name="標準 3 5 2" xfId="165" xr:uid="{00000000-0005-0000-0000-0000A7000000}"/>
    <cellStyle name="標準 3 5 3" xfId="166" xr:uid="{00000000-0005-0000-0000-0000A8000000}"/>
    <cellStyle name="標準 3 6" xfId="167" xr:uid="{00000000-0005-0000-0000-0000A9000000}"/>
    <cellStyle name="標準 3 7" xfId="168" xr:uid="{00000000-0005-0000-0000-0000AA000000}"/>
    <cellStyle name="標準 4" xfId="169" xr:uid="{00000000-0005-0000-0000-0000AB000000}"/>
    <cellStyle name="標準 4 2" xfId="170" xr:uid="{00000000-0005-0000-0000-0000AC000000}"/>
    <cellStyle name="標準 5" xfId="171" xr:uid="{00000000-0005-0000-0000-0000AD000000}"/>
    <cellStyle name="標準 6" xfId="172" xr:uid="{00000000-0005-0000-0000-0000AE000000}"/>
    <cellStyle name="標準 6 2" xfId="173" xr:uid="{00000000-0005-0000-0000-0000AF000000}"/>
    <cellStyle name="標準 7" xfId="174" xr:uid="{00000000-0005-0000-0000-0000B0000000}"/>
    <cellStyle name="標準 7 2" xfId="175" xr:uid="{00000000-0005-0000-0000-0000B1000000}"/>
    <cellStyle name="標準 8" xfId="179" xr:uid="{83A15B8F-FC68-4322-824D-9254DE32E59D}"/>
    <cellStyle name="良い" xfId="6" builtinId="26" customBuiltin="1"/>
    <cellStyle name="良い 2" xfId="176" xr:uid="{00000000-0005-0000-0000-0000B3000000}"/>
  </cellStyles>
  <dxfs count="42">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patternType="none">
          <bgColor auto="1"/>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ill>
        <patternFill>
          <bgColor rgb="FFFF0000"/>
        </patternFill>
      </fill>
    </dxf>
    <dxf>
      <fill>
        <patternFill>
          <bgColor rgb="FFFFC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18</xdr:col>
      <xdr:colOff>111701</xdr:colOff>
      <xdr:row>2</xdr:row>
      <xdr:rowOff>34636</xdr:rowOff>
    </xdr:from>
    <xdr:to>
      <xdr:col>21</xdr:col>
      <xdr:colOff>1368135</xdr:colOff>
      <xdr:row>3</xdr:row>
      <xdr:rowOff>1117332</xdr:rowOff>
    </xdr:to>
    <xdr:grpSp>
      <xdr:nvGrpSpPr>
        <xdr:cNvPr id="2" name="グループ化 1">
          <a:extLst>
            <a:ext uri="{FF2B5EF4-FFF2-40B4-BE49-F238E27FC236}">
              <a16:creationId xmlns:a16="http://schemas.microsoft.com/office/drawing/2014/main" id="{45D32300-D099-47B7-90C3-EC9D320C612A}"/>
            </a:ext>
          </a:extLst>
        </xdr:cNvPr>
        <xdr:cNvGrpSpPr/>
      </xdr:nvGrpSpPr>
      <xdr:grpSpPr>
        <a:xfrm>
          <a:off x="31128565" y="2109643"/>
          <a:ext cx="6092825" cy="2658650"/>
          <a:chOff x="24658307" y="547688"/>
          <a:chExt cx="6520933" cy="2663598"/>
        </a:xfrm>
      </xdr:grpSpPr>
      <xdr:sp macro="" textlink="">
        <xdr:nvSpPr>
          <xdr:cNvPr id="3" name="正方形/長方形 2">
            <a:extLst>
              <a:ext uri="{FF2B5EF4-FFF2-40B4-BE49-F238E27FC236}">
                <a16:creationId xmlns:a16="http://schemas.microsoft.com/office/drawing/2014/main" id="{7E4EAA89-7675-4E58-B1CC-A03354915F9F}"/>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FA4F0E4F-2A06-4F61-8AEE-B253BD2CEC18}"/>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7DEBDB8E-167F-4CF2-88BB-FEB92F93B57A}"/>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0F8A6A69-670B-4A90-ADA7-23CADD35DF60}"/>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6EBACA9-5464-4B42-8910-D9A1E2C20CB3}"/>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02FB58D-23B0-483B-BCCB-B9B7FE7C341F}"/>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8F850132-E7A2-4B34-8338-C6BD0923B785}"/>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941D352F-2C23-40D1-A3B3-DECA3FB6CB3C}"/>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F9200B2B-678E-480E-BAE3-2CB4C9F36BAC}"/>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EC4F5825-CC17-4CEA-AFDA-D9A8E9AE161C}"/>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45A0E2C1-4E73-488A-A0DE-44ED47C38B0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DB59F838-36EB-481B-A82E-A13BFDA15827}"/>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41BFFA7C-3053-4A7C-863B-C0E961A6A226}"/>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34</xdr:col>
      <xdr:colOff>69273</xdr:colOff>
      <xdr:row>1</xdr:row>
      <xdr:rowOff>398317</xdr:rowOff>
    </xdr:from>
    <xdr:to>
      <xdr:col>46</xdr:col>
      <xdr:colOff>551957</xdr:colOff>
      <xdr:row>2</xdr:row>
      <xdr:rowOff>764327</xdr:rowOff>
    </xdr:to>
    <xdr:sp macro="" textlink="">
      <xdr:nvSpPr>
        <xdr:cNvPr id="16" name="正方形/長方形 15">
          <a:extLst>
            <a:ext uri="{FF2B5EF4-FFF2-40B4-BE49-F238E27FC236}">
              <a16:creationId xmlns:a16="http://schemas.microsoft.com/office/drawing/2014/main" id="{F6E419FB-7A07-4BA8-B4E2-C25EBEE99E4A}"/>
            </a:ext>
          </a:extLst>
        </xdr:cNvPr>
        <xdr:cNvSpPr/>
      </xdr:nvSpPr>
      <xdr:spPr>
        <a:xfrm>
          <a:off x="56285823" y="903142"/>
          <a:ext cx="11493584" cy="17566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mn-ea"/>
              <a:ea typeface="+mn-ea"/>
            </a:rPr>
            <a:t>非表示部分</a:t>
          </a:r>
        </a:p>
      </xdr:txBody>
    </xdr:sp>
    <xdr:clientData/>
  </xdr:twoCellAnchor>
  <xdr:twoCellAnchor>
    <xdr:from>
      <xdr:col>14</xdr:col>
      <xdr:colOff>69272</xdr:colOff>
      <xdr:row>1</xdr:row>
      <xdr:rowOff>17319</xdr:rowOff>
    </xdr:from>
    <xdr:to>
      <xdr:col>14</xdr:col>
      <xdr:colOff>659388</xdr:colOff>
      <xdr:row>3</xdr:row>
      <xdr:rowOff>1366406</xdr:rowOff>
    </xdr:to>
    <xdr:sp macro="" textlink="">
      <xdr:nvSpPr>
        <xdr:cNvPr id="18" name="右中かっこ 17">
          <a:extLst>
            <a:ext uri="{FF2B5EF4-FFF2-40B4-BE49-F238E27FC236}">
              <a16:creationId xmlns:a16="http://schemas.microsoft.com/office/drawing/2014/main" id="{9B31F2E3-A591-4338-9448-B05244EE7384}"/>
            </a:ext>
          </a:extLst>
        </xdr:cNvPr>
        <xdr:cNvSpPr/>
      </xdr:nvSpPr>
      <xdr:spPr>
        <a:xfrm>
          <a:off x="23864454" y="519546"/>
          <a:ext cx="590116" cy="4119996"/>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831272</xdr:colOff>
      <xdr:row>0</xdr:row>
      <xdr:rowOff>121227</xdr:rowOff>
    </xdr:from>
    <xdr:to>
      <xdr:col>17</xdr:col>
      <xdr:colOff>1396026</xdr:colOff>
      <xdr:row>2</xdr:row>
      <xdr:rowOff>532684</xdr:rowOff>
    </xdr:to>
    <xdr:sp macro="" textlink="">
      <xdr:nvSpPr>
        <xdr:cNvPr id="19" name="吹き出し: 角を丸めた四角形 18">
          <a:extLst>
            <a:ext uri="{FF2B5EF4-FFF2-40B4-BE49-F238E27FC236}">
              <a16:creationId xmlns:a16="http://schemas.microsoft.com/office/drawing/2014/main" id="{D18E8C24-A5D3-43E8-BCE5-1C034189E80A}"/>
            </a:ext>
          </a:extLst>
        </xdr:cNvPr>
        <xdr:cNvSpPr/>
      </xdr:nvSpPr>
      <xdr:spPr>
        <a:xfrm>
          <a:off x="26818647" y="121227"/>
          <a:ext cx="4851004" cy="2316457"/>
        </a:xfrm>
        <a:prstGeom prst="wedgeRoundRectCallout">
          <a:avLst>
            <a:gd name="adj1" fmla="val -56816"/>
            <a:gd name="adj2" fmla="val 41185"/>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779318</xdr:colOff>
      <xdr:row>21</xdr:row>
      <xdr:rowOff>221961</xdr:rowOff>
    </xdr:from>
    <xdr:to>
      <xdr:col>3</xdr:col>
      <xdr:colOff>363682</xdr:colOff>
      <xdr:row>24</xdr:row>
      <xdr:rowOff>363682</xdr:rowOff>
    </xdr:to>
    <xdr:sp macro="" textlink="">
      <xdr:nvSpPr>
        <xdr:cNvPr id="21" name="吹き出し: 角を丸めた四角形 20">
          <a:extLst>
            <a:ext uri="{FF2B5EF4-FFF2-40B4-BE49-F238E27FC236}">
              <a16:creationId xmlns:a16="http://schemas.microsoft.com/office/drawing/2014/main" id="{2EA3CF33-B2F0-4EB5-98A4-4D1179AFADAA}"/>
            </a:ext>
          </a:extLst>
        </xdr:cNvPr>
        <xdr:cNvSpPr/>
      </xdr:nvSpPr>
      <xdr:spPr>
        <a:xfrm>
          <a:off x="1783773" y="13401097"/>
          <a:ext cx="3030682" cy="1440585"/>
        </a:xfrm>
        <a:prstGeom prst="wedgeRoundRectCallout">
          <a:avLst>
            <a:gd name="adj1" fmla="val -11999"/>
            <a:gd name="adj2" fmla="val -9085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903721</xdr:colOff>
      <xdr:row>25</xdr:row>
      <xdr:rowOff>173181</xdr:rowOff>
    </xdr:from>
    <xdr:to>
      <xdr:col>3</xdr:col>
      <xdr:colOff>2284269</xdr:colOff>
      <xdr:row>33</xdr:row>
      <xdr:rowOff>294409</xdr:rowOff>
    </xdr:to>
    <xdr:sp macro="" textlink="">
      <xdr:nvSpPr>
        <xdr:cNvPr id="22" name="正方形/長方形 21">
          <a:extLst>
            <a:ext uri="{FF2B5EF4-FFF2-40B4-BE49-F238E27FC236}">
              <a16:creationId xmlns:a16="http://schemas.microsoft.com/office/drawing/2014/main" id="{39D791D9-B80D-47CE-9671-5328B17CB50A}"/>
            </a:ext>
          </a:extLst>
        </xdr:cNvPr>
        <xdr:cNvSpPr/>
      </xdr:nvSpPr>
      <xdr:spPr>
        <a:xfrm>
          <a:off x="903721" y="15084136"/>
          <a:ext cx="5831321" cy="3584864"/>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a:t>
          </a:r>
          <a:endParaRPr kumimoji="1" lang="en-US" altLang="ja-JP" sz="1600" b="0">
            <a:solidFill>
              <a:srgbClr val="FF0000"/>
            </a:solidFill>
            <a:latin typeface="+mn-ea"/>
            <a:ea typeface="+mn-ea"/>
            <a:cs typeface="Meiryo UI" panose="020B0604030504040204" pitchFamily="50" charset="-128"/>
          </a:endParaRPr>
        </a:p>
      </xdr:txBody>
    </xdr:sp>
    <xdr:clientData/>
  </xdr:twoCellAnchor>
  <xdr:twoCellAnchor>
    <xdr:from>
      <xdr:col>5</xdr:col>
      <xdr:colOff>70717</xdr:colOff>
      <xdr:row>20</xdr:row>
      <xdr:rowOff>578</xdr:rowOff>
    </xdr:from>
    <xdr:to>
      <xdr:col>7</xdr:col>
      <xdr:colOff>2909454</xdr:colOff>
      <xdr:row>21</xdr:row>
      <xdr:rowOff>202515</xdr:rowOff>
    </xdr:to>
    <xdr:sp macro="" textlink="">
      <xdr:nvSpPr>
        <xdr:cNvPr id="24" name="右中かっこ 23">
          <a:extLst>
            <a:ext uri="{FF2B5EF4-FFF2-40B4-BE49-F238E27FC236}">
              <a16:creationId xmlns:a16="http://schemas.microsoft.com/office/drawing/2014/main" id="{4F75827E-B376-41AC-A9C3-2FA780839348}"/>
            </a:ext>
          </a:extLst>
        </xdr:cNvPr>
        <xdr:cNvSpPr/>
      </xdr:nvSpPr>
      <xdr:spPr>
        <a:xfrm rot="5400000">
          <a:off x="13373299" y="9315542"/>
          <a:ext cx="634891" cy="7497328"/>
        </a:xfrm>
        <a:prstGeom prst="rightBrace">
          <a:avLst>
            <a:gd name="adj1" fmla="val 53633"/>
            <a:gd name="adj2" fmla="val 5495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334530</xdr:colOff>
      <xdr:row>22</xdr:row>
      <xdr:rowOff>411880</xdr:rowOff>
    </xdr:from>
    <xdr:to>
      <xdr:col>7</xdr:col>
      <xdr:colOff>959139</xdr:colOff>
      <xdr:row>32</xdr:row>
      <xdr:rowOff>415636</xdr:rowOff>
    </xdr:to>
    <xdr:sp macro="" textlink="">
      <xdr:nvSpPr>
        <xdr:cNvPr id="25" name="吹き出し: 角を丸めた四角形 24">
          <a:extLst>
            <a:ext uri="{FF2B5EF4-FFF2-40B4-BE49-F238E27FC236}">
              <a16:creationId xmlns:a16="http://schemas.microsoft.com/office/drawing/2014/main" id="{5173FF00-E56A-4EBA-9247-37088C561159}"/>
            </a:ext>
          </a:extLst>
        </xdr:cNvPr>
        <xdr:cNvSpPr/>
      </xdr:nvSpPr>
      <xdr:spPr>
        <a:xfrm>
          <a:off x="7071303" y="14023971"/>
          <a:ext cx="7188200" cy="4333301"/>
        </a:xfrm>
        <a:prstGeom prst="wedgeRoundRectCallout">
          <a:avLst>
            <a:gd name="adj1" fmla="val 22320"/>
            <a:gd name="adj2" fmla="val -6237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カテゴリー番号</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③製品名　④型番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②性能区分</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カテゴリー番号</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「＜参考＞カテゴリー一覧」を参照してプルダウンで選択</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383723</xdr:colOff>
      <xdr:row>33</xdr:row>
      <xdr:rowOff>229588</xdr:rowOff>
    </xdr:from>
    <xdr:to>
      <xdr:col>7</xdr:col>
      <xdr:colOff>713220</xdr:colOff>
      <xdr:row>38</xdr:row>
      <xdr:rowOff>277091</xdr:rowOff>
    </xdr:to>
    <xdr:sp macro="" textlink="">
      <xdr:nvSpPr>
        <xdr:cNvPr id="26" name="四角形: 角を丸くする 25">
          <a:extLst>
            <a:ext uri="{FF2B5EF4-FFF2-40B4-BE49-F238E27FC236}">
              <a16:creationId xmlns:a16="http://schemas.microsoft.com/office/drawing/2014/main" id="{DF62A767-A4DF-4125-BDE2-1FD40CD6E958}"/>
            </a:ext>
          </a:extLst>
        </xdr:cNvPr>
        <xdr:cNvSpPr/>
      </xdr:nvSpPr>
      <xdr:spPr>
        <a:xfrm>
          <a:off x="7120496" y="18604179"/>
          <a:ext cx="6893088" cy="2212276"/>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a:t>
          </a:r>
          <a:r>
            <a:rPr kumimoji="1" lang="ja-JP" altLang="en-US" sz="16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であることを確認のうえ、入力すること</a:t>
          </a:r>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8</xdr:col>
      <xdr:colOff>44738</xdr:colOff>
      <xdr:row>20</xdr:row>
      <xdr:rowOff>12991</xdr:rowOff>
    </xdr:from>
    <xdr:to>
      <xdr:col>9</xdr:col>
      <xdr:colOff>2179203</xdr:colOff>
      <xdr:row>21</xdr:row>
      <xdr:rowOff>216948</xdr:rowOff>
    </xdr:to>
    <xdr:sp macro="" textlink="">
      <xdr:nvSpPr>
        <xdr:cNvPr id="28" name="右中かっこ 27">
          <a:extLst>
            <a:ext uri="{FF2B5EF4-FFF2-40B4-BE49-F238E27FC236}">
              <a16:creationId xmlns:a16="http://schemas.microsoft.com/office/drawing/2014/main" id="{CA29AB7F-2B26-4424-A509-042AAB4E66F0}"/>
            </a:ext>
          </a:extLst>
        </xdr:cNvPr>
        <xdr:cNvSpPr/>
      </xdr:nvSpPr>
      <xdr:spPr>
        <a:xfrm rot="5400000">
          <a:off x="19627038" y="10685555"/>
          <a:ext cx="636911" cy="4784147"/>
        </a:xfrm>
        <a:prstGeom prst="rightBrace">
          <a:avLst>
            <a:gd name="adj1" fmla="val 53633"/>
            <a:gd name="adj2" fmla="val 66649"/>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1112980</xdr:colOff>
      <xdr:row>22</xdr:row>
      <xdr:rowOff>431799</xdr:rowOff>
    </xdr:from>
    <xdr:to>
      <xdr:col>8</xdr:col>
      <xdr:colOff>1714499</xdr:colOff>
      <xdr:row>28</xdr:row>
      <xdr:rowOff>138546</xdr:rowOff>
    </xdr:to>
    <xdr:sp macro="" textlink="">
      <xdr:nvSpPr>
        <xdr:cNvPr id="29" name="吹き出し: 角を丸めた四角形 28">
          <a:extLst>
            <a:ext uri="{FF2B5EF4-FFF2-40B4-BE49-F238E27FC236}">
              <a16:creationId xmlns:a16="http://schemas.microsoft.com/office/drawing/2014/main" id="{43E90F3A-2A24-472F-B860-CB019793D6FD}"/>
            </a:ext>
          </a:extLst>
        </xdr:cNvPr>
        <xdr:cNvSpPr/>
      </xdr:nvSpPr>
      <xdr:spPr>
        <a:xfrm>
          <a:off x="14413344" y="14043890"/>
          <a:ext cx="3337791" cy="2304474"/>
        </a:xfrm>
        <a:prstGeom prst="wedgeRoundRectCallout">
          <a:avLst>
            <a:gd name="adj1" fmla="val 49304"/>
            <a:gd name="adj2" fmla="val -7707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⑤生産性指標　⑥詳細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16</xdr:col>
      <xdr:colOff>1094220</xdr:colOff>
      <xdr:row>22</xdr:row>
      <xdr:rowOff>412460</xdr:rowOff>
    </xdr:from>
    <xdr:to>
      <xdr:col>19</xdr:col>
      <xdr:colOff>969818</xdr:colOff>
      <xdr:row>27</xdr:row>
      <xdr:rowOff>398318</xdr:rowOff>
    </xdr:to>
    <xdr:sp macro="" textlink="">
      <xdr:nvSpPr>
        <xdr:cNvPr id="34" name="吹き出し: 角を丸めた四角形 33">
          <a:extLst>
            <a:ext uri="{FF2B5EF4-FFF2-40B4-BE49-F238E27FC236}">
              <a16:creationId xmlns:a16="http://schemas.microsoft.com/office/drawing/2014/main" id="{2C2DCB96-4883-48F4-88C5-FF74ADC6CFB7}"/>
            </a:ext>
          </a:extLst>
        </xdr:cNvPr>
        <xdr:cNvSpPr/>
      </xdr:nvSpPr>
      <xdr:spPr>
        <a:xfrm>
          <a:off x="29409447" y="14024551"/>
          <a:ext cx="3772189" cy="2150631"/>
        </a:xfrm>
        <a:prstGeom prst="wedgeRoundRectCallout">
          <a:avLst>
            <a:gd name="adj1" fmla="val -20291"/>
            <a:gd name="adj2" fmla="val -965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⑪生産性向上要件証明書発行実績を</a:t>
          </a:r>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19</xdr:col>
      <xdr:colOff>1492540</xdr:colOff>
      <xdr:row>22</xdr:row>
      <xdr:rowOff>429777</xdr:rowOff>
    </xdr:from>
    <xdr:to>
      <xdr:col>22</xdr:col>
      <xdr:colOff>221963</xdr:colOff>
      <xdr:row>28</xdr:row>
      <xdr:rowOff>173182</xdr:rowOff>
    </xdr:to>
    <xdr:sp macro="" textlink="">
      <xdr:nvSpPr>
        <xdr:cNvPr id="35" name="吹き出し: 角を丸めた四角形 34">
          <a:extLst>
            <a:ext uri="{FF2B5EF4-FFF2-40B4-BE49-F238E27FC236}">
              <a16:creationId xmlns:a16="http://schemas.microsoft.com/office/drawing/2014/main" id="{3CA88162-EE02-4E1F-A8C8-DA8BAF142A17}"/>
            </a:ext>
          </a:extLst>
        </xdr:cNvPr>
        <xdr:cNvSpPr/>
      </xdr:nvSpPr>
      <xdr:spPr>
        <a:xfrm>
          <a:off x="33704358" y="14041868"/>
          <a:ext cx="3734378" cy="2341132"/>
        </a:xfrm>
        <a:prstGeom prst="wedgeRoundRectCallout">
          <a:avLst>
            <a:gd name="adj1" fmla="val 8450"/>
            <a:gd name="adj2" fmla="val -7530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印刷速度　　⑫数値　⑬単位</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⑫数値を入力してください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⑬単位を選択してください</a:t>
          </a: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20</xdr:col>
      <xdr:colOff>51955</xdr:colOff>
      <xdr:row>19</xdr:row>
      <xdr:rowOff>381000</xdr:rowOff>
    </xdr:from>
    <xdr:to>
      <xdr:col>21</xdr:col>
      <xdr:colOff>1454727</xdr:colOff>
      <xdr:row>21</xdr:row>
      <xdr:rowOff>140457</xdr:rowOff>
    </xdr:to>
    <xdr:sp macro="" textlink="">
      <xdr:nvSpPr>
        <xdr:cNvPr id="36" name="右中かっこ 35">
          <a:extLst>
            <a:ext uri="{FF2B5EF4-FFF2-40B4-BE49-F238E27FC236}">
              <a16:creationId xmlns:a16="http://schemas.microsoft.com/office/drawing/2014/main" id="{077C9D3F-85D2-49CE-A9B7-FC12C49980B8}"/>
            </a:ext>
          </a:extLst>
        </xdr:cNvPr>
        <xdr:cNvSpPr/>
      </xdr:nvSpPr>
      <xdr:spPr>
        <a:xfrm rot="5400000">
          <a:off x="38930317" y="11673410"/>
          <a:ext cx="625366" cy="2667000"/>
        </a:xfrm>
        <a:prstGeom prst="rightBrace">
          <a:avLst>
            <a:gd name="adj1" fmla="val 53633"/>
            <a:gd name="adj2" fmla="val 5558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22</xdr:col>
      <xdr:colOff>34637</xdr:colOff>
      <xdr:row>19</xdr:row>
      <xdr:rowOff>381000</xdr:rowOff>
    </xdr:from>
    <xdr:to>
      <xdr:col>27</xdr:col>
      <xdr:colOff>1333500</xdr:colOff>
      <xdr:row>21</xdr:row>
      <xdr:rowOff>140457</xdr:rowOff>
    </xdr:to>
    <xdr:sp macro="" textlink="">
      <xdr:nvSpPr>
        <xdr:cNvPr id="37" name="右中かっこ 36">
          <a:extLst>
            <a:ext uri="{FF2B5EF4-FFF2-40B4-BE49-F238E27FC236}">
              <a16:creationId xmlns:a16="http://schemas.microsoft.com/office/drawing/2014/main" id="{97D4BD86-D125-4827-AF58-3A038A80E069}"/>
            </a:ext>
          </a:extLst>
        </xdr:cNvPr>
        <xdr:cNvSpPr/>
      </xdr:nvSpPr>
      <xdr:spPr>
        <a:xfrm rot="5400000">
          <a:off x="44056499" y="9266183"/>
          <a:ext cx="625366" cy="7481454"/>
        </a:xfrm>
        <a:prstGeom prst="rightBrace">
          <a:avLst>
            <a:gd name="adj1" fmla="val 53633"/>
            <a:gd name="adj2" fmla="val 49864"/>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22</xdr:col>
      <xdr:colOff>588819</xdr:colOff>
      <xdr:row>22</xdr:row>
      <xdr:rowOff>314902</xdr:rowOff>
    </xdr:from>
    <xdr:to>
      <xdr:col>26</xdr:col>
      <xdr:colOff>1193511</xdr:colOff>
      <xdr:row>31</xdr:row>
      <xdr:rowOff>225136</xdr:rowOff>
    </xdr:to>
    <xdr:sp macro="" textlink="">
      <xdr:nvSpPr>
        <xdr:cNvPr id="38" name="吹き出し: 角を丸めた四角形 37">
          <a:extLst>
            <a:ext uri="{FF2B5EF4-FFF2-40B4-BE49-F238E27FC236}">
              <a16:creationId xmlns:a16="http://schemas.microsoft.com/office/drawing/2014/main" id="{75276A4C-6DC2-407D-B5C7-E8FBC8A6AE25}"/>
            </a:ext>
          </a:extLst>
        </xdr:cNvPr>
        <xdr:cNvSpPr/>
      </xdr:nvSpPr>
      <xdr:spPr>
        <a:xfrm>
          <a:off x="37805592" y="13926993"/>
          <a:ext cx="5020828" cy="3806825"/>
        </a:xfrm>
        <a:prstGeom prst="wedgeRoundRectCallout">
          <a:avLst>
            <a:gd name="adj1" fmla="val 9036"/>
            <a:gd name="adj2" fmla="val -6743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最大寸法</a:t>
          </a:r>
          <a:r>
            <a:rPr kumimoji="1" lang="ja-JP" altLang="en-US" sz="1600" b="1">
              <a:solidFill>
                <a:srgbClr val="000000"/>
              </a:solidFill>
              <a:latin typeface="+mn-ea"/>
              <a:ea typeface="+mn-ea"/>
            </a:rPr>
            <a:t>　 ⑭寸法種類　</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⑮幅もしくはロール紙幅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数値</a:t>
          </a:r>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baseline="0">
              <a:solidFill>
                <a:srgbClr val="000000"/>
              </a:solidFill>
              <a:latin typeface="+mn-ea"/>
              <a:ea typeface="+mn-ea"/>
            </a:rPr>
            <a:t>  ⑯奥行　　　　　　　　　　　 </a:t>
          </a:r>
          <a:r>
            <a:rPr kumimoji="1" lang="en-US" altLang="ja-JP" sz="1600" b="1" baseline="0">
              <a:solidFill>
                <a:srgbClr val="000000"/>
              </a:solidFill>
              <a:latin typeface="+mn-ea"/>
              <a:ea typeface="+mn-ea"/>
            </a:rPr>
            <a:t>/   </a:t>
          </a:r>
          <a:r>
            <a:rPr kumimoji="1" lang="ja-JP" altLang="en-US" sz="1600" b="1" baseline="0">
              <a:solidFill>
                <a:srgbClr val="000000"/>
              </a:solidFill>
              <a:latin typeface="+mn-ea"/>
              <a:ea typeface="+mn-ea"/>
            </a:rPr>
            <a:t>数値</a:t>
          </a:r>
          <a:r>
            <a:rPr kumimoji="1" lang="en-US" altLang="ja-JP"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⑭寸法種類を選択してください</a:t>
          </a:r>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⑮幅もしくはロール紙幅の数値を入力してください</a:t>
          </a:r>
          <a:endParaRPr kumimoji="1" lang="en-US" altLang="ja-JP" sz="1600" b="1" u="sng">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⑯奥行の数値を入力してください</a:t>
          </a:r>
        </a:p>
        <a:p>
          <a:pPr algn="l"/>
          <a:endParaRPr kumimoji="1" lang="ja-JP" altLang="en-US"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14</xdr:col>
      <xdr:colOff>571500</xdr:colOff>
      <xdr:row>2</xdr:row>
      <xdr:rowOff>1066800</xdr:rowOff>
    </xdr:from>
    <xdr:to>
      <xdr:col>17</xdr:col>
      <xdr:colOff>1174355</xdr:colOff>
      <xdr:row>4</xdr:row>
      <xdr:rowOff>595030</xdr:rowOff>
    </xdr:to>
    <xdr:sp macro="" textlink="">
      <xdr:nvSpPr>
        <xdr:cNvPr id="43" name="吹き出し: 角を丸めた四角形 42">
          <a:extLst>
            <a:ext uri="{FF2B5EF4-FFF2-40B4-BE49-F238E27FC236}">
              <a16:creationId xmlns:a16="http://schemas.microsoft.com/office/drawing/2014/main" id="{EC46B05A-22A3-4417-B011-F8561A659E1D}"/>
            </a:ext>
          </a:extLst>
        </xdr:cNvPr>
        <xdr:cNvSpPr/>
      </xdr:nvSpPr>
      <xdr:spPr>
        <a:xfrm>
          <a:off x="26650950" y="2971800"/>
          <a:ext cx="4889105" cy="2309530"/>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右記の凡例の内容に従い、入力内容を確認し、修正してください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187614</xdr:colOff>
      <xdr:row>21</xdr:row>
      <xdr:rowOff>316347</xdr:rowOff>
    </xdr:from>
    <xdr:to>
      <xdr:col>29</xdr:col>
      <xdr:colOff>1059585</xdr:colOff>
      <xdr:row>26</xdr:row>
      <xdr:rowOff>34636</xdr:rowOff>
    </xdr:to>
    <xdr:sp macro="" textlink="">
      <xdr:nvSpPr>
        <xdr:cNvPr id="45" name="吹き出し: 角を丸めた四角形 44">
          <a:extLst>
            <a:ext uri="{FF2B5EF4-FFF2-40B4-BE49-F238E27FC236}">
              <a16:creationId xmlns:a16="http://schemas.microsoft.com/office/drawing/2014/main" id="{55EC5D43-0E79-4B4D-8867-2B6B6203908F}"/>
            </a:ext>
          </a:extLst>
        </xdr:cNvPr>
        <xdr:cNvSpPr/>
      </xdr:nvSpPr>
      <xdr:spPr>
        <a:xfrm>
          <a:off x="43050114" y="13495483"/>
          <a:ext cx="3313835" cy="1883062"/>
        </a:xfrm>
        <a:prstGeom prst="wedgeRoundRectCallout">
          <a:avLst>
            <a:gd name="adj1" fmla="val 6822"/>
            <a:gd name="adj2" fmla="val -87936"/>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⑰希望小売価格（千円）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⑰</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希望小売価格（千円）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30</xdr:col>
      <xdr:colOff>986270</xdr:colOff>
      <xdr:row>21</xdr:row>
      <xdr:rowOff>82261</xdr:rowOff>
    </xdr:from>
    <xdr:to>
      <xdr:col>31</xdr:col>
      <xdr:colOff>865909</xdr:colOff>
      <xdr:row>26</xdr:row>
      <xdr:rowOff>121227</xdr:rowOff>
    </xdr:to>
    <xdr:sp macro="" textlink="">
      <xdr:nvSpPr>
        <xdr:cNvPr id="70" name="吹き出し: 角を丸めた四角形 69">
          <a:extLst>
            <a:ext uri="{FF2B5EF4-FFF2-40B4-BE49-F238E27FC236}">
              <a16:creationId xmlns:a16="http://schemas.microsoft.com/office/drawing/2014/main" id="{E07D40B8-3E34-40E9-A253-823537106641}"/>
            </a:ext>
          </a:extLst>
        </xdr:cNvPr>
        <xdr:cNvSpPr/>
      </xdr:nvSpPr>
      <xdr:spPr>
        <a:xfrm>
          <a:off x="53945270" y="13261397"/>
          <a:ext cx="2996912" cy="2203739"/>
        </a:xfrm>
        <a:prstGeom prst="wedgeRoundRectCallout">
          <a:avLst>
            <a:gd name="adj1" fmla="val -27781"/>
            <a:gd name="adj2" fmla="val -8100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⑲備考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⑲備考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27</xdr:col>
      <xdr:colOff>346365</xdr:colOff>
      <xdr:row>27</xdr:row>
      <xdr:rowOff>86591</xdr:rowOff>
    </xdr:from>
    <xdr:to>
      <xdr:col>30</xdr:col>
      <xdr:colOff>2251364</xdr:colOff>
      <xdr:row>43</xdr:row>
      <xdr:rowOff>346364</xdr:rowOff>
    </xdr:to>
    <xdr:grpSp>
      <xdr:nvGrpSpPr>
        <xdr:cNvPr id="20" name="グループ化 19">
          <a:extLst>
            <a:ext uri="{FF2B5EF4-FFF2-40B4-BE49-F238E27FC236}">
              <a16:creationId xmlns:a16="http://schemas.microsoft.com/office/drawing/2014/main" id="{F7074C8B-59DB-44E5-BAD5-A519046A0B07}"/>
            </a:ext>
          </a:extLst>
        </xdr:cNvPr>
        <xdr:cNvGrpSpPr/>
      </xdr:nvGrpSpPr>
      <xdr:grpSpPr>
        <a:xfrm>
          <a:off x="43212040" y="15860280"/>
          <a:ext cx="7568044" cy="7193395"/>
          <a:chOff x="47018865" y="15776864"/>
          <a:chExt cx="8087590" cy="7187045"/>
        </a:xfrm>
      </xdr:grpSpPr>
      <xdr:sp macro="" textlink="">
        <xdr:nvSpPr>
          <xdr:cNvPr id="41" name="吹き出し: 角を丸めた四角形 40">
            <a:extLst>
              <a:ext uri="{FF2B5EF4-FFF2-40B4-BE49-F238E27FC236}">
                <a16:creationId xmlns:a16="http://schemas.microsoft.com/office/drawing/2014/main" id="{B0D9EE87-B97D-4F8B-BD82-6C7A350EB23A}"/>
              </a:ext>
            </a:extLst>
          </xdr:cNvPr>
          <xdr:cNvSpPr/>
        </xdr:nvSpPr>
        <xdr:spPr>
          <a:xfrm>
            <a:off x="47018865" y="15776864"/>
            <a:ext cx="8087590" cy="7187045"/>
          </a:xfrm>
          <a:prstGeom prst="wedgeRoundRectCallout">
            <a:avLst>
              <a:gd name="adj1" fmla="val 7852"/>
              <a:gd name="adj2" fmla="val -92802"/>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⑱ワイルドカードの内訳一覧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⑱（ワイルドカードを用いた場合）ワイルドカードの内訳一覧を入力してください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カタログ（仕様書）に記載の型番を入力、入力方法は以下を参照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2" name="四角形: 角を丸くする 41">
            <a:extLst>
              <a:ext uri="{FF2B5EF4-FFF2-40B4-BE49-F238E27FC236}">
                <a16:creationId xmlns:a16="http://schemas.microsoft.com/office/drawing/2014/main" id="{E2F5AE06-D237-4FA7-945D-0A3CB05B46A6}"/>
              </a:ext>
            </a:extLst>
          </xdr:cNvPr>
          <xdr:cNvSpPr/>
        </xdr:nvSpPr>
        <xdr:spPr>
          <a:xfrm>
            <a:off x="47365227" y="17119747"/>
            <a:ext cx="7418343" cy="5168751"/>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10</xdr:col>
      <xdr:colOff>0</xdr:colOff>
      <xdr:row>20</xdr:row>
      <xdr:rowOff>0</xdr:rowOff>
    </xdr:from>
    <xdr:to>
      <xdr:col>12</xdr:col>
      <xdr:colOff>-1</xdr:colOff>
      <xdr:row>21</xdr:row>
      <xdr:rowOff>203092</xdr:rowOff>
    </xdr:to>
    <xdr:sp macro="" textlink="">
      <xdr:nvSpPr>
        <xdr:cNvPr id="44" name="右中かっこ 43">
          <a:extLst>
            <a:ext uri="{FF2B5EF4-FFF2-40B4-BE49-F238E27FC236}">
              <a16:creationId xmlns:a16="http://schemas.microsoft.com/office/drawing/2014/main" id="{A820A7EE-4084-4B12-8577-8759F582480E}"/>
            </a:ext>
          </a:extLst>
        </xdr:cNvPr>
        <xdr:cNvSpPr/>
      </xdr:nvSpPr>
      <xdr:spPr>
        <a:xfrm rot="5400000">
          <a:off x="23477159" y="11661432"/>
          <a:ext cx="636046" cy="2805545"/>
        </a:xfrm>
        <a:prstGeom prst="rightBrace">
          <a:avLst>
            <a:gd name="adj1" fmla="val 53633"/>
            <a:gd name="adj2" fmla="val 5272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1442</xdr:colOff>
      <xdr:row>20</xdr:row>
      <xdr:rowOff>390</xdr:rowOff>
    </xdr:from>
    <xdr:to>
      <xdr:col>15</xdr:col>
      <xdr:colOff>1306285</xdr:colOff>
      <xdr:row>21</xdr:row>
      <xdr:rowOff>200307</xdr:rowOff>
    </xdr:to>
    <xdr:sp macro="" textlink="">
      <xdr:nvSpPr>
        <xdr:cNvPr id="46" name="右中かっこ 45">
          <a:extLst>
            <a:ext uri="{FF2B5EF4-FFF2-40B4-BE49-F238E27FC236}">
              <a16:creationId xmlns:a16="http://schemas.microsoft.com/office/drawing/2014/main" id="{771B48BA-EBFE-4795-BEF6-96D408A34585}"/>
            </a:ext>
          </a:extLst>
        </xdr:cNvPr>
        <xdr:cNvSpPr/>
      </xdr:nvSpPr>
      <xdr:spPr>
        <a:xfrm rot="5400000">
          <a:off x="29059632" y="11691882"/>
          <a:ext cx="632871" cy="2742252"/>
        </a:xfrm>
        <a:prstGeom prst="rightBrace">
          <a:avLst>
            <a:gd name="adj1" fmla="val 53633"/>
            <a:gd name="adj2" fmla="val 2724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12</xdr:col>
      <xdr:colOff>431513</xdr:colOff>
      <xdr:row>22</xdr:row>
      <xdr:rowOff>374526</xdr:rowOff>
    </xdr:from>
    <xdr:to>
      <xdr:col>14</xdr:col>
      <xdr:colOff>1267402</xdr:colOff>
      <xdr:row>28</xdr:row>
      <xdr:rowOff>294408</xdr:rowOff>
    </xdr:to>
    <xdr:sp macro="" textlink="">
      <xdr:nvSpPr>
        <xdr:cNvPr id="47" name="吹き出し: 角を丸めた四角形 46">
          <a:extLst>
            <a:ext uri="{FF2B5EF4-FFF2-40B4-BE49-F238E27FC236}">
              <a16:creationId xmlns:a16="http://schemas.microsoft.com/office/drawing/2014/main" id="{0BD9A309-C880-4398-BD16-A0B7306CB3F8}"/>
            </a:ext>
          </a:extLst>
        </xdr:cNvPr>
        <xdr:cNvSpPr/>
      </xdr:nvSpPr>
      <xdr:spPr>
        <a:xfrm>
          <a:off x="23551286" y="13986617"/>
          <a:ext cx="3433616" cy="2517609"/>
        </a:xfrm>
        <a:prstGeom prst="wedgeRoundRectCallout">
          <a:avLst>
            <a:gd name="adj1" fmla="val -27705"/>
            <a:gd name="adj2" fmla="val -9908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8</xdr:col>
      <xdr:colOff>1904999</xdr:colOff>
      <xdr:row>22</xdr:row>
      <xdr:rowOff>426146</xdr:rowOff>
    </xdr:from>
    <xdr:to>
      <xdr:col>12</xdr:col>
      <xdr:colOff>228641</xdr:colOff>
      <xdr:row>32</xdr:row>
      <xdr:rowOff>259773</xdr:rowOff>
    </xdr:to>
    <xdr:sp macro="" textlink="">
      <xdr:nvSpPr>
        <xdr:cNvPr id="48" name="吹き出し: 角を丸めた四角形 47">
          <a:extLst>
            <a:ext uri="{FF2B5EF4-FFF2-40B4-BE49-F238E27FC236}">
              <a16:creationId xmlns:a16="http://schemas.microsoft.com/office/drawing/2014/main" id="{CCFA460D-4800-4AB2-AA86-892DF2EBAFC1}"/>
            </a:ext>
          </a:extLst>
        </xdr:cNvPr>
        <xdr:cNvSpPr/>
      </xdr:nvSpPr>
      <xdr:spPr>
        <a:xfrm>
          <a:off x="17941635" y="14038237"/>
          <a:ext cx="5406779" cy="4163172"/>
        </a:xfrm>
        <a:prstGeom prst="wedgeRoundRectCallout">
          <a:avLst>
            <a:gd name="adj1" fmla="val 21731"/>
            <a:gd name="adj2" fmla="val -6329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12</xdr:col>
      <xdr:colOff>1435889</xdr:colOff>
      <xdr:row>29</xdr:row>
      <xdr:rowOff>189197</xdr:rowOff>
    </xdr:from>
    <xdr:to>
      <xdr:col>17</xdr:col>
      <xdr:colOff>884800</xdr:colOff>
      <xdr:row>36</xdr:row>
      <xdr:rowOff>138545</xdr:rowOff>
    </xdr:to>
    <xdr:sp macro="" textlink="">
      <xdr:nvSpPr>
        <xdr:cNvPr id="49" name="吹き出し: 角を丸めた四角形 48">
          <a:extLst>
            <a:ext uri="{FF2B5EF4-FFF2-40B4-BE49-F238E27FC236}">
              <a16:creationId xmlns:a16="http://schemas.microsoft.com/office/drawing/2014/main" id="{0FA50206-2B33-4663-B5C7-7C7B0C077DD7}"/>
            </a:ext>
          </a:extLst>
        </xdr:cNvPr>
        <xdr:cNvSpPr/>
      </xdr:nvSpPr>
      <xdr:spPr>
        <a:xfrm>
          <a:off x="24555662" y="16831970"/>
          <a:ext cx="5943229" cy="2980030"/>
        </a:xfrm>
        <a:prstGeom prst="wedgeRoundRectCallout">
          <a:avLst>
            <a:gd name="adj1" fmla="val 1042"/>
            <a:gd name="adj2" fmla="val -1769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5</xdr:col>
      <xdr:colOff>0</xdr:colOff>
      <xdr:row>4</xdr:row>
      <xdr:rowOff>1086097</xdr:rowOff>
    </xdr:to>
    <xdr:sp macro="" textlink="">
      <xdr:nvSpPr>
        <xdr:cNvPr id="50" name="正方形/長方形 49">
          <a:extLst>
            <a:ext uri="{FF2B5EF4-FFF2-40B4-BE49-F238E27FC236}">
              <a16:creationId xmlns:a16="http://schemas.microsoft.com/office/drawing/2014/main" id="{98560BEB-D6F3-462C-9D42-1E9AAAB06635}"/>
            </a:ext>
          </a:extLst>
        </xdr:cNvPr>
        <xdr:cNvSpPr/>
      </xdr:nvSpPr>
      <xdr:spPr>
        <a:xfrm>
          <a:off x="51954" y="5282045"/>
          <a:ext cx="8884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332221</xdr:colOff>
      <xdr:row>0</xdr:row>
      <xdr:rowOff>447098</xdr:rowOff>
    </xdr:from>
    <xdr:to>
      <xdr:col>7</xdr:col>
      <xdr:colOff>1436708</xdr:colOff>
      <xdr:row>2</xdr:row>
      <xdr:rowOff>207818</xdr:rowOff>
    </xdr:to>
    <xdr:sp macro="" textlink="">
      <xdr:nvSpPr>
        <xdr:cNvPr id="51" name="吹き出し: 角を丸めた四角形 50">
          <a:extLst>
            <a:ext uri="{FF2B5EF4-FFF2-40B4-BE49-F238E27FC236}">
              <a16:creationId xmlns:a16="http://schemas.microsoft.com/office/drawing/2014/main" id="{8F4E5D39-2B7A-4786-B800-C8DF51847ACA}"/>
            </a:ext>
          </a:extLst>
        </xdr:cNvPr>
        <xdr:cNvSpPr/>
      </xdr:nvSpPr>
      <xdr:spPr>
        <a:xfrm>
          <a:off x="10896312" y="447098"/>
          <a:ext cx="3840760" cy="1838902"/>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2649678</xdr:colOff>
      <xdr:row>3</xdr:row>
      <xdr:rowOff>675945</xdr:rowOff>
    </xdr:from>
    <xdr:to>
      <xdr:col>8</xdr:col>
      <xdr:colOff>1734289</xdr:colOff>
      <xdr:row>4</xdr:row>
      <xdr:rowOff>606136</xdr:rowOff>
    </xdr:to>
    <xdr:sp macro="" textlink="">
      <xdr:nvSpPr>
        <xdr:cNvPr id="52" name="吹き出し: 角を丸めた四角形 51">
          <a:extLst>
            <a:ext uri="{FF2B5EF4-FFF2-40B4-BE49-F238E27FC236}">
              <a16:creationId xmlns:a16="http://schemas.microsoft.com/office/drawing/2014/main" id="{55221E13-AB63-4E1B-AC65-93CF558784A8}"/>
            </a:ext>
          </a:extLst>
        </xdr:cNvPr>
        <xdr:cNvSpPr/>
      </xdr:nvSpPr>
      <xdr:spPr>
        <a:xfrm>
          <a:off x="13213769" y="4330081"/>
          <a:ext cx="4557156" cy="1506146"/>
        </a:xfrm>
        <a:prstGeom prst="wedgeRoundRectCallout">
          <a:avLst>
            <a:gd name="adj1" fmla="val -45087"/>
            <a:gd name="adj2" fmla="val -12699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2021/4/20</a:t>
          </a:r>
          <a:endParaRPr kumimoji="1" lang="en-US" altLang="ja-JP" sz="1600" b="0" u="none">
            <a:solidFill>
              <a:srgbClr val="000000"/>
            </a:solidFill>
            <a:latin typeface="+mn-ea"/>
            <a:ea typeface="+mn-ea"/>
          </a:endParaRPr>
        </a:p>
      </xdr:txBody>
    </xdr:sp>
    <xdr:clientData/>
  </xdr:twoCellAnchor>
  <xdr:twoCellAnchor>
    <xdr:from>
      <xdr:col>3</xdr:col>
      <xdr:colOff>239280</xdr:colOff>
      <xdr:row>1</xdr:row>
      <xdr:rowOff>1333499</xdr:rowOff>
    </xdr:from>
    <xdr:to>
      <xdr:col>4</xdr:col>
      <xdr:colOff>1180111</xdr:colOff>
      <xdr:row>2</xdr:row>
      <xdr:rowOff>1368136</xdr:rowOff>
    </xdr:to>
    <xdr:sp macro="" textlink="">
      <xdr:nvSpPr>
        <xdr:cNvPr id="53" name="吹き出し: 角を丸めた四角形 52">
          <a:extLst>
            <a:ext uri="{FF2B5EF4-FFF2-40B4-BE49-F238E27FC236}">
              <a16:creationId xmlns:a16="http://schemas.microsoft.com/office/drawing/2014/main" id="{F787479A-40F7-4C38-93A1-1679842029C8}"/>
            </a:ext>
          </a:extLst>
        </xdr:cNvPr>
        <xdr:cNvSpPr/>
      </xdr:nvSpPr>
      <xdr:spPr>
        <a:xfrm>
          <a:off x="4690053" y="1835726"/>
          <a:ext cx="3226831" cy="1610592"/>
        </a:xfrm>
        <a:prstGeom prst="wedgeRoundRectCallout">
          <a:avLst>
            <a:gd name="adj1" fmla="val -46172"/>
            <a:gd name="adj2" fmla="val -7638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1437408</xdr:colOff>
      <xdr:row>2</xdr:row>
      <xdr:rowOff>0</xdr:rowOff>
    </xdr:from>
    <xdr:to>
      <xdr:col>19</xdr:col>
      <xdr:colOff>828099</xdr:colOff>
      <xdr:row>3</xdr:row>
      <xdr:rowOff>1114157</xdr:rowOff>
    </xdr:to>
    <xdr:grpSp>
      <xdr:nvGrpSpPr>
        <xdr:cNvPr id="16" name="グループ化 15">
          <a:extLst>
            <a:ext uri="{FF2B5EF4-FFF2-40B4-BE49-F238E27FC236}">
              <a16:creationId xmlns:a16="http://schemas.microsoft.com/office/drawing/2014/main" id="{3C43F71C-1F91-48E7-9C1F-76CB03AE1650}"/>
            </a:ext>
          </a:extLst>
        </xdr:cNvPr>
        <xdr:cNvGrpSpPr/>
      </xdr:nvGrpSpPr>
      <xdr:grpSpPr>
        <a:xfrm>
          <a:off x="25466097" y="2026227"/>
          <a:ext cx="6018359" cy="2641332"/>
          <a:chOff x="24658307" y="547688"/>
          <a:chExt cx="6520933" cy="2663598"/>
        </a:xfrm>
      </xdr:grpSpPr>
      <xdr:sp macro="" textlink="">
        <xdr:nvSpPr>
          <xdr:cNvPr id="17" name="正方形/長方形 16">
            <a:extLst>
              <a:ext uri="{FF2B5EF4-FFF2-40B4-BE49-F238E27FC236}">
                <a16:creationId xmlns:a16="http://schemas.microsoft.com/office/drawing/2014/main" id="{B04F8357-A6F5-4E91-A68F-A51FFDE1D862}"/>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07656141-F2F9-4316-9CD6-135EEBA02C33}"/>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1DE0BF78-602B-47DB-98D1-4D9DE20FAAD0}"/>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CCCC01E6-5A78-4B84-A944-C31C77AC4803}"/>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5A83718A-CB4D-46CC-A800-699462E4B8BA}"/>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9475B189-9C05-40FB-B57A-13E3BD88E721}"/>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230A8455-5EB2-4E81-BA0E-C77C496AD0F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3034A79F-C510-44FA-A599-80A2DCA1AAE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41B9AB0-4A25-4E62-80A9-52C135C9D759}"/>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33640355-F866-41E9-B6F2-C6FDA6D6862E}"/>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898DC99F-944B-45CB-ABAA-0B7AC451262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3C77FD0-6771-4BEC-B522-ACF14C6CE32B}"/>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FBCE41C0-3D5E-43D3-921D-31DA0695AAD7}"/>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34</xdr:col>
      <xdr:colOff>86591</xdr:colOff>
      <xdr:row>1</xdr:row>
      <xdr:rowOff>411925</xdr:rowOff>
    </xdr:from>
    <xdr:to>
      <xdr:col>40</xdr:col>
      <xdr:colOff>0</xdr:colOff>
      <xdr:row>2</xdr:row>
      <xdr:rowOff>777935</xdr:rowOff>
    </xdr:to>
    <xdr:sp macro="" textlink="">
      <xdr:nvSpPr>
        <xdr:cNvPr id="30" name="正方形/長方形 29">
          <a:extLst>
            <a:ext uri="{FF2B5EF4-FFF2-40B4-BE49-F238E27FC236}">
              <a16:creationId xmlns:a16="http://schemas.microsoft.com/office/drawing/2014/main" id="{C17A4DDB-3D2D-49F0-A9F4-0A7C3DD43AD8}"/>
            </a:ext>
          </a:extLst>
        </xdr:cNvPr>
        <xdr:cNvSpPr/>
      </xdr:nvSpPr>
      <xdr:spPr>
        <a:xfrm>
          <a:off x="59903591" y="914152"/>
          <a:ext cx="8295409" cy="18900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0</xdr:colOff>
      <xdr:row>4</xdr:row>
      <xdr:rowOff>0</xdr:rowOff>
    </xdr:from>
    <xdr:to>
      <xdr:col>5</xdr:col>
      <xdr:colOff>0</xdr:colOff>
      <xdr:row>4</xdr:row>
      <xdr:rowOff>1034143</xdr:rowOff>
    </xdr:to>
    <xdr:sp macro="" textlink="">
      <xdr:nvSpPr>
        <xdr:cNvPr id="31" name="正方形/長方形 30">
          <a:extLst>
            <a:ext uri="{FF2B5EF4-FFF2-40B4-BE49-F238E27FC236}">
              <a16:creationId xmlns:a16="http://schemas.microsoft.com/office/drawing/2014/main" id="{9FB026EF-BB66-432D-9980-27669C80AD67}"/>
            </a:ext>
          </a:extLst>
        </xdr:cNvPr>
        <xdr:cNvSpPr/>
      </xdr:nvSpPr>
      <xdr:spPr>
        <a:xfrm>
          <a:off x="0" y="5074227"/>
          <a:ext cx="7810500"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82430703-14EA-4083-BE39-4F85A0D655F5}"/>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印刷機械／基準値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7CEC6558-6238-40AF-A8E0-9D5AF93A20D9}"/>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66675</xdr:rowOff>
    </xdr:from>
    <xdr:to>
      <xdr:col>6</xdr:col>
      <xdr:colOff>443442</xdr:colOff>
      <xdr:row>2</xdr:row>
      <xdr:rowOff>147108</xdr:rowOff>
    </xdr:to>
    <xdr:sp macro="" textlink="">
      <xdr:nvSpPr>
        <xdr:cNvPr id="3" name="角丸四角形 3">
          <a:extLst>
            <a:ext uri="{FF2B5EF4-FFF2-40B4-BE49-F238E27FC236}">
              <a16:creationId xmlns:a16="http://schemas.microsoft.com/office/drawing/2014/main" id="{B2D6FC75-6C97-4D2D-A9A6-A5B480D941F4}"/>
            </a:ext>
          </a:extLst>
        </xdr:cNvPr>
        <xdr:cNvSpPr/>
      </xdr:nvSpPr>
      <xdr:spPr>
        <a:xfrm>
          <a:off x="85725" y="66675"/>
          <a:ext cx="4472517" cy="490008"/>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200" b="1"/>
            <a:t>印刷機械／カテゴリー 一覧 （８５カテゴリー）</a:t>
          </a:r>
          <a:endParaRPr kumimoji="1" lang="en-US" altLang="ja-JP" sz="1200" b="1"/>
        </a:p>
      </xdr:txBody>
    </xdr:sp>
    <xdr:clientData/>
  </xdr:twoCellAnchor>
  <xdr:twoCellAnchor editAs="oneCell">
    <xdr:from>
      <xdr:col>0</xdr:col>
      <xdr:colOff>381000</xdr:colOff>
      <xdr:row>3</xdr:row>
      <xdr:rowOff>161924</xdr:rowOff>
    </xdr:from>
    <xdr:to>
      <xdr:col>9</xdr:col>
      <xdr:colOff>342900</xdr:colOff>
      <xdr:row>52</xdr:row>
      <xdr:rowOff>99059</xdr:rowOff>
    </xdr:to>
    <xdr:pic>
      <xdr:nvPicPr>
        <xdr:cNvPr id="5" name="図 4">
          <a:extLst>
            <a:ext uri="{FF2B5EF4-FFF2-40B4-BE49-F238E27FC236}">
              <a16:creationId xmlns:a16="http://schemas.microsoft.com/office/drawing/2014/main" id="{53CDDE8E-17ED-457D-A6E4-4F6EBBCBA74E}"/>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81000" y="742949"/>
          <a:ext cx="6134100" cy="8338185"/>
        </a:xfrm>
        <a:prstGeom prst="rect">
          <a:avLst/>
        </a:prstGeom>
      </xdr:spPr>
    </xdr:pic>
    <xdr:clientData/>
  </xdr:twoCellAnchor>
  <xdr:twoCellAnchor editAs="oneCell">
    <xdr:from>
      <xdr:col>10</xdr:col>
      <xdr:colOff>438150</xdr:colOff>
      <xdr:row>3</xdr:row>
      <xdr:rowOff>133350</xdr:rowOff>
    </xdr:from>
    <xdr:to>
      <xdr:col>19</xdr:col>
      <xdr:colOff>314325</xdr:colOff>
      <xdr:row>54</xdr:row>
      <xdr:rowOff>100965</xdr:rowOff>
    </xdr:to>
    <xdr:pic>
      <xdr:nvPicPr>
        <xdr:cNvPr id="6" name="図 5">
          <a:extLst>
            <a:ext uri="{FF2B5EF4-FFF2-40B4-BE49-F238E27FC236}">
              <a16:creationId xmlns:a16="http://schemas.microsoft.com/office/drawing/2014/main" id="{6E06CE1D-9696-4A11-986A-939D3B3E947F}"/>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t="-110"/>
        <a:stretch/>
      </xdr:blipFill>
      <xdr:spPr>
        <a:xfrm>
          <a:off x="7296150" y="714375"/>
          <a:ext cx="6048375" cy="87115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t-kataban@sii.or.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49CE3-EDBE-4436-AC53-F51A05CF6F6C}">
  <sheetPr>
    <tabColor theme="0" tint="-0.249977111117893"/>
  </sheetPr>
  <dimension ref="B1:J86"/>
  <sheetViews>
    <sheetView topLeftCell="A37" workbookViewId="0">
      <selection activeCell="J31" sqref="J31"/>
    </sheetView>
  </sheetViews>
  <sheetFormatPr defaultRowHeight="13"/>
  <cols>
    <col min="2" max="2" width="14" bestFit="1" customWidth="1"/>
    <col min="3" max="3" width="14.26953125" bestFit="1" customWidth="1"/>
    <col min="4" max="4" width="15.453125" bestFit="1" customWidth="1"/>
    <col min="5" max="5" width="30.90625" bestFit="1" customWidth="1"/>
    <col min="6" max="6" width="13.36328125" bestFit="1" customWidth="1"/>
    <col min="7" max="7" width="10.453125" bestFit="1" customWidth="1"/>
    <col min="8" max="8" width="12.08984375" bestFit="1" customWidth="1"/>
    <col min="9" max="9" width="14.26953125" bestFit="1" customWidth="1"/>
    <col min="10" max="10" width="3" bestFit="1" customWidth="1"/>
  </cols>
  <sheetData>
    <row r="1" spans="2:10" ht="13.5" thickBot="1"/>
    <row r="2" spans="2:10" ht="13.5" thickBot="1">
      <c r="B2" s="127" t="s">
        <v>205</v>
      </c>
      <c r="C2" s="201" t="s">
        <v>204</v>
      </c>
      <c r="D2" s="201" t="s">
        <v>203</v>
      </c>
      <c r="E2" s="124" t="s">
        <v>202</v>
      </c>
      <c r="F2" s="122" t="s">
        <v>201</v>
      </c>
      <c r="G2" s="122" t="s">
        <v>84</v>
      </c>
      <c r="H2" s="122" t="s">
        <v>200</v>
      </c>
      <c r="I2" s="123" t="s">
        <v>148</v>
      </c>
      <c r="J2" s="122">
        <v>1</v>
      </c>
    </row>
    <row r="3" spans="2:10" ht="13.5" thickBot="1">
      <c r="B3" s="120" t="s">
        <v>199</v>
      </c>
      <c r="C3" s="202"/>
      <c r="D3" s="202"/>
      <c r="E3" s="125" t="s">
        <v>133</v>
      </c>
      <c r="F3" s="122" t="s">
        <v>198</v>
      </c>
      <c r="G3" s="122" t="s">
        <v>84</v>
      </c>
      <c r="H3" s="122" t="s">
        <v>197</v>
      </c>
      <c r="I3" s="128" t="s">
        <v>85</v>
      </c>
      <c r="J3" s="122">
        <v>2</v>
      </c>
    </row>
    <row r="4" spans="2:10" ht="13.5" thickBot="1">
      <c r="B4" s="119"/>
      <c r="C4" s="202"/>
      <c r="D4" s="202"/>
      <c r="E4" s="127" t="s">
        <v>196</v>
      </c>
      <c r="F4" s="204" t="s">
        <v>195</v>
      </c>
      <c r="G4" s="129" t="s">
        <v>131</v>
      </c>
      <c r="H4" s="204" t="s">
        <v>120</v>
      </c>
      <c r="I4" s="123" t="s">
        <v>194</v>
      </c>
      <c r="J4" s="122">
        <v>3</v>
      </c>
    </row>
    <row r="5" spans="2:10" ht="13.5" thickBot="1">
      <c r="B5" s="119"/>
      <c r="C5" s="202"/>
      <c r="D5" s="202"/>
      <c r="E5" s="120" t="s">
        <v>193</v>
      </c>
      <c r="F5" s="205"/>
      <c r="G5" s="122" t="s">
        <v>138</v>
      </c>
      <c r="H5" s="205"/>
      <c r="I5" s="121" t="s">
        <v>122</v>
      </c>
      <c r="J5" s="122">
        <v>4</v>
      </c>
    </row>
    <row r="6" spans="2:10" ht="13.5" thickBot="1">
      <c r="B6" s="119"/>
      <c r="C6" s="202"/>
      <c r="D6" s="202"/>
      <c r="E6" s="119"/>
      <c r="F6" s="206"/>
      <c r="G6" s="122" t="s">
        <v>137</v>
      </c>
      <c r="H6" s="205"/>
      <c r="I6" s="121" t="s">
        <v>85</v>
      </c>
      <c r="J6" s="122">
        <v>5</v>
      </c>
    </row>
    <row r="7" spans="2:10" ht="13.5" thickBot="1">
      <c r="B7" s="119"/>
      <c r="C7" s="202"/>
      <c r="D7" s="202"/>
      <c r="E7" s="119"/>
      <c r="F7" s="204" t="s">
        <v>192</v>
      </c>
      <c r="G7" s="129" t="s">
        <v>131</v>
      </c>
      <c r="H7" s="205"/>
      <c r="I7" s="117"/>
      <c r="J7" s="122">
        <v>6</v>
      </c>
    </row>
    <row r="8" spans="2:10" ht="13.5" thickBot="1">
      <c r="B8" s="119"/>
      <c r="C8" s="202"/>
      <c r="D8" s="202"/>
      <c r="E8" s="119"/>
      <c r="F8" s="205"/>
      <c r="G8" s="122" t="s">
        <v>138</v>
      </c>
      <c r="H8" s="205"/>
      <c r="I8" s="117"/>
      <c r="J8" s="122">
        <v>7</v>
      </c>
    </row>
    <row r="9" spans="2:10" ht="13.5" thickBot="1">
      <c r="B9" s="119"/>
      <c r="C9" s="202"/>
      <c r="D9" s="202"/>
      <c r="E9" s="116"/>
      <c r="F9" s="206"/>
      <c r="G9" s="122" t="s">
        <v>137</v>
      </c>
      <c r="H9" s="206"/>
      <c r="I9" s="117"/>
      <c r="J9" s="122">
        <v>8</v>
      </c>
    </row>
    <row r="10" spans="2:10" ht="13.5" thickBot="1">
      <c r="B10" s="119"/>
      <c r="C10" s="202"/>
      <c r="D10" s="202"/>
      <c r="E10" s="124" t="s">
        <v>191</v>
      </c>
      <c r="F10" s="204" t="s">
        <v>140</v>
      </c>
      <c r="G10" s="129" t="s">
        <v>131</v>
      </c>
      <c r="H10" s="204" t="s">
        <v>190</v>
      </c>
      <c r="I10" s="117"/>
      <c r="J10" s="122">
        <v>9</v>
      </c>
    </row>
    <row r="11" spans="2:10" ht="13.5" thickBot="1">
      <c r="B11" s="119"/>
      <c r="C11" s="202"/>
      <c r="D11" s="202"/>
      <c r="E11" s="120" t="s">
        <v>189</v>
      </c>
      <c r="F11" s="205"/>
      <c r="G11" s="122" t="s">
        <v>138</v>
      </c>
      <c r="H11" s="205"/>
      <c r="I11" s="117"/>
      <c r="J11" s="122">
        <v>10</v>
      </c>
    </row>
    <row r="12" spans="2:10" ht="13.5" thickBot="1">
      <c r="B12" s="119"/>
      <c r="C12" s="202"/>
      <c r="D12" s="202"/>
      <c r="E12" s="119"/>
      <c r="F12" s="206"/>
      <c r="G12" s="122" t="s">
        <v>137</v>
      </c>
      <c r="H12" s="206"/>
      <c r="I12" s="117"/>
      <c r="J12" s="122">
        <v>11</v>
      </c>
    </row>
    <row r="13" spans="2:10" ht="13.5" thickBot="1">
      <c r="B13" s="119"/>
      <c r="C13" s="202"/>
      <c r="D13" s="202"/>
      <c r="E13" s="119"/>
      <c r="F13" s="204" t="s">
        <v>132</v>
      </c>
      <c r="G13" s="129" t="s">
        <v>131</v>
      </c>
      <c r="H13" s="122" t="s">
        <v>188</v>
      </c>
      <c r="I13" s="117"/>
      <c r="J13" s="122">
        <v>12</v>
      </c>
    </row>
    <row r="14" spans="2:10" ht="13.5" thickBot="1">
      <c r="B14" s="119"/>
      <c r="C14" s="202"/>
      <c r="D14" s="202"/>
      <c r="E14" s="119"/>
      <c r="F14" s="205"/>
      <c r="G14" s="122" t="s">
        <v>138</v>
      </c>
      <c r="H14" s="204" t="s">
        <v>187</v>
      </c>
      <c r="I14" s="117"/>
      <c r="J14" s="122">
        <v>13</v>
      </c>
    </row>
    <row r="15" spans="2:10" ht="13.5" thickBot="1">
      <c r="B15" s="119"/>
      <c r="C15" s="202"/>
      <c r="D15" s="203"/>
      <c r="E15" s="116"/>
      <c r="F15" s="206"/>
      <c r="G15" s="122" t="s">
        <v>137</v>
      </c>
      <c r="H15" s="206"/>
      <c r="I15" s="115"/>
      <c r="J15" s="122">
        <v>14</v>
      </c>
    </row>
    <row r="16" spans="2:10" ht="13.5" thickBot="1">
      <c r="B16" s="119"/>
      <c r="C16" s="202"/>
      <c r="D16" s="201" t="s">
        <v>103</v>
      </c>
      <c r="E16" s="199" t="s">
        <v>186</v>
      </c>
      <c r="F16" s="201" t="s">
        <v>185</v>
      </c>
      <c r="G16" s="129" t="s">
        <v>177</v>
      </c>
      <c r="H16" s="204" t="s">
        <v>184</v>
      </c>
      <c r="I16" s="123" t="s">
        <v>101</v>
      </c>
      <c r="J16" s="122">
        <v>15</v>
      </c>
    </row>
    <row r="17" spans="2:10" ht="13.5" thickBot="1">
      <c r="B17" s="119"/>
      <c r="C17" s="202"/>
      <c r="D17" s="202"/>
      <c r="E17" s="200"/>
      <c r="F17" s="203"/>
      <c r="G17" s="122" t="s">
        <v>183</v>
      </c>
      <c r="H17" s="206"/>
      <c r="I17" s="121" t="s">
        <v>182</v>
      </c>
      <c r="J17" s="122">
        <v>16</v>
      </c>
    </row>
    <row r="18" spans="2:10" ht="22.5" thickBot="1">
      <c r="B18" s="119"/>
      <c r="C18" s="202"/>
      <c r="D18" s="202"/>
      <c r="E18" s="200"/>
      <c r="F18" s="201" t="s">
        <v>181</v>
      </c>
      <c r="G18" s="123" t="s">
        <v>177</v>
      </c>
      <c r="H18" s="118" t="s">
        <v>206</v>
      </c>
      <c r="I18" s="121" t="s">
        <v>85</v>
      </c>
      <c r="J18" s="131">
        <v>17</v>
      </c>
    </row>
    <row r="19" spans="2:10" ht="13.5" thickBot="1">
      <c r="B19" s="119"/>
      <c r="C19" s="202"/>
      <c r="D19" s="202"/>
      <c r="E19" s="200"/>
      <c r="F19" s="202"/>
      <c r="G19" s="122" t="s">
        <v>180</v>
      </c>
      <c r="H19" s="204" t="s">
        <v>170</v>
      </c>
      <c r="I19" s="117"/>
      <c r="J19" s="122">
        <v>18</v>
      </c>
    </row>
    <row r="20" spans="2:10" ht="13.5" thickBot="1">
      <c r="B20" s="119"/>
      <c r="C20" s="202"/>
      <c r="D20" s="202"/>
      <c r="E20" s="200"/>
      <c r="F20" s="203"/>
      <c r="G20" s="122" t="s">
        <v>179</v>
      </c>
      <c r="H20" s="206"/>
      <c r="I20" s="117"/>
      <c r="J20" s="122">
        <v>19</v>
      </c>
    </row>
    <row r="21" spans="2:10" ht="13.5" thickBot="1">
      <c r="B21" s="119"/>
      <c r="C21" s="202"/>
      <c r="D21" s="202"/>
      <c r="E21" s="200"/>
      <c r="F21" s="201" t="s">
        <v>178</v>
      </c>
      <c r="G21" s="129" t="s">
        <v>177</v>
      </c>
      <c r="H21" s="204" t="s">
        <v>170</v>
      </c>
      <c r="I21" s="117"/>
      <c r="J21" s="122">
        <v>20</v>
      </c>
    </row>
    <row r="22" spans="2:10" ht="13.5" thickBot="1">
      <c r="B22" s="119"/>
      <c r="C22" s="202"/>
      <c r="D22" s="202"/>
      <c r="E22" s="200"/>
      <c r="F22" s="202"/>
      <c r="G22" s="122" t="s">
        <v>176</v>
      </c>
      <c r="H22" s="205"/>
      <c r="I22" s="117"/>
      <c r="J22" s="122">
        <v>21</v>
      </c>
    </row>
    <row r="23" spans="2:10" ht="13.5" thickBot="1">
      <c r="B23" s="119"/>
      <c r="C23" s="202"/>
      <c r="D23" s="202"/>
      <c r="E23" s="200"/>
      <c r="F23" s="203"/>
      <c r="G23" s="122" t="s">
        <v>171</v>
      </c>
      <c r="H23" s="206"/>
      <c r="I23" s="117"/>
      <c r="J23" s="122">
        <v>22</v>
      </c>
    </row>
    <row r="24" spans="2:10" ht="13.5" thickBot="1">
      <c r="B24" s="119"/>
      <c r="C24" s="202"/>
      <c r="D24" s="202"/>
      <c r="E24" s="200"/>
      <c r="F24" s="201" t="s">
        <v>175</v>
      </c>
      <c r="G24" s="129" t="s">
        <v>174</v>
      </c>
      <c r="H24" s="122" t="s">
        <v>170</v>
      </c>
      <c r="I24" s="117"/>
      <c r="J24" s="122">
        <v>23</v>
      </c>
    </row>
    <row r="25" spans="2:10" ht="13.5" thickBot="1">
      <c r="B25" s="119"/>
      <c r="C25" s="202"/>
      <c r="D25" s="202"/>
      <c r="E25" s="200"/>
      <c r="F25" s="202"/>
      <c r="G25" s="122" t="s">
        <v>173</v>
      </c>
      <c r="H25" s="122" t="s">
        <v>172</v>
      </c>
      <c r="I25" s="117"/>
      <c r="J25" s="122">
        <v>24</v>
      </c>
    </row>
    <row r="26" spans="2:10" ht="13.5" thickBot="1">
      <c r="B26" s="119"/>
      <c r="C26" s="203"/>
      <c r="D26" s="203"/>
      <c r="E26" s="207"/>
      <c r="F26" s="203"/>
      <c r="G26" s="122" t="s">
        <v>171</v>
      </c>
      <c r="H26" s="122" t="s">
        <v>170</v>
      </c>
      <c r="I26" s="115"/>
      <c r="J26" s="122">
        <v>25</v>
      </c>
    </row>
    <row r="27" spans="2:10" ht="13.5" thickBot="1">
      <c r="B27" s="119"/>
      <c r="C27" s="123" t="s">
        <v>169</v>
      </c>
      <c r="D27" s="201" t="s">
        <v>168</v>
      </c>
      <c r="E27" s="124" t="s">
        <v>167</v>
      </c>
      <c r="F27" s="122" t="s">
        <v>157</v>
      </c>
      <c r="G27" s="122" t="s">
        <v>84</v>
      </c>
      <c r="H27" s="122" t="s">
        <v>156</v>
      </c>
      <c r="I27" s="123" t="s">
        <v>166</v>
      </c>
      <c r="J27" s="122">
        <v>26</v>
      </c>
    </row>
    <row r="28" spans="2:10" ht="13.5" thickBot="1">
      <c r="B28" s="119"/>
      <c r="C28" s="121" t="s">
        <v>165</v>
      </c>
      <c r="D28" s="202"/>
      <c r="E28" s="130" t="s">
        <v>164</v>
      </c>
      <c r="F28" s="118" t="s">
        <v>207</v>
      </c>
      <c r="G28" s="118" t="s">
        <v>84</v>
      </c>
      <c r="H28" s="204" t="s">
        <v>163</v>
      </c>
      <c r="I28" s="121" t="s">
        <v>85</v>
      </c>
      <c r="J28" s="131">
        <v>27</v>
      </c>
    </row>
    <row r="29" spans="2:10" ht="13.5" thickBot="1">
      <c r="B29" s="119"/>
      <c r="C29" s="117"/>
      <c r="D29" s="202"/>
      <c r="E29" s="116"/>
      <c r="F29" s="122" t="s">
        <v>153</v>
      </c>
      <c r="G29" s="122" t="s">
        <v>84</v>
      </c>
      <c r="H29" s="206"/>
      <c r="I29" s="117"/>
      <c r="J29" s="122">
        <v>28</v>
      </c>
    </row>
    <row r="30" spans="2:10" ht="13.5" thickBot="1">
      <c r="B30" s="119"/>
      <c r="C30" s="117"/>
      <c r="D30" s="202"/>
      <c r="E30" s="124" t="s">
        <v>162</v>
      </c>
      <c r="F30" s="122" t="s">
        <v>157</v>
      </c>
      <c r="G30" s="122" t="s">
        <v>84</v>
      </c>
      <c r="H30" s="122" t="s">
        <v>161</v>
      </c>
      <c r="I30" s="117"/>
      <c r="J30" s="122">
        <v>29</v>
      </c>
    </row>
    <row r="31" spans="2:10" ht="13.5" thickBot="1">
      <c r="B31" s="119"/>
      <c r="C31" s="117"/>
      <c r="D31" s="202"/>
      <c r="E31" s="130" t="s">
        <v>155</v>
      </c>
      <c r="F31" s="118" t="s">
        <v>207</v>
      </c>
      <c r="G31" s="118" t="s">
        <v>84</v>
      </c>
      <c r="H31" s="118" t="s">
        <v>160</v>
      </c>
      <c r="I31" s="117"/>
      <c r="J31" s="131">
        <v>30</v>
      </c>
    </row>
    <row r="32" spans="2:10" ht="13.5" thickBot="1">
      <c r="B32" s="119"/>
      <c r="C32" s="117"/>
      <c r="D32" s="202"/>
      <c r="E32" s="116"/>
      <c r="F32" s="122" t="s">
        <v>153</v>
      </c>
      <c r="G32" s="122" t="s">
        <v>84</v>
      </c>
      <c r="H32" s="122" t="s">
        <v>159</v>
      </c>
      <c r="I32" s="117"/>
      <c r="J32" s="122">
        <v>31</v>
      </c>
    </row>
    <row r="33" spans="2:10" ht="13.5" thickBot="1">
      <c r="B33" s="119"/>
      <c r="C33" s="117"/>
      <c r="D33" s="202"/>
      <c r="E33" s="124" t="s">
        <v>158</v>
      </c>
      <c r="F33" s="122" t="s">
        <v>157</v>
      </c>
      <c r="G33" s="122" t="s">
        <v>84</v>
      </c>
      <c r="H33" s="122" t="s">
        <v>156</v>
      </c>
      <c r="I33" s="117"/>
      <c r="J33" s="122">
        <v>32</v>
      </c>
    </row>
    <row r="34" spans="2:10" ht="13.5" thickBot="1">
      <c r="B34" s="119"/>
      <c r="C34" s="117"/>
      <c r="D34" s="202"/>
      <c r="E34" s="130" t="s">
        <v>155</v>
      </c>
      <c r="F34" s="118" t="s">
        <v>207</v>
      </c>
      <c r="G34" s="118" t="s">
        <v>84</v>
      </c>
      <c r="H34" s="118" t="s">
        <v>154</v>
      </c>
      <c r="I34" s="117"/>
      <c r="J34" s="131">
        <v>33</v>
      </c>
    </row>
    <row r="35" spans="2:10" ht="13.5" thickBot="1">
      <c r="B35" s="119"/>
      <c r="C35" s="117"/>
      <c r="D35" s="203"/>
      <c r="E35" s="116"/>
      <c r="F35" s="122" t="s">
        <v>153</v>
      </c>
      <c r="G35" s="122" t="s">
        <v>84</v>
      </c>
      <c r="H35" s="122" t="s">
        <v>152</v>
      </c>
      <c r="I35" s="115"/>
      <c r="J35" s="122">
        <v>34</v>
      </c>
    </row>
    <row r="36" spans="2:10" ht="13.5" thickBot="1">
      <c r="B36" s="119"/>
      <c r="C36" s="117"/>
      <c r="D36" s="201" t="s">
        <v>151</v>
      </c>
      <c r="E36" s="124" t="s">
        <v>150</v>
      </c>
      <c r="F36" s="204" t="s">
        <v>149</v>
      </c>
      <c r="G36" s="129" t="s">
        <v>112</v>
      </c>
      <c r="H36" s="122" t="s">
        <v>139</v>
      </c>
      <c r="I36" s="123" t="s">
        <v>148</v>
      </c>
      <c r="J36" s="122">
        <v>35</v>
      </c>
    </row>
    <row r="37" spans="2:10" ht="13.5" thickBot="1">
      <c r="B37" s="119"/>
      <c r="C37" s="117"/>
      <c r="D37" s="202"/>
      <c r="E37" s="120" t="s">
        <v>133</v>
      </c>
      <c r="F37" s="205"/>
      <c r="G37" s="129" t="s">
        <v>147</v>
      </c>
      <c r="H37" s="204" t="s">
        <v>146</v>
      </c>
      <c r="I37" s="121" t="s">
        <v>122</v>
      </c>
      <c r="J37" s="122">
        <v>36</v>
      </c>
    </row>
    <row r="38" spans="2:10" ht="13.5" thickBot="1">
      <c r="B38" s="119"/>
      <c r="C38" s="117"/>
      <c r="D38" s="202"/>
      <c r="E38" s="119"/>
      <c r="F38" s="206"/>
      <c r="G38" s="129" t="s">
        <v>145</v>
      </c>
      <c r="H38" s="206"/>
      <c r="I38" s="121" t="s">
        <v>85</v>
      </c>
      <c r="J38" s="122">
        <v>37</v>
      </c>
    </row>
    <row r="39" spans="2:10" ht="13.5" thickBot="1">
      <c r="B39" s="119"/>
      <c r="C39" s="117"/>
      <c r="D39" s="202"/>
      <c r="E39" s="119"/>
      <c r="F39" s="204" t="s">
        <v>144</v>
      </c>
      <c r="G39" s="129" t="s">
        <v>112</v>
      </c>
      <c r="H39" s="122" t="s">
        <v>139</v>
      </c>
      <c r="I39" s="117"/>
      <c r="J39" s="122">
        <v>38</v>
      </c>
    </row>
    <row r="40" spans="2:10" ht="13.5" thickBot="1">
      <c r="B40" s="119"/>
      <c r="C40" s="117"/>
      <c r="D40" s="202"/>
      <c r="E40" s="116"/>
      <c r="F40" s="206"/>
      <c r="G40" s="129" t="s">
        <v>143</v>
      </c>
      <c r="H40" s="122" t="s">
        <v>142</v>
      </c>
      <c r="I40" s="117"/>
      <c r="J40" s="122">
        <v>39</v>
      </c>
    </row>
    <row r="41" spans="2:10" ht="13.5" thickBot="1">
      <c r="B41" s="119"/>
      <c r="C41" s="117"/>
      <c r="D41" s="202"/>
      <c r="E41" s="124" t="s">
        <v>141</v>
      </c>
      <c r="F41" s="204" t="s">
        <v>140</v>
      </c>
      <c r="G41" s="129" t="s">
        <v>131</v>
      </c>
      <c r="H41" s="204" t="s">
        <v>139</v>
      </c>
      <c r="I41" s="117"/>
      <c r="J41" s="122">
        <v>40</v>
      </c>
    </row>
    <row r="42" spans="2:10" ht="13.5" thickBot="1">
      <c r="B42" s="119"/>
      <c r="C42" s="117"/>
      <c r="D42" s="202"/>
      <c r="E42" s="120" t="s">
        <v>133</v>
      </c>
      <c r="F42" s="205"/>
      <c r="G42" s="122" t="s">
        <v>138</v>
      </c>
      <c r="H42" s="205"/>
      <c r="I42" s="117"/>
      <c r="J42" s="122">
        <v>41</v>
      </c>
    </row>
    <row r="43" spans="2:10" ht="13.5" thickBot="1">
      <c r="B43" s="119"/>
      <c r="C43" s="117"/>
      <c r="D43" s="202"/>
      <c r="E43" s="119"/>
      <c r="F43" s="206"/>
      <c r="G43" s="122" t="s">
        <v>137</v>
      </c>
      <c r="H43" s="206"/>
      <c r="I43" s="117"/>
      <c r="J43" s="122">
        <v>42</v>
      </c>
    </row>
    <row r="44" spans="2:10" ht="13.5" thickBot="1">
      <c r="B44" s="119"/>
      <c r="C44" s="117"/>
      <c r="D44" s="202"/>
      <c r="E44" s="119"/>
      <c r="F44" s="204" t="s">
        <v>132</v>
      </c>
      <c r="G44" s="129" t="s">
        <v>131</v>
      </c>
      <c r="H44" s="204" t="s">
        <v>139</v>
      </c>
      <c r="I44" s="117"/>
      <c r="J44" s="122">
        <v>43</v>
      </c>
    </row>
    <row r="45" spans="2:10" ht="13.5" thickBot="1">
      <c r="B45" s="119"/>
      <c r="C45" s="117"/>
      <c r="D45" s="202"/>
      <c r="E45" s="119"/>
      <c r="F45" s="205"/>
      <c r="G45" s="122" t="s">
        <v>138</v>
      </c>
      <c r="H45" s="205"/>
      <c r="I45" s="117"/>
      <c r="J45" s="122">
        <v>44</v>
      </c>
    </row>
    <row r="46" spans="2:10" ht="13.5" thickBot="1">
      <c r="B46" s="119"/>
      <c r="C46" s="117"/>
      <c r="D46" s="202"/>
      <c r="E46" s="116"/>
      <c r="F46" s="206"/>
      <c r="G46" s="122" t="s">
        <v>137</v>
      </c>
      <c r="H46" s="206"/>
      <c r="I46" s="117"/>
      <c r="J46" s="122">
        <v>45</v>
      </c>
    </row>
    <row r="47" spans="2:10" ht="13.5" thickBot="1">
      <c r="B47" s="119"/>
      <c r="C47" s="117"/>
      <c r="D47" s="202"/>
      <c r="E47" s="124" t="s">
        <v>136</v>
      </c>
      <c r="F47" s="201" t="s">
        <v>135</v>
      </c>
      <c r="G47" s="129" t="s">
        <v>131</v>
      </c>
      <c r="H47" s="122" t="s">
        <v>134</v>
      </c>
      <c r="I47" s="117"/>
      <c r="J47" s="122">
        <v>46</v>
      </c>
    </row>
    <row r="48" spans="2:10" ht="13.5" thickBot="1">
      <c r="B48" s="119"/>
      <c r="C48" s="117"/>
      <c r="D48" s="202"/>
      <c r="E48" s="120" t="s">
        <v>133</v>
      </c>
      <c r="F48" s="203"/>
      <c r="G48" s="122" t="s">
        <v>129</v>
      </c>
      <c r="H48" s="122" t="s">
        <v>128</v>
      </c>
      <c r="I48" s="117"/>
      <c r="J48" s="122">
        <v>47</v>
      </c>
    </row>
    <row r="49" spans="2:10" ht="13.5" thickBot="1">
      <c r="B49" s="119"/>
      <c r="C49" s="117"/>
      <c r="D49" s="202"/>
      <c r="E49" s="119"/>
      <c r="F49" s="204" t="s">
        <v>132</v>
      </c>
      <c r="G49" s="129" t="s">
        <v>131</v>
      </c>
      <c r="H49" s="122" t="s">
        <v>130</v>
      </c>
      <c r="I49" s="117"/>
      <c r="J49" s="122">
        <v>48</v>
      </c>
    </row>
    <row r="50" spans="2:10" ht="13.5" thickBot="1">
      <c r="B50" s="119"/>
      <c r="C50" s="115"/>
      <c r="D50" s="203"/>
      <c r="E50" s="116"/>
      <c r="F50" s="206"/>
      <c r="G50" s="122" t="s">
        <v>129</v>
      </c>
      <c r="H50" s="122" t="s">
        <v>128</v>
      </c>
      <c r="I50" s="115"/>
      <c r="J50" s="122">
        <v>49</v>
      </c>
    </row>
    <row r="51" spans="2:10" ht="13.5" thickBot="1">
      <c r="B51" s="130"/>
      <c r="C51" s="123" t="s">
        <v>127</v>
      </c>
      <c r="D51" s="201" t="s">
        <v>126</v>
      </c>
      <c r="E51" s="124" t="s">
        <v>125</v>
      </c>
      <c r="F51" s="204" t="s">
        <v>82</v>
      </c>
      <c r="G51" s="129" t="s">
        <v>112</v>
      </c>
      <c r="H51" s="204" t="s">
        <v>120</v>
      </c>
      <c r="I51" s="123" t="s">
        <v>124</v>
      </c>
      <c r="J51" s="122">
        <v>50</v>
      </c>
    </row>
    <row r="52" spans="2:10" ht="13.5" thickBot="1">
      <c r="B52" s="120"/>
      <c r="C52" s="121" t="s">
        <v>123</v>
      </c>
      <c r="D52" s="202"/>
      <c r="E52" s="120" t="s">
        <v>119</v>
      </c>
      <c r="F52" s="205"/>
      <c r="G52" s="129" t="s">
        <v>111</v>
      </c>
      <c r="H52" s="205"/>
      <c r="I52" s="121" t="s">
        <v>122</v>
      </c>
      <c r="J52" s="122">
        <v>51</v>
      </c>
    </row>
    <row r="53" spans="2:10" ht="13.5" thickBot="1">
      <c r="B53" s="119"/>
      <c r="C53" s="117"/>
      <c r="D53" s="202"/>
      <c r="E53" s="119"/>
      <c r="F53" s="206"/>
      <c r="G53" s="122" t="s">
        <v>110</v>
      </c>
      <c r="H53" s="205"/>
      <c r="I53" s="121" t="s">
        <v>85</v>
      </c>
      <c r="J53" s="122">
        <v>52</v>
      </c>
    </row>
    <row r="54" spans="2:10" ht="13.5" thickBot="1">
      <c r="B54" s="119"/>
      <c r="C54" s="117"/>
      <c r="D54" s="202"/>
      <c r="E54" s="119"/>
      <c r="F54" s="118" t="s">
        <v>118</v>
      </c>
      <c r="G54" s="129" t="s">
        <v>112</v>
      </c>
      <c r="H54" s="205"/>
      <c r="I54" s="117"/>
      <c r="J54" s="122">
        <v>53</v>
      </c>
    </row>
    <row r="55" spans="2:10" ht="13.5" thickBot="1">
      <c r="B55" s="119"/>
      <c r="C55" s="117"/>
      <c r="D55" s="202"/>
      <c r="E55" s="119"/>
      <c r="F55" s="126" t="s">
        <v>117</v>
      </c>
      <c r="G55" s="129" t="s">
        <v>111</v>
      </c>
      <c r="H55" s="205"/>
      <c r="I55" s="117"/>
      <c r="J55" s="122">
        <v>54</v>
      </c>
    </row>
    <row r="56" spans="2:10" ht="13.5" thickBot="1">
      <c r="B56" s="119"/>
      <c r="C56" s="117"/>
      <c r="D56" s="202"/>
      <c r="E56" s="119"/>
      <c r="F56" s="115"/>
      <c r="G56" s="122" t="s">
        <v>110</v>
      </c>
      <c r="H56" s="206"/>
      <c r="I56" s="117"/>
      <c r="J56" s="122">
        <v>55</v>
      </c>
    </row>
    <row r="57" spans="2:10" ht="13.5" thickBot="1">
      <c r="B57" s="119"/>
      <c r="C57" s="117"/>
      <c r="D57" s="202"/>
      <c r="E57" s="119"/>
      <c r="F57" s="118" t="s">
        <v>116</v>
      </c>
      <c r="G57" s="129" t="s">
        <v>112</v>
      </c>
      <c r="H57" s="204" t="s">
        <v>115</v>
      </c>
      <c r="I57" s="117"/>
      <c r="J57" s="122">
        <v>56</v>
      </c>
    </row>
    <row r="58" spans="2:10" ht="13.5" thickBot="1">
      <c r="B58" s="119"/>
      <c r="C58" s="117"/>
      <c r="D58" s="202"/>
      <c r="E58" s="119"/>
      <c r="F58" s="126" t="s">
        <v>114</v>
      </c>
      <c r="G58" s="129" t="s">
        <v>111</v>
      </c>
      <c r="H58" s="205"/>
      <c r="I58" s="117"/>
      <c r="J58" s="122">
        <v>57</v>
      </c>
    </row>
    <row r="59" spans="2:10" ht="13.5" thickBot="1">
      <c r="B59" s="119"/>
      <c r="C59" s="117"/>
      <c r="D59" s="202"/>
      <c r="E59" s="119"/>
      <c r="F59" s="115"/>
      <c r="G59" s="122" t="s">
        <v>110</v>
      </c>
      <c r="H59" s="205"/>
      <c r="I59" s="117"/>
      <c r="J59" s="122">
        <v>58</v>
      </c>
    </row>
    <row r="60" spans="2:10" ht="13.5" thickBot="1">
      <c r="B60" s="119"/>
      <c r="C60" s="117"/>
      <c r="D60" s="202"/>
      <c r="E60" s="119"/>
      <c r="F60" s="204" t="s">
        <v>113</v>
      </c>
      <c r="G60" s="129" t="s">
        <v>112</v>
      </c>
      <c r="H60" s="205"/>
      <c r="I60" s="117"/>
      <c r="J60" s="122">
        <v>59</v>
      </c>
    </row>
    <row r="61" spans="2:10" ht="13.5" thickBot="1">
      <c r="B61" s="119"/>
      <c r="C61" s="117"/>
      <c r="D61" s="202"/>
      <c r="E61" s="119"/>
      <c r="F61" s="205"/>
      <c r="G61" s="129" t="s">
        <v>111</v>
      </c>
      <c r="H61" s="205"/>
      <c r="I61" s="117"/>
      <c r="J61" s="122">
        <v>60</v>
      </c>
    </row>
    <row r="62" spans="2:10" ht="13.5" thickBot="1">
      <c r="B62" s="119"/>
      <c r="C62" s="117"/>
      <c r="D62" s="202"/>
      <c r="E62" s="116"/>
      <c r="F62" s="206"/>
      <c r="G62" s="122" t="s">
        <v>110</v>
      </c>
      <c r="H62" s="206"/>
      <c r="I62" s="117"/>
      <c r="J62" s="122">
        <v>61</v>
      </c>
    </row>
    <row r="63" spans="2:10" ht="13.5" thickBot="1">
      <c r="B63" s="119"/>
      <c r="C63" s="117"/>
      <c r="D63" s="202"/>
      <c r="E63" s="124" t="s">
        <v>121</v>
      </c>
      <c r="F63" s="204" t="s">
        <v>82</v>
      </c>
      <c r="G63" s="129" t="s">
        <v>112</v>
      </c>
      <c r="H63" s="204" t="s">
        <v>120</v>
      </c>
      <c r="I63" s="117"/>
      <c r="J63" s="122">
        <v>62</v>
      </c>
    </row>
    <row r="64" spans="2:10" ht="13.5" thickBot="1">
      <c r="B64" s="119"/>
      <c r="C64" s="117"/>
      <c r="D64" s="202"/>
      <c r="E64" s="120" t="s">
        <v>119</v>
      </c>
      <c r="F64" s="205"/>
      <c r="G64" s="129" t="s">
        <v>111</v>
      </c>
      <c r="H64" s="205"/>
      <c r="I64" s="117"/>
      <c r="J64" s="122">
        <v>63</v>
      </c>
    </row>
    <row r="65" spans="2:10" ht="13.5" thickBot="1">
      <c r="B65" s="119"/>
      <c r="C65" s="117"/>
      <c r="D65" s="202"/>
      <c r="E65" s="119"/>
      <c r="F65" s="206"/>
      <c r="G65" s="122" t="s">
        <v>110</v>
      </c>
      <c r="H65" s="205"/>
      <c r="I65" s="117"/>
      <c r="J65" s="122">
        <v>64</v>
      </c>
    </row>
    <row r="66" spans="2:10" ht="13.5" thickBot="1">
      <c r="B66" s="119"/>
      <c r="C66" s="117"/>
      <c r="D66" s="202"/>
      <c r="E66" s="119"/>
      <c r="F66" s="118" t="s">
        <v>118</v>
      </c>
      <c r="G66" s="129" t="s">
        <v>112</v>
      </c>
      <c r="H66" s="205"/>
      <c r="I66" s="117"/>
      <c r="J66" s="122">
        <v>65</v>
      </c>
    </row>
    <row r="67" spans="2:10" ht="13.5" thickBot="1">
      <c r="B67" s="119"/>
      <c r="C67" s="117"/>
      <c r="D67" s="202"/>
      <c r="E67" s="119"/>
      <c r="F67" s="126" t="s">
        <v>117</v>
      </c>
      <c r="G67" s="129" t="s">
        <v>111</v>
      </c>
      <c r="H67" s="205"/>
      <c r="I67" s="117"/>
      <c r="J67" s="122">
        <v>66</v>
      </c>
    </row>
    <row r="68" spans="2:10" ht="13.5" thickBot="1">
      <c r="B68" s="119"/>
      <c r="C68" s="117"/>
      <c r="D68" s="202"/>
      <c r="E68" s="119"/>
      <c r="F68" s="115"/>
      <c r="G68" s="122" t="s">
        <v>110</v>
      </c>
      <c r="H68" s="206"/>
      <c r="I68" s="117"/>
      <c r="J68" s="122">
        <v>67</v>
      </c>
    </row>
    <row r="69" spans="2:10" ht="13.5" thickBot="1">
      <c r="B69" s="119"/>
      <c r="C69" s="117"/>
      <c r="D69" s="202"/>
      <c r="E69" s="119"/>
      <c r="F69" s="118" t="s">
        <v>116</v>
      </c>
      <c r="G69" s="129" t="s">
        <v>112</v>
      </c>
      <c r="H69" s="204" t="s">
        <v>115</v>
      </c>
      <c r="I69" s="117"/>
      <c r="J69" s="122">
        <v>68</v>
      </c>
    </row>
    <row r="70" spans="2:10" ht="13.5" thickBot="1">
      <c r="B70" s="119"/>
      <c r="C70" s="117"/>
      <c r="D70" s="202"/>
      <c r="E70" s="119"/>
      <c r="F70" s="126" t="s">
        <v>114</v>
      </c>
      <c r="G70" s="129" t="s">
        <v>111</v>
      </c>
      <c r="H70" s="205"/>
      <c r="I70" s="117"/>
      <c r="J70" s="122">
        <v>69</v>
      </c>
    </row>
    <row r="71" spans="2:10" ht="13.5" thickBot="1">
      <c r="B71" s="119"/>
      <c r="C71" s="117"/>
      <c r="D71" s="202"/>
      <c r="E71" s="119"/>
      <c r="F71" s="115"/>
      <c r="G71" s="122" t="s">
        <v>110</v>
      </c>
      <c r="H71" s="205"/>
      <c r="I71" s="117"/>
      <c r="J71" s="122">
        <v>70</v>
      </c>
    </row>
    <row r="72" spans="2:10" ht="13.5" thickBot="1">
      <c r="B72" s="119"/>
      <c r="C72" s="117"/>
      <c r="D72" s="202"/>
      <c r="E72" s="119"/>
      <c r="F72" s="204" t="s">
        <v>113</v>
      </c>
      <c r="G72" s="129" t="s">
        <v>112</v>
      </c>
      <c r="H72" s="205"/>
      <c r="I72" s="117"/>
      <c r="J72" s="122">
        <v>71</v>
      </c>
    </row>
    <row r="73" spans="2:10" ht="13.5" thickBot="1">
      <c r="B73" s="119"/>
      <c r="C73" s="117"/>
      <c r="D73" s="202"/>
      <c r="E73" s="119"/>
      <c r="F73" s="205"/>
      <c r="G73" s="129" t="s">
        <v>111</v>
      </c>
      <c r="H73" s="205"/>
      <c r="I73" s="117"/>
      <c r="J73" s="122">
        <v>72</v>
      </c>
    </row>
    <row r="74" spans="2:10" ht="13.5" thickBot="1">
      <c r="B74" s="119"/>
      <c r="C74" s="115"/>
      <c r="D74" s="203"/>
      <c r="E74" s="116"/>
      <c r="F74" s="206"/>
      <c r="G74" s="122" t="s">
        <v>110</v>
      </c>
      <c r="H74" s="206"/>
      <c r="I74" s="115"/>
      <c r="J74" s="122">
        <v>73</v>
      </c>
    </row>
    <row r="75" spans="2:10" ht="22.5" thickBot="1">
      <c r="B75" s="119"/>
      <c r="C75" s="133" t="s">
        <v>227</v>
      </c>
      <c r="D75" s="199" t="s">
        <v>109</v>
      </c>
      <c r="E75" s="199" t="s">
        <v>108</v>
      </c>
      <c r="F75" s="118" t="s">
        <v>208</v>
      </c>
      <c r="G75" s="118" t="s">
        <v>84</v>
      </c>
      <c r="H75" s="118" t="s">
        <v>107</v>
      </c>
      <c r="I75" s="123" t="s">
        <v>106</v>
      </c>
      <c r="J75" s="131">
        <v>74</v>
      </c>
    </row>
    <row r="76" spans="2:10" ht="22" thickBot="1">
      <c r="B76" s="119"/>
      <c r="C76" s="117"/>
      <c r="D76" s="200"/>
      <c r="E76" s="200"/>
      <c r="F76" s="118" t="s">
        <v>209</v>
      </c>
      <c r="G76" s="118" t="s">
        <v>84</v>
      </c>
      <c r="H76" s="118" t="s">
        <v>105</v>
      </c>
      <c r="I76" s="117"/>
      <c r="J76" s="131">
        <v>75</v>
      </c>
    </row>
    <row r="77" spans="2:10" ht="22.5" thickBot="1">
      <c r="B77" s="127" t="s">
        <v>212</v>
      </c>
      <c r="C77" s="201" t="s">
        <v>99</v>
      </c>
      <c r="D77" s="199" t="s">
        <v>104</v>
      </c>
      <c r="E77" s="132" t="s">
        <v>211</v>
      </c>
      <c r="F77" s="118" t="s">
        <v>102</v>
      </c>
      <c r="G77" s="118" t="s">
        <v>84</v>
      </c>
      <c r="H77" s="118" t="s">
        <v>210</v>
      </c>
      <c r="I77" s="123" t="s">
        <v>101</v>
      </c>
      <c r="J77" s="131">
        <v>76</v>
      </c>
    </row>
    <row r="78" spans="2:10" ht="22" thickBot="1">
      <c r="B78" s="119"/>
      <c r="C78" s="202"/>
      <c r="D78" s="200"/>
      <c r="E78" s="119"/>
      <c r="F78" s="118" t="s">
        <v>100</v>
      </c>
      <c r="G78" s="118" t="s">
        <v>84</v>
      </c>
      <c r="H78" s="118" t="s">
        <v>213</v>
      </c>
      <c r="I78" s="117"/>
      <c r="J78" s="131">
        <v>77</v>
      </c>
    </row>
    <row r="79" spans="2:10" ht="22.5" thickBot="1">
      <c r="B79" s="127" t="s">
        <v>217</v>
      </c>
      <c r="C79" s="201" t="s">
        <v>99</v>
      </c>
      <c r="D79" s="199" t="s">
        <v>98</v>
      </c>
      <c r="E79" s="132" t="s">
        <v>215</v>
      </c>
      <c r="F79" s="118" t="s">
        <v>214</v>
      </c>
      <c r="G79" s="118" t="s">
        <v>97</v>
      </c>
      <c r="H79" s="118" t="s">
        <v>96</v>
      </c>
      <c r="I79" s="133" t="s">
        <v>216</v>
      </c>
      <c r="J79" s="131">
        <v>78</v>
      </c>
    </row>
    <row r="80" spans="2:10" ht="13.5" thickBot="1">
      <c r="B80" s="119"/>
      <c r="C80" s="202"/>
      <c r="D80" s="200"/>
      <c r="E80" s="124" t="s">
        <v>90</v>
      </c>
      <c r="F80" s="122" t="s">
        <v>89</v>
      </c>
      <c r="G80" s="122" t="s">
        <v>84</v>
      </c>
      <c r="H80" s="122" t="s">
        <v>95</v>
      </c>
      <c r="I80" s="123" t="s">
        <v>94</v>
      </c>
      <c r="J80" s="122">
        <v>79</v>
      </c>
    </row>
    <row r="81" spans="2:10" ht="20.5" thickBot="1">
      <c r="B81" s="119"/>
      <c r="C81" s="202"/>
      <c r="D81" s="200"/>
      <c r="E81" s="134" t="s">
        <v>220</v>
      </c>
      <c r="F81" s="118" t="s">
        <v>219</v>
      </c>
      <c r="G81" s="133" t="s">
        <v>218</v>
      </c>
      <c r="H81" s="118" t="s">
        <v>93</v>
      </c>
      <c r="I81" s="121" t="s">
        <v>85</v>
      </c>
      <c r="J81" s="131">
        <v>80</v>
      </c>
    </row>
    <row r="82" spans="2:10" ht="20.5" thickBot="1">
      <c r="B82" s="119"/>
      <c r="C82" s="202"/>
      <c r="D82" s="200"/>
      <c r="E82" s="119"/>
      <c r="F82" s="118" t="s">
        <v>222</v>
      </c>
      <c r="G82" s="133" t="s">
        <v>221</v>
      </c>
      <c r="H82" s="118" t="s">
        <v>92</v>
      </c>
      <c r="I82" s="117"/>
      <c r="J82" s="131">
        <v>81</v>
      </c>
    </row>
    <row r="83" spans="2:10" ht="20.5" thickBot="1">
      <c r="B83" s="119"/>
      <c r="C83" s="202"/>
      <c r="D83" s="200"/>
      <c r="E83" s="119"/>
      <c r="F83" s="118" t="s">
        <v>223</v>
      </c>
      <c r="G83" s="118" t="s">
        <v>84</v>
      </c>
      <c r="H83" s="118" t="s">
        <v>91</v>
      </c>
      <c r="I83" s="117"/>
      <c r="J83" s="131">
        <v>82</v>
      </c>
    </row>
    <row r="84" spans="2:10" ht="13.5" thickBot="1">
      <c r="B84" s="119"/>
      <c r="C84" s="202"/>
      <c r="D84" s="200"/>
      <c r="E84" s="124" t="s">
        <v>90</v>
      </c>
      <c r="F84" s="122" t="s">
        <v>89</v>
      </c>
      <c r="G84" s="122" t="s">
        <v>84</v>
      </c>
      <c r="H84" s="122" t="s">
        <v>88</v>
      </c>
      <c r="I84" s="123" t="s">
        <v>87</v>
      </c>
      <c r="J84" s="122">
        <v>83</v>
      </c>
    </row>
    <row r="85" spans="2:10" ht="20.5" thickBot="1">
      <c r="B85" s="119"/>
      <c r="C85" s="202"/>
      <c r="D85" s="200"/>
      <c r="E85" s="134" t="s">
        <v>226</v>
      </c>
      <c r="F85" s="118" t="s">
        <v>224</v>
      </c>
      <c r="G85" s="118" t="s">
        <v>84</v>
      </c>
      <c r="H85" s="118" t="s">
        <v>86</v>
      </c>
      <c r="I85" s="121" t="s">
        <v>85</v>
      </c>
      <c r="J85" s="131">
        <v>84</v>
      </c>
    </row>
    <row r="86" spans="2:10" ht="20">
      <c r="B86" s="119"/>
      <c r="C86" s="202"/>
      <c r="D86" s="200"/>
      <c r="E86" s="119"/>
      <c r="F86" s="118" t="s">
        <v>225</v>
      </c>
      <c r="G86" s="118" t="s">
        <v>84</v>
      </c>
      <c r="H86" s="118" t="s">
        <v>83</v>
      </c>
      <c r="I86" s="117"/>
      <c r="J86" s="131">
        <v>85</v>
      </c>
    </row>
  </sheetData>
  <mergeCells count="45">
    <mergeCell ref="C2:C26"/>
    <mergeCell ref="D2:D15"/>
    <mergeCell ref="F4:F6"/>
    <mergeCell ref="H4:H9"/>
    <mergeCell ref="F7:F9"/>
    <mergeCell ref="F10:F12"/>
    <mergeCell ref="H10:H12"/>
    <mergeCell ref="F13:F15"/>
    <mergeCell ref="H14:H15"/>
    <mergeCell ref="D16:D26"/>
    <mergeCell ref="E16:E26"/>
    <mergeCell ref="F16:F17"/>
    <mergeCell ref="H16:H17"/>
    <mergeCell ref="F18:F20"/>
    <mergeCell ref="H19:H20"/>
    <mergeCell ref="F21:F23"/>
    <mergeCell ref="H21:H23"/>
    <mergeCell ref="F24:F26"/>
    <mergeCell ref="D27:D35"/>
    <mergeCell ref="H28:H29"/>
    <mergeCell ref="D36:D50"/>
    <mergeCell ref="F36:F38"/>
    <mergeCell ref="H37:H38"/>
    <mergeCell ref="F39:F40"/>
    <mergeCell ref="F41:F43"/>
    <mergeCell ref="H41:H43"/>
    <mergeCell ref="F44:F46"/>
    <mergeCell ref="H44:H46"/>
    <mergeCell ref="F47:F48"/>
    <mergeCell ref="F49:F50"/>
    <mergeCell ref="D51:D74"/>
    <mergeCell ref="F51:F53"/>
    <mergeCell ref="H51:H56"/>
    <mergeCell ref="H57:H62"/>
    <mergeCell ref="F60:F62"/>
    <mergeCell ref="F63:F65"/>
    <mergeCell ref="H63:H68"/>
    <mergeCell ref="H69:H74"/>
    <mergeCell ref="F72:F74"/>
    <mergeCell ref="D75:D76"/>
    <mergeCell ref="E75:E76"/>
    <mergeCell ref="C77:C78"/>
    <mergeCell ref="D77:D78"/>
    <mergeCell ref="C79:C86"/>
    <mergeCell ref="D79:D86"/>
  </mergeCells>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97410-D0A5-4EA3-86CB-9E0A80555005}">
  <sheetPr>
    <pageSetUpPr fitToPage="1"/>
  </sheetPr>
  <dimension ref="A1:AP48"/>
  <sheetViews>
    <sheetView tabSelected="1" view="pageBreakPreview" zoomScale="55" zoomScaleNormal="60" zoomScaleSheetLayoutView="55" zoomScalePageLayoutView="70" workbookViewId="0">
      <selection sqref="A1:G1"/>
    </sheetView>
  </sheetViews>
  <sheetFormatPr defaultColWidth="9" defaultRowHeight="11"/>
  <cols>
    <col min="1" max="1" width="14.453125" style="94" customWidth="1"/>
    <col min="2" max="2" width="20.36328125" style="94" customWidth="1"/>
    <col min="3" max="3" width="29" style="2" customWidth="1"/>
    <col min="4" max="5" width="32.7265625" style="2" customWidth="1"/>
    <col min="6" max="6" width="22.08984375" style="2" bestFit="1" customWidth="1"/>
    <col min="7" max="8" width="39.08984375" style="2" customWidth="1"/>
    <col min="9" max="9" width="34.90625" style="2" customWidth="1"/>
    <col min="10" max="10" width="29.36328125" style="2" customWidth="1"/>
    <col min="11" max="11" width="24.6328125" style="2" customWidth="1"/>
    <col min="12" max="12" width="12.26953125" style="2" customWidth="1"/>
    <col min="13" max="13" width="24.6328125" style="2" customWidth="1"/>
    <col min="14" max="14" width="12.26953125" style="2" customWidth="1"/>
    <col min="15" max="17" width="18.7265625" style="2" customWidth="1"/>
    <col min="18" max="18" width="20" style="2" customWidth="1"/>
    <col min="19" max="19" width="17.08984375" style="1" customWidth="1"/>
    <col min="20" max="20" width="35.6328125" style="1" customWidth="1"/>
    <col min="21" max="21" width="16.6328125" style="2" customWidth="1"/>
    <col min="22" max="22" width="19.36328125" style="2" customWidth="1"/>
    <col min="23" max="23" width="22.08984375" style="2" customWidth="1"/>
    <col min="24" max="25" width="17.6328125" style="2" customWidth="1"/>
    <col min="26" max="26" width="6" style="2" customWidth="1"/>
    <col min="27" max="28" width="17.6328125" style="2" customWidth="1"/>
    <col min="29" max="29" width="17.36328125" style="2" customWidth="1"/>
    <col min="30" max="30" width="46.08984375" style="2" customWidth="1"/>
    <col min="31" max="31" width="41" style="2" customWidth="1"/>
    <col min="32" max="32" width="12.90625" style="2" customWidth="1"/>
    <col min="33" max="33" width="17.6328125" style="2" hidden="1" customWidth="1"/>
    <col min="34" max="34" width="40.6328125" style="2" hidden="1" customWidth="1"/>
    <col min="35" max="35" width="10.6328125" style="2" hidden="1" customWidth="1"/>
    <col min="36" max="38" width="20.6328125" style="2" hidden="1" customWidth="1"/>
    <col min="39" max="42" width="9" style="2" hidden="1" customWidth="1"/>
    <col min="43" max="48" width="0" style="2" hidden="1" customWidth="1"/>
    <col min="49" max="16384" width="9" style="2"/>
  </cols>
  <sheetData>
    <row r="1" spans="1:40" ht="40" customHeight="1">
      <c r="A1" s="271" t="s">
        <v>264</v>
      </c>
      <c r="B1" s="272"/>
      <c r="C1" s="272"/>
      <c r="D1" s="272"/>
      <c r="E1" s="272"/>
      <c r="F1" s="272"/>
      <c r="G1" s="272"/>
      <c r="H1" s="153"/>
      <c r="I1" s="153"/>
      <c r="J1" s="273" t="s">
        <v>21</v>
      </c>
      <c r="K1" s="274"/>
      <c r="L1" s="274"/>
      <c r="M1" s="274"/>
      <c r="N1" s="275"/>
      <c r="S1" s="2"/>
      <c r="AF1" s="1"/>
    </row>
    <row r="2" spans="1:40" ht="123.75" customHeight="1">
      <c r="A2" s="276" t="s">
        <v>55</v>
      </c>
      <c r="B2" s="277"/>
      <c r="C2" s="278" t="s">
        <v>277</v>
      </c>
      <c r="D2" s="279"/>
      <c r="E2" s="82" t="s">
        <v>63</v>
      </c>
      <c r="F2" s="280" t="s">
        <v>279</v>
      </c>
      <c r="G2" s="281"/>
      <c r="H2" s="153"/>
      <c r="I2" s="153"/>
      <c r="J2" s="69" t="s">
        <v>19</v>
      </c>
      <c r="K2" s="243" t="s">
        <v>263</v>
      </c>
      <c r="L2" s="244"/>
      <c r="M2" s="244"/>
      <c r="N2" s="245"/>
      <c r="Q2" s="1"/>
      <c r="R2" s="83"/>
      <c r="S2" s="83"/>
      <c r="T2" s="84"/>
      <c r="U2" s="84"/>
      <c r="V2" s="84"/>
      <c r="W2" s="84"/>
      <c r="X2" s="84"/>
      <c r="Y2" s="84"/>
      <c r="Z2" s="84"/>
      <c r="AA2" s="84"/>
      <c r="AB2" s="84"/>
      <c r="AC2" s="83"/>
      <c r="AF2" s="84"/>
    </row>
    <row r="3" spans="1:40" ht="123.75" customHeight="1" thickBot="1">
      <c r="A3" s="237" t="s">
        <v>287</v>
      </c>
      <c r="B3" s="238"/>
      <c r="C3" s="238"/>
      <c r="D3" s="238"/>
      <c r="E3" s="239"/>
      <c r="F3" s="85" t="s">
        <v>64</v>
      </c>
      <c r="G3" s="154">
        <v>44306</v>
      </c>
      <c r="H3" s="153"/>
      <c r="I3" s="153"/>
      <c r="J3" s="69" t="s">
        <v>20</v>
      </c>
      <c r="K3" s="243" t="s">
        <v>260</v>
      </c>
      <c r="L3" s="244"/>
      <c r="M3" s="244"/>
      <c r="N3" s="245"/>
      <c r="Q3" s="84"/>
      <c r="R3" s="83"/>
      <c r="S3" s="83"/>
      <c r="U3" s="84"/>
      <c r="V3" s="84"/>
      <c r="W3" s="84"/>
      <c r="X3" s="84"/>
      <c r="Y3" s="84"/>
      <c r="Z3" s="84"/>
      <c r="AA3" s="84"/>
      <c r="AB3" s="84"/>
      <c r="AC3" s="83"/>
      <c r="AF3" s="1"/>
    </row>
    <row r="4" spans="1:40" ht="123.75" customHeight="1" thickBot="1">
      <c r="A4" s="240"/>
      <c r="B4" s="241"/>
      <c r="C4" s="241"/>
      <c r="D4" s="241"/>
      <c r="E4" s="242"/>
      <c r="F4" s="86" t="s">
        <v>65</v>
      </c>
      <c r="G4" s="86">
        <f>IF(B13="","",COUNTIF($B$13:$B$47,"印刷機械"))</f>
        <v>8</v>
      </c>
      <c r="H4" s="153"/>
      <c r="I4" s="153"/>
      <c r="J4" s="70" t="s">
        <v>26</v>
      </c>
      <c r="K4" s="246" t="s">
        <v>261</v>
      </c>
      <c r="L4" s="247"/>
      <c r="M4" s="247"/>
      <c r="N4" s="248"/>
      <c r="Q4" s="84"/>
      <c r="R4" s="83"/>
      <c r="S4" s="83"/>
      <c r="AC4" s="83"/>
      <c r="AF4" s="1"/>
      <c r="AG4" s="4" t="s">
        <v>29</v>
      </c>
      <c r="AH4" s="5">
        <f>COUNTIF(AG13:AG47,"OK")</f>
        <v>0</v>
      </c>
    </row>
    <row r="5" spans="1:40" s="3" customFormat="1" ht="90" customHeight="1" thickBot="1">
      <c r="A5" s="87"/>
      <c r="B5" s="88"/>
      <c r="C5" s="88"/>
      <c r="D5" s="88"/>
      <c r="E5" s="88"/>
      <c r="F5" s="88"/>
      <c r="G5" s="88"/>
      <c r="J5" s="88"/>
      <c r="K5" s="88"/>
      <c r="L5" s="88"/>
      <c r="M5" s="88"/>
      <c r="N5" s="88"/>
      <c r="O5" s="88"/>
      <c r="P5" s="88"/>
      <c r="Q5" s="88"/>
      <c r="R5" s="88"/>
      <c r="S5" s="88"/>
      <c r="T5" s="88"/>
      <c r="U5" s="89"/>
      <c r="V5" s="89"/>
      <c r="W5" s="88"/>
      <c r="X5" s="88"/>
      <c r="Y5" s="88"/>
      <c r="Z5" s="88"/>
      <c r="AA5" s="88"/>
      <c r="AB5" s="88"/>
      <c r="AC5" s="88"/>
      <c r="AD5" s="88"/>
      <c r="AE5" s="88"/>
      <c r="AF5" s="88"/>
      <c r="AG5" s="90"/>
    </row>
    <row r="6" spans="1:40" s="6" customFormat="1" ht="36" customHeight="1">
      <c r="A6" s="71" t="s">
        <v>27</v>
      </c>
      <c r="B6" s="95">
        <f>COLUMN()-1</f>
        <v>1</v>
      </c>
      <c r="C6" s="95">
        <f t="shared" ref="C6:AF6" si="0">COLUMN()-1</f>
        <v>2</v>
      </c>
      <c r="D6" s="95">
        <f t="shared" si="0"/>
        <v>3</v>
      </c>
      <c r="E6" s="72">
        <f t="shared" si="0"/>
        <v>4</v>
      </c>
      <c r="F6" s="72">
        <f t="shared" si="0"/>
        <v>5</v>
      </c>
      <c r="G6" s="95">
        <f t="shared" si="0"/>
        <v>6</v>
      </c>
      <c r="H6" s="95">
        <f t="shared" si="0"/>
        <v>7</v>
      </c>
      <c r="I6" s="72">
        <f t="shared" si="0"/>
        <v>8</v>
      </c>
      <c r="J6" s="72">
        <f t="shared" si="0"/>
        <v>9</v>
      </c>
      <c r="K6" s="72">
        <f t="shared" si="0"/>
        <v>10</v>
      </c>
      <c r="L6" s="72">
        <f t="shared" si="0"/>
        <v>11</v>
      </c>
      <c r="M6" s="72">
        <f t="shared" si="0"/>
        <v>12</v>
      </c>
      <c r="N6" s="72">
        <f t="shared" si="0"/>
        <v>13</v>
      </c>
      <c r="O6" s="72">
        <f t="shared" si="0"/>
        <v>14</v>
      </c>
      <c r="P6" s="72">
        <f t="shared" si="0"/>
        <v>15</v>
      </c>
      <c r="Q6" s="72">
        <f t="shared" si="0"/>
        <v>16</v>
      </c>
      <c r="R6" s="72">
        <f t="shared" si="0"/>
        <v>17</v>
      </c>
      <c r="S6" s="72">
        <f t="shared" si="0"/>
        <v>18</v>
      </c>
      <c r="T6" s="72">
        <f t="shared" si="0"/>
        <v>19</v>
      </c>
      <c r="U6" s="72">
        <f t="shared" si="0"/>
        <v>20</v>
      </c>
      <c r="V6" s="72">
        <f t="shared" si="0"/>
        <v>21</v>
      </c>
      <c r="W6" s="72">
        <f t="shared" si="0"/>
        <v>22</v>
      </c>
      <c r="X6" s="72">
        <f t="shared" si="0"/>
        <v>23</v>
      </c>
      <c r="Y6" s="72">
        <f t="shared" si="0"/>
        <v>24</v>
      </c>
      <c r="Z6" s="72">
        <f t="shared" si="0"/>
        <v>25</v>
      </c>
      <c r="AA6" s="72">
        <f t="shared" si="0"/>
        <v>26</v>
      </c>
      <c r="AB6" s="72">
        <f t="shared" si="0"/>
        <v>27</v>
      </c>
      <c r="AC6" s="72">
        <f t="shared" si="0"/>
        <v>28</v>
      </c>
      <c r="AD6" s="155">
        <f t="shared" si="0"/>
        <v>29</v>
      </c>
      <c r="AE6" s="108">
        <f t="shared" si="0"/>
        <v>30</v>
      </c>
      <c r="AF6" s="110">
        <f t="shared" si="0"/>
        <v>31</v>
      </c>
      <c r="AG6" s="249" t="s">
        <v>17</v>
      </c>
      <c r="AH6" s="250"/>
    </row>
    <row r="7" spans="1:40" s="6" customFormat="1" ht="39">
      <c r="A7" s="16" t="s">
        <v>11</v>
      </c>
      <c r="B7" s="96" t="s">
        <v>12</v>
      </c>
      <c r="C7" s="96" t="s">
        <v>12</v>
      </c>
      <c r="D7" s="96" t="s">
        <v>12</v>
      </c>
      <c r="E7" s="17" t="s">
        <v>75</v>
      </c>
      <c r="F7" s="17" t="s">
        <v>48</v>
      </c>
      <c r="G7" s="96" t="s">
        <v>12</v>
      </c>
      <c r="H7" s="96" t="s">
        <v>12</v>
      </c>
      <c r="I7" s="17" t="s">
        <v>13</v>
      </c>
      <c r="J7" s="17" t="s">
        <v>13</v>
      </c>
      <c r="K7" s="151" t="s">
        <v>13</v>
      </c>
      <c r="L7" s="17" t="s">
        <v>13</v>
      </c>
      <c r="M7" s="151" t="s">
        <v>13</v>
      </c>
      <c r="N7" s="17" t="s">
        <v>13</v>
      </c>
      <c r="O7" s="17" t="s">
        <v>13</v>
      </c>
      <c r="P7" s="17" t="s">
        <v>13</v>
      </c>
      <c r="Q7" s="17" t="s">
        <v>13</v>
      </c>
      <c r="R7" s="17" t="s">
        <v>13</v>
      </c>
      <c r="S7" s="17" t="s">
        <v>48</v>
      </c>
      <c r="T7" s="17" t="s">
        <v>48</v>
      </c>
      <c r="U7" s="255" t="s">
        <v>13</v>
      </c>
      <c r="V7" s="256"/>
      <c r="W7" s="255" t="s">
        <v>48</v>
      </c>
      <c r="X7" s="257"/>
      <c r="Y7" s="257"/>
      <c r="Z7" s="257"/>
      <c r="AA7" s="257"/>
      <c r="AB7" s="256"/>
      <c r="AC7" s="17" t="s">
        <v>13</v>
      </c>
      <c r="AD7" s="156" t="s">
        <v>75</v>
      </c>
      <c r="AE7" s="151" t="s">
        <v>13</v>
      </c>
      <c r="AF7" s="111" t="s">
        <v>13</v>
      </c>
      <c r="AG7" s="251"/>
      <c r="AH7" s="252"/>
    </row>
    <row r="8" spans="1:40" s="6" customFormat="1" ht="31.5" customHeight="1" thickBot="1">
      <c r="A8" s="91" t="s">
        <v>66</v>
      </c>
      <c r="B8" s="19" t="s">
        <v>28</v>
      </c>
      <c r="C8" s="18" t="s">
        <v>15</v>
      </c>
      <c r="D8" s="19" t="s">
        <v>28</v>
      </c>
      <c r="E8" s="19" t="s">
        <v>28</v>
      </c>
      <c r="F8" s="18" t="s">
        <v>15</v>
      </c>
      <c r="G8" s="18" t="s">
        <v>15</v>
      </c>
      <c r="H8" s="18" t="s">
        <v>15</v>
      </c>
      <c r="I8" s="18" t="s">
        <v>15</v>
      </c>
      <c r="J8" s="18" t="s">
        <v>15</v>
      </c>
      <c r="K8" s="18" t="s">
        <v>15</v>
      </c>
      <c r="L8" s="18" t="s">
        <v>15</v>
      </c>
      <c r="M8" s="18" t="s">
        <v>15</v>
      </c>
      <c r="N8" s="19" t="s">
        <v>28</v>
      </c>
      <c r="O8" s="18" t="s">
        <v>15</v>
      </c>
      <c r="P8" s="18" t="s">
        <v>15</v>
      </c>
      <c r="Q8" s="19" t="s">
        <v>28</v>
      </c>
      <c r="R8" s="18" t="s">
        <v>15</v>
      </c>
      <c r="S8" s="19" t="s">
        <v>28</v>
      </c>
      <c r="T8" s="19" t="s">
        <v>28</v>
      </c>
      <c r="U8" s="258" t="s">
        <v>15</v>
      </c>
      <c r="V8" s="259"/>
      <c r="W8" s="80" t="s">
        <v>45</v>
      </c>
      <c r="X8" s="81" t="s">
        <v>45</v>
      </c>
      <c r="Y8" s="260" t="s">
        <v>28</v>
      </c>
      <c r="Z8" s="261"/>
      <c r="AA8" s="80" t="s">
        <v>45</v>
      </c>
      <c r="AB8" s="152" t="s">
        <v>28</v>
      </c>
      <c r="AC8" s="114" t="s">
        <v>16</v>
      </c>
      <c r="AD8" s="157" t="s">
        <v>80</v>
      </c>
      <c r="AE8" s="109" t="s">
        <v>16</v>
      </c>
      <c r="AF8" s="113" t="s">
        <v>77</v>
      </c>
      <c r="AG8" s="251"/>
      <c r="AH8" s="252"/>
    </row>
    <row r="9" spans="1:40" s="6" customFormat="1" ht="35.25" customHeight="1">
      <c r="A9" s="262" t="s">
        <v>14</v>
      </c>
      <c r="B9" s="265" t="s">
        <v>68</v>
      </c>
      <c r="C9" s="265" t="s">
        <v>69</v>
      </c>
      <c r="D9" s="228" t="s">
        <v>55</v>
      </c>
      <c r="E9" s="224" t="s">
        <v>266</v>
      </c>
      <c r="F9" s="224" t="s">
        <v>81</v>
      </c>
      <c r="G9" s="228" t="s">
        <v>0</v>
      </c>
      <c r="H9" s="228" t="s">
        <v>2</v>
      </c>
      <c r="I9" s="231" t="s">
        <v>70</v>
      </c>
      <c r="J9" s="232"/>
      <c r="K9" s="231" t="s">
        <v>57</v>
      </c>
      <c r="L9" s="235"/>
      <c r="M9" s="231" t="s">
        <v>59</v>
      </c>
      <c r="N9" s="235"/>
      <c r="O9" s="222" t="s">
        <v>71</v>
      </c>
      <c r="P9" s="222" t="s">
        <v>72</v>
      </c>
      <c r="Q9" s="266" t="s">
        <v>18</v>
      </c>
      <c r="R9" s="219" t="s">
        <v>73</v>
      </c>
      <c r="S9" s="224" t="s">
        <v>40</v>
      </c>
      <c r="T9" s="224" t="s">
        <v>41</v>
      </c>
      <c r="U9" s="226" t="s">
        <v>47</v>
      </c>
      <c r="V9" s="227"/>
      <c r="W9" s="208" t="s">
        <v>58</v>
      </c>
      <c r="X9" s="208"/>
      <c r="Y9" s="208"/>
      <c r="Z9" s="208"/>
      <c r="AA9" s="208"/>
      <c r="AB9" s="209"/>
      <c r="AC9" s="219" t="s">
        <v>79</v>
      </c>
      <c r="AD9" s="210" t="s">
        <v>76</v>
      </c>
      <c r="AE9" s="213" t="s">
        <v>1</v>
      </c>
      <c r="AF9" s="215" t="s">
        <v>78</v>
      </c>
      <c r="AG9" s="251"/>
      <c r="AH9" s="252"/>
    </row>
    <row r="10" spans="1:40" s="6" customFormat="1" ht="30" customHeight="1">
      <c r="A10" s="263"/>
      <c r="B10" s="229"/>
      <c r="C10" s="229"/>
      <c r="D10" s="229"/>
      <c r="E10" s="269"/>
      <c r="F10" s="225"/>
      <c r="G10" s="229"/>
      <c r="H10" s="229"/>
      <c r="I10" s="233"/>
      <c r="J10" s="234"/>
      <c r="K10" s="233"/>
      <c r="L10" s="236"/>
      <c r="M10" s="233"/>
      <c r="N10" s="236"/>
      <c r="O10" s="223"/>
      <c r="P10" s="223"/>
      <c r="Q10" s="267"/>
      <c r="R10" s="220"/>
      <c r="S10" s="225"/>
      <c r="T10" s="225"/>
      <c r="U10" s="226"/>
      <c r="V10" s="227"/>
      <c r="W10" s="217" t="s">
        <v>74</v>
      </c>
      <c r="X10" s="217" t="s">
        <v>51</v>
      </c>
      <c r="Y10" s="217"/>
      <c r="Z10" s="217" t="s">
        <v>49</v>
      </c>
      <c r="AA10" s="217" t="s">
        <v>44</v>
      </c>
      <c r="AB10" s="218"/>
      <c r="AC10" s="220"/>
      <c r="AD10" s="211"/>
      <c r="AE10" s="213"/>
      <c r="AF10" s="216"/>
      <c r="AG10" s="253"/>
      <c r="AH10" s="254"/>
    </row>
    <row r="11" spans="1:40" s="6" customFormat="1" ht="19.5">
      <c r="A11" s="264"/>
      <c r="B11" s="230"/>
      <c r="C11" s="230"/>
      <c r="D11" s="230"/>
      <c r="E11" s="270"/>
      <c r="F11" s="208"/>
      <c r="G11" s="230"/>
      <c r="H11" s="230"/>
      <c r="I11" s="21" t="s">
        <v>67</v>
      </c>
      <c r="J11" s="21" t="s">
        <v>8</v>
      </c>
      <c r="K11" s="22" t="s">
        <v>3</v>
      </c>
      <c r="L11" s="21" t="s">
        <v>4</v>
      </c>
      <c r="M11" s="23" t="s">
        <v>5</v>
      </c>
      <c r="N11" s="20" t="s">
        <v>4</v>
      </c>
      <c r="O11" s="212"/>
      <c r="P11" s="212"/>
      <c r="Q11" s="268"/>
      <c r="R11" s="221"/>
      <c r="S11" s="208"/>
      <c r="T11" s="208"/>
      <c r="U11" s="59" t="s">
        <v>3</v>
      </c>
      <c r="V11" s="60" t="s">
        <v>4</v>
      </c>
      <c r="W11" s="217"/>
      <c r="X11" s="59" t="s">
        <v>3</v>
      </c>
      <c r="Y11" s="60" t="s">
        <v>4</v>
      </c>
      <c r="Z11" s="217"/>
      <c r="AA11" s="59" t="s">
        <v>3</v>
      </c>
      <c r="AB11" s="75" t="s">
        <v>4</v>
      </c>
      <c r="AC11" s="221"/>
      <c r="AD11" s="212"/>
      <c r="AE11" s="214"/>
      <c r="AF11" s="216"/>
      <c r="AG11" s="24" t="s">
        <v>6</v>
      </c>
      <c r="AH11" s="25" t="s">
        <v>1</v>
      </c>
    </row>
    <row r="12" spans="1:40" s="6" customFormat="1" ht="38.25" customHeight="1">
      <c r="A12" s="50" t="s">
        <v>9</v>
      </c>
      <c r="B12" s="103" t="s">
        <v>37</v>
      </c>
      <c r="C12" s="51" t="s">
        <v>36</v>
      </c>
      <c r="D12" s="104" t="s">
        <v>276</v>
      </c>
      <c r="E12" s="104" t="s">
        <v>278</v>
      </c>
      <c r="F12" s="52">
        <v>5</v>
      </c>
      <c r="G12" s="53" t="s">
        <v>38</v>
      </c>
      <c r="H12" s="53" t="s">
        <v>7</v>
      </c>
      <c r="I12" s="52" t="s">
        <v>52</v>
      </c>
      <c r="J12" s="53" t="s">
        <v>39</v>
      </c>
      <c r="K12" s="54">
        <v>10000</v>
      </c>
      <c r="L12" s="53" t="s">
        <v>50</v>
      </c>
      <c r="M12" s="54">
        <v>15000</v>
      </c>
      <c r="N12" s="104" t="str">
        <f t="shared" ref="N12:N47" si="1">IF(L12="","",L12)</f>
        <v>枚/h</v>
      </c>
      <c r="O12" s="52">
        <v>2010</v>
      </c>
      <c r="P12" s="52">
        <v>2018</v>
      </c>
      <c r="Q12" s="33">
        <f t="shared" ref="Q12" si="2">IF($K12="","",ROUNDDOWN((ABS($K12-$M12)/$K12)/($P12-$O12)*100,1))</f>
        <v>6.2</v>
      </c>
      <c r="R12" s="56" t="s">
        <v>10</v>
      </c>
      <c r="S12" s="105" t="str">
        <f>U12&amp;V12</f>
        <v>15000枚/h</v>
      </c>
      <c r="T12" s="105" t="str">
        <f>W12&amp;X12&amp;Y12&amp;Z12&amp;AA12&amp;AB12</f>
        <v>(最大印刷寸法)1000mm×1000mm</v>
      </c>
      <c r="U12" s="61">
        <v>15000</v>
      </c>
      <c r="V12" s="62" t="s">
        <v>43</v>
      </c>
      <c r="W12" s="52" t="s">
        <v>288</v>
      </c>
      <c r="X12" s="61">
        <v>1000</v>
      </c>
      <c r="Y12" s="106" t="str">
        <f>IF(W12="","",IF(W12="（最大紙幅）","mmロール紙","mm"))</f>
        <v>mm</v>
      </c>
      <c r="Z12" s="104" t="str">
        <f>IF(W12="","",IF(Y12="mmロール紙","","×"))</f>
        <v>×</v>
      </c>
      <c r="AA12" s="61">
        <v>1000</v>
      </c>
      <c r="AB12" s="107" t="str">
        <f>IF(Y12="mm","mm","")</f>
        <v>mm</v>
      </c>
      <c r="AC12" s="55">
        <v>22000</v>
      </c>
      <c r="AD12" s="136" t="s">
        <v>265</v>
      </c>
      <c r="AE12" s="77"/>
      <c r="AF12" s="112"/>
      <c r="AG12" s="57" t="s">
        <v>30</v>
      </c>
      <c r="AH12" s="58"/>
      <c r="AJ12" s="7" t="s">
        <v>23</v>
      </c>
      <c r="AK12" s="135" t="s">
        <v>228</v>
      </c>
      <c r="AL12" s="7"/>
      <c r="AM12" s="8" t="s">
        <v>24</v>
      </c>
      <c r="AN12" s="8" t="s">
        <v>25</v>
      </c>
    </row>
    <row r="13" spans="1:40" s="6" customFormat="1" ht="34.5" customHeight="1">
      <c r="A13" s="92">
        <f>ROW()-12</f>
        <v>1</v>
      </c>
      <c r="B13" s="98" t="str">
        <f>IF($C13="","","印刷機械")</f>
        <v>印刷機械</v>
      </c>
      <c r="C13" s="158" t="s">
        <v>229</v>
      </c>
      <c r="D13" s="27" t="str">
        <f t="shared" ref="D13:D47" si="3">IF($B13&lt;&gt;"",$C$2,"")</f>
        <v>〇〇〇株式会社</v>
      </c>
      <c r="E13" s="27" t="str">
        <f>IF($B13&lt;&gt;"",$F$2,"")</f>
        <v>マルマルマル</v>
      </c>
      <c r="F13" s="102">
        <v>5</v>
      </c>
      <c r="G13" s="159" t="s">
        <v>239</v>
      </c>
      <c r="H13" s="159" t="s">
        <v>243</v>
      </c>
      <c r="I13" s="160"/>
      <c r="J13" s="161" t="s">
        <v>234</v>
      </c>
      <c r="K13" s="162">
        <v>10000</v>
      </c>
      <c r="L13" s="161" t="s">
        <v>50</v>
      </c>
      <c r="M13" s="162">
        <v>15000</v>
      </c>
      <c r="N13" s="32" t="str">
        <f t="shared" si="1"/>
        <v>枚/h</v>
      </c>
      <c r="O13" s="163">
        <v>2010</v>
      </c>
      <c r="P13" s="160">
        <v>2018</v>
      </c>
      <c r="Q13" s="33">
        <f>IFERROR(IF($K13="","",ROUNDDOWN((ABS($K13-$M13)/$K13)/($P13-$O13)*100,1)),"")</f>
        <v>6.2</v>
      </c>
      <c r="R13" s="164" t="s">
        <v>235</v>
      </c>
      <c r="S13" s="36" t="str">
        <f t="shared" ref="S13:S47" si="4">U13&amp;V13</f>
        <v>15000枚/h</v>
      </c>
      <c r="T13" s="36" t="str">
        <f t="shared" ref="T13:T47" si="5">W13&amp;X13&amp;Y13&amp;Z13&amp;AA13&amp;AB13</f>
        <v>（最大印刷寸法）1000mm×1000mm</v>
      </c>
      <c r="U13" s="165">
        <v>15000</v>
      </c>
      <c r="V13" s="166" t="s">
        <v>237</v>
      </c>
      <c r="W13" s="167" t="s">
        <v>238</v>
      </c>
      <c r="X13" s="165">
        <v>1000</v>
      </c>
      <c r="Y13" s="67" t="str">
        <f>IF(W13="","",IF(W13="（最大紙幅）","mmロール紙","mm"))</f>
        <v>mm</v>
      </c>
      <c r="Z13" s="38" t="str">
        <f>IF(W13="","",IF(Y13="mmロール紙","","×"))</f>
        <v>×</v>
      </c>
      <c r="AA13" s="165">
        <v>1000</v>
      </c>
      <c r="AB13" s="76" t="str">
        <f>IF(Y13="mm","mm","")</f>
        <v>mm</v>
      </c>
      <c r="AC13" s="168">
        <v>15000</v>
      </c>
      <c r="AD13" s="169"/>
      <c r="AE13" s="170"/>
      <c r="AF13" s="112"/>
      <c r="AG13" s="100"/>
      <c r="AH13" s="101"/>
      <c r="AJ13" s="9">
        <f t="shared" ref="AJ13:AJ47" si="6">IF(AND(($B13&lt;&gt;""),(OR(C13="",G13="",H13="",I13="",J13="",K13="",L13="",M13="",O13="",P13="",F13="",R13="",U13="",V13="",W13="",X13="",AA13=""))),1,"")</f>
        <v>1</v>
      </c>
      <c r="AK13" s="9">
        <f t="shared" ref="AK13:AK47" si="7">IF(AND($H13&lt;&gt;"",COUNTIF($H13,"*■*")&gt;0,$AD13=""),1,0)</f>
        <v>0</v>
      </c>
      <c r="AL13" s="9" t="str">
        <f t="shared" ref="AL13:AL47" si="8">IF(H13="","",TEXT(H13,"G/標準"))</f>
        <v>aaaaa</v>
      </c>
      <c r="AM13" s="10">
        <f t="shared" ref="AM13:AM47" si="9">IF(AL13="",0,COUNTIF($AL$13:$AL$1048576,AL13))</f>
        <v>1</v>
      </c>
      <c r="AN13" s="10" t="str">
        <f>IF(Q13&lt;1,1,"")</f>
        <v/>
      </c>
    </row>
    <row r="14" spans="1:40" s="6" customFormat="1" ht="34.5" customHeight="1">
      <c r="A14" s="92">
        <f t="shared" ref="A14:A47" si="10">ROW()-12</f>
        <v>2</v>
      </c>
      <c r="B14" s="98" t="str">
        <f t="shared" ref="B14:B47" si="11">IF($C14="","","印刷機械")</f>
        <v>印刷機械</v>
      </c>
      <c r="C14" s="158" t="s">
        <v>229</v>
      </c>
      <c r="D14" s="27" t="str">
        <f t="shared" si="3"/>
        <v>〇〇〇株式会社</v>
      </c>
      <c r="E14" s="27" t="str">
        <f t="shared" ref="E14:E47" si="12">IF($B14&lt;&gt;"",$F$2,"")</f>
        <v>マルマルマル</v>
      </c>
      <c r="F14" s="102">
        <v>5</v>
      </c>
      <c r="G14" s="159" t="s">
        <v>239</v>
      </c>
      <c r="H14" s="159" t="s">
        <v>244</v>
      </c>
      <c r="I14" s="160" t="s">
        <v>232</v>
      </c>
      <c r="J14" s="161" t="s">
        <v>234</v>
      </c>
      <c r="K14" s="162">
        <v>10000</v>
      </c>
      <c r="L14" s="161" t="s">
        <v>50</v>
      </c>
      <c r="M14" s="162">
        <v>15000</v>
      </c>
      <c r="N14" s="32" t="str">
        <f t="shared" si="1"/>
        <v>枚/h</v>
      </c>
      <c r="O14" s="163">
        <v>2010</v>
      </c>
      <c r="P14" s="160">
        <v>2018</v>
      </c>
      <c r="Q14" s="33">
        <f t="shared" ref="Q14:Q47" si="13">IFERROR(IF($K14="","",ROUNDDOWN((ABS($K14-$M14)/$K14)/($P14-$O14)*100,1)),"")</f>
        <v>6.2</v>
      </c>
      <c r="R14" s="164" t="s">
        <v>235</v>
      </c>
      <c r="S14" s="36" t="str">
        <f t="shared" si="4"/>
        <v>15000枚/h</v>
      </c>
      <c r="T14" s="36" t="str">
        <f t="shared" si="5"/>
        <v>（最大印刷寸法）1000mm×1000mm</v>
      </c>
      <c r="U14" s="165">
        <v>15000</v>
      </c>
      <c r="V14" s="166" t="s">
        <v>237</v>
      </c>
      <c r="W14" s="167" t="s">
        <v>238</v>
      </c>
      <c r="X14" s="165">
        <v>1000</v>
      </c>
      <c r="Y14" s="67" t="str">
        <f t="shared" ref="Y14:Y47" si="14">IF(W14="","",IF(W14="（最大紙幅）","mmロール紙","mm"))</f>
        <v>mm</v>
      </c>
      <c r="Z14" s="38" t="str">
        <f t="shared" ref="Z14:Z47" si="15">IF(W14="","",IF(Y14="mmロール紙","","×"))</f>
        <v>×</v>
      </c>
      <c r="AA14" s="165">
        <v>1000</v>
      </c>
      <c r="AB14" s="76" t="str">
        <f t="shared" ref="AB14:AB47" si="16">IF(Y14="mm","mm","")</f>
        <v>mm</v>
      </c>
      <c r="AC14" s="168">
        <v>10000</v>
      </c>
      <c r="AD14" s="169"/>
      <c r="AE14" s="170"/>
      <c r="AF14" s="112"/>
      <c r="AG14" s="100"/>
      <c r="AH14" s="101"/>
      <c r="AJ14" s="9" t="str">
        <f t="shared" si="6"/>
        <v/>
      </c>
      <c r="AK14" s="9">
        <f t="shared" si="7"/>
        <v>0</v>
      </c>
      <c r="AL14" s="9" t="str">
        <f t="shared" si="8"/>
        <v>bbbb</v>
      </c>
      <c r="AM14" s="10">
        <f t="shared" si="9"/>
        <v>1</v>
      </c>
      <c r="AN14" s="10" t="str">
        <f t="shared" ref="AN14:AN47" si="17">IF(Q14&lt;1,1,"")</f>
        <v/>
      </c>
    </row>
    <row r="15" spans="1:40" s="6" customFormat="1" ht="34.5" customHeight="1">
      <c r="A15" s="92">
        <f t="shared" si="10"/>
        <v>3</v>
      </c>
      <c r="B15" s="98" t="str">
        <f t="shared" si="11"/>
        <v>印刷機械</v>
      </c>
      <c r="C15" s="158" t="s">
        <v>258</v>
      </c>
      <c r="D15" s="27" t="str">
        <f t="shared" si="3"/>
        <v>〇〇〇株式会社</v>
      </c>
      <c r="E15" s="27" t="str">
        <f t="shared" si="12"/>
        <v>マルマルマル</v>
      </c>
      <c r="F15" s="102">
        <v>3</v>
      </c>
      <c r="G15" s="159" t="s">
        <v>239</v>
      </c>
      <c r="H15" s="159" t="s">
        <v>275</v>
      </c>
      <c r="I15" s="160" t="s">
        <v>233</v>
      </c>
      <c r="J15" s="161" t="s">
        <v>234</v>
      </c>
      <c r="K15" s="162">
        <v>12000</v>
      </c>
      <c r="L15" s="161" t="s">
        <v>50</v>
      </c>
      <c r="M15" s="162">
        <v>12800</v>
      </c>
      <c r="N15" s="32" t="str">
        <f t="shared" si="1"/>
        <v>枚/h</v>
      </c>
      <c r="O15" s="160">
        <v>2010</v>
      </c>
      <c r="P15" s="160">
        <v>2017</v>
      </c>
      <c r="Q15" s="33">
        <f t="shared" si="13"/>
        <v>0.9</v>
      </c>
      <c r="R15" s="164" t="s">
        <v>236</v>
      </c>
      <c r="S15" s="36" t="str">
        <f t="shared" si="4"/>
        <v>13000枚/h</v>
      </c>
      <c r="T15" s="36" t="str">
        <f t="shared" si="5"/>
        <v>（最大印刷寸法）1000mm×1000mm</v>
      </c>
      <c r="U15" s="165">
        <v>13000</v>
      </c>
      <c r="V15" s="166" t="s">
        <v>237</v>
      </c>
      <c r="W15" s="167" t="s">
        <v>238</v>
      </c>
      <c r="X15" s="165">
        <v>1000</v>
      </c>
      <c r="Y15" s="67" t="str">
        <f t="shared" si="14"/>
        <v>mm</v>
      </c>
      <c r="Z15" s="38" t="str">
        <f t="shared" si="15"/>
        <v>×</v>
      </c>
      <c r="AA15" s="165">
        <v>1000</v>
      </c>
      <c r="AB15" s="76" t="str">
        <f t="shared" si="16"/>
        <v>mm</v>
      </c>
      <c r="AC15" s="168">
        <v>50000</v>
      </c>
      <c r="AD15" s="159"/>
      <c r="AE15" s="170"/>
      <c r="AF15" s="112"/>
      <c r="AG15" s="100"/>
      <c r="AH15" s="101"/>
      <c r="AJ15" s="9" t="str">
        <f t="shared" si="6"/>
        <v/>
      </c>
      <c r="AK15" s="9">
        <f t="shared" si="7"/>
        <v>0</v>
      </c>
      <c r="AL15" s="9" t="str">
        <f t="shared" si="8"/>
        <v>cccc</v>
      </c>
      <c r="AM15" s="10">
        <f t="shared" si="9"/>
        <v>1</v>
      </c>
      <c r="AN15" s="10">
        <f t="shared" si="17"/>
        <v>1</v>
      </c>
    </row>
    <row r="16" spans="1:40" s="6" customFormat="1" ht="34.5" customHeight="1">
      <c r="A16" s="92">
        <f t="shared" si="10"/>
        <v>4</v>
      </c>
      <c r="B16" s="98" t="str">
        <f t="shared" si="11"/>
        <v>印刷機械</v>
      </c>
      <c r="C16" s="158" t="s">
        <v>230</v>
      </c>
      <c r="D16" s="27" t="str">
        <f t="shared" si="3"/>
        <v>〇〇〇株式会社</v>
      </c>
      <c r="E16" s="27" t="str">
        <f t="shared" si="12"/>
        <v>マルマルマル</v>
      </c>
      <c r="F16" s="102">
        <v>5</v>
      </c>
      <c r="G16" s="159" t="s">
        <v>240</v>
      </c>
      <c r="H16" s="159" t="s">
        <v>245</v>
      </c>
      <c r="I16" s="160" t="s">
        <v>233</v>
      </c>
      <c r="J16" s="161" t="s">
        <v>249</v>
      </c>
      <c r="K16" s="162">
        <v>30</v>
      </c>
      <c r="L16" s="161" t="s">
        <v>251</v>
      </c>
      <c r="M16" s="162">
        <v>32</v>
      </c>
      <c r="N16" s="32" t="str">
        <f t="shared" si="1"/>
        <v>min</v>
      </c>
      <c r="O16" s="160">
        <v>2010</v>
      </c>
      <c r="P16" s="160">
        <v>2018</v>
      </c>
      <c r="Q16" s="33">
        <f t="shared" si="13"/>
        <v>0.8</v>
      </c>
      <c r="R16" s="164" t="s">
        <v>235</v>
      </c>
      <c r="S16" s="36" t="str">
        <f t="shared" si="4"/>
        <v>15000枚/h</v>
      </c>
      <c r="T16" s="36" t="str">
        <f t="shared" si="5"/>
        <v>（最大印刷寸法）1000mm×1000mm</v>
      </c>
      <c r="U16" s="165">
        <v>15000</v>
      </c>
      <c r="V16" s="166" t="s">
        <v>237</v>
      </c>
      <c r="W16" s="167" t="s">
        <v>238</v>
      </c>
      <c r="X16" s="165">
        <v>1000</v>
      </c>
      <c r="Y16" s="67" t="str">
        <f t="shared" si="14"/>
        <v>mm</v>
      </c>
      <c r="Z16" s="38" t="str">
        <f t="shared" si="15"/>
        <v>×</v>
      </c>
      <c r="AA16" s="165">
        <v>1000</v>
      </c>
      <c r="AB16" s="76" t="str">
        <f t="shared" si="16"/>
        <v>mm</v>
      </c>
      <c r="AC16" s="168">
        <v>3040</v>
      </c>
      <c r="AD16" s="171"/>
      <c r="AE16" s="170"/>
      <c r="AF16" s="112"/>
      <c r="AG16" s="100"/>
      <c r="AH16" s="101"/>
      <c r="AJ16" s="9" t="str">
        <f t="shared" si="6"/>
        <v/>
      </c>
      <c r="AK16" s="9">
        <f t="shared" si="7"/>
        <v>0</v>
      </c>
      <c r="AL16" s="9" t="str">
        <f t="shared" si="8"/>
        <v>AAA-1</v>
      </c>
      <c r="AM16" s="10">
        <f t="shared" si="9"/>
        <v>2</v>
      </c>
      <c r="AN16" s="10">
        <f t="shared" si="17"/>
        <v>1</v>
      </c>
    </row>
    <row r="17" spans="1:40" s="6" customFormat="1" ht="34.5" customHeight="1">
      <c r="A17" s="92">
        <f t="shared" si="10"/>
        <v>5</v>
      </c>
      <c r="B17" s="98" t="str">
        <f t="shared" si="11"/>
        <v>印刷機械</v>
      </c>
      <c r="C17" s="158" t="s">
        <v>230</v>
      </c>
      <c r="D17" s="27" t="str">
        <f t="shared" si="3"/>
        <v>〇〇〇株式会社</v>
      </c>
      <c r="E17" s="27" t="str">
        <f t="shared" si="12"/>
        <v>マルマルマル</v>
      </c>
      <c r="F17" s="102">
        <v>7</v>
      </c>
      <c r="G17" s="159" t="s">
        <v>240</v>
      </c>
      <c r="H17" s="159" t="s">
        <v>245</v>
      </c>
      <c r="I17" s="160" t="s">
        <v>233</v>
      </c>
      <c r="J17" s="161" t="s">
        <v>249</v>
      </c>
      <c r="K17" s="162">
        <v>40</v>
      </c>
      <c r="L17" s="161" t="s">
        <v>251</v>
      </c>
      <c r="M17" s="162">
        <v>50</v>
      </c>
      <c r="N17" s="32" t="str">
        <f t="shared" si="1"/>
        <v>min</v>
      </c>
      <c r="O17" s="160">
        <v>2013</v>
      </c>
      <c r="P17" s="160">
        <v>2020</v>
      </c>
      <c r="Q17" s="33">
        <f t="shared" si="13"/>
        <v>3.5</v>
      </c>
      <c r="R17" s="164" t="s">
        <v>236</v>
      </c>
      <c r="S17" s="36" t="str">
        <f t="shared" si="4"/>
        <v>18000枚/h</v>
      </c>
      <c r="T17" s="36" t="str">
        <f t="shared" si="5"/>
        <v>（最大印刷寸法）1000mm×1000mm</v>
      </c>
      <c r="U17" s="165">
        <v>18000</v>
      </c>
      <c r="V17" s="166" t="s">
        <v>237</v>
      </c>
      <c r="W17" s="167" t="s">
        <v>238</v>
      </c>
      <c r="X17" s="165">
        <v>1000</v>
      </c>
      <c r="Y17" s="67" t="str">
        <f t="shared" si="14"/>
        <v>mm</v>
      </c>
      <c r="Z17" s="38" t="str">
        <f t="shared" si="15"/>
        <v>×</v>
      </c>
      <c r="AA17" s="165">
        <v>1000</v>
      </c>
      <c r="AB17" s="76" t="str">
        <f t="shared" si="16"/>
        <v>mm</v>
      </c>
      <c r="AC17" s="168">
        <v>5000</v>
      </c>
      <c r="AD17" s="171"/>
      <c r="AE17" s="170"/>
      <c r="AF17" s="112"/>
      <c r="AG17" s="100"/>
      <c r="AH17" s="101"/>
      <c r="AJ17" s="9" t="str">
        <f t="shared" si="6"/>
        <v/>
      </c>
      <c r="AK17" s="9">
        <f t="shared" si="7"/>
        <v>0</v>
      </c>
      <c r="AL17" s="9" t="str">
        <f t="shared" si="8"/>
        <v>AAA-1</v>
      </c>
      <c r="AM17" s="10">
        <f t="shared" si="9"/>
        <v>2</v>
      </c>
      <c r="AN17" s="10" t="str">
        <f t="shared" si="17"/>
        <v/>
      </c>
    </row>
    <row r="18" spans="1:40" s="6" customFormat="1" ht="34.5" customHeight="1">
      <c r="A18" s="92">
        <f t="shared" si="10"/>
        <v>6</v>
      </c>
      <c r="B18" s="98" t="str">
        <f t="shared" si="11"/>
        <v>印刷機械</v>
      </c>
      <c r="C18" s="158" t="s">
        <v>259</v>
      </c>
      <c r="D18" s="27" t="str">
        <f>IF($B18&lt;&gt;"",$C$2,"")</f>
        <v>〇〇〇株式会社</v>
      </c>
      <c r="E18" s="27" t="str">
        <f t="shared" si="12"/>
        <v>マルマルマル</v>
      </c>
      <c r="F18" s="102">
        <v>7</v>
      </c>
      <c r="G18" s="159" t="s">
        <v>267</v>
      </c>
      <c r="H18" s="159" t="s">
        <v>246</v>
      </c>
      <c r="I18" s="160" t="s">
        <v>233</v>
      </c>
      <c r="J18" s="161" t="s">
        <v>250</v>
      </c>
      <c r="K18" s="162">
        <v>15000</v>
      </c>
      <c r="L18" s="161" t="s">
        <v>50</v>
      </c>
      <c r="M18" s="162"/>
      <c r="N18" s="32" t="str">
        <f t="shared" si="1"/>
        <v>枚/h</v>
      </c>
      <c r="O18" s="160">
        <v>2013</v>
      </c>
      <c r="P18" s="160">
        <v>2020</v>
      </c>
      <c r="Q18" s="33">
        <f t="shared" si="13"/>
        <v>14.2</v>
      </c>
      <c r="R18" s="164" t="s">
        <v>236</v>
      </c>
      <c r="S18" s="36" t="str">
        <f t="shared" si="4"/>
        <v>18000枚/h</v>
      </c>
      <c r="T18" s="36" t="str">
        <f t="shared" si="5"/>
        <v>（最大印刷寸法）1000mm×1000mm</v>
      </c>
      <c r="U18" s="165">
        <v>18000</v>
      </c>
      <c r="V18" s="166" t="s">
        <v>237</v>
      </c>
      <c r="W18" s="167" t="s">
        <v>238</v>
      </c>
      <c r="X18" s="165">
        <v>1000</v>
      </c>
      <c r="Y18" s="67" t="str">
        <f t="shared" si="14"/>
        <v>mm</v>
      </c>
      <c r="Z18" s="38" t="str">
        <f t="shared" si="15"/>
        <v>×</v>
      </c>
      <c r="AA18" s="165">
        <v>1000</v>
      </c>
      <c r="AB18" s="76" t="str">
        <f t="shared" si="16"/>
        <v>mm</v>
      </c>
      <c r="AC18" s="168">
        <v>4300</v>
      </c>
      <c r="AD18" s="159"/>
      <c r="AE18" s="170"/>
      <c r="AF18" s="112"/>
      <c r="AG18" s="100"/>
      <c r="AH18" s="101"/>
      <c r="AJ18" s="9">
        <f t="shared" si="6"/>
        <v>1</v>
      </c>
      <c r="AK18" s="9">
        <f t="shared" si="7"/>
        <v>0</v>
      </c>
      <c r="AL18" s="9" t="str">
        <f t="shared" si="8"/>
        <v>aaa-bbbb</v>
      </c>
      <c r="AM18" s="10">
        <f t="shared" si="9"/>
        <v>1</v>
      </c>
      <c r="AN18" s="10" t="str">
        <f t="shared" si="17"/>
        <v/>
      </c>
    </row>
    <row r="19" spans="1:40" s="6" customFormat="1" ht="34.5" customHeight="1">
      <c r="A19" s="92">
        <f t="shared" si="10"/>
        <v>7</v>
      </c>
      <c r="B19" s="98" t="str">
        <f t="shared" si="11"/>
        <v>印刷機械</v>
      </c>
      <c r="C19" s="158" t="s">
        <v>231</v>
      </c>
      <c r="D19" s="27" t="str">
        <f t="shared" si="3"/>
        <v>〇〇〇株式会社</v>
      </c>
      <c r="E19" s="27" t="str">
        <f t="shared" si="12"/>
        <v>マルマルマル</v>
      </c>
      <c r="F19" s="102">
        <v>71</v>
      </c>
      <c r="G19" s="159" t="s">
        <v>242</v>
      </c>
      <c r="H19" s="159" t="s">
        <v>247</v>
      </c>
      <c r="I19" s="160" t="s">
        <v>233</v>
      </c>
      <c r="J19" s="161" t="s">
        <v>250</v>
      </c>
      <c r="K19" s="162">
        <v>8400</v>
      </c>
      <c r="L19" s="161" t="s">
        <v>50</v>
      </c>
      <c r="M19" s="162">
        <v>9200</v>
      </c>
      <c r="N19" s="32" t="str">
        <f t="shared" si="1"/>
        <v>枚/h</v>
      </c>
      <c r="O19" s="160">
        <v>2015</v>
      </c>
      <c r="P19" s="160">
        <v>2017</v>
      </c>
      <c r="Q19" s="33">
        <f t="shared" si="13"/>
        <v>4.7</v>
      </c>
      <c r="R19" s="164" t="s">
        <v>236</v>
      </c>
      <c r="S19" s="36" t="str">
        <f t="shared" si="4"/>
        <v>220m/min</v>
      </c>
      <c r="T19" s="36" t="str">
        <f t="shared" si="5"/>
        <v>（最大紙寸法）780mm×885mm</v>
      </c>
      <c r="U19" s="165">
        <v>220</v>
      </c>
      <c r="V19" s="166" t="s">
        <v>254</v>
      </c>
      <c r="W19" s="167" t="s">
        <v>256</v>
      </c>
      <c r="X19" s="165">
        <v>780</v>
      </c>
      <c r="Y19" s="67" t="str">
        <f t="shared" si="14"/>
        <v>mm</v>
      </c>
      <c r="Z19" s="38" t="str">
        <f t="shared" si="15"/>
        <v>×</v>
      </c>
      <c r="AA19" s="165">
        <v>885</v>
      </c>
      <c r="AB19" s="76" t="str">
        <f t="shared" si="16"/>
        <v>mm</v>
      </c>
      <c r="AC19" s="168">
        <v>6200</v>
      </c>
      <c r="AD19" s="159" t="s">
        <v>262</v>
      </c>
      <c r="AE19" s="170"/>
      <c r="AF19" s="112"/>
      <c r="AG19" s="100"/>
      <c r="AH19" s="101"/>
      <c r="AJ19" s="9" t="str">
        <f t="shared" si="6"/>
        <v/>
      </c>
      <c r="AK19" s="9">
        <f t="shared" si="7"/>
        <v>0</v>
      </c>
      <c r="AL19" s="9" t="str">
        <f t="shared" si="8"/>
        <v>abc■</v>
      </c>
      <c r="AM19" s="10">
        <f t="shared" si="9"/>
        <v>1</v>
      </c>
      <c r="AN19" s="10" t="str">
        <f t="shared" si="17"/>
        <v/>
      </c>
    </row>
    <row r="20" spans="1:40" s="6" customFormat="1" ht="34.5" customHeight="1">
      <c r="A20" s="92">
        <f t="shared" si="10"/>
        <v>8</v>
      </c>
      <c r="B20" s="98" t="str">
        <f t="shared" si="11"/>
        <v>印刷機械</v>
      </c>
      <c r="C20" s="158" t="s">
        <v>231</v>
      </c>
      <c r="D20" s="27" t="str">
        <f t="shared" si="3"/>
        <v>〇〇〇株式会社</v>
      </c>
      <c r="E20" s="27" t="str">
        <f t="shared" si="12"/>
        <v>マルマルマル</v>
      </c>
      <c r="F20" s="102">
        <v>85</v>
      </c>
      <c r="G20" s="159" t="s">
        <v>241</v>
      </c>
      <c r="H20" s="159" t="s">
        <v>248</v>
      </c>
      <c r="I20" s="160" t="s">
        <v>233</v>
      </c>
      <c r="J20" s="161" t="s">
        <v>252</v>
      </c>
      <c r="K20" s="162"/>
      <c r="L20" s="161" t="s">
        <v>253</v>
      </c>
      <c r="M20" s="162">
        <v>46.5</v>
      </c>
      <c r="N20" s="32" t="str">
        <f t="shared" si="1"/>
        <v>kW/h</v>
      </c>
      <c r="O20" s="160">
        <v>1900</v>
      </c>
      <c r="P20" s="160">
        <v>2020</v>
      </c>
      <c r="Q20" s="33" t="str">
        <f t="shared" si="13"/>
        <v/>
      </c>
      <c r="R20" s="164" t="s">
        <v>236</v>
      </c>
      <c r="S20" s="36" t="str">
        <f t="shared" si="4"/>
        <v>60ショット数/min</v>
      </c>
      <c r="T20" s="36" t="str">
        <f t="shared" si="5"/>
        <v>（最大紙幅）395mmロール紙</v>
      </c>
      <c r="U20" s="165">
        <v>60</v>
      </c>
      <c r="V20" s="166" t="s">
        <v>255</v>
      </c>
      <c r="W20" s="167" t="s">
        <v>257</v>
      </c>
      <c r="X20" s="165">
        <v>395</v>
      </c>
      <c r="Y20" s="67" t="str">
        <f t="shared" si="14"/>
        <v>mmロール紙</v>
      </c>
      <c r="Z20" s="38" t="str">
        <f t="shared" si="15"/>
        <v/>
      </c>
      <c r="AA20" s="165"/>
      <c r="AB20" s="76" t="str">
        <f t="shared" si="16"/>
        <v/>
      </c>
      <c r="AC20" s="168">
        <v>7700</v>
      </c>
      <c r="AD20" s="159" t="s">
        <v>262</v>
      </c>
      <c r="AE20" s="170"/>
      <c r="AF20" s="112"/>
      <c r="AG20" s="100"/>
      <c r="AH20" s="101"/>
      <c r="AJ20" s="9">
        <f t="shared" si="6"/>
        <v>1</v>
      </c>
      <c r="AK20" s="9">
        <f t="shared" si="7"/>
        <v>0</v>
      </c>
      <c r="AL20" s="9" t="str">
        <f t="shared" si="8"/>
        <v>DEF■</v>
      </c>
      <c r="AM20" s="10">
        <f t="shared" si="9"/>
        <v>1</v>
      </c>
      <c r="AN20" s="10" t="str">
        <f t="shared" si="17"/>
        <v/>
      </c>
    </row>
    <row r="21" spans="1:40" s="6" customFormat="1" ht="34.5" customHeight="1">
      <c r="A21" s="92">
        <f t="shared" si="10"/>
        <v>9</v>
      </c>
      <c r="B21" s="98" t="str">
        <f t="shared" si="11"/>
        <v/>
      </c>
      <c r="C21" s="158"/>
      <c r="D21" s="27" t="str">
        <f t="shared" si="3"/>
        <v/>
      </c>
      <c r="E21" s="27" t="str">
        <f t="shared" si="12"/>
        <v/>
      </c>
      <c r="F21" s="102"/>
      <c r="G21" s="159"/>
      <c r="H21" s="159"/>
      <c r="I21" s="160"/>
      <c r="J21" s="161"/>
      <c r="K21" s="162"/>
      <c r="L21" s="161"/>
      <c r="M21" s="162"/>
      <c r="N21" s="32" t="str">
        <f t="shared" si="1"/>
        <v/>
      </c>
      <c r="O21" s="160"/>
      <c r="P21" s="160"/>
      <c r="Q21" s="33" t="str">
        <f t="shared" si="13"/>
        <v/>
      </c>
      <c r="R21" s="164"/>
      <c r="S21" s="36" t="str">
        <f t="shared" si="4"/>
        <v/>
      </c>
      <c r="T21" s="36" t="str">
        <f t="shared" si="5"/>
        <v/>
      </c>
      <c r="U21" s="165"/>
      <c r="V21" s="166"/>
      <c r="W21" s="167"/>
      <c r="X21" s="165"/>
      <c r="Y21" s="67" t="str">
        <f t="shared" si="14"/>
        <v/>
      </c>
      <c r="Z21" s="38" t="str">
        <f t="shared" si="15"/>
        <v/>
      </c>
      <c r="AA21" s="165"/>
      <c r="AB21" s="76" t="str">
        <f t="shared" si="16"/>
        <v/>
      </c>
      <c r="AC21" s="168"/>
      <c r="AD21" s="159"/>
      <c r="AE21" s="170"/>
      <c r="AF21" s="112"/>
      <c r="AG21" s="100"/>
      <c r="AH21" s="101"/>
      <c r="AJ21" s="9" t="str">
        <f t="shared" si="6"/>
        <v/>
      </c>
      <c r="AK21" s="9">
        <f t="shared" si="7"/>
        <v>0</v>
      </c>
      <c r="AL21" s="9" t="str">
        <f t="shared" si="8"/>
        <v/>
      </c>
      <c r="AM21" s="10">
        <f t="shared" si="9"/>
        <v>0</v>
      </c>
      <c r="AN21" s="10" t="str">
        <f t="shared" si="17"/>
        <v/>
      </c>
    </row>
    <row r="22" spans="1:40" s="6" customFormat="1" ht="34.5" customHeight="1">
      <c r="A22" s="92">
        <f t="shared" si="10"/>
        <v>10</v>
      </c>
      <c r="B22" s="98" t="str">
        <f t="shared" si="11"/>
        <v/>
      </c>
      <c r="C22" s="158"/>
      <c r="D22" s="27" t="str">
        <f t="shared" si="3"/>
        <v/>
      </c>
      <c r="E22" s="27" t="str">
        <f t="shared" si="12"/>
        <v/>
      </c>
      <c r="F22" s="102"/>
      <c r="G22" s="159"/>
      <c r="H22" s="159"/>
      <c r="I22" s="160"/>
      <c r="J22" s="161"/>
      <c r="K22" s="162"/>
      <c r="L22" s="161"/>
      <c r="M22" s="162"/>
      <c r="N22" s="32" t="str">
        <f t="shared" si="1"/>
        <v/>
      </c>
      <c r="O22" s="160"/>
      <c r="P22" s="160"/>
      <c r="Q22" s="33" t="str">
        <f t="shared" si="13"/>
        <v/>
      </c>
      <c r="R22" s="164"/>
      <c r="S22" s="36" t="str">
        <f t="shared" si="4"/>
        <v/>
      </c>
      <c r="T22" s="36" t="str">
        <f t="shared" si="5"/>
        <v/>
      </c>
      <c r="U22" s="165"/>
      <c r="V22" s="166"/>
      <c r="W22" s="167"/>
      <c r="X22" s="165"/>
      <c r="Y22" s="67" t="str">
        <f t="shared" si="14"/>
        <v/>
      </c>
      <c r="Z22" s="38" t="str">
        <f t="shared" si="15"/>
        <v/>
      </c>
      <c r="AA22" s="165"/>
      <c r="AB22" s="76" t="str">
        <f t="shared" si="16"/>
        <v/>
      </c>
      <c r="AC22" s="168"/>
      <c r="AD22" s="159"/>
      <c r="AE22" s="170"/>
      <c r="AF22" s="112"/>
      <c r="AG22" s="100"/>
      <c r="AH22" s="101"/>
      <c r="AJ22" s="9" t="str">
        <f t="shared" si="6"/>
        <v/>
      </c>
      <c r="AK22" s="9">
        <f t="shared" si="7"/>
        <v>0</v>
      </c>
      <c r="AL22" s="9" t="str">
        <f t="shared" si="8"/>
        <v/>
      </c>
      <c r="AM22" s="10">
        <f t="shared" si="9"/>
        <v>0</v>
      </c>
      <c r="AN22" s="10" t="str">
        <f t="shared" si="17"/>
        <v/>
      </c>
    </row>
    <row r="23" spans="1:40" s="6" customFormat="1" ht="34.5" customHeight="1">
      <c r="A23" s="92">
        <f t="shared" si="10"/>
        <v>11</v>
      </c>
      <c r="B23" s="98" t="str">
        <f t="shared" si="11"/>
        <v/>
      </c>
      <c r="C23" s="158"/>
      <c r="D23" s="27" t="str">
        <f t="shared" si="3"/>
        <v/>
      </c>
      <c r="E23" s="27" t="str">
        <f t="shared" si="12"/>
        <v/>
      </c>
      <c r="F23" s="102"/>
      <c r="G23" s="159"/>
      <c r="H23" s="159"/>
      <c r="I23" s="160"/>
      <c r="J23" s="161"/>
      <c r="K23" s="162"/>
      <c r="L23" s="161"/>
      <c r="M23" s="162"/>
      <c r="N23" s="32" t="str">
        <f t="shared" si="1"/>
        <v/>
      </c>
      <c r="O23" s="160"/>
      <c r="P23" s="160"/>
      <c r="Q23" s="33" t="str">
        <f t="shared" si="13"/>
        <v/>
      </c>
      <c r="R23" s="164"/>
      <c r="S23" s="36" t="str">
        <f t="shared" si="4"/>
        <v/>
      </c>
      <c r="T23" s="36" t="str">
        <f t="shared" si="5"/>
        <v/>
      </c>
      <c r="U23" s="165"/>
      <c r="V23" s="166"/>
      <c r="W23" s="167"/>
      <c r="X23" s="165"/>
      <c r="Y23" s="67" t="str">
        <f t="shared" si="14"/>
        <v/>
      </c>
      <c r="Z23" s="38" t="str">
        <f t="shared" si="15"/>
        <v/>
      </c>
      <c r="AA23" s="165"/>
      <c r="AB23" s="76" t="str">
        <f t="shared" si="16"/>
        <v/>
      </c>
      <c r="AC23" s="168"/>
      <c r="AD23" s="159"/>
      <c r="AE23" s="170"/>
      <c r="AF23" s="112"/>
      <c r="AG23" s="100"/>
      <c r="AH23" s="101"/>
      <c r="AJ23" s="9" t="str">
        <f t="shared" si="6"/>
        <v/>
      </c>
      <c r="AK23" s="9">
        <f t="shared" si="7"/>
        <v>0</v>
      </c>
      <c r="AL23" s="9" t="str">
        <f t="shared" si="8"/>
        <v/>
      </c>
      <c r="AM23" s="10">
        <f t="shared" si="9"/>
        <v>0</v>
      </c>
      <c r="AN23" s="10" t="str">
        <f t="shared" si="17"/>
        <v/>
      </c>
    </row>
    <row r="24" spans="1:40" s="6" customFormat="1" ht="34.5" customHeight="1">
      <c r="A24" s="92">
        <f t="shared" si="10"/>
        <v>12</v>
      </c>
      <c r="B24" s="98" t="str">
        <f t="shared" si="11"/>
        <v/>
      </c>
      <c r="C24" s="158"/>
      <c r="D24" s="27" t="str">
        <f t="shared" si="3"/>
        <v/>
      </c>
      <c r="E24" s="27" t="str">
        <f t="shared" si="12"/>
        <v/>
      </c>
      <c r="F24" s="102"/>
      <c r="G24" s="159"/>
      <c r="H24" s="159"/>
      <c r="I24" s="160"/>
      <c r="J24" s="161"/>
      <c r="K24" s="162"/>
      <c r="L24" s="161"/>
      <c r="M24" s="162"/>
      <c r="N24" s="32" t="str">
        <f t="shared" si="1"/>
        <v/>
      </c>
      <c r="O24" s="160"/>
      <c r="P24" s="160"/>
      <c r="Q24" s="33" t="str">
        <f t="shared" si="13"/>
        <v/>
      </c>
      <c r="R24" s="164"/>
      <c r="S24" s="36" t="str">
        <f t="shared" si="4"/>
        <v/>
      </c>
      <c r="T24" s="36" t="str">
        <f t="shared" si="5"/>
        <v/>
      </c>
      <c r="U24" s="165"/>
      <c r="V24" s="166"/>
      <c r="W24" s="167"/>
      <c r="X24" s="165"/>
      <c r="Y24" s="67" t="str">
        <f t="shared" si="14"/>
        <v/>
      </c>
      <c r="Z24" s="38" t="str">
        <f t="shared" si="15"/>
        <v/>
      </c>
      <c r="AA24" s="165"/>
      <c r="AB24" s="76" t="str">
        <f t="shared" si="16"/>
        <v/>
      </c>
      <c r="AC24" s="168"/>
      <c r="AD24" s="159"/>
      <c r="AE24" s="170"/>
      <c r="AF24" s="112"/>
      <c r="AG24" s="100"/>
      <c r="AH24" s="101"/>
      <c r="AJ24" s="9" t="str">
        <f t="shared" si="6"/>
        <v/>
      </c>
      <c r="AK24" s="9">
        <f t="shared" si="7"/>
        <v>0</v>
      </c>
      <c r="AL24" s="9" t="str">
        <f t="shared" si="8"/>
        <v/>
      </c>
      <c r="AM24" s="10">
        <f t="shared" si="9"/>
        <v>0</v>
      </c>
      <c r="AN24" s="10" t="str">
        <f t="shared" si="17"/>
        <v/>
      </c>
    </row>
    <row r="25" spans="1:40" s="6" customFormat="1" ht="34.5" customHeight="1">
      <c r="A25" s="92">
        <f t="shared" si="10"/>
        <v>13</v>
      </c>
      <c r="B25" s="98" t="str">
        <f t="shared" si="11"/>
        <v/>
      </c>
      <c r="C25" s="158"/>
      <c r="D25" s="27" t="str">
        <f t="shared" si="3"/>
        <v/>
      </c>
      <c r="E25" s="27" t="str">
        <f t="shared" si="12"/>
        <v/>
      </c>
      <c r="F25" s="102"/>
      <c r="G25" s="159"/>
      <c r="H25" s="159"/>
      <c r="I25" s="160"/>
      <c r="J25" s="161"/>
      <c r="K25" s="162"/>
      <c r="L25" s="161"/>
      <c r="M25" s="162"/>
      <c r="N25" s="32" t="str">
        <f t="shared" si="1"/>
        <v/>
      </c>
      <c r="O25" s="160"/>
      <c r="P25" s="160"/>
      <c r="Q25" s="33" t="str">
        <f t="shared" si="13"/>
        <v/>
      </c>
      <c r="R25" s="164"/>
      <c r="S25" s="36" t="str">
        <f t="shared" si="4"/>
        <v/>
      </c>
      <c r="T25" s="36" t="str">
        <f t="shared" si="5"/>
        <v/>
      </c>
      <c r="U25" s="165"/>
      <c r="V25" s="166"/>
      <c r="W25" s="167"/>
      <c r="X25" s="165"/>
      <c r="Y25" s="67" t="str">
        <f t="shared" si="14"/>
        <v/>
      </c>
      <c r="Z25" s="38" t="str">
        <f t="shared" si="15"/>
        <v/>
      </c>
      <c r="AA25" s="165"/>
      <c r="AB25" s="76" t="str">
        <f t="shared" si="16"/>
        <v/>
      </c>
      <c r="AC25" s="168"/>
      <c r="AD25" s="159"/>
      <c r="AE25" s="170"/>
      <c r="AF25" s="112"/>
      <c r="AG25" s="100"/>
      <c r="AH25" s="101"/>
      <c r="AJ25" s="9" t="str">
        <f t="shared" si="6"/>
        <v/>
      </c>
      <c r="AK25" s="9">
        <f t="shared" si="7"/>
        <v>0</v>
      </c>
      <c r="AL25" s="9" t="str">
        <f t="shared" si="8"/>
        <v/>
      </c>
      <c r="AM25" s="10">
        <f t="shared" si="9"/>
        <v>0</v>
      </c>
      <c r="AN25" s="10" t="str">
        <f t="shared" si="17"/>
        <v/>
      </c>
    </row>
    <row r="26" spans="1:40" s="6" customFormat="1" ht="34.5" customHeight="1">
      <c r="A26" s="92">
        <f t="shared" si="10"/>
        <v>14</v>
      </c>
      <c r="B26" s="98" t="str">
        <f t="shared" si="11"/>
        <v/>
      </c>
      <c r="C26" s="158"/>
      <c r="D26" s="27" t="str">
        <f t="shared" si="3"/>
        <v/>
      </c>
      <c r="E26" s="27" t="str">
        <f t="shared" si="12"/>
        <v/>
      </c>
      <c r="F26" s="102"/>
      <c r="G26" s="159"/>
      <c r="H26" s="159"/>
      <c r="I26" s="160"/>
      <c r="J26" s="161"/>
      <c r="K26" s="162"/>
      <c r="L26" s="161"/>
      <c r="M26" s="162"/>
      <c r="N26" s="32" t="str">
        <f t="shared" si="1"/>
        <v/>
      </c>
      <c r="O26" s="160"/>
      <c r="P26" s="160"/>
      <c r="Q26" s="33" t="str">
        <f t="shared" si="13"/>
        <v/>
      </c>
      <c r="R26" s="164"/>
      <c r="S26" s="36" t="str">
        <f t="shared" si="4"/>
        <v/>
      </c>
      <c r="T26" s="36" t="str">
        <f t="shared" si="5"/>
        <v/>
      </c>
      <c r="U26" s="165"/>
      <c r="V26" s="166"/>
      <c r="W26" s="167"/>
      <c r="X26" s="165"/>
      <c r="Y26" s="67" t="str">
        <f t="shared" si="14"/>
        <v/>
      </c>
      <c r="Z26" s="38" t="str">
        <f t="shared" si="15"/>
        <v/>
      </c>
      <c r="AA26" s="165"/>
      <c r="AB26" s="76" t="str">
        <f t="shared" si="16"/>
        <v/>
      </c>
      <c r="AC26" s="168"/>
      <c r="AD26" s="159"/>
      <c r="AE26" s="170"/>
      <c r="AF26" s="112"/>
      <c r="AG26" s="100"/>
      <c r="AH26" s="101"/>
      <c r="AJ26" s="9" t="str">
        <f t="shared" si="6"/>
        <v/>
      </c>
      <c r="AK26" s="9">
        <f t="shared" si="7"/>
        <v>0</v>
      </c>
      <c r="AL26" s="9" t="str">
        <f t="shared" si="8"/>
        <v/>
      </c>
      <c r="AM26" s="10">
        <f t="shared" si="9"/>
        <v>0</v>
      </c>
      <c r="AN26" s="10" t="str">
        <f t="shared" si="17"/>
        <v/>
      </c>
    </row>
    <row r="27" spans="1:40" s="6" customFormat="1" ht="34.5" customHeight="1">
      <c r="A27" s="92">
        <f t="shared" si="10"/>
        <v>15</v>
      </c>
      <c r="B27" s="98" t="str">
        <f t="shared" si="11"/>
        <v/>
      </c>
      <c r="C27" s="158"/>
      <c r="D27" s="27" t="str">
        <f t="shared" si="3"/>
        <v/>
      </c>
      <c r="E27" s="27" t="str">
        <f t="shared" si="12"/>
        <v/>
      </c>
      <c r="F27" s="102"/>
      <c r="G27" s="159"/>
      <c r="H27" s="159"/>
      <c r="I27" s="160"/>
      <c r="J27" s="161"/>
      <c r="K27" s="162"/>
      <c r="L27" s="161"/>
      <c r="M27" s="162"/>
      <c r="N27" s="32" t="str">
        <f t="shared" si="1"/>
        <v/>
      </c>
      <c r="O27" s="160"/>
      <c r="P27" s="160"/>
      <c r="Q27" s="33" t="str">
        <f t="shared" si="13"/>
        <v/>
      </c>
      <c r="R27" s="164"/>
      <c r="S27" s="36" t="str">
        <f t="shared" si="4"/>
        <v/>
      </c>
      <c r="T27" s="36" t="str">
        <f t="shared" si="5"/>
        <v/>
      </c>
      <c r="U27" s="165"/>
      <c r="V27" s="166"/>
      <c r="W27" s="167"/>
      <c r="X27" s="165"/>
      <c r="Y27" s="67" t="str">
        <f t="shared" si="14"/>
        <v/>
      </c>
      <c r="Z27" s="38" t="str">
        <f t="shared" si="15"/>
        <v/>
      </c>
      <c r="AA27" s="165"/>
      <c r="AB27" s="76" t="str">
        <f t="shared" si="16"/>
        <v/>
      </c>
      <c r="AC27" s="168"/>
      <c r="AD27" s="159"/>
      <c r="AE27" s="170"/>
      <c r="AF27" s="112"/>
      <c r="AG27" s="100"/>
      <c r="AH27" s="101"/>
      <c r="AJ27" s="9" t="str">
        <f t="shared" si="6"/>
        <v/>
      </c>
      <c r="AK27" s="9">
        <f t="shared" si="7"/>
        <v>0</v>
      </c>
      <c r="AL27" s="9" t="str">
        <f t="shared" si="8"/>
        <v/>
      </c>
      <c r="AM27" s="10">
        <f t="shared" si="9"/>
        <v>0</v>
      </c>
      <c r="AN27" s="10" t="str">
        <f t="shared" si="17"/>
        <v/>
      </c>
    </row>
    <row r="28" spans="1:40" s="6" customFormat="1" ht="34.5" customHeight="1">
      <c r="A28" s="92">
        <f t="shared" si="10"/>
        <v>16</v>
      </c>
      <c r="B28" s="98" t="str">
        <f t="shared" si="11"/>
        <v/>
      </c>
      <c r="C28" s="158"/>
      <c r="D28" s="27" t="str">
        <f t="shared" si="3"/>
        <v/>
      </c>
      <c r="E28" s="27" t="str">
        <f t="shared" si="12"/>
        <v/>
      </c>
      <c r="F28" s="102"/>
      <c r="G28" s="159"/>
      <c r="H28" s="159"/>
      <c r="I28" s="160"/>
      <c r="J28" s="161"/>
      <c r="K28" s="162"/>
      <c r="L28" s="161"/>
      <c r="M28" s="162"/>
      <c r="N28" s="32" t="str">
        <f t="shared" si="1"/>
        <v/>
      </c>
      <c r="O28" s="160"/>
      <c r="P28" s="160"/>
      <c r="Q28" s="33" t="str">
        <f t="shared" si="13"/>
        <v/>
      </c>
      <c r="R28" s="164"/>
      <c r="S28" s="36" t="str">
        <f t="shared" si="4"/>
        <v/>
      </c>
      <c r="T28" s="36" t="str">
        <f t="shared" si="5"/>
        <v/>
      </c>
      <c r="U28" s="165"/>
      <c r="V28" s="166"/>
      <c r="W28" s="167"/>
      <c r="X28" s="165"/>
      <c r="Y28" s="67" t="str">
        <f t="shared" si="14"/>
        <v/>
      </c>
      <c r="Z28" s="38" t="str">
        <f t="shared" si="15"/>
        <v/>
      </c>
      <c r="AA28" s="165"/>
      <c r="AB28" s="76" t="str">
        <f t="shared" si="16"/>
        <v/>
      </c>
      <c r="AC28" s="168"/>
      <c r="AD28" s="159"/>
      <c r="AE28" s="170"/>
      <c r="AF28" s="112"/>
      <c r="AG28" s="100"/>
      <c r="AH28" s="101"/>
      <c r="AJ28" s="9" t="str">
        <f t="shared" si="6"/>
        <v/>
      </c>
      <c r="AK28" s="9">
        <f t="shared" si="7"/>
        <v>0</v>
      </c>
      <c r="AL28" s="9" t="str">
        <f t="shared" si="8"/>
        <v/>
      </c>
      <c r="AM28" s="10">
        <f t="shared" si="9"/>
        <v>0</v>
      </c>
      <c r="AN28" s="10" t="str">
        <f t="shared" si="17"/>
        <v/>
      </c>
    </row>
    <row r="29" spans="1:40" s="6" customFormat="1" ht="34.5" customHeight="1">
      <c r="A29" s="92">
        <f t="shared" si="10"/>
        <v>17</v>
      </c>
      <c r="B29" s="98" t="str">
        <f t="shared" si="11"/>
        <v/>
      </c>
      <c r="C29" s="158"/>
      <c r="D29" s="27" t="str">
        <f t="shared" si="3"/>
        <v/>
      </c>
      <c r="E29" s="27" t="str">
        <f t="shared" si="12"/>
        <v/>
      </c>
      <c r="F29" s="102"/>
      <c r="G29" s="159"/>
      <c r="H29" s="159"/>
      <c r="I29" s="160"/>
      <c r="J29" s="161"/>
      <c r="K29" s="162"/>
      <c r="L29" s="161"/>
      <c r="M29" s="162"/>
      <c r="N29" s="32" t="str">
        <f t="shared" si="1"/>
        <v/>
      </c>
      <c r="O29" s="160"/>
      <c r="P29" s="160"/>
      <c r="Q29" s="33" t="str">
        <f t="shared" si="13"/>
        <v/>
      </c>
      <c r="R29" s="164"/>
      <c r="S29" s="36" t="str">
        <f t="shared" si="4"/>
        <v/>
      </c>
      <c r="T29" s="36" t="str">
        <f t="shared" si="5"/>
        <v/>
      </c>
      <c r="U29" s="165"/>
      <c r="V29" s="166"/>
      <c r="W29" s="167"/>
      <c r="X29" s="165"/>
      <c r="Y29" s="67" t="str">
        <f t="shared" si="14"/>
        <v/>
      </c>
      <c r="Z29" s="38" t="str">
        <f t="shared" si="15"/>
        <v/>
      </c>
      <c r="AA29" s="165"/>
      <c r="AB29" s="76" t="str">
        <f t="shared" si="16"/>
        <v/>
      </c>
      <c r="AC29" s="168"/>
      <c r="AD29" s="159"/>
      <c r="AE29" s="170"/>
      <c r="AF29" s="112"/>
      <c r="AG29" s="100"/>
      <c r="AH29" s="101"/>
      <c r="AJ29" s="9" t="str">
        <f t="shared" si="6"/>
        <v/>
      </c>
      <c r="AK29" s="9">
        <f t="shared" si="7"/>
        <v>0</v>
      </c>
      <c r="AL29" s="9" t="str">
        <f t="shared" si="8"/>
        <v/>
      </c>
      <c r="AM29" s="10">
        <f t="shared" si="9"/>
        <v>0</v>
      </c>
      <c r="AN29" s="10" t="str">
        <f t="shared" si="17"/>
        <v/>
      </c>
    </row>
    <row r="30" spans="1:40" s="6" customFormat="1" ht="34.5" customHeight="1">
      <c r="A30" s="92">
        <f t="shared" si="10"/>
        <v>18</v>
      </c>
      <c r="B30" s="98" t="str">
        <f t="shared" si="11"/>
        <v/>
      </c>
      <c r="C30" s="158"/>
      <c r="D30" s="27" t="str">
        <f t="shared" si="3"/>
        <v/>
      </c>
      <c r="E30" s="27" t="str">
        <f t="shared" si="12"/>
        <v/>
      </c>
      <c r="F30" s="102"/>
      <c r="G30" s="159"/>
      <c r="H30" s="159"/>
      <c r="I30" s="160"/>
      <c r="J30" s="161"/>
      <c r="K30" s="162"/>
      <c r="L30" s="161"/>
      <c r="M30" s="162"/>
      <c r="N30" s="32" t="str">
        <f t="shared" si="1"/>
        <v/>
      </c>
      <c r="O30" s="160"/>
      <c r="P30" s="160"/>
      <c r="Q30" s="33" t="str">
        <f t="shared" si="13"/>
        <v/>
      </c>
      <c r="R30" s="164"/>
      <c r="S30" s="36" t="str">
        <f t="shared" si="4"/>
        <v/>
      </c>
      <c r="T30" s="36" t="str">
        <f t="shared" si="5"/>
        <v/>
      </c>
      <c r="U30" s="165"/>
      <c r="V30" s="166"/>
      <c r="W30" s="167"/>
      <c r="X30" s="165"/>
      <c r="Y30" s="67" t="str">
        <f t="shared" si="14"/>
        <v/>
      </c>
      <c r="Z30" s="38" t="str">
        <f t="shared" si="15"/>
        <v/>
      </c>
      <c r="AA30" s="165"/>
      <c r="AB30" s="76" t="str">
        <f t="shared" si="16"/>
        <v/>
      </c>
      <c r="AC30" s="168"/>
      <c r="AD30" s="159"/>
      <c r="AE30" s="170"/>
      <c r="AF30" s="112"/>
      <c r="AG30" s="100"/>
      <c r="AH30" s="101"/>
      <c r="AJ30" s="9" t="str">
        <f t="shared" si="6"/>
        <v/>
      </c>
      <c r="AK30" s="9">
        <f t="shared" si="7"/>
        <v>0</v>
      </c>
      <c r="AL30" s="9" t="str">
        <f t="shared" si="8"/>
        <v/>
      </c>
      <c r="AM30" s="10">
        <f t="shared" si="9"/>
        <v>0</v>
      </c>
      <c r="AN30" s="10" t="str">
        <f t="shared" si="17"/>
        <v/>
      </c>
    </row>
    <row r="31" spans="1:40" s="6" customFormat="1" ht="34.5" customHeight="1">
      <c r="A31" s="92">
        <f t="shared" si="10"/>
        <v>19</v>
      </c>
      <c r="B31" s="98" t="str">
        <f t="shared" si="11"/>
        <v/>
      </c>
      <c r="C31" s="158"/>
      <c r="D31" s="27" t="str">
        <f t="shared" si="3"/>
        <v/>
      </c>
      <c r="E31" s="27" t="str">
        <f t="shared" si="12"/>
        <v/>
      </c>
      <c r="F31" s="102"/>
      <c r="G31" s="159"/>
      <c r="H31" s="159"/>
      <c r="I31" s="160"/>
      <c r="J31" s="161"/>
      <c r="K31" s="162"/>
      <c r="L31" s="161"/>
      <c r="M31" s="162"/>
      <c r="N31" s="32" t="str">
        <f t="shared" si="1"/>
        <v/>
      </c>
      <c r="O31" s="160"/>
      <c r="P31" s="160"/>
      <c r="Q31" s="33" t="str">
        <f t="shared" si="13"/>
        <v/>
      </c>
      <c r="R31" s="164"/>
      <c r="S31" s="36" t="str">
        <f t="shared" si="4"/>
        <v/>
      </c>
      <c r="T31" s="36" t="str">
        <f t="shared" si="5"/>
        <v/>
      </c>
      <c r="U31" s="165"/>
      <c r="V31" s="166"/>
      <c r="W31" s="167"/>
      <c r="X31" s="165"/>
      <c r="Y31" s="67" t="str">
        <f t="shared" si="14"/>
        <v/>
      </c>
      <c r="Z31" s="38" t="str">
        <f t="shared" si="15"/>
        <v/>
      </c>
      <c r="AA31" s="165"/>
      <c r="AB31" s="76" t="str">
        <f t="shared" si="16"/>
        <v/>
      </c>
      <c r="AC31" s="168"/>
      <c r="AD31" s="159"/>
      <c r="AE31" s="170"/>
      <c r="AF31" s="112"/>
      <c r="AG31" s="100"/>
      <c r="AH31" s="101"/>
      <c r="AJ31" s="9" t="str">
        <f t="shared" si="6"/>
        <v/>
      </c>
      <c r="AK31" s="9">
        <f t="shared" si="7"/>
        <v>0</v>
      </c>
      <c r="AL31" s="9" t="str">
        <f t="shared" si="8"/>
        <v/>
      </c>
      <c r="AM31" s="10">
        <f t="shared" si="9"/>
        <v>0</v>
      </c>
      <c r="AN31" s="10" t="str">
        <f t="shared" si="17"/>
        <v/>
      </c>
    </row>
    <row r="32" spans="1:40" s="6" customFormat="1" ht="34.5" customHeight="1">
      <c r="A32" s="92">
        <f t="shared" si="10"/>
        <v>20</v>
      </c>
      <c r="B32" s="98" t="str">
        <f t="shared" si="11"/>
        <v/>
      </c>
      <c r="C32" s="158"/>
      <c r="D32" s="27" t="str">
        <f t="shared" si="3"/>
        <v/>
      </c>
      <c r="E32" s="27" t="str">
        <f t="shared" si="12"/>
        <v/>
      </c>
      <c r="F32" s="102"/>
      <c r="G32" s="159"/>
      <c r="H32" s="159"/>
      <c r="I32" s="160"/>
      <c r="J32" s="161"/>
      <c r="K32" s="162"/>
      <c r="L32" s="161"/>
      <c r="M32" s="162"/>
      <c r="N32" s="32" t="str">
        <f t="shared" si="1"/>
        <v/>
      </c>
      <c r="O32" s="160"/>
      <c r="P32" s="160"/>
      <c r="Q32" s="33" t="str">
        <f t="shared" si="13"/>
        <v/>
      </c>
      <c r="R32" s="164"/>
      <c r="S32" s="36" t="str">
        <f t="shared" si="4"/>
        <v/>
      </c>
      <c r="T32" s="36" t="str">
        <f t="shared" si="5"/>
        <v/>
      </c>
      <c r="U32" s="165"/>
      <c r="V32" s="166"/>
      <c r="W32" s="167"/>
      <c r="X32" s="165"/>
      <c r="Y32" s="67" t="str">
        <f t="shared" si="14"/>
        <v/>
      </c>
      <c r="Z32" s="38" t="str">
        <f t="shared" si="15"/>
        <v/>
      </c>
      <c r="AA32" s="165"/>
      <c r="AB32" s="76" t="str">
        <f t="shared" si="16"/>
        <v/>
      </c>
      <c r="AC32" s="168"/>
      <c r="AD32" s="159"/>
      <c r="AE32" s="170"/>
      <c r="AF32" s="112"/>
      <c r="AG32" s="100"/>
      <c r="AH32" s="101"/>
      <c r="AJ32" s="9" t="str">
        <f t="shared" si="6"/>
        <v/>
      </c>
      <c r="AK32" s="9">
        <f t="shared" si="7"/>
        <v>0</v>
      </c>
      <c r="AL32" s="9" t="str">
        <f t="shared" si="8"/>
        <v/>
      </c>
      <c r="AM32" s="10">
        <f t="shared" si="9"/>
        <v>0</v>
      </c>
      <c r="AN32" s="10" t="str">
        <f t="shared" si="17"/>
        <v/>
      </c>
    </row>
    <row r="33" spans="1:42" s="6" customFormat="1" ht="34.5" customHeight="1">
      <c r="A33" s="92">
        <f t="shared" si="10"/>
        <v>21</v>
      </c>
      <c r="B33" s="98" t="str">
        <f t="shared" si="11"/>
        <v/>
      </c>
      <c r="C33" s="158"/>
      <c r="D33" s="27" t="str">
        <f t="shared" si="3"/>
        <v/>
      </c>
      <c r="E33" s="27" t="str">
        <f t="shared" si="12"/>
        <v/>
      </c>
      <c r="F33" s="102"/>
      <c r="G33" s="159"/>
      <c r="H33" s="159"/>
      <c r="I33" s="160"/>
      <c r="J33" s="161"/>
      <c r="K33" s="162"/>
      <c r="L33" s="161"/>
      <c r="M33" s="162"/>
      <c r="N33" s="32" t="str">
        <f t="shared" si="1"/>
        <v/>
      </c>
      <c r="O33" s="160"/>
      <c r="P33" s="160"/>
      <c r="Q33" s="33" t="str">
        <f t="shared" si="13"/>
        <v/>
      </c>
      <c r="R33" s="164"/>
      <c r="S33" s="36" t="str">
        <f t="shared" si="4"/>
        <v/>
      </c>
      <c r="T33" s="36" t="str">
        <f t="shared" si="5"/>
        <v/>
      </c>
      <c r="U33" s="165"/>
      <c r="V33" s="166"/>
      <c r="W33" s="167"/>
      <c r="X33" s="165"/>
      <c r="Y33" s="67" t="str">
        <f t="shared" si="14"/>
        <v/>
      </c>
      <c r="Z33" s="38" t="str">
        <f t="shared" si="15"/>
        <v/>
      </c>
      <c r="AA33" s="165"/>
      <c r="AB33" s="76" t="str">
        <f t="shared" si="16"/>
        <v/>
      </c>
      <c r="AC33" s="168"/>
      <c r="AD33" s="159"/>
      <c r="AE33" s="170"/>
      <c r="AF33" s="112"/>
      <c r="AG33" s="100"/>
      <c r="AH33" s="101"/>
      <c r="AJ33" s="9" t="str">
        <f t="shared" si="6"/>
        <v/>
      </c>
      <c r="AK33" s="9">
        <f t="shared" si="7"/>
        <v>0</v>
      </c>
      <c r="AL33" s="9" t="str">
        <f t="shared" si="8"/>
        <v/>
      </c>
      <c r="AM33" s="10">
        <f t="shared" si="9"/>
        <v>0</v>
      </c>
      <c r="AN33" s="10" t="str">
        <f t="shared" si="17"/>
        <v/>
      </c>
    </row>
    <row r="34" spans="1:42" s="6" customFormat="1" ht="34.5" customHeight="1">
      <c r="A34" s="92">
        <f t="shared" si="10"/>
        <v>22</v>
      </c>
      <c r="B34" s="98" t="str">
        <f t="shared" si="11"/>
        <v/>
      </c>
      <c r="C34" s="158"/>
      <c r="D34" s="27" t="str">
        <f t="shared" si="3"/>
        <v/>
      </c>
      <c r="E34" s="27" t="str">
        <f t="shared" si="12"/>
        <v/>
      </c>
      <c r="F34" s="102"/>
      <c r="G34" s="159"/>
      <c r="H34" s="159"/>
      <c r="I34" s="160"/>
      <c r="J34" s="161"/>
      <c r="K34" s="162"/>
      <c r="L34" s="161"/>
      <c r="M34" s="162"/>
      <c r="N34" s="32" t="str">
        <f t="shared" si="1"/>
        <v/>
      </c>
      <c r="O34" s="160"/>
      <c r="P34" s="160"/>
      <c r="Q34" s="33" t="str">
        <f t="shared" si="13"/>
        <v/>
      </c>
      <c r="R34" s="164"/>
      <c r="S34" s="36" t="str">
        <f t="shared" si="4"/>
        <v/>
      </c>
      <c r="T34" s="36" t="str">
        <f t="shared" si="5"/>
        <v/>
      </c>
      <c r="U34" s="165"/>
      <c r="V34" s="166"/>
      <c r="W34" s="167"/>
      <c r="X34" s="165"/>
      <c r="Y34" s="67" t="str">
        <f t="shared" si="14"/>
        <v/>
      </c>
      <c r="Z34" s="38" t="str">
        <f t="shared" si="15"/>
        <v/>
      </c>
      <c r="AA34" s="165"/>
      <c r="AB34" s="76" t="str">
        <f t="shared" si="16"/>
        <v/>
      </c>
      <c r="AC34" s="168"/>
      <c r="AD34" s="159"/>
      <c r="AE34" s="170"/>
      <c r="AF34" s="112"/>
      <c r="AG34" s="100"/>
      <c r="AH34" s="101"/>
      <c r="AJ34" s="9" t="str">
        <f t="shared" si="6"/>
        <v/>
      </c>
      <c r="AK34" s="9">
        <f t="shared" si="7"/>
        <v>0</v>
      </c>
      <c r="AL34" s="9" t="str">
        <f t="shared" si="8"/>
        <v/>
      </c>
      <c r="AM34" s="10">
        <f t="shared" si="9"/>
        <v>0</v>
      </c>
      <c r="AN34" s="10" t="str">
        <f t="shared" si="17"/>
        <v/>
      </c>
    </row>
    <row r="35" spans="1:42" s="6" customFormat="1" ht="34.5" customHeight="1">
      <c r="A35" s="92">
        <f t="shared" si="10"/>
        <v>23</v>
      </c>
      <c r="B35" s="98" t="str">
        <f t="shared" si="11"/>
        <v/>
      </c>
      <c r="C35" s="158"/>
      <c r="D35" s="27" t="str">
        <f t="shared" si="3"/>
        <v/>
      </c>
      <c r="E35" s="27" t="str">
        <f t="shared" si="12"/>
        <v/>
      </c>
      <c r="F35" s="102"/>
      <c r="G35" s="159"/>
      <c r="H35" s="159"/>
      <c r="I35" s="160"/>
      <c r="J35" s="161"/>
      <c r="K35" s="162"/>
      <c r="L35" s="161"/>
      <c r="M35" s="162"/>
      <c r="N35" s="32" t="str">
        <f t="shared" si="1"/>
        <v/>
      </c>
      <c r="O35" s="160"/>
      <c r="P35" s="160"/>
      <c r="Q35" s="33" t="str">
        <f t="shared" si="13"/>
        <v/>
      </c>
      <c r="R35" s="164"/>
      <c r="S35" s="36" t="str">
        <f t="shared" si="4"/>
        <v/>
      </c>
      <c r="T35" s="36" t="str">
        <f t="shared" si="5"/>
        <v/>
      </c>
      <c r="U35" s="165"/>
      <c r="V35" s="166"/>
      <c r="W35" s="167"/>
      <c r="X35" s="165"/>
      <c r="Y35" s="67" t="str">
        <f t="shared" si="14"/>
        <v/>
      </c>
      <c r="Z35" s="38" t="str">
        <f t="shared" si="15"/>
        <v/>
      </c>
      <c r="AA35" s="165"/>
      <c r="AB35" s="76" t="str">
        <f t="shared" si="16"/>
        <v/>
      </c>
      <c r="AC35" s="168"/>
      <c r="AD35" s="159"/>
      <c r="AE35" s="170"/>
      <c r="AF35" s="112"/>
      <c r="AG35" s="100"/>
      <c r="AH35" s="101"/>
      <c r="AJ35" s="9" t="str">
        <f t="shared" si="6"/>
        <v/>
      </c>
      <c r="AK35" s="9">
        <f t="shared" si="7"/>
        <v>0</v>
      </c>
      <c r="AL35" s="9" t="str">
        <f t="shared" si="8"/>
        <v/>
      </c>
      <c r="AM35" s="10">
        <f t="shared" si="9"/>
        <v>0</v>
      </c>
      <c r="AN35" s="10" t="str">
        <f t="shared" si="17"/>
        <v/>
      </c>
    </row>
    <row r="36" spans="1:42" s="6" customFormat="1" ht="34.5" customHeight="1">
      <c r="A36" s="92">
        <f t="shared" si="10"/>
        <v>24</v>
      </c>
      <c r="B36" s="98" t="str">
        <f t="shared" si="11"/>
        <v/>
      </c>
      <c r="C36" s="158"/>
      <c r="D36" s="27" t="str">
        <f t="shared" si="3"/>
        <v/>
      </c>
      <c r="E36" s="27" t="str">
        <f t="shared" si="12"/>
        <v/>
      </c>
      <c r="F36" s="102"/>
      <c r="G36" s="159"/>
      <c r="H36" s="159"/>
      <c r="I36" s="160"/>
      <c r="J36" s="161"/>
      <c r="K36" s="162"/>
      <c r="L36" s="161"/>
      <c r="M36" s="162"/>
      <c r="N36" s="32" t="str">
        <f t="shared" si="1"/>
        <v/>
      </c>
      <c r="O36" s="160"/>
      <c r="P36" s="160"/>
      <c r="Q36" s="33" t="str">
        <f t="shared" si="13"/>
        <v/>
      </c>
      <c r="R36" s="164"/>
      <c r="S36" s="36" t="str">
        <f t="shared" si="4"/>
        <v/>
      </c>
      <c r="T36" s="36" t="str">
        <f t="shared" si="5"/>
        <v/>
      </c>
      <c r="U36" s="165"/>
      <c r="V36" s="166"/>
      <c r="W36" s="167"/>
      <c r="X36" s="165"/>
      <c r="Y36" s="67" t="str">
        <f t="shared" si="14"/>
        <v/>
      </c>
      <c r="Z36" s="38" t="str">
        <f t="shared" si="15"/>
        <v/>
      </c>
      <c r="AA36" s="165"/>
      <c r="AB36" s="76" t="str">
        <f t="shared" si="16"/>
        <v/>
      </c>
      <c r="AC36" s="168"/>
      <c r="AD36" s="159"/>
      <c r="AE36" s="170"/>
      <c r="AF36" s="112"/>
      <c r="AG36" s="100"/>
      <c r="AH36" s="101"/>
      <c r="AJ36" s="9" t="str">
        <f t="shared" si="6"/>
        <v/>
      </c>
      <c r="AK36" s="9">
        <f t="shared" si="7"/>
        <v>0</v>
      </c>
      <c r="AL36" s="9" t="str">
        <f t="shared" si="8"/>
        <v/>
      </c>
      <c r="AM36" s="10">
        <f t="shared" si="9"/>
        <v>0</v>
      </c>
      <c r="AN36" s="10" t="str">
        <f t="shared" si="17"/>
        <v/>
      </c>
    </row>
    <row r="37" spans="1:42" s="6" customFormat="1" ht="34.5" customHeight="1">
      <c r="A37" s="92">
        <f t="shared" si="10"/>
        <v>25</v>
      </c>
      <c r="B37" s="98" t="str">
        <f t="shared" si="11"/>
        <v/>
      </c>
      <c r="C37" s="158"/>
      <c r="D37" s="27" t="str">
        <f t="shared" si="3"/>
        <v/>
      </c>
      <c r="E37" s="27" t="str">
        <f t="shared" si="12"/>
        <v/>
      </c>
      <c r="F37" s="102"/>
      <c r="G37" s="159"/>
      <c r="H37" s="159"/>
      <c r="I37" s="160"/>
      <c r="J37" s="161"/>
      <c r="K37" s="162"/>
      <c r="L37" s="161"/>
      <c r="M37" s="162"/>
      <c r="N37" s="32" t="str">
        <f t="shared" si="1"/>
        <v/>
      </c>
      <c r="O37" s="160"/>
      <c r="P37" s="160"/>
      <c r="Q37" s="33" t="str">
        <f t="shared" si="13"/>
        <v/>
      </c>
      <c r="R37" s="164"/>
      <c r="S37" s="36" t="str">
        <f t="shared" si="4"/>
        <v/>
      </c>
      <c r="T37" s="36" t="str">
        <f t="shared" si="5"/>
        <v/>
      </c>
      <c r="U37" s="165"/>
      <c r="V37" s="166"/>
      <c r="W37" s="167"/>
      <c r="X37" s="165"/>
      <c r="Y37" s="67" t="str">
        <f t="shared" si="14"/>
        <v/>
      </c>
      <c r="Z37" s="38" t="str">
        <f t="shared" si="15"/>
        <v/>
      </c>
      <c r="AA37" s="165"/>
      <c r="AB37" s="76" t="str">
        <f t="shared" si="16"/>
        <v/>
      </c>
      <c r="AC37" s="168"/>
      <c r="AD37" s="159"/>
      <c r="AE37" s="170"/>
      <c r="AF37" s="112"/>
      <c r="AG37" s="100"/>
      <c r="AH37" s="101"/>
      <c r="AJ37" s="9" t="str">
        <f t="shared" si="6"/>
        <v/>
      </c>
      <c r="AK37" s="9">
        <f t="shared" si="7"/>
        <v>0</v>
      </c>
      <c r="AL37" s="9" t="str">
        <f t="shared" si="8"/>
        <v/>
      </c>
      <c r="AM37" s="10">
        <f t="shared" si="9"/>
        <v>0</v>
      </c>
      <c r="AN37" s="10" t="str">
        <f t="shared" si="17"/>
        <v/>
      </c>
    </row>
    <row r="38" spans="1:42" s="6" customFormat="1" ht="34.5" customHeight="1">
      <c r="A38" s="92">
        <f t="shared" si="10"/>
        <v>26</v>
      </c>
      <c r="B38" s="98" t="str">
        <f t="shared" si="11"/>
        <v/>
      </c>
      <c r="C38" s="158"/>
      <c r="D38" s="27" t="str">
        <f t="shared" si="3"/>
        <v/>
      </c>
      <c r="E38" s="27" t="str">
        <f t="shared" si="12"/>
        <v/>
      </c>
      <c r="F38" s="102"/>
      <c r="G38" s="159"/>
      <c r="H38" s="159"/>
      <c r="I38" s="160"/>
      <c r="J38" s="161"/>
      <c r="K38" s="162"/>
      <c r="L38" s="161"/>
      <c r="M38" s="162"/>
      <c r="N38" s="32" t="str">
        <f t="shared" si="1"/>
        <v/>
      </c>
      <c r="O38" s="160"/>
      <c r="P38" s="160"/>
      <c r="Q38" s="33" t="str">
        <f t="shared" si="13"/>
        <v/>
      </c>
      <c r="R38" s="164"/>
      <c r="S38" s="36" t="str">
        <f t="shared" si="4"/>
        <v/>
      </c>
      <c r="T38" s="36" t="str">
        <f t="shared" si="5"/>
        <v/>
      </c>
      <c r="U38" s="165"/>
      <c r="V38" s="166"/>
      <c r="W38" s="167"/>
      <c r="X38" s="165"/>
      <c r="Y38" s="67" t="str">
        <f t="shared" si="14"/>
        <v/>
      </c>
      <c r="Z38" s="38" t="str">
        <f t="shared" si="15"/>
        <v/>
      </c>
      <c r="AA38" s="165"/>
      <c r="AB38" s="76" t="str">
        <f t="shared" si="16"/>
        <v/>
      </c>
      <c r="AC38" s="168"/>
      <c r="AD38" s="159"/>
      <c r="AE38" s="170"/>
      <c r="AF38" s="112"/>
      <c r="AG38" s="100"/>
      <c r="AH38" s="101"/>
      <c r="AJ38" s="9" t="str">
        <f t="shared" si="6"/>
        <v/>
      </c>
      <c r="AK38" s="9">
        <f t="shared" si="7"/>
        <v>0</v>
      </c>
      <c r="AL38" s="9" t="str">
        <f t="shared" si="8"/>
        <v/>
      </c>
      <c r="AM38" s="10">
        <f t="shared" si="9"/>
        <v>0</v>
      </c>
      <c r="AN38" s="10" t="str">
        <f t="shared" si="17"/>
        <v/>
      </c>
    </row>
    <row r="39" spans="1:42" s="6" customFormat="1" ht="34.5" customHeight="1">
      <c r="A39" s="92">
        <f t="shared" si="10"/>
        <v>27</v>
      </c>
      <c r="B39" s="98" t="str">
        <f t="shared" si="11"/>
        <v/>
      </c>
      <c r="C39" s="158"/>
      <c r="D39" s="27" t="str">
        <f t="shared" si="3"/>
        <v/>
      </c>
      <c r="E39" s="27" t="str">
        <f t="shared" si="12"/>
        <v/>
      </c>
      <c r="F39" s="102"/>
      <c r="G39" s="159"/>
      <c r="H39" s="159"/>
      <c r="I39" s="160"/>
      <c r="J39" s="161"/>
      <c r="K39" s="162"/>
      <c r="L39" s="161"/>
      <c r="M39" s="162"/>
      <c r="N39" s="32" t="str">
        <f t="shared" si="1"/>
        <v/>
      </c>
      <c r="O39" s="160"/>
      <c r="P39" s="160"/>
      <c r="Q39" s="33" t="str">
        <f t="shared" si="13"/>
        <v/>
      </c>
      <c r="R39" s="164"/>
      <c r="S39" s="36" t="str">
        <f t="shared" si="4"/>
        <v/>
      </c>
      <c r="T39" s="36" t="str">
        <f t="shared" si="5"/>
        <v/>
      </c>
      <c r="U39" s="165"/>
      <c r="V39" s="166"/>
      <c r="W39" s="167"/>
      <c r="X39" s="165"/>
      <c r="Y39" s="67" t="str">
        <f t="shared" si="14"/>
        <v/>
      </c>
      <c r="Z39" s="38" t="str">
        <f t="shared" si="15"/>
        <v/>
      </c>
      <c r="AA39" s="165"/>
      <c r="AB39" s="76" t="str">
        <f t="shared" si="16"/>
        <v/>
      </c>
      <c r="AC39" s="168"/>
      <c r="AD39" s="159"/>
      <c r="AE39" s="170"/>
      <c r="AF39" s="112"/>
      <c r="AG39" s="100"/>
      <c r="AH39" s="101"/>
      <c r="AJ39" s="9" t="str">
        <f t="shared" si="6"/>
        <v/>
      </c>
      <c r="AK39" s="9">
        <f t="shared" si="7"/>
        <v>0</v>
      </c>
      <c r="AL39" s="9" t="str">
        <f t="shared" si="8"/>
        <v/>
      </c>
      <c r="AM39" s="10">
        <f t="shared" si="9"/>
        <v>0</v>
      </c>
      <c r="AN39" s="10" t="str">
        <f t="shared" si="17"/>
        <v/>
      </c>
    </row>
    <row r="40" spans="1:42" s="6" customFormat="1" ht="34.5" customHeight="1">
      <c r="A40" s="92">
        <f t="shared" si="10"/>
        <v>28</v>
      </c>
      <c r="B40" s="98" t="str">
        <f t="shared" si="11"/>
        <v/>
      </c>
      <c r="C40" s="158"/>
      <c r="D40" s="27" t="str">
        <f t="shared" si="3"/>
        <v/>
      </c>
      <c r="E40" s="27" t="str">
        <f t="shared" si="12"/>
        <v/>
      </c>
      <c r="F40" s="102"/>
      <c r="G40" s="159"/>
      <c r="H40" s="159"/>
      <c r="I40" s="160"/>
      <c r="J40" s="161"/>
      <c r="K40" s="162"/>
      <c r="L40" s="161"/>
      <c r="M40" s="162"/>
      <c r="N40" s="32" t="str">
        <f t="shared" si="1"/>
        <v/>
      </c>
      <c r="O40" s="160"/>
      <c r="P40" s="160"/>
      <c r="Q40" s="33" t="str">
        <f t="shared" si="13"/>
        <v/>
      </c>
      <c r="R40" s="164"/>
      <c r="S40" s="36" t="str">
        <f t="shared" si="4"/>
        <v/>
      </c>
      <c r="T40" s="36" t="str">
        <f t="shared" si="5"/>
        <v/>
      </c>
      <c r="U40" s="165"/>
      <c r="V40" s="166"/>
      <c r="W40" s="167"/>
      <c r="X40" s="165"/>
      <c r="Y40" s="67" t="str">
        <f t="shared" si="14"/>
        <v/>
      </c>
      <c r="Z40" s="38" t="str">
        <f t="shared" si="15"/>
        <v/>
      </c>
      <c r="AA40" s="165"/>
      <c r="AB40" s="76" t="str">
        <f t="shared" si="16"/>
        <v/>
      </c>
      <c r="AC40" s="168"/>
      <c r="AD40" s="159"/>
      <c r="AE40" s="170"/>
      <c r="AF40" s="112"/>
      <c r="AG40" s="100"/>
      <c r="AH40" s="101"/>
      <c r="AJ40" s="9" t="str">
        <f t="shared" si="6"/>
        <v/>
      </c>
      <c r="AK40" s="9">
        <f t="shared" si="7"/>
        <v>0</v>
      </c>
      <c r="AL40" s="9" t="str">
        <f t="shared" si="8"/>
        <v/>
      </c>
      <c r="AM40" s="10">
        <f t="shared" si="9"/>
        <v>0</v>
      </c>
      <c r="AN40" s="10" t="str">
        <f t="shared" si="17"/>
        <v/>
      </c>
    </row>
    <row r="41" spans="1:42" s="6" customFormat="1" ht="34.5" customHeight="1">
      <c r="A41" s="92">
        <f t="shared" si="10"/>
        <v>29</v>
      </c>
      <c r="B41" s="98" t="str">
        <f t="shared" si="11"/>
        <v/>
      </c>
      <c r="C41" s="158"/>
      <c r="D41" s="27" t="str">
        <f t="shared" si="3"/>
        <v/>
      </c>
      <c r="E41" s="27" t="str">
        <f t="shared" si="12"/>
        <v/>
      </c>
      <c r="F41" s="102"/>
      <c r="G41" s="159"/>
      <c r="H41" s="159"/>
      <c r="I41" s="160"/>
      <c r="J41" s="161"/>
      <c r="K41" s="162"/>
      <c r="L41" s="161"/>
      <c r="M41" s="162"/>
      <c r="N41" s="32" t="str">
        <f t="shared" si="1"/>
        <v/>
      </c>
      <c r="O41" s="160"/>
      <c r="P41" s="160"/>
      <c r="Q41" s="33" t="str">
        <f t="shared" si="13"/>
        <v/>
      </c>
      <c r="R41" s="164"/>
      <c r="S41" s="36" t="str">
        <f t="shared" si="4"/>
        <v/>
      </c>
      <c r="T41" s="36" t="str">
        <f t="shared" si="5"/>
        <v/>
      </c>
      <c r="U41" s="165"/>
      <c r="V41" s="166"/>
      <c r="W41" s="167"/>
      <c r="X41" s="165"/>
      <c r="Y41" s="67" t="str">
        <f t="shared" si="14"/>
        <v/>
      </c>
      <c r="Z41" s="38" t="str">
        <f t="shared" si="15"/>
        <v/>
      </c>
      <c r="AA41" s="165"/>
      <c r="AB41" s="76" t="str">
        <f t="shared" si="16"/>
        <v/>
      </c>
      <c r="AC41" s="168"/>
      <c r="AD41" s="159"/>
      <c r="AE41" s="170"/>
      <c r="AF41" s="112"/>
      <c r="AG41" s="100"/>
      <c r="AH41" s="101"/>
      <c r="AJ41" s="9" t="str">
        <f t="shared" si="6"/>
        <v/>
      </c>
      <c r="AK41" s="9">
        <f t="shared" si="7"/>
        <v>0</v>
      </c>
      <c r="AL41" s="9" t="str">
        <f t="shared" si="8"/>
        <v/>
      </c>
      <c r="AM41" s="10">
        <f t="shared" si="9"/>
        <v>0</v>
      </c>
      <c r="AN41" s="10" t="str">
        <f t="shared" si="17"/>
        <v/>
      </c>
    </row>
    <row r="42" spans="1:42" s="6" customFormat="1" ht="34.5" customHeight="1">
      <c r="A42" s="92">
        <f t="shared" si="10"/>
        <v>30</v>
      </c>
      <c r="B42" s="98" t="str">
        <f t="shared" si="11"/>
        <v/>
      </c>
      <c r="C42" s="158"/>
      <c r="D42" s="27" t="str">
        <f t="shared" si="3"/>
        <v/>
      </c>
      <c r="E42" s="27" t="str">
        <f t="shared" si="12"/>
        <v/>
      </c>
      <c r="F42" s="102"/>
      <c r="G42" s="159"/>
      <c r="H42" s="159"/>
      <c r="I42" s="160"/>
      <c r="J42" s="161"/>
      <c r="K42" s="162"/>
      <c r="L42" s="161"/>
      <c r="M42" s="162"/>
      <c r="N42" s="32" t="str">
        <f t="shared" si="1"/>
        <v/>
      </c>
      <c r="O42" s="160"/>
      <c r="P42" s="160"/>
      <c r="Q42" s="33" t="str">
        <f t="shared" si="13"/>
        <v/>
      </c>
      <c r="R42" s="164"/>
      <c r="S42" s="36" t="str">
        <f t="shared" si="4"/>
        <v/>
      </c>
      <c r="T42" s="36" t="str">
        <f t="shared" si="5"/>
        <v/>
      </c>
      <c r="U42" s="165"/>
      <c r="V42" s="166"/>
      <c r="W42" s="167"/>
      <c r="X42" s="165"/>
      <c r="Y42" s="67" t="str">
        <f t="shared" si="14"/>
        <v/>
      </c>
      <c r="Z42" s="38" t="str">
        <f t="shared" si="15"/>
        <v/>
      </c>
      <c r="AA42" s="165"/>
      <c r="AB42" s="76" t="str">
        <f t="shared" si="16"/>
        <v/>
      </c>
      <c r="AC42" s="168"/>
      <c r="AD42" s="159"/>
      <c r="AE42" s="170"/>
      <c r="AF42" s="112"/>
      <c r="AG42" s="100"/>
      <c r="AH42" s="101"/>
      <c r="AJ42" s="9" t="str">
        <f t="shared" si="6"/>
        <v/>
      </c>
      <c r="AK42" s="9">
        <f t="shared" si="7"/>
        <v>0</v>
      </c>
      <c r="AL42" s="9" t="str">
        <f t="shared" si="8"/>
        <v/>
      </c>
      <c r="AM42" s="10">
        <f t="shared" si="9"/>
        <v>0</v>
      </c>
      <c r="AN42" s="10" t="str">
        <f t="shared" si="17"/>
        <v/>
      </c>
    </row>
    <row r="43" spans="1:42" s="6" customFormat="1" ht="34.5" customHeight="1">
      <c r="A43" s="92">
        <f t="shared" si="10"/>
        <v>31</v>
      </c>
      <c r="B43" s="98" t="str">
        <f t="shared" si="11"/>
        <v/>
      </c>
      <c r="C43" s="158"/>
      <c r="D43" s="27" t="str">
        <f t="shared" si="3"/>
        <v/>
      </c>
      <c r="E43" s="27" t="str">
        <f t="shared" si="12"/>
        <v/>
      </c>
      <c r="F43" s="102"/>
      <c r="G43" s="159"/>
      <c r="H43" s="159"/>
      <c r="I43" s="160"/>
      <c r="J43" s="161"/>
      <c r="K43" s="162"/>
      <c r="L43" s="161"/>
      <c r="M43" s="162"/>
      <c r="N43" s="32" t="str">
        <f t="shared" si="1"/>
        <v/>
      </c>
      <c r="O43" s="160"/>
      <c r="P43" s="160"/>
      <c r="Q43" s="33" t="str">
        <f t="shared" si="13"/>
        <v/>
      </c>
      <c r="R43" s="164"/>
      <c r="S43" s="36" t="str">
        <f t="shared" si="4"/>
        <v/>
      </c>
      <c r="T43" s="36" t="str">
        <f t="shared" si="5"/>
        <v/>
      </c>
      <c r="U43" s="165"/>
      <c r="V43" s="166"/>
      <c r="W43" s="167"/>
      <c r="X43" s="165"/>
      <c r="Y43" s="67" t="str">
        <f t="shared" si="14"/>
        <v/>
      </c>
      <c r="Z43" s="38" t="str">
        <f t="shared" si="15"/>
        <v/>
      </c>
      <c r="AA43" s="165"/>
      <c r="AB43" s="76" t="str">
        <f t="shared" si="16"/>
        <v/>
      </c>
      <c r="AC43" s="168"/>
      <c r="AD43" s="159"/>
      <c r="AE43" s="170"/>
      <c r="AF43" s="112"/>
      <c r="AG43" s="100"/>
      <c r="AH43" s="101"/>
      <c r="AJ43" s="9" t="str">
        <f t="shared" si="6"/>
        <v/>
      </c>
      <c r="AK43" s="9">
        <f t="shared" si="7"/>
        <v>0</v>
      </c>
      <c r="AL43" s="9" t="str">
        <f t="shared" si="8"/>
        <v/>
      </c>
      <c r="AM43" s="10">
        <f t="shared" si="9"/>
        <v>0</v>
      </c>
      <c r="AN43" s="10" t="str">
        <f t="shared" si="17"/>
        <v/>
      </c>
    </row>
    <row r="44" spans="1:42" s="6" customFormat="1" ht="34.5" customHeight="1">
      <c r="A44" s="92">
        <f t="shared" si="10"/>
        <v>32</v>
      </c>
      <c r="B44" s="98" t="str">
        <f t="shared" si="11"/>
        <v/>
      </c>
      <c r="C44" s="158"/>
      <c r="D44" s="27" t="str">
        <f t="shared" si="3"/>
        <v/>
      </c>
      <c r="E44" s="27" t="str">
        <f t="shared" si="12"/>
        <v/>
      </c>
      <c r="F44" s="102"/>
      <c r="G44" s="159"/>
      <c r="H44" s="159"/>
      <c r="I44" s="160"/>
      <c r="J44" s="161"/>
      <c r="K44" s="162"/>
      <c r="L44" s="161"/>
      <c r="M44" s="162"/>
      <c r="N44" s="32" t="str">
        <f t="shared" si="1"/>
        <v/>
      </c>
      <c r="O44" s="160"/>
      <c r="P44" s="160"/>
      <c r="Q44" s="33" t="str">
        <f t="shared" si="13"/>
        <v/>
      </c>
      <c r="R44" s="164"/>
      <c r="S44" s="36" t="str">
        <f t="shared" si="4"/>
        <v/>
      </c>
      <c r="T44" s="36" t="str">
        <f t="shared" si="5"/>
        <v/>
      </c>
      <c r="U44" s="165"/>
      <c r="V44" s="166"/>
      <c r="W44" s="167"/>
      <c r="X44" s="165"/>
      <c r="Y44" s="67" t="str">
        <f t="shared" si="14"/>
        <v/>
      </c>
      <c r="Z44" s="38" t="str">
        <f t="shared" si="15"/>
        <v/>
      </c>
      <c r="AA44" s="165"/>
      <c r="AB44" s="76" t="str">
        <f t="shared" si="16"/>
        <v/>
      </c>
      <c r="AC44" s="168"/>
      <c r="AD44" s="159"/>
      <c r="AE44" s="170"/>
      <c r="AF44" s="112"/>
      <c r="AG44" s="100"/>
      <c r="AH44" s="101"/>
      <c r="AJ44" s="9" t="str">
        <f t="shared" si="6"/>
        <v/>
      </c>
      <c r="AK44" s="9">
        <f t="shared" si="7"/>
        <v>0</v>
      </c>
      <c r="AL44" s="9" t="str">
        <f t="shared" si="8"/>
        <v/>
      </c>
      <c r="AM44" s="10">
        <f t="shared" si="9"/>
        <v>0</v>
      </c>
      <c r="AN44" s="10" t="str">
        <f t="shared" si="17"/>
        <v/>
      </c>
    </row>
    <row r="45" spans="1:42" s="6" customFormat="1" ht="34.5" customHeight="1">
      <c r="A45" s="92">
        <f t="shared" si="10"/>
        <v>33</v>
      </c>
      <c r="B45" s="98" t="str">
        <f t="shared" si="11"/>
        <v/>
      </c>
      <c r="C45" s="158"/>
      <c r="D45" s="27" t="str">
        <f t="shared" si="3"/>
        <v/>
      </c>
      <c r="E45" s="27" t="str">
        <f t="shared" si="12"/>
        <v/>
      </c>
      <c r="F45" s="102"/>
      <c r="G45" s="159"/>
      <c r="H45" s="159"/>
      <c r="I45" s="160"/>
      <c r="J45" s="161"/>
      <c r="K45" s="162"/>
      <c r="L45" s="161"/>
      <c r="M45" s="162"/>
      <c r="N45" s="32" t="str">
        <f t="shared" si="1"/>
        <v/>
      </c>
      <c r="O45" s="160"/>
      <c r="P45" s="160"/>
      <c r="Q45" s="33" t="str">
        <f t="shared" si="13"/>
        <v/>
      </c>
      <c r="R45" s="164"/>
      <c r="S45" s="36" t="str">
        <f t="shared" si="4"/>
        <v/>
      </c>
      <c r="T45" s="36" t="str">
        <f t="shared" si="5"/>
        <v/>
      </c>
      <c r="U45" s="165"/>
      <c r="V45" s="166"/>
      <c r="W45" s="167"/>
      <c r="X45" s="165"/>
      <c r="Y45" s="67" t="str">
        <f t="shared" si="14"/>
        <v/>
      </c>
      <c r="Z45" s="38" t="str">
        <f t="shared" si="15"/>
        <v/>
      </c>
      <c r="AA45" s="165"/>
      <c r="AB45" s="76" t="str">
        <f t="shared" si="16"/>
        <v/>
      </c>
      <c r="AC45" s="168"/>
      <c r="AD45" s="159"/>
      <c r="AE45" s="170"/>
      <c r="AF45" s="112"/>
      <c r="AG45" s="100"/>
      <c r="AH45" s="101"/>
      <c r="AJ45" s="9" t="str">
        <f t="shared" si="6"/>
        <v/>
      </c>
      <c r="AK45" s="9">
        <f t="shared" si="7"/>
        <v>0</v>
      </c>
      <c r="AL45" s="9" t="str">
        <f t="shared" si="8"/>
        <v/>
      </c>
      <c r="AM45" s="10">
        <f t="shared" si="9"/>
        <v>0</v>
      </c>
      <c r="AN45" s="10" t="str">
        <f t="shared" si="17"/>
        <v/>
      </c>
    </row>
    <row r="46" spans="1:42" s="6" customFormat="1" ht="34.5" customHeight="1">
      <c r="A46" s="92">
        <f t="shared" si="10"/>
        <v>34</v>
      </c>
      <c r="B46" s="98" t="str">
        <f t="shared" si="11"/>
        <v/>
      </c>
      <c r="C46" s="158"/>
      <c r="D46" s="27" t="str">
        <f t="shared" si="3"/>
        <v/>
      </c>
      <c r="E46" s="27" t="str">
        <f t="shared" si="12"/>
        <v/>
      </c>
      <c r="F46" s="102"/>
      <c r="G46" s="159"/>
      <c r="H46" s="159"/>
      <c r="I46" s="160"/>
      <c r="J46" s="161"/>
      <c r="K46" s="162"/>
      <c r="L46" s="161"/>
      <c r="M46" s="162"/>
      <c r="N46" s="32" t="str">
        <f t="shared" si="1"/>
        <v/>
      </c>
      <c r="O46" s="160"/>
      <c r="P46" s="160"/>
      <c r="Q46" s="33" t="str">
        <f t="shared" si="13"/>
        <v/>
      </c>
      <c r="R46" s="164"/>
      <c r="S46" s="36" t="str">
        <f t="shared" si="4"/>
        <v/>
      </c>
      <c r="T46" s="36" t="str">
        <f t="shared" si="5"/>
        <v/>
      </c>
      <c r="U46" s="165"/>
      <c r="V46" s="166"/>
      <c r="W46" s="167"/>
      <c r="X46" s="165"/>
      <c r="Y46" s="67" t="str">
        <f t="shared" si="14"/>
        <v/>
      </c>
      <c r="Z46" s="38" t="str">
        <f t="shared" si="15"/>
        <v/>
      </c>
      <c r="AA46" s="165"/>
      <c r="AB46" s="76" t="str">
        <f t="shared" si="16"/>
        <v/>
      </c>
      <c r="AC46" s="168"/>
      <c r="AD46" s="159"/>
      <c r="AE46" s="170"/>
      <c r="AF46" s="112"/>
      <c r="AG46" s="100"/>
      <c r="AH46" s="101"/>
      <c r="AJ46" s="9" t="str">
        <f t="shared" si="6"/>
        <v/>
      </c>
      <c r="AK46" s="9">
        <f t="shared" si="7"/>
        <v>0</v>
      </c>
      <c r="AL46" s="9" t="str">
        <f t="shared" si="8"/>
        <v/>
      </c>
      <c r="AM46" s="10">
        <f t="shared" si="9"/>
        <v>0</v>
      </c>
      <c r="AN46" s="10" t="str">
        <f t="shared" si="17"/>
        <v/>
      </c>
    </row>
    <row r="47" spans="1:42" s="6" customFormat="1" ht="34.5" customHeight="1">
      <c r="A47" s="92">
        <f t="shared" si="10"/>
        <v>35</v>
      </c>
      <c r="B47" s="98" t="str">
        <f t="shared" si="11"/>
        <v/>
      </c>
      <c r="C47" s="158"/>
      <c r="D47" s="27" t="str">
        <f t="shared" si="3"/>
        <v/>
      </c>
      <c r="E47" s="27" t="str">
        <f t="shared" si="12"/>
        <v/>
      </c>
      <c r="F47" s="102"/>
      <c r="G47" s="159"/>
      <c r="H47" s="159"/>
      <c r="I47" s="160"/>
      <c r="J47" s="161"/>
      <c r="K47" s="162"/>
      <c r="L47" s="161"/>
      <c r="M47" s="162"/>
      <c r="N47" s="32" t="str">
        <f t="shared" si="1"/>
        <v/>
      </c>
      <c r="O47" s="160"/>
      <c r="P47" s="160"/>
      <c r="Q47" s="33" t="str">
        <f t="shared" si="13"/>
        <v/>
      </c>
      <c r="R47" s="164"/>
      <c r="S47" s="36" t="str">
        <f t="shared" si="4"/>
        <v/>
      </c>
      <c r="T47" s="36" t="str">
        <f t="shared" si="5"/>
        <v/>
      </c>
      <c r="U47" s="165"/>
      <c r="V47" s="166"/>
      <c r="W47" s="167"/>
      <c r="X47" s="165"/>
      <c r="Y47" s="67" t="str">
        <f t="shared" si="14"/>
        <v/>
      </c>
      <c r="Z47" s="38" t="str">
        <f t="shared" si="15"/>
        <v/>
      </c>
      <c r="AA47" s="165"/>
      <c r="AB47" s="76" t="str">
        <f t="shared" si="16"/>
        <v/>
      </c>
      <c r="AC47" s="168"/>
      <c r="AD47" s="159"/>
      <c r="AE47" s="170"/>
      <c r="AF47" s="112"/>
      <c r="AG47" s="100"/>
      <c r="AH47" s="101"/>
      <c r="AJ47" s="9" t="str">
        <f t="shared" si="6"/>
        <v/>
      </c>
      <c r="AK47" s="9">
        <f t="shared" si="7"/>
        <v>0</v>
      </c>
      <c r="AL47" s="9" t="str">
        <f t="shared" si="8"/>
        <v/>
      </c>
      <c r="AM47" s="10">
        <f t="shared" si="9"/>
        <v>0</v>
      </c>
      <c r="AN47" s="10" t="str">
        <f t="shared" si="17"/>
        <v/>
      </c>
    </row>
    <row r="48" spans="1:42">
      <c r="AJ48" s="1">
        <f>SUM(AJ13:AJ47)</f>
        <v>3</v>
      </c>
      <c r="AK48" s="1">
        <f>SUM(AK13:AK47)</f>
        <v>0</v>
      </c>
      <c r="AL48" s="1"/>
      <c r="AM48" s="12">
        <f>IF(COUNTIF(AM13:AM47,"&gt;=2"),2,"1")</f>
        <v>2</v>
      </c>
      <c r="AN48" s="1">
        <f>IF(COUNTIF(AN13:AN47,"&gt;=1"),1,"0")</f>
        <v>1</v>
      </c>
      <c r="AO48" s="11"/>
      <c r="AP48" s="1"/>
    </row>
  </sheetData>
  <sheetProtection algorithmName="SHA-512" hashValue="9g0qEclcimgvsGohkgCMyjmfUgH2yK+CTsmplN+/KQ8BLe4O2TlvVFT6AdJX7ogXfzY/WfxGir+1EPuZuQu1yA==" saltValue="nyh6yG+F6kT9hkzgQWiT5w==" spinCount="100000" sheet="1" objects="1" scenarios="1" selectLockedCells="1" selectUnlockedCells="1"/>
  <autoFilter ref="A12:AH12" xr:uid="{69294EFE-D7AD-4E4A-B78B-F8108041A12E}"/>
  <mergeCells count="41">
    <mergeCell ref="A1:G1"/>
    <mergeCell ref="J1:N1"/>
    <mergeCell ref="A2:B2"/>
    <mergeCell ref="C2:D2"/>
    <mergeCell ref="F2:G2"/>
    <mergeCell ref="K2:N2"/>
    <mergeCell ref="A3:E4"/>
    <mergeCell ref="K3:N3"/>
    <mergeCell ref="K4:N4"/>
    <mergeCell ref="AG6:AH10"/>
    <mergeCell ref="U7:V7"/>
    <mergeCell ref="W7:AB7"/>
    <mergeCell ref="U8:V8"/>
    <mergeCell ref="Y8:Z8"/>
    <mergeCell ref="A9:A11"/>
    <mergeCell ref="B9:B11"/>
    <mergeCell ref="Q9:Q11"/>
    <mergeCell ref="C9:C11"/>
    <mergeCell ref="D9:D11"/>
    <mergeCell ref="E9:E11"/>
    <mergeCell ref="F9:F11"/>
    <mergeCell ref="G9:G11"/>
    <mergeCell ref="H9:H11"/>
    <mergeCell ref="I9:J10"/>
    <mergeCell ref="K9:L10"/>
    <mergeCell ref="M9:N10"/>
    <mergeCell ref="O9:O11"/>
    <mergeCell ref="P9:P11"/>
    <mergeCell ref="R9:R11"/>
    <mergeCell ref="S9:S11"/>
    <mergeCell ref="T9:T11"/>
    <mergeCell ref="U9:V10"/>
    <mergeCell ref="W9:AB9"/>
    <mergeCell ref="AD9:AD11"/>
    <mergeCell ref="AE9:AE11"/>
    <mergeCell ref="AF9:AF11"/>
    <mergeCell ref="W10:W11"/>
    <mergeCell ref="X10:Y10"/>
    <mergeCell ref="Z10:Z11"/>
    <mergeCell ref="AA10:AB10"/>
    <mergeCell ref="AC9:AC11"/>
  </mergeCells>
  <phoneticPr fontId="18"/>
  <conditionalFormatting sqref="H13:H31">
    <cfRule type="expression" dxfId="41" priority="6">
      <formula>$AM13&gt;=2</formula>
    </cfRule>
  </conditionalFormatting>
  <conditionalFormatting sqref="Q12">
    <cfRule type="cellIs" dxfId="40" priority="18" operator="lessThan">
      <formula>1</formula>
    </cfRule>
  </conditionalFormatting>
  <conditionalFormatting sqref="Q13:Q47">
    <cfRule type="cellIs" dxfId="39" priority="17" operator="lessThan">
      <formula>1</formula>
    </cfRule>
  </conditionalFormatting>
  <conditionalFormatting sqref="AA13:AA47">
    <cfRule type="expression" dxfId="38" priority="16">
      <formula>$Y13="mmロール紙"</formula>
    </cfRule>
  </conditionalFormatting>
  <conditionalFormatting sqref="K3">
    <cfRule type="expression" dxfId="37" priority="12">
      <formula>$AM$48=2</formula>
    </cfRule>
  </conditionalFormatting>
  <conditionalFormatting sqref="K4">
    <cfRule type="expression" dxfId="36" priority="13">
      <formula>$AN$48=1</formula>
    </cfRule>
  </conditionalFormatting>
  <conditionalFormatting sqref="K2">
    <cfRule type="expression" dxfId="35" priority="10">
      <formula>OR($AJ$48&gt;=1,$AK$48&gt;=1)</formula>
    </cfRule>
  </conditionalFormatting>
  <conditionalFormatting sqref="K2">
    <cfRule type="expression" dxfId="34" priority="11">
      <formula>$B$13=""</formula>
    </cfRule>
  </conditionalFormatting>
  <conditionalFormatting sqref="G3">
    <cfRule type="expression" dxfId="33" priority="21">
      <formula>$C$13=""</formula>
    </cfRule>
    <cfRule type="expression" dxfId="32" priority="22">
      <formula>$G$3=""</formula>
    </cfRule>
  </conditionalFormatting>
  <conditionalFormatting sqref="R13:R31 C13:C47 U13:X47 AA13:AA47 F13:M47 O13:P47">
    <cfRule type="notContainsBlanks" dxfId="31" priority="19">
      <formula>LEN(TRIM(C13))&gt;0</formula>
    </cfRule>
    <cfRule type="expression" dxfId="30" priority="20" stopIfTrue="1">
      <formula>$B13&lt;&gt;""</formula>
    </cfRule>
  </conditionalFormatting>
  <conditionalFormatting sqref="K2">
    <cfRule type="expression" dxfId="29" priority="23">
      <formula>$G$3=""</formula>
    </cfRule>
    <cfRule type="expression" dxfId="28" priority="24">
      <formula>$F$2=""</formula>
    </cfRule>
    <cfRule type="expression" dxfId="27" priority="25">
      <formula>$C$2=""</formula>
    </cfRule>
  </conditionalFormatting>
  <conditionalFormatting sqref="AD13:AD47">
    <cfRule type="expression" dxfId="26" priority="5">
      <formula>AND(COUNTIF(H13,"*■*")&gt;=1,AD13="")</formula>
    </cfRule>
    <cfRule type="expression" dxfId="25" priority="7">
      <formula>COUNTIF(H13,"*■*")=0</formula>
    </cfRule>
  </conditionalFormatting>
  <conditionalFormatting sqref="C2:D2">
    <cfRule type="expression" dxfId="24" priority="4">
      <formula>C2=""</formula>
    </cfRule>
  </conditionalFormatting>
  <conditionalFormatting sqref="C2:D2">
    <cfRule type="expression" dxfId="23" priority="3">
      <formula>$C$12=""</formula>
    </cfRule>
  </conditionalFormatting>
  <conditionalFormatting sqref="F2">
    <cfRule type="expression" dxfId="22" priority="2">
      <formula>F2=""</formula>
    </cfRule>
  </conditionalFormatting>
  <conditionalFormatting sqref="F2:G2">
    <cfRule type="expression" dxfId="21" priority="1">
      <formula>$C$12=""</formula>
    </cfRule>
  </conditionalFormatting>
  <dataValidations count="29">
    <dataValidation type="list" allowBlank="1" showInputMessage="1" showErrorMessage="1" sqref="AF13:AF47" xr:uid="{AEAC4162-1E9E-4A52-BD30-587A2A45B7B4}">
      <formula1>"✔"</formula1>
    </dataValidation>
    <dataValidation allowBlank="1" showInputMessage="1" sqref="AD9" xr:uid="{79E95CE8-20FB-4B6D-B470-E614A669CE33}"/>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H2" xr:uid="{E9C2B066-33C0-4DE1-AFB6-07159802D091}">
      <formula1>40</formula1>
    </dataValidation>
    <dataValidation allowBlank="1" showErrorMessage="1" sqref="AH13:AH47 B13:B47 T13:T47" xr:uid="{5B03CA25-04A0-4541-9E52-2BDB35BEB46E}"/>
    <dataValidation imeMode="disabled" operator="greaterThanOrEqual" allowBlank="1" showErrorMessage="1" errorTitle="無効な入力" error="自動表示されます。" prompt="自動表示されます。" sqref="Y13:Z47 AB13:AC47" xr:uid="{FE7F4DAF-DD6B-49E6-B1F0-12BAD339E7D3}"/>
    <dataValidation allowBlank="1" showErrorMessage="1" error="自動表示されます。" prompt="自動表示されます。" sqref="S13:S47 D13:E47" xr:uid="{8B181227-17DF-4733-B8C8-0598B784EF55}"/>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H3" xr:uid="{8B51C8D0-EE16-4D3A-B34A-E0EAAACC42A9}">
      <formula1>44256</formula1>
    </dataValidation>
    <dataValidation type="textLength" operator="lessThanOrEqual" allowBlank="1" showInputMessage="1" showErrorMessage="1" error="40字以内で入力してください。" prompt="40字以内で入力してください。" sqref="C2:D2" xr:uid="{43612666-88BC-4F71-930E-81BABBD543D5}">
      <formula1>40</formula1>
    </dataValidation>
    <dataValidation type="whole" imeMode="disabled" allowBlank="1" showErrorMessage="1" errorTitle="無効な入力" error="半角数字で10字以内で入力してください。" prompt="半角数字で10字以内で入力してください。" sqref="U13:U47 X13:X47 AA13:AA47" xr:uid="{36E7C2F8-B031-4F27-8CB6-36B83E13B9E3}">
      <formula1>1</formula1>
      <formula2>9999999999</formula2>
    </dataValidation>
    <dataValidation imeMode="disabled" operator="greaterThanOrEqual" allowBlank="1" showInputMessage="1" showErrorMessage="1" errorTitle="無効な入力" error="自動表示されます。" prompt="自動表示されます。" sqref="AE13:AE47" xr:uid="{22A261F5-20B9-4D03-9A93-44BD74FEF8C7}"/>
    <dataValidation type="list" imeMode="disabled" operator="greaterThanOrEqual" allowBlank="1" showErrorMessage="1" errorTitle="無効な入力" error="プルダウンより選択してください。" prompt="プルダウンより選択してください。" sqref="W21:W47" xr:uid="{3AD796DB-375E-44F2-A1F9-89A2493B3176}">
      <formula1>"（最大印刷寸法）,（最大紙寸法）,（最大紙幅）"</formula1>
    </dataValidation>
    <dataValidation type="list" imeMode="disabled" operator="greaterThanOrEqual" allowBlank="1" showErrorMessage="1" errorTitle="無効な入力" error="プルダウンより選択してください。" prompt="プルダウンより選択してください。" sqref="V13:V47" xr:uid="{85088E03-56C0-4E90-9DDB-FD728FD3C05F}">
      <formula1>"枚/h,m/min,ショット数/min"</formula1>
    </dataValidation>
    <dataValidation type="list" allowBlank="1" showErrorMessage="1" errorTitle="無効な入力" error="プルダウンより選択してください。" prompt="プルダウンより選択してください。" sqref="C13:C47" xr:uid="{F26F1889-9AC5-468E-8182-9F7B9380B47A}">
      <formula1>"印刷機（有版） ,デジタル枚葉印刷機,連帳デジタル印刷機"</formula1>
    </dataValidation>
    <dataValidation operator="greaterThanOrEqual" allowBlank="1" showErrorMessage="1" errorTitle="無効な入力" error="自動表示されます。" prompt="自動表示されます。" sqref="Q13:Q47" xr:uid="{DFF1DEE8-03FE-4B1A-BA92-3C7970E693BF}"/>
    <dataValidation type="custom" operator="greaterThanOrEqual" allowBlank="1" showInputMessage="1" showErrorMessage="1" errorTitle="無効な入力" error="自動表示されます。" prompt="自動表示されます。" sqref="Q12" xr:uid="{AA729630-6B0A-43E9-B855-94648028D8A8}">
      <formula1>K13*10=INT(K13*10)</formula1>
    </dataValidation>
    <dataValidation allowBlank="1" showErrorMessage="1" errorTitle="無効な入力" error="自動表示されます。" prompt="自動表示されます。" sqref="N13:N47" xr:uid="{C3B70918-1A7E-4C24-938D-AF892F9AE0D4}"/>
    <dataValidation type="whole" imeMode="disabled" allowBlank="1" showErrorMessage="1" errorTitle="無効な入力" error="半角数字4桁で入力してください。" prompt="半角数字4桁で入力してください。" sqref="O13:O47" xr:uid="{A6B913B1-2729-4847-AA89-CC8B5A20D88E}">
      <formula1>1900</formula1>
      <formula2>2020</formula2>
    </dataValidation>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AC13:AC47" xr:uid="{1724243A-0FA1-4F18-815A-B1E39C740BF2}">
      <formula1>1</formula1>
      <formula2>9999999999</formula2>
    </dataValidation>
    <dataValidation type="textLength" operator="lessThanOrEqual" allowBlank="1" showErrorMessage="1" errorTitle="無効な入力" error="10字以内で入力してください。" prompt="10字以内で入力してください。" sqref="L13:L47" xr:uid="{6E0A9114-E8AB-4062-B272-10426181229A}">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K13:K47 M13:M47" xr:uid="{4894BD47-1980-43DF-9536-A4D8C326D296}">
      <formula1>K13*1000=INT(K13*1000)</formula1>
    </dataValidation>
    <dataValidation type="textLength" operator="lessThanOrEqual" allowBlank="1" showErrorMessage="1" errorTitle="無効な入力" error="30字以内で入力してください。" prompt="30字以内で入力してください。" sqref="J13:J47" xr:uid="{D2B8FE0B-E90A-4E75-B1BD-E891E8ED38F4}">
      <formula1>30</formula1>
    </dataValidation>
    <dataValidation type="textLength" operator="lessThanOrEqual" allowBlank="1" showErrorMessage="1" errorTitle="無効な入力" error="40字以内で入力してください。" prompt="40字以内で入力してください。" sqref="G13:H47 AE13:AE47" xr:uid="{5687CE73-04A2-4562-BE0B-4A4E56134765}">
      <formula1>40</formula1>
    </dataValidation>
    <dataValidation imeMode="fullKatakana" operator="lessThanOrEqual" allowBlank="1" showInputMessage="1" showErrorMessage="1" sqref="E2" xr:uid="{6E24A7F4-06F2-4E68-A67E-A3F5D4D6C70B}"/>
    <dataValidation type="list" imeMode="disabled" operator="lessThanOrEqual" allowBlank="1" showErrorMessage="1" errorTitle="無効な入力" error="プルダウンより選択してください。" prompt="プルダウンより選択してください。" sqref="P13:P47" xr:uid="{A8A7EA85-2857-4066-9BEF-D7B57F2C58BA}">
      <formula1>"2011,2012,2013,2014,2015,2016,2017,2018,2019,2020,2021"</formula1>
    </dataValidation>
    <dataValidation type="list" allowBlank="1" showErrorMessage="1" errorTitle="無効な入力" error="プルダウンより選択してください。" prompt="プルダウンより選択してください。" sqref="I13:I47" xr:uid="{86623E9D-B748-4193-9478-256FE2E6AA3A}">
      <formula1>"生産効率,エネルギー効率"</formula1>
    </dataValidation>
    <dataValidation type="list" allowBlank="1" showErrorMessage="1" errorTitle="無効な入力" error="プルダウンより選択してください。" prompt="プルダウンより選択してください。" sqref="R13:R47" xr:uid="{3B367CF7-6D8C-4DA8-9DC8-FC44F6DA569C}">
      <formula1>"あり,なし"</formula1>
    </dataValidation>
    <dataValidation type="list" allowBlank="1" showErrorMessage="1" error="プルダウンより確認結果を選択してください。" prompt="プルダウンより確認結果を選択してください。" sqref="AG13:AG47" xr:uid="{3C494115-0A9F-4067-B739-DE71A8CD3FF8}">
      <formula1>"OK,NG"</formula1>
    </dataValidation>
    <dataValidation type="textLength" operator="lessThanOrEqual" allowBlank="1" showErrorMessage="1" errorTitle="無効な入力" error="200字以内で入力してください。" prompt="200字以内で入力してください。" sqref="AD13:AD47" xr:uid="{4B32907F-524E-4BA5-B33C-D1AC5FE10E90}">
      <formula1>200</formula1>
    </dataValidation>
    <dataValidation imeMode="disabled" operator="greaterThanOrEqual" allowBlank="1" showErrorMessage="1" errorTitle="無効な入力" error="プルダウンより選択してください。" prompt="プルダウンより選択してください。" sqref="W12:W20" xr:uid="{7A570AEE-14CD-4E40-996C-1D1F6F4D3140}"/>
  </dataValidations>
  <pageMargins left="0.23622047244094491" right="0.23622047244094491" top="0.74803149606299213" bottom="0.74803149606299213" header="0.31496062992125984" footer="0.31496062992125984"/>
  <pageSetup paperSize="8" scale="27"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count="1">
        <x14:dataValidation type="list" allowBlank="1" showErrorMessage="1" errorTitle="無効な入力" error="プルダウンより選択してください。" prompt="プルダウンより選択してください。" xr:uid="{4265439C-9C3E-46E3-9686-0813D646AB8A}">
          <x14:formula1>
            <xm:f>カテゴリ―番号※非表示!$J$2:$J$86</xm:f>
          </x14:formula1>
          <xm:sqref>F13:F47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313"/>
  <sheetViews>
    <sheetView view="pageBreakPreview" zoomScale="55" zoomScaleNormal="55" zoomScaleSheetLayoutView="55" zoomScalePageLayoutView="70" workbookViewId="0">
      <selection sqref="A1:G1"/>
    </sheetView>
  </sheetViews>
  <sheetFormatPr defaultColWidth="9" defaultRowHeight="11" outlineLevelCol="1"/>
  <cols>
    <col min="1" max="1" width="14.453125" style="94" customWidth="1"/>
    <col min="2" max="2" width="20.36328125" style="94" customWidth="1"/>
    <col min="3" max="3" width="29" style="2" customWidth="1"/>
    <col min="4" max="5" width="32.7265625" style="2" customWidth="1"/>
    <col min="6" max="6" width="22.08984375" style="2" bestFit="1" customWidth="1"/>
    <col min="7" max="8" width="39.08984375" style="2" customWidth="1"/>
    <col min="9" max="9" width="19.26953125" style="2" customWidth="1"/>
    <col min="10" max="10" width="22.453125" style="2" customWidth="1"/>
    <col min="11" max="11" width="24.6328125" style="2" customWidth="1"/>
    <col min="12" max="12" width="12.26953125" style="2" customWidth="1"/>
    <col min="13" max="13" width="24.6328125" style="2" customWidth="1"/>
    <col min="14" max="14" width="12.26953125" style="2" customWidth="1"/>
    <col min="15" max="17" width="18.7265625" style="2" customWidth="1"/>
    <col min="18" max="18" width="20" style="2" customWidth="1"/>
    <col min="19" max="19" width="17.08984375" style="1" customWidth="1"/>
    <col min="20" max="20" width="35.6328125" style="1" customWidth="1"/>
    <col min="21" max="21" width="16.6328125" style="2" customWidth="1"/>
    <col min="22" max="22" width="19.36328125" style="2" customWidth="1"/>
    <col min="23" max="23" width="22.08984375" style="2" customWidth="1"/>
    <col min="24" max="25" width="17.6328125" style="2" customWidth="1"/>
    <col min="26" max="26" width="6" style="2" customWidth="1"/>
    <col min="27" max="28" width="17.6328125" style="2" customWidth="1"/>
    <col min="29" max="29" width="17.36328125" style="2" customWidth="1"/>
    <col min="30" max="30" width="46.08984375" style="2" customWidth="1"/>
    <col min="31" max="31" width="41" style="2" customWidth="1"/>
    <col min="32" max="32" width="12.90625" style="2" customWidth="1"/>
    <col min="33" max="33" width="17.6328125" style="2" hidden="1" customWidth="1" outlineLevel="1"/>
    <col min="34" max="34" width="40.6328125" style="2" hidden="1" customWidth="1" outlineLevel="1"/>
    <col min="35" max="35" width="10.6328125" style="2" hidden="1" customWidth="1" collapsed="1"/>
    <col min="36" max="36" width="20.6328125" style="2" hidden="1" customWidth="1" outlineLevel="1"/>
    <col min="37" max="37" width="24.08984375" style="2" hidden="1" customWidth="1" outlineLevel="1"/>
    <col min="38" max="38" width="24.6328125" style="2" hidden="1" customWidth="1" outlineLevel="1"/>
    <col min="39" max="39" width="14" style="2" hidden="1" customWidth="1" outlineLevel="1"/>
    <col min="40" max="40" width="15.90625" style="2" hidden="1" customWidth="1" outlineLevel="1"/>
    <col min="41" max="41" width="9" style="2" customWidth="1" collapsed="1"/>
    <col min="42" max="16384" width="9" style="2"/>
  </cols>
  <sheetData>
    <row r="1" spans="1:40" ht="40" customHeight="1">
      <c r="A1" s="285" t="s">
        <v>264</v>
      </c>
      <c r="B1" s="285"/>
      <c r="C1" s="285"/>
      <c r="D1" s="285"/>
      <c r="E1" s="285"/>
      <c r="F1" s="285"/>
      <c r="G1" s="285"/>
      <c r="H1" s="183"/>
      <c r="I1" s="183"/>
      <c r="J1" s="282" t="s">
        <v>21</v>
      </c>
      <c r="K1" s="283"/>
      <c r="L1" s="283"/>
      <c r="M1" s="283"/>
      <c r="N1" s="284"/>
      <c r="O1" s="184"/>
      <c r="P1" s="184"/>
      <c r="Q1" s="184"/>
      <c r="R1" s="184"/>
      <c r="S1" s="184"/>
      <c r="T1" s="185"/>
      <c r="U1" s="184"/>
      <c r="V1" s="184"/>
      <c r="W1" s="184"/>
      <c r="X1" s="184"/>
      <c r="Y1" s="184"/>
      <c r="Z1" s="184"/>
      <c r="AA1" s="184"/>
      <c r="AB1" s="184"/>
      <c r="AC1" s="184"/>
      <c r="AD1" s="184"/>
      <c r="AE1" s="184"/>
      <c r="AF1" s="1"/>
      <c r="AK1" s="193" t="s">
        <v>283</v>
      </c>
      <c r="AL1" s="194">
        <v>44545</v>
      </c>
      <c r="AM1" s="195" t="s">
        <v>284</v>
      </c>
      <c r="AN1" s="196" t="s">
        <v>286</v>
      </c>
    </row>
    <row r="2" spans="1:40" ht="120" customHeight="1">
      <c r="A2" s="288" t="s">
        <v>55</v>
      </c>
      <c r="B2" s="277"/>
      <c r="C2" s="289"/>
      <c r="D2" s="290"/>
      <c r="E2" s="82" t="s">
        <v>63</v>
      </c>
      <c r="F2" s="286"/>
      <c r="G2" s="287"/>
      <c r="H2" s="183"/>
      <c r="I2" s="183"/>
      <c r="J2" s="69" t="s">
        <v>19</v>
      </c>
      <c r="K2" s="243" t="s">
        <v>263</v>
      </c>
      <c r="L2" s="244"/>
      <c r="M2" s="244"/>
      <c r="N2" s="245"/>
      <c r="O2" s="184"/>
      <c r="P2" s="184"/>
      <c r="Q2" s="185"/>
      <c r="R2" s="83"/>
      <c r="S2" s="83"/>
      <c r="T2" s="186"/>
      <c r="U2" s="186"/>
      <c r="V2" s="186"/>
      <c r="W2" s="186"/>
      <c r="X2" s="186"/>
      <c r="Y2" s="186"/>
      <c r="Z2" s="186"/>
      <c r="AA2" s="186"/>
      <c r="AB2" s="186"/>
      <c r="AC2" s="83"/>
      <c r="AD2" s="184"/>
      <c r="AE2" s="184"/>
      <c r="AF2" s="84"/>
    </row>
    <row r="3" spans="1:40" ht="120" customHeight="1" thickBot="1">
      <c r="A3" s="237" t="s">
        <v>287</v>
      </c>
      <c r="B3" s="238"/>
      <c r="C3" s="238"/>
      <c r="D3" s="238"/>
      <c r="E3" s="239"/>
      <c r="F3" s="85" t="s">
        <v>64</v>
      </c>
      <c r="G3" s="74"/>
      <c r="H3" s="183"/>
      <c r="I3" s="183"/>
      <c r="J3" s="69" t="s">
        <v>20</v>
      </c>
      <c r="K3" s="243" t="s">
        <v>260</v>
      </c>
      <c r="L3" s="244"/>
      <c r="M3" s="244"/>
      <c r="N3" s="245"/>
      <c r="O3" s="184"/>
      <c r="P3" s="184"/>
      <c r="Q3" s="186"/>
      <c r="R3" s="83"/>
      <c r="S3" s="83"/>
      <c r="T3" s="185"/>
      <c r="U3" s="186"/>
      <c r="V3" s="186"/>
      <c r="W3" s="186"/>
      <c r="X3" s="186"/>
      <c r="Y3" s="186"/>
      <c r="Z3" s="186"/>
      <c r="AA3" s="186"/>
      <c r="AB3" s="186"/>
      <c r="AC3" s="83"/>
      <c r="AD3" s="184"/>
      <c r="AE3" s="184"/>
      <c r="AF3" s="1"/>
    </row>
    <row r="4" spans="1:40" ht="120" customHeight="1" thickBot="1">
      <c r="A4" s="240"/>
      <c r="B4" s="241"/>
      <c r="C4" s="241"/>
      <c r="D4" s="241"/>
      <c r="E4" s="242"/>
      <c r="F4" s="86" t="s">
        <v>65</v>
      </c>
      <c r="G4" s="86">
        <f>COUNTIF($B$13:$B$312,"印刷機械")</f>
        <v>0</v>
      </c>
      <c r="H4" s="183"/>
      <c r="I4" s="183"/>
      <c r="J4" s="70" t="s">
        <v>26</v>
      </c>
      <c r="K4" s="246" t="s">
        <v>22</v>
      </c>
      <c r="L4" s="247"/>
      <c r="M4" s="247"/>
      <c r="N4" s="248"/>
      <c r="O4" s="184"/>
      <c r="P4" s="184"/>
      <c r="Q4" s="186"/>
      <c r="R4" s="83"/>
      <c r="S4" s="83"/>
      <c r="T4" s="185"/>
      <c r="U4" s="184"/>
      <c r="V4" s="184"/>
      <c r="W4" s="184"/>
      <c r="X4" s="184"/>
      <c r="Y4" s="184"/>
      <c r="Z4" s="184"/>
      <c r="AA4" s="184"/>
      <c r="AB4" s="184"/>
      <c r="AC4" s="83"/>
      <c r="AD4" s="184"/>
      <c r="AE4" s="184"/>
      <c r="AF4" s="1"/>
      <c r="AG4" s="198" t="s">
        <v>29</v>
      </c>
      <c r="AH4" s="5">
        <f>COUNTIF(AG13:AG312,"OK")</f>
        <v>0</v>
      </c>
    </row>
    <row r="5" spans="1:40" s="3" customFormat="1" ht="90" customHeight="1" thickBot="1">
      <c r="A5" s="87"/>
      <c r="B5" s="88"/>
      <c r="C5" s="88"/>
      <c r="D5" s="88"/>
      <c r="E5" s="88"/>
      <c r="F5" s="88"/>
      <c r="G5" s="88"/>
      <c r="H5" s="90"/>
      <c r="I5" s="90"/>
      <c r="J5" s="88"/>
      <c r="K5" s="88"/>
      <c r="L5" s="88"/>
      <c r="M5" s="88"/>
      <c r="N5" s="88"/>
      <c r="O5" s="88"/>
      <c r="P5" s="88"/>
      <c r="Q5" s="88"/>
      <c r="R5" s="88"/>
      <c r="S5" s="88"/>
      <c r="T5" s="88"/>
      <c r="U5" s="187"/>
      <c r="V5" s="187"/>
      <c r="W5" s="88"/>
      <c r="X5" s="88"/>
      <c r="Y5" s="88"/>
      <c r="Z5" s="88"/>
      <c r="AA5" s="88"/>
      <c r="AB5" s="88"/>
      <c r="AC5" s="88"/>
      <c r="AD5" s="88"/>
      <c r="AE5" s="192"/>
      <c r="AF5" s="88"/>
      <c r="AG5" s="90"/>
    </row>
    <row r="6" spans="1:40" s="6" customFormat="1" ht="36" customHeight="1">
      <c r="A6" s="71" t="s">
        <v>27</v>
      </c>
      <c r="B6" s="95">
        <v>1</v>
      </c>
      <c r="C6" s="95">
        <v>2</v>
      </c>
      <c r="D6" s="95">
        <v>3</v>
      </c>
      <c r="E6" s="72">
        <v>4</v>
      </c>
      <c r="F6" s="72">
        <v>5</v>
      </c>
      <c r="G6" s="95">
        <v>6</v>
      </c>
      <c r="H6" s="95">
        <v>7</v>
      </c>
      <c r="I6" s="72">
        <v>8</v>
      </c>
      <c r="J6" s="72">
        <v>9</v>
      </c>
      <c r="K6" s="72">
        <v>10</v>
      </c>
      <c r="L6" s="72">
        <v>11</v>
      </c>
      <c r="M6" s="72">
        <v>12</v>
      </c>
      <c r="N6" s="72">
        <v>13</v>
      </c>
      <c r="O6" s="72">
        <v>14</v>
      </c>
      <c r="P6" s="72">
        <v>15</v>
      </c>
      <c r="Q6" s="72">
        <v>16</v>
      </c>
      <c r="R6" s="72">
        <v>17</v>
      </c>
      <c r="S6" s="72">
        <v>18</v>
      </c>
      <c r="T6" s="72">
        <v>19</v>
      </c>
      <c r="U6" s="72">
        <v>20</v>
      </c>
      <c r="V6" s="72">
        <v>21</v>
      </c>
      <c r="W6" s="72">
        <v>22</v>
      </c>
      <c r="X6" s="72">
        <v>23</v>
      </c>
      <c r="Y6" s="72">
        <v>24</v>
      </c>
      <c r="Z6" s="72">
        <v>25</v>
      </c>
      <c r="AA6" s="72">
        <v>26</v>
      </c>
      <c r="AB6" s="72">
        <v>27</v>
      </c>
      <c r="AC6" s="72">
        <v>28</v>
      </c>
      <c r="AD6" s="155">
        <v>29</v>
      </c>
      <c r="AE6" s="188">
        <v>30</v>
      </c>
      <c r="AF6" s="110">
        <v>31</v>
      </c>
      <c r="AG6" s="249" t="s">
        <v>17</v>
      </c>
      <c r="AH6" s="250"/>
    </row>
    <row r="7" spans="1:40" s="6" customFormat="1" ht="39">
      <c r="A7" s="16" t="s">
        <v>11</v>
      </c>
      <c r="B7" s="96" t="s">
        <v>12</v>
      </c>
      <c r="C7" s="96" t="s">
        <v>12</v>
      </c>
      <c r="D7" s="96" t="s">
        <v>12</v>
      </c>
      <c r="E7" s="17" t="s">
        <v>75</v>
      </c>
      <c r="F7" s="17" t="s">
        <v>48</v>
      </c>
      <c r="G7" s="96" t="s">
        <v>12</v>
      </c>
      <c r="H7" s="96" t="s">
        <v>12</v>
      </c>
      <c r="I7" s="17" t="s">
        <v>13</v>
      </c>
      <c r="J7" s="17" t="s">
        <v>13</v>
      </c>
      <c r="K7" s="180" t="s">
        <v>13</v>
      </c>
      <c r="L7" s="17" t="s">
        <v>13</v>
      </c>
      <c r="M7" s="180" t="s">
        <v>13</v>
      </c>
      <c r="N7" s="17" t="s">
        <v>13</v>
      </c>
      <c r="O7" s="17" t="s">
        <v>13</v>
      </c>
      <c r="P7" s="17" t="s">
        <v>13</v>
      </c>
      <c r="Q7" s="17" t="s">
        <v>13</v>
      </c>
      <c r="R7" s="17" t="s">
        <v>13</v>
      </c>
      <c r="S7" s="17" t="s">
        <v>48</v>
      </c>
      <c r="T7" s="17" t="s">
        <v>48</v>
      </c>
      <c r="U7" s="255" t="s">
        <v>13</v>
      </c>
      <c r="V7" s="256"/>
      <c r="W7" s="255" t="s">
        <v>48</v>
      </c>
      <c r="X7" s="257"/>
      <c r="Y7" s="257"/>
      <c r="Z7" s="257"/>
      <c r="AA7" s="257"/>
      <c r="AB7" s="256"/>
      <c r="AC7" s="17" t="s">
        <v>13</v>
      </c>
      <c r="AD7" s="156" t="s">
        <v>75</v>
      </c>
      <c r="AE7" s="189" t="s">
        <v>13</v>
      </c>
      <c r="AF7" s="111" t="s">
        <v>13</v>
      </c>
      <c r="AG7" s="251"/>
      <c r="AH7" s="252"/>
    </row>
    <row r="8" spans="1:40" s="6" customFormat="1" ht="31.5" customHeight="1" thickBot="1">
      <c r="A8" s="191" t="s">
        <v>66</v>
      </c>
      <c r="B8" s="19" t="s">
        <v>28</v>
      </c>
      <c r="C8" s="18" t="s">
        <v>15</v>
      </c>
      <c r="D8" s="19" t="s">
        <v>28</v>
      </c>
      <c r="E8" s="19" t="s">
        <v>28</v>
      </c>
      <c r="F8" s="18" t="s">
        <v>15</v>
      </c>
      <c r="G8" s="18" t="s">
        <v>15</v>
      </c>
      <c r="H8" s="18" t="s">
        <v>15</v>
      </c>
      <c r="I8" s="18" t="s">
        <v>15</v>
      </c>
      <c r="J8" s="18" t="s">
        <v>15</v>
      </c>
      <c r="K8" s="18" t="s">
        <v>15</v>
      </c>
      <c r="L8" s="18" t="s">
        <v>15</v>
      </c>
      <c r="M8" s="18" t="s">
        <v>15</v>
      </c>
      <c r="N8" s="19" t="s">
        <v>28</v>
      </c>
      <c r="O8" s="18" t="s">
        <v>15</v>
      </c>
      <c r="P8" s="18" t="s">
        <v>15</v>
      </c>
      <c r="Q8" s="19" t="s">
        <v>28</v>
      </c>
      <c r="R8" s="18" t="s">
        <v>15</v>
      </c>
      <c r="S8" s="19" t="s">
        <v>28</v>
      </c>
      <c r="T8" s="19" t="s">
        <v>28</v>
      </c>
      <c r="U8" s="258" t="s">
        <v>15</v>
      </c>
      <c r="V8" s="259"/>
      <c r="W8" s="80" t="s">
        <v>45</v>
      </c>
      <c r="X8" s="81" t="s">
        <v>45</v>
      </c>
      <c r="Y8" s="260" t="s">
        <v>46</v>
      </c>
      <c r="Z8" s="261"/>
      <c r="AA8" s="80" t="s">
        <v>45</v>
      </c>
      <c r="AB8" s="181" t="s">
        <v>46</v>
      </c>
      <c r="AC8" s="114" t="s">
        <v>16</v>
      </c>
      <c r="AD8" s="157" t="s">
        <v>80</v>
      </c>
      <c r="AE8" s="190" t="s">
        <v>16</v>
      </c>
      <c r="AF8" s="113" t="s">
        <v>77</v>
      </c>
      <c r="AG8" s="251"/>
      <c r="AH8" s="252"/>
    </row>
    <row r="9" spans="1:40" s="6" customFormat="1" ht="35.25" customHeight="1">
      <c r="A9" s="262" t="s">
        <v>14</v>
      </c>
      <c r="B9" s="265" t="s">
        <v>68</v>
      </c>
      <c r="C9" s="265" t="s">
        <v>69</v>
      </c>
      <c r="D9" s="228" t="s">
        <v>55</v>
      </c>
      <c r="E9" s="224" t="s">
        <v>56</v>
      </c>
      <c r="F9" s="224" t="s">
        <v>81</v>
      </c>
      <c r="G9" s="228" t="s">
        <v>0</v>
      </c>
      <c r="H9" s="228" t="s">
        <v>2</v>
      </c>
      <c r="I9" s="231" t="s">
        <v>70</v>
      </c>
      <c r="J9" s="232"/>
      <c r="K9" s="231" t="s">
        <v>57</v>
      </c>
      <c r="L9" s="235"/>
      <c r="M9" s="231" t="s">
        <v>59</v>
      </c>
      <c r="N9" s="235"/>
      <c r="O9" s="222" t="s">
        <v>71</v>
      </c>
      <c r="P9" s="222" t="s">
        <v>72</v>
      </c>
      <c r="Q9" s="266" t="s">
        <v>18</v>
      </c>
      <c r="R9" s="219" t="s">
        <v>73</v>
      </c>
      <c r="S9" s="224" t="s">
        <v>40</v>
      </c>
      <c r="T9" s="224" t="s">
        <v>41</v>
      </c>
      <c r="U9" s="226" t="s">
        <v>47</v>
      </c>
      <c r="V9" s="227"/>
      <c r="W9" s="208" t="s">
        <v>58</v>
      </c>
      <c r="X9" s="208"/>
      <c r="Y9" s="208"/>
      <c r="Z9" s="208"/>
      <c r="AA9" s="208"/>
      <c r="AB9" s="209"/>
      <c r="AC9" s="219" t="s">
        <v>79</v>
      </c>
      <c r="AD9" s="210" t="s">
        <v>76</v>
      </c>
      <c r="AE9" s="213" t="s">
        <v>1</v>
      </c>
      <c r="AF9" s="215" t="s">
        <v>78</v>
      </c>
      <c r="AG9" s="251"/>
      <c r="AH9" s="252"/>
    </row>
    <row r="10" spans="1:40" s="6" customFormat="1" ht="30" customHeight="1">
      <c r="A10" s="263"/>
      <c r="B10" s="229"/>
      <c r="C10" s="229"/>
      <c r="D10" s="229"/>
      <c r="E10" s="269"/>
      <c r="F10" s="225"/>
      <c r="G10" s="229"/>
      <c r="H10" s="229"/>
      <c r="I10" s="233"/>
      <c r="J10" s="234"/>
      <c r="K10" s="233"/>
      <c r="L10" s="236"/>
      <c r="M10" s="233"/>
      <c r="N10" s="236"/>
      <c r="O10" s="223"/>
      <c r="P10" s="223"/>
      <c r="Q10" s="267"/>
      <c r="R10" s="220"/>
      <c r="S10" s="225"/>
      <c r="T10" s="225"/>
      <c r="U10" s="226"/>
      <c r="V10" s="227"/>
      <c r="W10" s="217" t="s">
        <v>74</v>
      </c>
      <c r="X10" s="217" t="s">
        <v>51</v>
      </c>
      <c r="Y10" s="217"/>
      <c r="Z10" s="217" t="s">
        <v>49</v>
      </c>
      <c r="AA10" s="217" t="s">
        <v>44</v>
      </c>
      <c r="AB10" s="218"/>
      <c r="AC10" s="220"/>
      <c r="AD10" s="211"/>
      <c r="AE10" s="213"/>
      <c r="AF10" s="216"/>
      <c r="AG10" s="253"/>
      <c r="AH10" s="254"/>
    </row>
    <row r="11" spans="1:40" s="6" customFormat="1" ht="19.5">
      <c r="A11" s="264"/>
      <c r="B11" s="230"/>
      <c r="C11" s="230"/>
      <c r="D11" s="230"/>
      <c r="E11" s="270"/>
      <c r="F11" s="208"/>
      <c r="G11" s="230"/>
      <c r="H11" s="230"/>
      <c r="I11" s="21" t="s">
        <v>67</v>
      </c>
      <c r="J11" s="21" t="s">
        <v>8</v>
      </c>
      <c r="K11" s="22" t="s">
        <v>3</v>
      </c>
      <c r="L11" s="21" t="s">
        <v>4</v>
      </c>
      <c r="M11" s="23" t="s">
        <v>5</v>
      </c>
      <c r="N11" s="20" t="s">
        <v>4</v>
      </c>
      <c r="O11" s="212"/>
      <c r="P11" s="212"/>
      <c r="Q11" s="268"/>
      <c r="R11" s="221"/>
      <c r="S11" s="208"/>
      <c r="T11" s="208"/>
      <c r="U11" s="59" t="s">
        <v>42</v>
      </c>
      <c r="V11" s="60" t="s">
        <v>4</v>
      </c>
      <c r="W11" s="217"/>
      <c r="X11" s="59" t="s">
        <v>3</v>
      </c>
      <c r="Y11" s="60" t="s">
        <v>4</v>
      </c>
      <c r="Z11" s="217"/>
      <c r="AA11" s="59" t="s">
        <v>3</v>
      </c>
      <c r="AB11" s="75" t="s">
        <v>4</v>
      </c>
      <c r="AC11" s="221"/>
      <c r="AD11" s="212"/>
      <c r="AE11" s="214"/>
      <c r="AF11" s="216"/>
      <c r="AG11" s="24" t="s">
        <v>6</v>
      </c>
      <c r="AH11" s="25" t="s">
        <v>1</v>
      </c>
    </row>
    <row r="12" spans="1:40" s="6" customFormat="1" ht="48" customHeight="1">
      <c r="A12" s="50" t="s">
        <v>9</v>
      </c>
      <c r="B12" s="103" t="s">
        <v>37</v>
      </c>
      <c r="C12" s="51" t="s">
        <v>285</v>
      </c>
      <c r="D12" s="104" t="s">
        <v>280</v>
      </c>
      <c r="E12" s="104" t="s">
        <v>279</v>
      </c>
      <c r="F12" s="52">
        <v>5</v>
      </c>
      <c r="G12" s="53" t="s">
        <v>38</v>
      </c>
      <c r="H12" s="53" t="s">
        <v>7</v>
      </c>
      <c r="I12" s="52" t="s">
        <v>52</v>
      </c>
      <c r="J12" s="53" t="s">
        <v>39</v>
      </c>
      <c r="K12" s="54">
        <v>10000</v>
      </c>
      <c r="L12" s="53" t="s">
        <v>50</v>
      </c>
      <c r="M12" s="54">
        <v>15000</v>
      </c>
      <c r="N12" s="104" t="str">
        <f t="shared" ref="N12" si="0">IF(L12="","",L12)</f>
        <v>枚/h</v>
      </c>
      <c r="O12" s="52">
        <v>2010</v>
      </c>
      <c r="P12" s="52">
        <v>2018</v>
      </c>
      <c r="Q12" s="33">
        <f t="shared" ref="Q12" si="1">IF($K12="","",ROUNDDOWN((ABS($K12-$M12)/$K12)/($P12-$O12)*100,1))</f>
        <v>6.2</v>
      </c>
      <c r="R12" s="56" t="s">
        <v>10</v>
      </c>
      <c r="S12" s="105" t="str">
        <f>U12&amp;V12</f>
        <v>15000枚/h</v>
      </c>
      <c r="T12" s="105" t="str">
        <f>W12&amp;X12&amp;Y12&amp;Z12&amp;AA12&amp;AB12</f>
        <v>(最大印刷寸法)1000mm×1000mm</v>
      </c>
      <c r="U12" s="61">
        <v>15000</v>
      </c>
      <c r="V12" s="62" t="s">
        <v>43</v>
      </c>
      <c r="W12" s="52" t="s">
        <v>288</v>
      </c>
      <c r="X12" s="61">
        <v>1000</v>
      </c>
      <c r="Y12" s="106" t="str">
        <f t="shared" ref="Y12:Y75" si="2">IF(W12="","",IF(W12="(最大紙幅)","mmロール紙","mm"))</f>
        <v>mm</v>
      </c>
      <c r="Z12" s="104" t="str">
        <f>IF(W12="","",IF(Y12="mmロール紙","","×"))</f>
        <v>×</v>
      </c>
      <c r="AA12" s="61">
        <v>1000</v>
      </c>
      <c r="AB12" s="107" t="str">
        <f>IF(Y12="mm","mm","")</f>
        <v>mm</v>
      </c>
      <c r="AC12" s="55">
        <v>22000</v>
      </c>
      <c r="AD12" s="136" t="s">
        <v>265</v>
      </c>
      <c r="AE12" s="77"/>
      <c r="AF12" s="112"/>
      <c r="AG12" s="57" t="s">
        <v>30</v>
      </c>
      <c r="AH12" s="58"/>
      <c r="AJ12" s="7" t="s">
        <v>23</v>
      </c>
      <c r="AK12" s="7" t="s">
        <v>228</v>
      </c>
      <c r="AL12" s="7"/>
      <c r="AM12" s="8" t="s">
        <v>24</v>
      </c>
      <c r="AN12" s="8" t="s">
        <v>25</v>
      </c>
    </row>
    <row r="13" spans="1:40" s="6" customFormat="1" ht="34.5" customHeight="1">
      <c r="A13" s="92">
        <f>ROW()-12</f>
        <v>1</v>
      </c>
      <c r="B13" s="98" t="str">
        <f>IF($C13="","","印刷機械")</f>
        <v/>
      </c>
      <c r="C13" s="26"/>
      <c r="D13" s="27" t="str">
        <f>IF($B13&lt;&gt;"",$C$2,"")</f>
        <v/>
      </c>
      <c r="E13" s="27" t="str">
        <f>IF($B13&lt;&gt;"",$F$2,"")</f>
        <v/>
      </c>
      <c r="F13" s="173"/>
      <c r="G13" s="28"/>
      <c r="H13" s="28"/>
      <c r="I13" s="29"/>
      <c r="J13" s="30"/>
      <c r="K13" s="31"/>
      <c r="L13" s="30"/>
      <c r="M13" s="31"/>
      <c r="N13" s="32" t="str">
        <f t="shared" ref="N13:N75" si="3">IF(L13="","",L13)</f>
        <v/>
      </c>
      <c r="O13" s="73"/>
      <c r="P13" s="29"/>
      <c r="Q13" s="33" t="str">
        <f>IFERROR(IF($K13="","",ROUNDDOWN((ABS($K13-$M13)/$K13)/($P13-$O13)*100,1)),"")</f>
        <v/>
      </c>
      <c r="R13" s="35"/>
      <c r="S13" s="36" t="str">
        <f t="shared" ref="S13:S77" si="4">U13&amp;V13</f>
        <v/>
      </c>
      <c r="T13" s="36" t="str">
        <f t="shared" ref="T13:T77" si="5">W13&amp;X13&amp;Y13&amp;Z13&amp;AA13&amp;AB13</f>
        <v/>
      </c>
      <c r="U13" s="63"/>
      <c r="V13" s="64"/>
      <c r="W13" s="37"/>
      <c r="X13" s="63"/>
      <c r="Y13" s="67" t="str">
        <f t="shared" si="2"/>
        <v/>
      </c>
      <c r="Z13" s="38" t="str">
        <f>IF(W13="","",IF(Y13="mmロール紙","","×"))</f>
        <v/>
      </c>
      <c r="AA13" s="63"/>
      <c r="AB13" s="76" t="str">
        <f>IF(Y13="mm","mm","")</f>
        <v/>
      </c>
      <c r="AC13" s="34"/>
      <c r="AD13" s="179"/>
      <c r="AE13" s="78"/>
      <c r="AF13" s="112"/>
      <c r="AG13" s="175"/>
      <c r="AH13" s="176"/>
      <c r="AJ13" s="197" t="str">
        <f t="shared" ref="AJ13:AJ76" si="6">IF(AND(($B13&lt;&gt;""),(OR(C13="",G13="",H13="",I13="",J13="",K13="",L13="",M13="",O13="",P13="",F13="",R13="",U13="",V13="",W13="",X13="",AA13=""))),1,"")</f>
        <v/>
      </c>
      <c r="AK13" s="197">
        <f t="shared" ref="AK13:AK76" si="7">IF(AND($H13&lt;&gt;"",COUNTIF($H13,"*■*")&gt;0,$AD13=""),1,0)</f>
        <v>0</v>
      </c>
      <c r="AL13" s="197" t="str">
        <f t="shared" ref="AL13:AL76" si="8">IF(H13="","",TEXT(H13,"G/標準"))</f>
        <v/>
      </c>
      <c r="AM13" s="10">
        <f>IF(AL13="",0,COUNTIF($AL$13:$AL$1048576,AL13))</f>
        <v>0</v>
      </c>
      <c r="AN13" s="10" t="str">
        <f>IF(Q13&lt;1,1,"")</f>
        <v/>
      </c>
    </row>
    <row r="14" spans="1:40" s="6" customFormat="1" ht="34.5" customHeight="1">
      <c r="A14" s="92">
        <f t="shared" ref="A14:A77" si="9">ROW()-12</f>
        <v>2</v>
      </c>
      <c r="B14" s="98" t="str">
        <f t="shared" ref="B14:B77" si="10">IF($C14="","","印刷機械")</f>
        <v/>
      </c>
      <c r="C14" s="26"/>
      <c r="D14" s="27" t="str">
        <f>IF($B14&lt;&gt;"",$C$2,"")</f>
        <v/>
      </c>
      <c r="E14" s="27" t="str">
        <f t="shared" ref="E14:E77" si="11">IF($B14&lt;&gt;"",$F$2,"")</f>
        <v/>
      </c>
      <c r="F14" s="173"/>
      <c r="G14" s="28"/>
      <c r="H14" s="28"/>
      <c r="I14" s="29"/>
      <c r="J14" s="30"/>
      <c r="K14" s="31"/>
      <c r="L14" s="30"/>
      <c r="M14" s="31"/>
      <c r="N14" s="32" t="str">
        <f t="shared" si="3"/>
        <v/>
      </c>
      <c r="O14" s="73"/>
      <c r="P14" s="29"/>
      <c r="Q14" s="33" t="str">
        <f t="shared" ref="Q14:Q77" si="12">IFERROR(IF($K14="","",ROUNDDOWN((ABS($K14-$M14)/$K14)/($P14-$O14)*100,1)),"")</f>
        <v/>
      </c>
      <c r="R14" s="35"/>
      <c r="S14" s="36" t="str">
        <f t="shared" si="4"/>
        <v/>
      </c>
      <c r="T14" s="36" t="str">
        <f t="shared" si="5"/>
        <v/>
      </c>
      <c r="U14" s="63"/>
      <c r="V14" s="64"/>
      <c r="W14" s="37"/>
      <c r="X14" s="63"/>
      <c r="Y14" s="67" t="str">
        <f t="shared" si="2"/>
        <v/>
      </c>
      <c r="Z14" s="38" t="str">
        <f t="shared" ref="Z14:Z77" si="13">IF(W14="","",IF(Y14="mmロール紙","","×"))</f>
        <v/>
      </c>
      <c r="AA14" s="63"/>
      <c r="AB14" s="76" t="str">
        <f t="shared" ref="AB14:AB77" si="14">IF(Y14="mm","mm","")</f>
        <v/>
      </c>
      <c r="AC14" s="34"/>
      <c r="AD14" s="179"/>
      <c r="AE14" s="78"/>
      <c r="AF14" s="112"/>
      <c r="AG14" s="175"/>
      <c r="AH14" s="176"/>
      <c r="AJ14" s="197" t="str">
        <f t="shared" si="6"/>
        <v/>
      </c>
      <c r="AK14" s="197">
        <f t="shared" si="7"/>
        <v>0</v>
      </c>
      <c r="AL14" s="197" t="str">
        <f t="shared" si="8"/>
        <v/>
      </c>
      <c r="AM14" s="10">
        <f t="shared" ref="AM14:AM77" si="15">IF(AL14="",0,COUNTIF($AL$13:$AL$1048576,AL14))</f>
        <v>0</v>
      </c>
      <c r="AN14" s="10" t="str">
        <f t="shared" ref="AN14:AN76" si="16">IF(Q14&lt;1,1,"")</f>
        <v/>
      </c>
    </row>
    <row r="15" spans="1:40" s="6" customFormat="1" ht="34.5" customHeight="1">
      <c r="A15" s="92">
        <f t="shared" si="9"/>
        <v>3</v>
      </c>
      <c r="B15" s="98" t="str">
        <f t="shared" si="10"/>
        <v/>
      </c>
      <c r="C15" s="26"/>
      <c r="D15" s="27" t="str">
        <f t="shared" ref="D15:D77" si="17">IF($B15&lt;&gt;"",$C$2,"")</f>
        <v/>
      </c>
      <c r="E15" s="27" t="str">
        <f t="shared" si="11"/>
        <v/>
      </c>
      <c r="F15" s="173"/>
      <c r="G15" s="28"/>
      <c r="H15" s="28"/>
      <c r="I15" s="29"/>
      <c r="J15" s="30"/>
      <c r="K15" s="31"/>
      <c r="L15" s="30"/>
      <c r="M15" s="31"/>
      <c r="N15" s="32" t="str">
        <f t="shared" si="3"/>
        <v/>
      </c>
      <c r="O15" s="29"/>
      <c r="P15" s="29"/>
      <c r="Q15" s="33" t="str">
        <f t="shared" si="12"/>
        <v/>
      </c>
      <c r="R15" s="35"/>
      <c r="S15" s="36" t="str">
        <f t="shared" si="4"/>
        <v/>
      </c>
      <c r="T15" s="36" t="str">
        <f t="shared" si="5"/>
        <v/>
      </c>
      <c r="U15" s="63"/>
      <c r="V15" s="64"/>
      <c r="W15" s="37"/>
      <c r="X15" s="63"/>
      <c r="Y15" s="67" t="str">
        <f t="shared" si="2"/>
        <v/>
      </c>
      <c r="Z15" s="38" t="str">
        <f t="shared" si="13"/>
        <v/>
      </c>
      <c r="AA15" s="63"/>
      <c r="AB15" s="76" t="str">
        <f t="shared" si="14"/>
        <v/>
      </c>
      <c r="AC15" s="34"/>
      <c r="AD15" s="28"/>
      <c r="AE15" s="78"/>
      <c r="AF15" s="112"/>
      <c r="AG15" s="175"/>
      <c r="AH15" s="176"/>
      <c r="AJ15" s="197" t="str">
        <f t="shared" si="6"/>
        <v/>
      </c>
      <c r="AK15" s="197">
        <f t="shared" si="7"/>
        <v>0</v>
      </c>
      <c r="AL15" s="197" t="str">
        <f t="shared" si="8"/>
        <v/>
      </c>
      <c r="AM15" s="10">
        <f t="shared" si="15"/>
        <v>0</v>
      </c>
      <c r="AN15" s="10" t="str">
        <f t="shared" si="16"/>
        <v/>
      </c>
    </row>
    <row r="16" spans="1:40" s="6" customFormat="1" ht="34.5" customHeight="1">
      <c r="A16" s="92">
        <f t="shared" si="9"/>
        <v>4</v>
      </c>
      <c r="B16" s="98" t="str">
        <f t="shared" si="10"/>
        <v/>
      </c>
      <c r="C16" s="26"/>
      <c r="D16" s="27" t="str">
        <f t="shared" si="17"/>
        <v/>
      </c>
      <c r="E16" s="27" t="str">
        <f t="shared" si="11"/>
        <v/>
      </c>
      <c r="F16" s="173"/>
      <c r="G16" s="28"/>
      <c r="H16" s="28"/>
      <c r="I16" s="29"/>
      <c r="J16" s="30"/>
      <c r="K16" s="31"/>
      <c r="L16" s="30"/>
      <c r="M16" s="31"/>
      <c r="N16" s="32" t="str">
        <f t="shared" si="3"/>
        <v/>
      </c>
      <c r="O16" s="29"/>
      <c r="P16" s="29"/>
      <c r="Q16" s="33" t="str">
        <f t="shared" si="12"/>
        <v/>
      </c>
      <c r="R16" s="35"/>
      <c r="S16" s="36" t="str">
        <f t="shared" si="4"/>
        <v/>
      </c>
      <c r="T16" s="36" t="str">
        <f t="shared" si="5"/>
        <v/>
      </c>
      <c r="U16" s="63"/>
      <c r="V16" s="64"/>
      <c r="W16" s="37"/>
      <c r="X16" s="63"/>
      <c r="Y16" s="67" t="str">
        <f t="shared" si="2"/>
        <v/>
      </c>
      <c r="Z16" s="38" t="str">
        <f t="shared" si="13"/>
        <v/>
      </c>
      <c r="AA16" s="63"/>
      <c r="AB16" s="76" t="str">
        <f t="shared" si="14"/>
        <v/>
      </c>
      <c r="AC16" s="34"/>
      <c r="AD16" s="179"/>
      <c r="AE16" s="78"/>
      <c r="AF16" s="112"/>
      <c r="AG16" s="175"/>
      <c r="AH16" s="176"/>
      <c r="AJ16" s="197" t="str">
        <f t="shared" si="6"/>
        <v/>
      </c>
      <c r="AK16" s="197">
        <f t="shared" si="7"/>
        <v>0</v>
      </c>
      <c r="AL16" s="197" t="str">
        <f t="shared" si="8"/>
        <v/>
      </c>
      <c r="AM16" s="10">
        <f t="shared" si="15"/>
        <v>0</v>
      </c>
      <c r="AN16" s="10" t="str">
        <f t="shared" si="16"/>
        <v/>
      </c>
    </row>
    <row r="17" spans="1:40" s="6" customFormat="1" ht="34.5" customHeight="1">
      <c r="A17" s="92">
        <f t="shared" si="9"/>
        <v>5</v>
      </c>
      <c r="B17" s="98" t="str">
        <f t="shared" si="10"/>
        <v/>
      </c>
      <c r="C17" s="26"/>
      <c r="D17" s="27" t="str">
        <f t="shared" si="17"/>
        <v/>
      </c>
      <c r="E17" s="27" t="str">
        <f t="shared" si="11"/>
        <v/>
      </c>
      <c r="F17" s="173"/>
      <c r="G17" s="28"/>
      <c r="H17" s="28"/>
      <c r="I17" s="29"/>
      <c r="J17" s="30"/>
      <c r="K17" s="31"/>
      <c r="L17" s="30"/>
      <c r="M17" s="31"/>
      <c r="N17" s="32" t="str">
        <f t="shared" si="3"/>
        <v/>
      </c>
      <c r="O17" s="29"/>
      <c r="P17" s="29"/>
      <c r="Q17" s="33" t="str">
        <f t="shared" si="12"/>
        <v/>
      </c>
      <c r="R17" s="35"/>
      <c r="S17" s="36" t="str">
        <f t="shared" si="4"/>
        <v/>
      </c>
      <c r="T17" s="36" t="str">
        <f t="shared" si="5"/>
        <v/>
      </c>
      <c r="U17" s="63"/>
      <c r="V17" s="64"/>
      <c r="W17" s="37"/>
      <c r="X17" s="63"/>
      <c r="Y17" s="67" t="str">
        <f t="shared" si="2"/>
        <v/>
      </c>
      <c r="Z17" s="38" t="str">
        <f t="shared" si="13"/>
        <v/>
      </c>
      <c r="AA17" s="63"/>
      <c r="AB17" s="76" t="str">
        <f t="shared" si="14"/>
        <v/>
      </c>
      <c r="AC17" s="34"/>
      <c r="AD17" s="179"/>
      <c r="AE17" s="78"/>
      <c r="AF17" s="112"/>
      <c r="AG17" s="175"/>
      <c r="AH17" s="176"/>
      <c r="AJ17" s="197" t="str">
        <f t="shared" si="6"/>
        <v/>
      </c>
      <c r="AK17" s="197">
        <f t="shared" si="7"/>
        <v>0</v>
      </c>
      <c r="AL17" s="197" t="str">
        <f t="shared" si="8"/>
        <v/>
      </c>
      <c r="AM17" s="10">
        <f t="shared" si="15"/>
        <v>0</v>
      </c>
      <c r="AN17" s="10" t="str">
        <f t="shared" si="16"/>
        <v/>
      </c>
    </row>
    <row r="18" spans="1:40" s="6" customFormat="1" ht="34.5" customHeight="1">
      <c r="A18" s="92">
        <f t="shared" si="9"/>
        <v>6</v>
      </c>
      <c r="B18" s="98" t="str">
        <f t="shared" si="10"/>
        <v/>
      </c>
      <c r="C18" s="26"/>
      <c r="D18" s="27" t="str">
        <f t="shared" si="17"/>
        <v/>
      </c>
      <c r="E18" s="27" t="str">
        <f t="shared" si="11"/>
        <v/>
      </c>
      <c r="F18" s="173"/>
      <c r="G18" s="28"/>
      <c r="H18" s="28"/>
      <c r="I18" s="29"/>
      <c r="J18" s="30"/>
      <c r="K18" s="31"/>
      <c r="L18" s="30"/>
      <c r="M18" s="31"/>
      <c r="N18" s="32" t="str">
        <f t="shared" si="3"/>
        <v/>
      </c>
      <c r="O18" s="29"/>
      <c r="P18" s="29"/>
      <c r="Q18" s="33" t="str">
        <f t="shared" si="12"/>
        <v/>
      </c>
      <c r="R18" s="35"/>
      <c r="S18" s="36" t="str">
        <f t="shared" si="4"/>
        <v/>
      </c>
      <c r="T18" s="36" t="str">
        <f t="shared" si="5"/>
        <v/>
      </c>
      <c r="U18" s="63"/>
      <c r="V18" s="64"/>
      <c r="W18" s="37"/>
      <c r="X18" s="63"/>
      <c r="Y18" s="67" t="str">
        <f t="shared" si="2"/>
        <v/>
      </c>
      <c r="Z18" s="38" t="str">
        <f t="shared" si="13"/>
        <v/>
      </c>
      <c r="AA18" s="63"/>
      <c r="AB18" s="76" t="str">
        <f t="shared" si="14"/>
        <v/>
      </c>
      <c r="AC18" s="34"/>
      <c r="AD18" s="28"/>
      <c r="AE18" s="78"/>
      <c r="AF18" s="112"/>
      <c r="AG18" s="175"/>
      <c r="AH18" s="176"/>
      <c r="AJ18" s="197" t="str">
        <f t="shared" si="6"/>
        <v/>
      </c>
      <c r="AK18" s="197">
        <f t="shared" si="7"/>
        <v>0</v>
      </c>
      <c r="AL18" s="197" t="str">
        <f t="shared" si="8"/>
        <v/>
      </c>
      <c r="AM18" s="10">
        <f t="shared" si="15"/>
        <v>0</v>
      </c>
      <c r="AN18" s="10" t="str">
        <f t="shared" si="16"/>
        <v/>
      </c>
    </row>
    <row r="19" spans="1:40" s="6" customFormat="1" ht="34.5" customHeight="1">
      <c r="A19" s="92">
        <f t="shared" si="9"/>
        <v>7</v>
      </c>
      <c r="B19" s="98" t="str">
        <f t="shared" si="10"/>
        <v/>
      </c>
      <c r="C19" s="26"/>
      <c r="D19" s="27" t="str">
        <f t="shared" si="17"/>
        <v/>
      </c>
      <c r="E19" s="27" t="str">
        <f t="shared" si="11"/>
        <v/>
      </c>
      <c r="F19" s="173"/>
      <c r="G19" s="28"/>
      <c r="H19" s="28"/>
      <c r="I19" s="29"/>
      <c r="J19" s="30"/>
      <c r="K19" s="31"/>
      <c r="L19" s="30"/>
      <c r="M19" s="31"/>
      <c r="N19" s="32" t="str">
        <f t="shared" si="3"/>
        <v/>
      </c>
      <c r="O19" s="29"/>
      <c r="P19" s="29"/>
      <c r="Q19" s="33" t="str">
        <f t="shared" si="12"/>
        <v/>
      </c>
      <c r="R19" s="35"/>
      <c r="S19" s="36" t="str">
        <f t="shared" si="4"/>
        <v/>
      </c>
      <c r="T19" s="36" t="str">
        <f t="shared" si="5"/>
        <v/>
      </c>
      <c r="U19" s="63"/>
      <c r="V19" s="64"/>
      <c r="W19" s="37"/>
      <c r="X19" s="63"/>
      <c r="Y19" s="67" t="str">
        <f t="shared" si="2"/>
        <v/>
      </c>
      <c r="Z19" s="38" t="str">
        <f t="shared" si="13"/>
        <v/>
      </c>
      <c r="AA19" s="63"/>
      <c r="AB19" s="76" t="str">
        <f t="shared" si="14"/>
        <v/>
      </c>
      <c r="AC19" s="34"/>
      <c r="AD19" s="28"/>
      <c r="AE19" s="78"/>
      <c r="AF19" s="112"/>
      <c r="AG19" s="175"/>
      <c r="AH19" s="176"/>
      <c r="AJ19" s="197" t="str">
        <f t="shared" si="6"/>
        <v/>
      </c>
      <c r="AK19" s="197">
        <f t="shared" si="7"/>
        <v>0</v>
      </c>
      <c r="AL19" s="197" t="str">
        <f t="shared" si="8"/>
        <v/>
      </c>
      <c r="AM19" s="10">
        <f t="shared" si="15"/>
        <v>0</v>
      </c>
      <c r="AN19" s="10" t="str">
        <f t="shared" si="16"/>
        <v/>
      </c>
    </row>
    <row r="20" spans="1:40" s="6" customFormat="1" ht="34.5" customHeight="1">
      <c r="A20" s="92">
        <f t="shared" si="9"/>
        <v>8</v>
      </c>
      <c r="B20" s="98" t="str">
        <f t="shared" si="10"/>
        <v/>
      </c>
      <c r="C20" s="26"/>
      <c r="D20" s="27" t="str">
        <f t="shared" si="17"/>
        <v/>
      </c>
      <c r="E20" s="27" t="str">
        <f t="shared" si="11"/>
        <v/>
      </c>
      <c r="F20" s="173"/>
      <c r="G20" s="28"/>
      <c r="H20" s="28"/>
      <c r="I20" s="29"/>
      <c r="J20" s="30"/>
      <c r="K20" s="31"/>
      <c r="L20" s="30"/>
      <c r="M20" s="31"/>
      <c r="N20" s="32" t="str">
        <f t="shared" si="3"/>
        <v/>
      </c>
      <c r="O20" s="29"/>
      <c r="P20" s="29"/>
      <c r="Q20" s="33" t="str">
        <f t="shared" si="12"/>
        <v/>
      </c>
      <c r="R20" s="35"/>
      <c r="S20" s="36" t="str">
        <f t="shared" si="4"/>
        <v/>
      </c>
      <c r="T20" s="36" t="str">
        <f t="shared" si="5"/>
        <v/>
      </c>
      <c r="U20" s="63"/>
      <c r="V20" s="64"/>
      <c r="W20" s="37"/>
      <c r="X20" s="63"/>
      <c r="Y20" s="67" t="str">
        <f t="shared" si="2"/>
        <v/>
      </c>
      <c r="Z20" s="38" t="str">
        <f t="shared" si="13"/>
        <v/>
      </c>
      <c r="AA20" s="63"/>
      <c r="AB20" s="76" t="str">
        <f t="shared" si="14"/>
        <v/>
      </c>
      <c r="AC20" s="34"/>
      <c r="AD20" s="28"/>
      <c r="AE20" s="78"/>
      <c r="AF20" s="112"/>
      <c r="AG20" s="175"/>
      <c r="AH20" s="176"/>
      <c r="AJ20" s="197" t="str">
        <f t="shared" si="6"/>
        <v/>
      </c>
      <c r="AK20" s="197">
        <f t="shared" si="7"/>
        <v>0</v>
      </c>
      <c r="AL20" s="197" t="str">
        <f t="shared" si="8"/>
        <v/>
      </c>
      <c r="AM20" s="10">
        <f t="shared" si="15"/>
        <v>0</v>
      </c>
      <c r="AN20" s="10" t="str">
        <f t="shared" si="16"/>
        <v/>
      </c>
    </row>
    <row r="21" spans="1:40" s="6" customFormat="1" ht="34.5" customHeight="1">
      <c r="A21" s="92">
        <f t="shared" si="9"/>
        <v>9</v>
      </c>
      <c r="B21" s="98" t="str">
        <f t="shared" si="10"/>
        <v/>
      </c>
      <c r="C21" s="26"/>
      <c r="D21" s="27" t="str">
        <f t="shared" si="17"/>
        <v/>
      </c>
      <c r="E21" s="27" t="str">
        <f t="shared" si="11"/>
        <v/>
      </c>
      <c r="F21" s="173"/>
      <c r="G21" s="28"/>
      <c r="H21" s="28"/>
      <c r="I21" s="29"/>
      <c r="J21" s="30"/>
      <c r="K21" s="31"/>
      <c r="L21" s="30"/>
      <c r="M21" s="31"/>
      <c r="N21" s="32" t="str">
        <f t="shared" si="3"/>
        <v/>
      </c>
      <c r="O21" s="29"/>
      <c r="P21" s="29"/>
      <c r="Q21" s="33" t="str">
        <f t="shared" si="12"/>
        <v/>
      </c>
      <c r="R21" s="35"/>
      <c r="S21" s="36" t="str">
        <f t="shared" si="4"/>
        <v/>
      </c>
      <c r="T21" s="36" t="str">
        <f t="shared" si="5"/>
        <v/>
      </c>
      <c r="U21" s="63"/>
      <c r="V21" s="64"/>
      <c r="W21" s="37"/>
      <c r="X21" s="63"/>
      <c r="Y21" s="67" t="str">
        <f t="shared" si="2"/>
        <v/>
      </c>
      <c r="Z21" s="38" t="str">
        <f t="shared" si="13"/>
        <v/>
      </c>
      <c r="AA21" s="63"/>
      <c r="AB21" s="76" t="str">
        <f t="shared" si="14"/>
        <v/>
      </c>
      <c r="AC21" s="34"/>
      <c r="AD21" s="28"/>
      <c r="AE21" s="78"/>
      <c r="AF21" s="112"/>
      <c r="AG21" s="175"/>
      <c r="AH21" s="176"/>
      <c r="AJ21" s="197" t="str">
        <f t="shared" si="6"/>
        <v/>
      </c>
      <c r="AK21" s="197">
        <f t="shared" si="7"/>
        <v>0</v>
      </c>
      <c r="AL21" s="197" t="str">
        <f t="shared" si="8"/>
        <v/>
      </c>
      <c r="AM21" s="10">
        <f t="shared" si="15"/>
        <v>0</v>
      </c>
      <c r="AN21" s="10" t="str">
        <f t="shared" si="16"/>
        <v/>
      </c>
    </row>
    <row r="22" spans="1:40" s="6" customFormat="1" ht="34.5" customHeight="1">
      <c r="A22" s="92">
        <f t="shared" si="9"/>
        <v>10</v>
      </c>
      <c r="B22" s="98" t="str">
        <f t="shared" si="10"/>
        <v/>
      </c>
      <c r="C22" s="26"/>
      <c r="D22" s="27" t="str">
        <f t="shared" si="17"/>
        <v/>
      </c>
      <c r="E22" s="27" t="str">
        <f t="shared" si="11"/>
        <v/>
      </c>
      <c r="F22" s="173"/>
      <c r="G22" s="28"/>
      <c r="H22" s="28"/>
      <c r="I22" s="29"/>
      <c r="J22" s="30"/>
      <c r="K22" s="31"/>
      <c r="L22" s="30"/>
      <c r="M22" s="31"/>
      <c r="N22" s="32" t="str">
        <f t="shared" si="3"/>
        <v/>
      </c>
      <c r="O22" s="29"/>
      <c r="P22" s="29"/>
      <c r="Q22" s="33" t="str">
        <f t="shared" si="12"/>
        <v/>
      </c>
      <c r="R22" s="35"/>
      <c r="S22" s="36" t="str">
        <f t="shared" si="4"/>
        <v/>
      </c>
      <c r="T22" s="36" t="str">
        <f t="shared" si="5"/>
        <v/>
      </c>
      <c r="U22" s="63"/>
      <c r="V22" s="64"/>
      <c r="W22" s="37"/>
      <c r="X22" s="63"/>
      <c r="Y22" s="67" t="str">
        <f t="shared" si="2"/>
        <v/>
      </c>
      <c r="Z22" s="38" t="str">
        <f t="shared" si="13"/>
        <v/>
      </c>
      <c r="AA22" s="63"/>
      <c r="AB22" s="76" t="str">
        <f t="shared" si="14"/>
        <v/>
      </c>
      <c r="AC22" s="34"/>
      <c r="AD22" s="28"/>
      <c r="AE22" s="78"/>
      <c r="AF22" s="112"/>
      <c r="AG22" s="175"/>
      <c r="AH22" s="176"/>
      <c r="AJ22" s="197" t="str">
        <f t="shared" si="6"/>
        <v/>
      </c>
      <c r="AK22" s="197">
        <f t="shared" si="7"/>
        <v>0</v>
      </c>
      <c r="AL22" s="197" t="str">
        <f t="shared" si="8"/>
        <v/>
      </c>
      <c r="AM22" s="10">
        <f t="shared" si="15"/>
        <v>0</v>
      </c>
      <c r="AN22" s="10" t="str">
        <f t="shared" si="16"/>
        <v/>
      </c>
    </row>
    <row r="23" spans="1:40" s="6" customFormat="1" ht="34.5" customHeight="1">
      <c r="A23" s="92">
        <f t="shared" si="9"/>
        <v>11</v>
      </c>
      <c r="B23" s="98" t="str">
        <f t="shared" si="10"/>
        <v/>
      </c>
      <c r="C23" s="26"/>
      <c r="D23" s="27" t="str">
        <f t="shared" si="17"/>
        <v/>
      </c>
      <c r="E23" s="27" t="str">
        <f t="shared" si="11"/>
        <v/>
      </c>
      <c r="F23" s="173"/>
      <c r="G23" s="28"/>
      <c r="H23" s="28"/>
      <c r="I23" s="29"/>
      <c r="J23" s="30"/>
      <c r="K23" s="31"/>
      <c r="L23" s="30"/>
      <c r="M23" s="31"/>
      <c r="N23" s="32" t="str">
        <f t="shared" si="3"/>
        <v/>
      </c>
      <c r="O23" s="29"/>
      <c r="P23" s="29"/>
      <c r="Q23" s="33" t="str">
        <f t="shared" si="12"/>
        <v/>
      </c>
      <c r="R23" s="35"/>
      <c r="S23" s="36" t="str">
        <f t="shared" si="4"/>
        <v/>
      </c>
      <c r="T23" s="36" t="str">
        <f t="shared" si="5"/>
        <v/>
      </c>
      <c r="U23" s="63"/>
      <c r="V23" s="64"/>
      <c r="W23" s="37"/>
      <c r="X23" s="63"/>
      <c r="Y23" s="67" t="str">
        <f t="shared" si="2"/>
        <v/>
      </c>
      <c r="Z23" s="38" t="str">
        <f t="shared" si="13"/>
        <v/>
      </c>
      <c r="AA23" s="63"/>
      <c r="AB23" s="76" t="str">
        <f t="shared" si="14"/>
        <v/>
      </c>
      <c r="AC23" s="34"/>
      <c r="AD23" s="28"/>
      <c r="AE23" s="78"/>
      <c r="AF23" s="112"/>
      <c r="AG23" s="175"/>
      <c r="AH23" s="176"/>
      <c r="AJ23" s="197" t="str">
        <f t="shared" si="6"/>
        <v/>
      </c>
      <c r="AK23" s="197">
        <f t="shared" si="7"/>
        <v>0</v>
      </c>
      <c r="AL23" s="197" t="str">
        <f t="shared" si="8"/>
        <v/>
      </c>
      <c r="AM23" s="10">
        <f t="shared" si="15"/>
        <v>0</v>
      </c>
      <c r="AN23" s="10" t="str">
        <f t="shared" si="16"/>
        <v/>
      </c>
    </row>
    <row r="24" spans="1:40" s="6" customFormat="1" ht="34.5" customHeight="1">
      <c r="A24" s="92">
        <f t="shared" si="9"/>
        <v>12</v>
      </c>
      <c r="B24" s="98" t="str">
        <f t="shared" si="10"/>
        <v/>
      </c>
      <c r="C24" s="26"/>
      <c r="D24" s="27" t="str">
        <f t="shared" si="17"/>
        <v/>
      </c>
      <c r="E24" s="27" t="str">
        <f t="shared" si="11"/>
        <v/>
      </c>
      <c r="F24" s="173"/>
      <c r="G24" s="28"/>
      <c r="H24" s="28"/>
      <c r="I24" s="29"/>
      <c r="J24" s="30"/>
      <c r="K24" s="31"/>
      <c r="L24" s="30"/>
      <c r="M24" s="31"/>
      <c r="N24" s="32" t="str">
        <f t="shared" si="3"/>
        <v/>
      </c>
      <c r="O24" s="29"/>
      <c r="P24" s="29"/>
      <c r="Q24" s="33" t="str">
        <f t="shared" si="12"/>
        <v/>
      </c>
      <c r="R24" s="35"/>
      <c r="S24" s="36" t="str">
        <f t="shared" si="4"/>
        <v/>
      </c>
      <c r="T24" s="36" t="str">
        <f t="shared" si="5"/>
        <v/>
      </c>
      <c r="U24" s="63"/>
      <c r="V24" s="64"/>
      <c r="W24" s="37"/>
      <c r="X24" s="63"/>
      <c r="Y24" s="67" t="str">
        <f t="shared" si="2"/>
        <v/>
      </c>
      <c r="Z24" s="38" t="str">
        <f t="shared" si="13"/>
        <v/>
      </c>
      <c r="AA24" s="63"/>
      <c r="AB24" s="76" t="str">
        <f t="shared" si="14"/>
        <v/>
      </c>
      <c r="AC24" s="34"/>
      <c r="AD24" s="28"/>
      <c r="AE24" s="78"/>
      <c r="AF24" s="112"/>
      <c r="AG24" s="175"/>
      <c r="AH24" s="176"/>
      <c r="AJ24" s="197" t="str">
        <f t="shared" si="6"/>
        <v/>
      </c>
      <c r="AK24" s="197">
        <f t="shared" si="7"/>
        <v>0</v>
      </c>
      <c r="AL24" s="197" t="str">
        <f t="shared" si="8"/>
        <v/>
      </c>
      <c r="AM24" s="10">
        <f t="shared" si="15"/>
        <v>0</v>
      </c>
      <c r="AN24" s="10" t="str">
        <f t="shared" si="16"/>
        <v/>
      </c>
    </row>
    <row r="25" spans="1:40" s="6" customFormat="1" ht="34.5" customHeight="1">
      <c r="A25" s="92">
        <f t="shared" si="9"/>
        <v>13</v>
      </c>
      <c r="B25" s="98" t="str">
        <f t="shared" si="10"/>
        <v/>
      </c>
      <c r="C25" s="26"/>
      <c r="D25" s="27" t="str">
        <f t="shared" si="17"/>
        <v/>
      </c>
      <c r="E25" s="27" t="str">
        <f t="shared" si="11"/>
        <v/>
      </c>
      <c r="F25" s="173"/>
      <c r="G25" s="28"/>
      <c r="H25" s="28"/>
      <c r="I25" s="29"/>
      <c r="J25" s="30"/>
      <c r="K25" s="31"/>
      <c r="L25" s="30"/>
      <c r="M25" s="31"/>
      <c r="N25" s="32" t="str">
        <f t="shared" si="3"/>
        <v/>
      </c>
      <c r="O25" s="29"/>
      <c r="P25" s="29"/>
      <c r="Q25" s="33" t="str">
        <f t="shared" si="12"/>
        <v/>
      </c>
      <c r="R25" s="35"/>
      <c r="S25" s="36" t="str">
        <f t="shared" si="4"/>
        <v/>
      </c>
      <c r="T25" s="36" t="str">
        <f t="shared" si="5"/>
        <v/>
      </c>
      <c r="U25" s="63"/>
      <c r="V25" s="64"/>
      <c r="W25" s="37"/>
      <c r="X25" s="63"/>
      <c r="Y25" s="67" t="str">
        <f t="shared" si="2"/>
        <v/>
      </c>
      <c r="Z25" s="38" t="str">
        <f t="shared" si="13"/>
        <v/>
      </c>
      <c r="AA25" s="63"/>
      <c r="AB25" s="76" t="str">
        <f t="shared" si="14"/>
        <v/>
      </c>
      <c r="AC25" s="34"/>
      <c r="AD25" s="28"/>
      <c r="AE25" s="78"/>
      <c r="AF25" s="112"/>
      <c r="AG25" s="175"/>
      <c r="AH25" s="176"/>
      <c r="AJ25" s="197" t="str">
        <f t="shared" si="6"/>
        <v/>
      </c>
      <c r="AK25" s="197">
        <f t="shared" si="7"/>
        <v>0</v>
      </c>
      <c r="AL25" s="197" t="str">
        <f t="shared" si="8"/>
        <v/>
      </c>
      <c r="AM25" s="10">
        <f t="shared" si="15"/>
        <v>0</v>
      </c>
      <c r="AN25" s="10" t="str">
        <f t="shared" si="16"/>
        <v/>
      </c>
    </row>
    <row r="26" spans="1:40" s="6" customFormat="1" ht="34.5" customHeight="1">
      <c r="A26" s="92">
        <f t="shared" si="9"/>
        <v>14</v>
      </c>
      <c r="B26" s="98" t="str">
        <f t="shared" si="10"/>
        <v/>
      </c>
      <c r="C26" s="26"/>
      <c r="D26" s="27" t="str">
        <f t="shared" si="17"/>
        <v/>
      </c>
      <c r="E26" s="27" t="str">
        <f t="shared" si="11"/>
        <v/>
      </c>
      <c r="F26" s="173"/>
      <c r="G26" s="28"/>
      <c r="H26" s="28"/>
      <c r="I26" s="29"/>
      <c r="J26" s="30"/>
      <c r="K26" s="31"/>
      <c r="L26" s="30"/>
      <c r="M26" s="31"/>
      <c r="N26" s="32" t="str">
        <f t="shared" si="3"/>
        <v/>
      </c>
      <c r="O26" s="29"/>
      <c r="P26" s="29"/>
      <c r="Q26" s="33" t="str">
        <f t="shared" si="12"/>
        <v/>
      </c>
      <c r="R26" s="35"/>
      <c r="S26" s="36" t="str">
        <f t="shared" si="4"/>
        <v/>
      </c>
      <c r="T26" s="36" t="str">
        <f t="shared" si="5"/>
        <v/>
      </c>
      <c r="U26" s="63"/>
      <c r="V26" s="64"/>
      <c r="W26" s="37"/>
      <c r="X26" s="63"/>
      <c r="Y26" s="67" t="str">
        <f t="shared" si="2"/>
        <v/>
      </c>
      <c r="Z26" s="38" t="str">
        <f t="shared" si="13"/>
        <v/>
      </c>
      <c r="AA26" s="63"/>
      <c r="AB26" s="76" t="str">
        <f t="shared" si="14"/>
        <v/>
      </c>
      <c r="AC26" s="34"/>
      <c r="AD26" s="28"/>
      <c r="AE26" s="78"/>
      <c r="AF26" s="112"/>
      <c r="AG26" s="175"/>
      <c r="AH26" s="176"/>
      <c r="AJ26" s="197" t="str">
        <f t="shared" si="6"/>
        <v/>
      </c>
      <c r="AK26" s="197">
        <f t="shared" si="7"/>
        <v>0</v>
      </c>
      <c r="AL26" s="197" t="str">
        <f t="shared" si="8"/>
        <v/>
      </c>
      <c r="AM26" s="10">
        <f t="shared" si="15"/>
        <v>0</v>
      </c>
      <c r="AN26" s="10" t="str">
        <f t="shared" si="16"/>
        <v/>
      </c>
    </row>
    <row r="27" spans="1:40" s="6" customFormat="1" ht="34.5" customHeight="1">
      <c r="A27" s="92">
        <f t="shared" si="9"/>
        <v>15</v>
      </c>
      <c r="B27" s="98" t="str">
        <f t="shared" si="10"/>
        <v/>
      </c>
      <c r="C27" s="26"/>
      <c r="D27" s="27" t="str">
        <f t="shared" si="17"/>
        <v/>
      </c>
      <c r="E27" s="27" t="str">
        <f t="shared" si="11"/>
        <v/>
      </c>
      <c r="F27" s="173"/>
      <c r="G27" s="28"/>
      <c r="H27" s="28"/>
      <c r="I27" s="29"/>
      <c r="J27" s="30"/>
      <c r="K27" s="31"/>
      <c r="L27" s="30"/>
      <c r="M27" s="31"/>
      <c r="N27" s="32" t="str">
        <f t="shared" si="3"/>
        <v/>
      </c>
      <c r="O27" s="29"/>
      <c r="P27" s="29"/>
      <c r="Q27" s="33" t="str">
        <f t="shared" si="12"/>
        <v/>
      </c>
      <c r="R27" s="35"/>
      <c r="S27" s="36" t="str">
        <f t="shared" si="4"/>
        <v/>
      </c>
      <c r="T27" s="36" t="str">
        <f t="shared" si="5"/>
        <v/>
      </c>
      <c r="U27" s="63"/>
      <c r="V27" s="64"/>
      <c r="W27" s="37"/>
      <c r="X27" s="63"/>
      <c r="Y27" s="67" t="str">
        <f t="shared" si="2"/>
        <v/>
      </c>
      <c r="Z27" s="38" t="str">
        <f t="shared" si="13"/>
        <v/>
      </c>
      <c r="AA27" s="63"/>
      <c r="AB27" s="76" t="str">
        <f t="shared" si="14"/>
        <v/>
      </c>
      <c r="AC27" s="34"/>
      <c r="AD27" s="28"/>
      <c r="AE27" s="78"/>
      <c r="AF27" s="112"/>
      <c r="AG27" s="175"/>
      <c r="AH27" s="176"/>
      <c r="AJ27" s="197" t="str">
        <f t="shared" si="6"/>
        <v/>
      </c>
      <c r="AK27" s="197">
        <f t="shared" si="7"/>
        <v>0</v>
      </c>
      <c r="AL27" s="197" t="str">
        <f t="shared" si="8"/>
        <v/>
      </c>
      <c r="AM27" s="10">
        <f t="shared" si="15"/>
        <v>0</v>
      </c>
      <c r="AN27" s="10" t="str">
        <f t="shared" si="16"/>
        <v/>
      </c>
    </row>
    <row r="28" spans="1:40" s="6" customFormat="1" ht="34.5" customHeight="1">
      <c r="A28" s="92">
        <f t="shared" si="9"/>
        <v>16</v>
      </c>
      <c r="B28" s="98" t="str">
        <f t="shared" si="10"/>
        <v/>
      </c>
      <c r="C28" s="26"/>
      <c r="D28" s="27" t="str">
        <f t="shared" si="17"/>
        <v/>
      </c>
      <c r="E28" s="27" t="str">
        <f t="shared" si="11"/>
        <v/>
      </c>
      <c r="F28" s="173"/>
      <c r="G28" s="28"/>
      <c r="H28" s="28"/>
      <c r="I28" s="29"/>
      <c r="J28" s="30"/>
      <c r="K28" s="31"/>
      <c r="L28" s="30"/>
      <c r="M28" s="31"/>
      <c r="N28" s="32" t="str">
        <f t="shared" si="3"/>
        <v/>
      </c>
      <c r="O28" s="29"/>
      <c r="P28" s="29"/>
      <c r="Q28" s="33" t="str">
        <f t="shared" si="12"/>
        <v/>
      </c>
      <c r="R28" s="35"/>
      <c r="S28" s="36" t="str">
        <f t="shared" si="4"/>
        <v/>
      </c>
      <c r="T28" s="36" t="str">
        <f t="shared" si="5"/>
        <v/>
      </c>
      <c r="U28" s="63"/>
      <c r="V28" s="64"/>
      <c r="W28" s="37"/>
      <c r="X28" s="63"/>
      <c r="Y28" s="67" t="str">
        <f t="shared" si="2"/>
        <v/>
      </c>
      <c r="Z28" s="38" t="str">
        <f t="shared" si="13"/>
        <v/>
      </c>
      <c r="AA28" s="63"/>
      <c r="AB28" s="76" t="str">
        <f t="shared" si="14"/>
        <v/>
      </c>
      <c r="AC28" s="34"/>
      <c r="AD28" s="28"/>
      <c r="AE28" s="78"/>
      <c r="AF28" s="112"/>
      <c r="AG28" s="175"/>
      <c r="AH28" s="176"/>
      <c r="AJ28" s="197" t="str">
        <f t="shared" si="6"/>
        <v/>
      </c>
      <c r="AK28" s="197">
        <f t="shared" si="7"/>
        <v>0</v>
      </c>
      <c r="AL28" s="197" t="str">
        <f t="shared" si="8"/>
        <v/>
      </c>
      <c r="AM28" s="10">
        <f t="shared" si="15"/>
        <v>0</v>
      </c>
      <c r="AN28" s="10" t="str">
        <f t="shared" si="16"/>
        <v/>
      </c>
    </row>
    <row r="29" spans="1:40" s="6" customFormat="1" ht="34.5" customHeight="1">
      <c r="A29" s="92">
        <f t="shared" si="9"/>
        <v>17</v>
      </c>
      <c r="B29" s="98" t="str">
        <f t="shared" si="10"/>
        <v/>
      </c>
      <c r="C29" s="26"/>
      <c r="D29" s="27" t="str">
        <f t="shared" si="17"/>
        <v/>
      </c>
      <c r="E29" s="27" t="str">
        <f t="shared" si="11"/>
        <v/>
      </c>
      <c r="F29" s="173"/>
      <c r="G29" s="28"/>
      <c r="H29" s="28"/>
      <c r="I29" s="29"/>
      <c r="J29" s="30"/>
      <c r="K29" s="31"/>
      <c r="L29" s="30"/>
      <c r="M29" s="31"/>
      <c r="N29" s="32" t="str">
        <f t="shared" si="3"/>
        <v/>
      </c>
      <c r="O29" s="29"/>
      <c r="P29" s="29"/>
      <c r="Q29" s="33" t="str">
        <f t="shared" si="12"/>
        <v/>
      </c>
      <c r="R29" s="35"/>
      <c r="S29" s="36" t="str">
        <f t="shared" si="4"/>
        <v/>
      </c>
      <c r="T29" s="36" t="str">
        <f t="shared" si="5"/>
        <v/>
      </c>
      <c r="U29" s="63"/>
      <c r="V29" s="64"/>
      <c r="W29" s="37"/>
      <c r="X29" s="63"/>
      <c r="Y29" s="67" t="str">
        <f t="shared" si="2"/>
        <v/>
      </c>
      <c r="Z29" s="38" t="str">
        <f t="shared" si="13"/>
        <v/>
      </c>
      <c r="AA29" s="63"/>
      <c r="AB29" s="76" t="str">
        <f t="shared" si="14"/>
        <v/>
      </c>
      <c r="AC29" s="34"/>
      <c r="AD29" s="28"/>
      <c r="AE29" s="78"/>
      <c r="AF29" s="112"/>
      <c r="AG29" s="175"/>
      <c r="AH29" s="176"/>
      <c r="AJ29" s="197" t="str">
        <f t="shared" si="6"/>
        <v/>
      </c>
      <c r="AK29" s="197">
        <f t="shared" si="7"/>
        <v>0</v>
      </c>
      <c r="AL29" s="197" t="str">
        <f t="shared" si="8"/>
        <v/>
      </c>
      <c r="AM29" s="10">
        <f t="shared" si="15"/>
        <v>0</v>
      </c>
      <c r="AN29" s="10" t="str">
        <f t="shared" si="16"/>
        <v/>
      </c>
    </row>
    <row r="30" spans="1:40" s="6" customFormat="1" ht="34.5" customHeight="1">
      <c r="A30" s="92">
        <f t="shared" si="9"/>
        <v>18</v>
      </c>
      <c r="B30" s="98" t="str">
        <f t="shared" si="10"/>
        <v/>
      </c>
      <c r="C30" s="26"/>
      <c r="D30" s="27" t="str">
        <f t="shared" si="17"/>
        <v/>
      </c>
      <c r="E30" s="27" t="str">
        <f t="shared" si="11"/>
        <v/>
      </c>
      <c r="F30" s="173"/>
      <c r="G30" s="28"/>
      <c r="H30" s="28"/>
      <c r="I30" s="29"/>
      <c r="J30" s="30"/>
      <c r="K30" s="31"/>
      <c r="L30" s="30"/>
      <c r="M30" s="31"/>
      <c r="N30" s="32" t="str">
        <f t="shared" si="3"/>
        <v/>
      </c>
      <c r="O30" s="29"/>
      <c r="P30" s="29"/>
      <c r="Q30" s="33" t="str">
        <f t="shared" si="12"/>
        <v/>
      </c>
      <c r="R30" s="35"/>
      <c r="S30" s="36" t="str">
        <f t="shared" si="4"/>
        <v/>
      </c>
      <c r="T30" s="36" t="str">
        <f t="shared" si="5"/>
        <v/>
      </c>
      <c r="U30" s="63"/>
      <c r="V30" s="64"/>
      <c r="W30" s="37"/>
      <c r="X30" s="63"/>
      <c r="Y30" s="67" t="str">
        <f t="shared" si="2"/>
        <v/>
      </c>
      <c r="Z30" s="38" t="str">
        <f t="shared" si="13"/>
        <v/>
      </c>
      <c r="AA30" s="63"/>
      <c r="AB30" s="76" t="str">
        <f t="shared" si="14"/>
        <v/>
      </c>
      <c r="AC30" s="34"/>
      <c r="AD30" s="28"/>
      <c r="AE30" s="78"/>
      <c r="AF30" s="112"/>
      <c r="AG30" s="175"/>
      <c r="AH30" s="176"/>
      <c r="AJ30" s="197" t="str">
        <f t="shared" si="6"/>
        <v/>
      </c>
      <c r="AK30" s="197">
        <f t="shared" si="7"/>
        <v>0</v>
      </c>
      <c r="AL30" s="197" t="str">
        <f t="shared" si="8"/>
        <v/>
      </c>
      <c r="AM30" s="10">
        <f t="shared" si="15"/>
        <v>0</v>
      </c>
      <c r="AN30" s="10" t="str">
        <f t="shared" si="16"/>
        <v/>
      </c>
    </row>
    <row r="31" spans="1:40" s="6" customFormat="1" ht="34.5" customHeight="1">
      <c r="A31" s="92">
        <f t="shared" si="9"/>
        <v>19</v>
      </c>
      <c r="B31" s="98" t="str">
        <f t="shared" si="10"/>
        <v/>
      </c>
      <c r="C31" s="26"/>
      <c r="D31" s="27" t="str">
        <f t="shared" si="17"/>
        <v/>
      </c>
      <c r="E31" s="27" t="str">
        <f t="shared" si="11"/>
        <v/>
      </c>
      <c r="F31" s="173"/>
      <c r="G31" s="28"/>
      <c r="H31" s="28"/>
      <c r="I31" s="29"/>
      <c r="J31" s="30"/>
      <c r="K31" s="31"/>
      <c r="L31" s="30"/>
      <c r="M31" s="31"/>
      <c r="N31" s="32" t="str">
        <f t="shared" si="3"/>
        <v/>
      </c>
      <c r="O31" s="29"/>
      <c r="P31" s="29"/>
      <c r="Q31" s="33" t="str">
        <f t="shared" si="12"/>
        <v/>
      </c>
      <c r="R31" s="35"/>
      <c r="S31" s="36" t="str">
        <f t="shared" si="4"/>
        <v/>
      </c>
      <c r="T31" s="36" t="str">
        <f t="shared" si="5"/>
        <v/>
      </c>
      <c r="U31" s="63"/>
      <c r="V31" s="64"/>
      <c r="W31" s="37"/>
      <c r="X31" s="63"/>
      <c r="Y31" s="67" t="str">
        <f t="shared" si="2"/>
        <v/>
      </c>
      <c r="Z31" s="38" t="str">
        <f t="shared" si="13"/>
        <v/>
      </c>
      <c r="AA31" s="63"/>
      <c r="AB31" s="76" t="str">
        <f t="shared" si="14"/>
        <v/>
      </c>
      <c r="AC31" s="34"/>
      <c r="AD31" s="28"/>
      <c r="AE31" s="78"/>
      <c r="AF31" s="112"/>
      <c r="AG31" s="175"/>
      <c r="AH31" s="176"/>
      <c r="AJ31" s="197" t="str">
        <f t="shared" si="6"/>
        <v/>
      </c>
      <c r="AK31" s="197">
        <f t="shared" si="7"/>
        <v>0</v>
      </c>
      <c r="AL31" s="197" t="str">
        <f t="shared" si="8"/>
        <v/>
      </c>
      <c r="AM31" s="10">
        <f t="shared" si="15"/>
        <v>0</v>
      </c>
      <c r="AN31" s="10" t="str">
        <f t="shared" si="16"/>
        <v/>
      </c>
    </row>
    <row r="32" spans="1:40" s="6" customFormat="1" ht="34.5" customHeight="1">
      <c r="A32" s="92">
        <f t="shared" si="9"/>
        <v>20</v>
      </c>
      <c r="B32" s="98" t="str">
        <f t="shared" si="10"/>
        <v/>
      </c>
      <c r="C32" s="26"/>
      <c r="D32" s="27" t="str">
        <f t="shared" si="17"/>
        <v/>
      </c>
      <c r="E32" s="27" t="str">
        <f t="shared" si="11"/>
        <v/>
      </c>
      <c r="F32" s="173"/>
      <c r="G32" s="28"/>
      <c r="H32" s="28"/>
      <c r="I32" s="29"/>
      <c r="J32" s="30"/>
      <c r="K32" s="31"/>
      <c r="L32" s="30"/>
      <c r="M32" s="31"/>
      <c r="N32" s="32" t="str">
        <f t="shared" si="3"/>
        <v/>
      </c>
      <c r="O32" s="29"/>
      <c r="P32" s="29"/>
      <c r="Q32" s="33" t="str">
        <f t="shared" si="12"/>
        <v/>
      </c>
      <c r="R32" s="35"/>
      <c r="S32" s="36" t="str">
        <f t="shared" si="4"/>
        <v/>
      </c>
      <c r="T32" s="36" t="str">
        <f t="shared" si="5"/>
        <v/>
      </c>
      <c r="U32" s="63"/>
      <c r="V32" s="64"/>
      <c r="W32" s="37"/>
      <c r="X32" s="63"/>
      <c r="Y32" s="67" t="str">
        <f t="shared" si="2"/>
        <v/>
      </c>
      <c r="Z32" s="38" t="str">
        <f t="shared" si="13"/>
        <v/>
      </c>
      <c r="AA32" s="63"/>
      <c r="AB32" s="76" t="str">
        <f t="shared" si="14"/>
        <v/>
      </c>
      <c r="AC32" s="34"/>
      <c r="AD32" s="28"/>
      <c r="AE32" s="78"/>
      <c r="AF32" s="112"/>
      <c r="AG32" s="175"/>
      <c r="AH32" s="176"/>
      <c r="AJ32" s="197" t="str">
        <f t="shared" si="6"/>
        <v/>
      </c>
      <c r="AK32" s="197">
        <f t="shared" si="7"/>
        <v>0</v>
      </c>
      <c r="AL32" s="197" t="str">
        <f t="shared" si="8"/>
        <v/>
      </c>
      <c r="AM32" s="10">
        <f t="shared" si="15"/>
        <v>0</v>
      </c>
      <c r="AN32" s="10" t="str">
        <f t="shared" si="16"/>
        <v/>
      </c>
    </row>
    <row r="33" spans="1:40" s="6" customFormat="1" ht="34.5" customHeight="1">
      <c r="A33" s="92">
        <f t="shared" si="9"/>
        <v>21</v>
      </c>
      <c r="B33" s="98" t="str">
        <f t="shared" si="10"/>
        <v/>
      </c>
      <c r="C33" s="26"/>
      <c r="D33" s="27" t="str">
        <f t="shared" si="17"/>
        <v/>
      </c>
      <c r="E33" s="27" t="str">
        <f t="shared" si="11"/>
        <v/>
      </c>
      <c r="F33" s="173"/>
      <c r="G33" s="28"/>
      <c r="H33" s="28"/>
      <c r="I33" s="29"/>
      <c r="J33" s="30"/>
      <c r="K33" s="31"/>
      <c r="L33" s="30"/>
      <c r="M33" s="31"/>
      <c r="N33" s="32" t="str">
        <f t="shared" si="3"/>
        <v/>
      </c>
      <c r="O33" s="29"/>
      <c r="P33" s="29"/>
      <c r="Q33" s="33" t="str">
        <f t="shared" si="12"/>
        <v/>
      </c>
      <c r="R33" s="35"/>
      <c r="S33" s="36" t="str">
        <f t="shared" si="4"/>
        <v/>
      </c>
      <c r="T33" s="36" t="str">
        <f t="shared" si="5"/>
        <v/>
      </c>
      <c r="U33" s="63"/>
      <c r="V33" s="64"/>
      <c r="W33" s="37"/>
      <c r="X33" s="63"/>
      <c r="Y33" s="67" t="str">
        <f t="shared" si="2"/>
        <v/>
      </c>
      <c r="Z33" s="38" t="str">
        <f t="shared" si="13"/>
        <v/>
      </c>
      <c r="AA33" s="63"/>
      <c r="AB33" s="76" t="str">
        <f t="shared" si="14"/>
        <v/>
      </c>
      <c r="AC33" s="34"/>
      <c r="AD33" s="28"/>
      <c r="AE33" s="78"/>
      <c r="AF33" s="112"/>
      <c r="AG33" s="175"/>
      <c r="AH33" s="176"/>
      <c r="AJ33" s="197" t="str">
        <f t="shared" si="6"/>
        <v/>
      </c>
      <c r="AK33" s="197">
        <f t="shared" si="7"/>
        <v>0</v>
      </c>
      <c r="AL33" s="197" t="str">
        <f t="shared" si="8"/>
        <v/>
      </c>
      <c r="AM33" s="10">
        <f t="shared" si="15"/>
        <v>0</v>
      </c>
      <c r="AN33" s="10" t="str">
        <f t="shared" si="16"/>
        <v/>
      </c>
    </row>
    <row r="34" spans="1:40" s="6" customFormat="1" ht="34.5" customHeight="1">
      <c r="A34" s="92">
        <f t="shared" si="9"/>
        <v>22</v>
      </c>
      <c r="B34" s="98" t="str">
        <f t="shared" si="10"/>
        <v/>
      </c>
      <c r="C34" s="26"/>
      <c r="D34" s="27" t="str">
        <f t="shared" si="17"/>
        <v/>
      </c>
      <c r="E34" s="27" t="str">
        <f t="shared" si="11"/>
        <v/>
      </c>
      <c r="F34" s="173"/>
      <c r="G34" s="28"/>
      <c r="H34" s="28"/>
      <c r="I34" s="29"/>
      <c r="J34" s="30"/>
      <c r="K34" s="31"/>
      <c r="L34" s="30"/>
      <c r="M34" s="31"/>
      <c r="N34" s="32" t="str">
        <f t="shared" si="3"/>
        <v/>
      </c>
      <c r="O34" s="29"/>
      <c r="P34" s="29"/>
      <c r="Q34" s="33" t="str">
        <f t="shared" si="12"/>
        <v/>
      </c>
      <c r="R34" s="35"/>
      <c r="S34" s="36" t="str">
        <f t="shared" si="4"/>
        <v/>
      </c>
      <c r="T34" s="36" t="str">
        <f t="shared" si="5"/>
        <v/>
      </c>
      <c r="U34" s="63"/>
      <c r="V34" s="64"/>
      <c r="W34" s="37"/>
      <c r="X34" s="63"/>
      <c r="Y34" s="67" t="str">
        <f t="shared" si="2"/>
        <v/>
      </c>
      <c r="Z34" s="38" t="str">
        <f t="shared" si="13"/>
        <v/>
      </c>
      <c r="AA34" s="63"/>
      <c r="AB34" s="76" t="str">
        <f t="shared" si="14"/>
        <v/>
      </c>
      <c r="AC34" s="34"/>
      <c r="AD34" s="28"/>
      <c r="AE34" s="78"/>
      <c r="AF34" s="112"/>
      <c r="AG34" s="175"/>
      <c r="AH34" s="176"/>
      <c r="AJ34" s="197" t="str">
        <f t="shared" si="6"/>
        <v/>
      </c>
      <c r="AK34" s="197">
        <f t="shared" si="7"/>
        <v>0</v>
      </c>
      <c r="AL34" s="197" t="str">
        <f t="shared" si="8"/>
        <v/>
      </c>
      <c r="AM34" s="10">
        <f t="shared" si="15"/>
        <v>0</v>
      </c>
      <c r="AN34" s="10" t="str">
        <f t="shared" si="16"/>
        <v/>
      </c>
    </row>
    <row r="35" spans="1:40" s="6" customFormat="1" ht="34.5" customHeight="1">
      <c r="A35" s="92">
        <f t="shared" si="9"/>
        <v>23</v>
      </c>
      <c r="B35" s="98" t="str">
        <f t="shared" si="10"/>
        <v/>
      </c>
      <c r="C35" s="26"/>
      <c r="D35" s="27" t="str">
        <f t="shared" si="17"/>
        <v/>
      </c>
      <c r="E35" s="27" t="str">
        <f t="shared" si="11"/>
        <v/>
      </c>
      <c r="F35" s="173"/>
      <c r="G35" s="28"/>
      <c r="H35" s="28"/>
      <c r="I35" s="29"/>
      <c r="J35" s="30"/>
      <c r="K35" s="31"/>
      <c r="L35" s="30"/>
      <c r="M35" s="31"/>
      <c r="N35" s="32" t="str">
        <f t="shared" si="3"/>
        <v/>
      </c>
      <c r="O35" s="29"/>
      <c r="P35" s="29"/>
      <c r="Q35" s="33" t="str">
        <f t="shared" si="12"/>
        <v/>
      </c>
      <c r="R35" s="35"/>
      <c r="S35" s="36" t="str">
        <f t="shared" si="4"/>
        <v/>
      </c>
      <c r="T35" s="36" t="str">
        <f t="shared" si="5"/>
        <v/>
      </c>
      <c r="U35" s="63"/>
      <c r="V35" s="64"/>
      <c r="W35" s="37"/>
      <c r="X35" s="63"/>
      <c r="Y35" s="67" t="str">
        <f t="shared" si="2"/>
        <v/>
      </c>
      <c r="Z35" s="38" t="str">
        <f t="shared" si="13"/>
        <v/>
      </c>
      <c r="AA35" s="63"/>
      <c r="AB35" s="76" t="str">
        <f t="shared" si="14"/>
        <v/>
      </c>
      <c r="AC35" s="34"/>
      <c r="AD35" s="28"/>
      <c r="AE35" s="78"/>
      <c r="AF35" s="112"/>
      <c r="AG35" s="175"/>
      <c r="AH35" s="176"/>
      <c r="AJ35" s="197" t="str">
        <f t="shared" si="6"/>
        <v/>
      </c>
      <c r="AK35" s="197">
        <f t="shared" si="7"/>
        <v>0</v>
      </c>
      <c r="AL35" s="197" t="str">
        <f t="shared" si="8"/>
        <v/>
      </c>
      <c r="AM35" s="10">
        <f t="shared" si="15"/>
        <v>0</v>
      </c>
      <c r="AN35" s="10" t="str">
        <f t="shared" si="16"/>
        <v/>
      </c>
    </row>
    <row r="36" spans="1:40" s="6" customFormat="1" ht="34.5" customHeight="1">
      <c r="A36" s="92">
        <f t="shared" si="9"/>
        <v>24</v>
      </c>
      <c r="B36" s="98" t="str">
        <f t="shared" si="10"/>
        <v/>
      </c>
      <c r="C36" s="26"/>
      <c r="D36" s="27" t="str">
        <f t="shared" si="17"/>
        <v/>
      </c>
      <c r="E36" s="27" t="str">
        <f t="shared" si="11"/>
        <v/>
      </c>
      <c r="F36" s="173"/>
      <c r="G36" s="28"/>
      <c r="H36" s="28"/>
      <c r="I36" s="29"/>
      <c r="J36" s="30"/>
      <c r="K36" s="31"/>
      <c r="L36" s="30"/>
      <c r="M36" s="31"/>
      <c r="N36" s="32" t="str">
        <f t="shared" si="3"/>
        <v/>
      </c>
      <c r="O36" s="29"/>
      <c r="P36" s="29"/>
      <c r="Q36" s="33" t="str">
        <f t="shared" si="12"/>
        <v/>
      </c>
      <c r="R36" s="35"/>
      <c r="S36" s="36" t="str">
        <f t="shared" si="4"/>
        <v/>
      </c>
      <c r="T36" s="36" t="str">
        <f t="shared" si="5"/>
        <v/>
      </c>
      <c r="U36" s="63"/>
      <c r="V36" s="64"/>
      <c r="W36" s="37"/>
      <c r="X36" s="63"/>
      <c r="Y36" s="67" t="str">
        <f t="shared" si="2"/>
        <v/>
      </c>
      <c r="Z36" s="38" t="str">
        <f t="shared" si="13"/>
        <v/>
      </c>
      <c r="AA36" s="63"/>
      <c r="AB36" s="76" t="str">
        <f t="shared" si="14"/>
        <v/>
      </c>
      <c r="AC36" s="34"/>
      <c r="AD36" s="28"/>
      <c r="AE36" s="78"/>
      <c r="AF36" s="112"/>
      <c r="AG36" s="175"/>
      <c r="AH36" s="176"/>
      <c r="AJ36" s="197" t="str">
        <f t="shared" si="6"/>
        <v/>
      </c>
      <c r="AK36" s="197">
        <f t="shared" si="7"/>
        <v>0</v>
      </c>
      <c r="AL36" s="197" t="str">
        <f t="shared" si="8"/>
        <v/>
      </c>
      <c r="AM36" s="10">
        <f t="shared" si="15"/>
        <v>0</v>
      </c>
      <c r="AN36" s="10" t="str">
        <f t="shared" si="16"/>
        <v/>
      </c>
    </row>
    <row r="37" spans="1:40" s="6" customFormat="1" ht="34.5" customHeight="1">
      <c r="A37" s="92">
        <f t="shared" si="9"/>
        <v>25</v>
      </c>
      <c r="B37" s="98" t="str">
        <f t="shared" si="10"/>
        <v/>
      </c>
      <c r="C37" s="26"/>
      <c r="D37" s="27" t="str">
        <f t="shared" si="17"/>
        <v/>
      </c>
      <c r="E37" s="27" t="str">
        <f t="shared" si="11"/>
        <v/>
      </c>
      <c r="F37" s="173"/>
      <c r="G37" s="28"/>
      <c r="H37" s="28"/>
      <c r="I37" s="29"/>
      <c r="J37" s="30"/>
      <c r="K37" s="31"/>
      <c r="L37" s="30"/>
      <c r="M37" s="31"/>
      <c r="N37" s="32" t="str">
        <f t="shared" si="3"/>
        <v/>
      </c>
      <c r="O37" s="29"/>
      <c r="P37" s="29"/>
      <c r="Q37" s="33" t="str">
        <f t="shared" si="12"/>
        <v/>
      </c>
      <c r="R37" s="35"/>
      <c r="S37" s="36" t="str">
        <f t="shared" si="4"/>
        <v/>
      </c>
      <c r="T37" s="36" t="str">
        <f t="shared" si="5"/>
        <v/>
      </c>
      <c r="U37" s="63"/>
      <c r="V37" s="64"/>
      <c r="W37" s="37"/>
      <c r="X37" s="63"/>
      <c r="Y37" s="67" t="str">
        <f t="shared" si="2"/>
        <v/>
      </c>
      <c r="Z37" s="38" t="str">
        <f t="shared" si="13"/>
        <v/>
      </c>
      <c r="AA37" s="63"/>
      <c r="AB37" s="76" t="str">
        <f t="shared" si="14"/>
        <v/>
      </c>
      <c r="AC37" s="34"/>
      <c r="AD37" s="28"/>
      <c r="AE37" s="78"/>
      <c r="AF37" s="112"/>
      <c r="AG37" s="175"/>
      <c r="AH37" s="176"/>
      <c r="AJ37" s="197" t="str">
        <f t="shared" si="6"/>
        <v/>
      </c>
      <c r="AK37" s="197">
        <f t="shared" si="7"/>
        <v>0</v>
      </c>
      <c r="AL37" s="197" t="str">
        <f t="shared" si="8"/>
        <v/>
      </c>
      <c r="AM37" s="10">
        <f t="shared" si="15"/>
        <v>0</v>
      </c>
      <c r="AN37" s="10" t="str">
        <f t="shared" si="16"/>
        <v/>
      </c>
    </row>
    <row r="38" spans="1:40" s="6" customFormat="1" ht="34.5" customHeight="1">
      <c r="A38" s="92">
        <f t="shared" si="9"/>
        <v>26</v>
      </c>
      <c r="B38" s="98" t="str">
        <f t="shared" si="10"/>
        <v/>
      </c>
      <c r="C38" s="26"/>
      <c r="D38" s="27" t="str">
        <f t="shared" si="17"/>
        <v/>
      </c>
      <c r="E38" s="27" t="str">
        <f t="shared" si="11"/>
        <v/>
      </c>
      <c r="F38" s="173"/>
      <c r="G38" s="28"/>
      <c r="H38" s="28"/>
      <c r="I38" s="29"/>
      <c r="J38" s="30"/>
      <c r="K38" s="31"/>
      <c r="L38" s="30"/>
      <c r="M38" s="31"/>
      <c r="N38" s="32" t="str">
        <f t="shared" si="3"/>
        <v/>
      </c>
      <c r="O38" s="29"/>
      <c r="P38" s="29"/>
      <c r="Q38" s="33" t="str">
        <f t="shared" si="12"/>
        <v/>
      </c>
      <c r="R38" s="35"/>
      <c r="S38" s="36" t="str">
        <f t="shared" si="4"/>
        <v/>
      </c>
      <c r="T38" s="36" t="str">
        <f t="shared" si="5"/>
        <v/>
      </c>
      <c r="U38" s="63"/>
      <c r="V38" s="64"/>
      <c r="W38" s="37"/>
      <c r="X38" s="63"/>
      <c r="Y38" s="67" t="str">
        <f t="shared" si="2"/>
        <v/>
      </c>
      <c r="Z38" s="38" t="str">
        <f t="shared" si="13"/>
        <v/>
      </c>
      <c r="AA38" s="63"/>
      <c r="AB38" s="76" t="str">
        <f t="shared" si="14"/>
        <v/>
      </c>
      <c r="AC38" s="34"/>
      <c r="AD38" s="28"/>
      <c r="AE38" s="78"/>
      <c r="AF38" s="112"/>
      <c r="AG38" s="175"/>
      <c r="AH38" s="176"/>
      <c r="AJ38" s="197" t="str">
        <f t="shared" si="6"/>
        <v/>
      </c>
      <c r="AK38" s="197">
        <f t="shared" si="7"/>
        <v>0</v>
      </c>
      <c r="AL38" s="197" t="str">
        <f t="shared" si="8"/>
        <v/>
      </c>
      <c r="AM38" s="10">
        <f t="shared" si="15"/>
        <v>0</v>
      </c>
      <c r="AN38" s="10" t="str">
        <f t="shared" si="16"/>
        <v/>
      </c>
    </row>
    <row r="39" spans="1:40" s="6" customFormat="1" ht="34.5" customHeight="1">
      <c r="A39" s="92">
        <f t="shared" si="9"/>
        <v>27</v>
      </c>
      <c r="B39" s="98" t="str">
        <f t="shared" si="10"/>
        <v/>
      </c>
      <c r="C39" s="26"/>
      <c r="D39" s="27" t="str">
        <f t="shared" si="17"/>
        <v/>
      </c>
      <c r="E39" s="27" t="str">
        <f t="shared" si="11"/>
        <v/>
      </c>
      <c r="F39" s="173"/>
      <c r="G39" s="28"/>
      <c r="H39" s="28"/>
      <c r="I39" s="29"/>
      <c r="J39" s="30"/>
      <c r="K39" s="31"/>
      <c r="L39" s="30"/>
      <c r="M39" s="31"/>
      <c r="N39" s="32" t="str">
        <f t="shared" si="3"/>
        <v/>
      </c>
      <c r="O39" s="29"/>
      <c r="P39" s="29"/>
      <c r="Q39" s="33" t="str">
        <f t="shared" si="12"/>
        <v/>
      </c>
      <c r="R39" s="35"/>
      <c r="S39" s="36" t="str">
        <f t="shared" si="4"/>
        <v/>
      </c>
      <c r="T39" s="36" t="str">
        <f t="shared" si="5"/>
        <v/>
      </c>
      <c r="U39" s="63"/>
      <c r="V39" s="64"/>
      <c r="W39" s="37"/>
      <c r="X39" s="63"/>
      <c r="Y39" s="67" t="str">
        <f t="shared" si="2"/>
        <v/>
      </c>
      <c r="Z39" s="38" t="str">
        <f t="shared" si="13"/>
        <v/>
      </c>
      <c r="AA39" s="63"/>
      <c r="AB39" s="76" t="str">
        <f t="shared" si="14"/>
        <v/>
      </c>
      <c r="AC39" s="34"/>
      <c r="AD39" s="28"/>
      <c r="AE39" s="78"/>
      <c r="AF39" s="112"/>
      <c r="AG39" s="175"/>
      <c r="AH39" s="176"/>
      <c r="AJ39" s="197" t="str">
        <f t="shared" si="6"/>
        <v/>
      </c>
      <c r="AK39" s="197">
        <f t="shared" si="7"/>
        <v>0</v>
      </c>
      <c r="AL39" s="197" t="str">
        <f t="shared" si="8"/>
        <v/>
      </c>
      <c r="AM39" s="10">
        <f t="shared" si="15"/>
        <v>0</v>
      </c>
      <c r="AN39" s="10" t="str">
        <f t="shared" si="16"/>
        <v/>
      </c>
    </row>
    <row r="40" spans="1:40" s="6" customFormat="1" ht="34.5" customHeight="1">
      <c r="A40" s="92">
        <f t="shared" si="9"/>
        <v>28</v>
      </c>
      <c r="B40" s="98" t="str">
        <f t="shared" si="10"/>
        <v/>
      </c>
      <c r="C40" s="26"/>
      <c r="D40" s="27" t="str">
        <f t="shared" si="17"/>
        <v/>
      </c>
      <c r="E40" s="27" t="str">
        <f t="shared" si="11"/>
        <v/>
      </c>
      <c r="F40" s="173"/>
      <c r="G40" s="28"/>
      <c r="H40" s="28"/>
      <c r="I40" s="29"/>
      <c r="J40" s="30"/>
      <c r="K40" s="31"/>
      <c r="L40" s="30"/>
      <c r="M40" s="31"/>
      <c r="N40" s="32" t="str">
        <f t="shared" si="3"/>
        <v/>
      </c>
      <c r="O40" s="29"/>
      <c r="P40" s="29"/>
      <c r="Q40" s="33" t="str">
        <f t="shared" si="12"/>
        <v/>
      </c>
      <c r="R40" s="35"/>
      <c r="S40" s="36" t="str">
        <f t="shared" si="4"/>
        <v/>
      </c>
      <c r="T40" s="36" t="str">
        <f t="shared" si="5"/>
        <v/>
      </c>
      <c r="U40" s="63"/>
      <c r="V40" s="64"/>
      <c r="W40" s="37"/>
      <c r="X40" s="63"/>
      <c r="Y40" s="67" t="str">
        <f t="shared" si="2"/>
        <v/>
      </c>
      <c r="Z40" s="38" t="str">
        <f t="shared" si="13"/>
        <v/>
      </c>
      <c r="AA40" s="63"/>
      <c r="AB40" s="76" t="str">
        <f t="shared" si="14"/>
        <v/>
      </c>
      <c r="AC40" s="34"/>
      <c r="AD40" s="28"/>
      <c r="AE40" s="78"/>
      <c r="AF40" s="112"/>
      <c r="AG40" s="175"/>
      <c r="AH40" s="176"/>
      <c r="AJ40" s="197" t="str">
        <f t="shared" si="6"/>
        <v/>
      </c>
      <c r="AK40" s="197">
        <f t="shared" si="7"/>
        <v>0</v>
      </c>
      <c r="AL40" s="197" t="str">
        <f t="shared" si="8"/>
        <v/>
      </c>
      <c r="AM40" s="10">
        <f t="shared" si="15"/>
        <v>0</v>
      </c>
      <c r="AN40" s="10" t="str">
        <f t="shared" si="16"/>
        <v/>
      </c>
    </row>
    <row r="41" spans="1:40" s="6" customFormat="1" ht="34.5" customHeight="1">
      <c r="A41" s="92">
        <f t="shared" si="9"/>
        <v>29</v>
      </c>
      <c r="B41" s="98" t="str">
        <f t="shared" si="10"/>
        <v/>
      </c>
      <c r="C41" s="26"/>
      <c r="D41" s="27" t="str">
        <f t="shared" si="17"/>
        <v/>
      </c>
      <c r="E41" s="27" t="str">
        <f t="shared" si="11"/>
        <v/>
      </c>
      <c r="F41" s="173"/>
      <c r="G41" s="28"/>
      <c r="H41" s="28"/>
      <c r="I41" s="29"/>
      <c r="J41" s="30"/>
      <c r="K41" s="31"/>
      <c r="L41" s="30"/>
      <c r="M41" s="31"/>
      <c r="N41" s="32" t="str">
        <f t="shared" si="3"/>
        <v/>
      </c>
      <c r="O41" s="29"/>
      <c r="P41" s="29"/>
      <c r="Q41" s="33" t="str">
        <f t="shared" si="12"/>
        <v/>
      </c>
      <c r="R41" s="35"/>
      <c r="S41" s="36" t="str">
        <f t="shared" si="4"/>
        <v/>
      </c>
      <c r="T41" s="36" t="str">
        <f t="shared" si="5"/>
        <v/>
      </c>
      <c r="U41" s="63"/>
      <c r="V41" s="64"/>
      <c r="W41" s="37"/>
      <c r="X41" s="63"/>
      <c r="Y41" s="67" t="str">
        <f t="shared" si="2"/>
        <v/>
      </c>
      <c r="Z41" s="38" t="str">
        <f t="shared" si="13"/>
        <v/>
      </c>
      <c r="AA41" s="63"/>
      <c r="AB41" s="76" t="str">
        <f t="shared" si="14"/>
        <v/>
      </c>
      <c r="AC41" s="34"/>
      <c r="AD41" s="28"/>
      <c r="AE41" s="78"/>
      <c r="AF41" s="112"/>
      <c r="AG41" s="175"/>
      <c r="AH41" s="176"/>
      <c r="AJ41" s="197" t="str">
        <f t="shared" si="6"/>
        <v/>
      </c>
      <c r="AK41" s="197">
        <f t="shared" si="7"/>
        <v>0</v>
      </c>
      <c r="AL41" s="197" t="str">
        <f t="shared" si="8"/>
        <v/>
      </c>
      <c r="AM41" s="10">
        <f t="shared" si="15"/>
        <v>0</v>
      </c>
      <c r="AN41" s="10" t="str">
        <f t="shared" si="16"/>
        <v/>
      </c>
    </row>
    <row r="42" spans="1:40" s="6" customFormat="1" ht="34.5" customHeight="1">
      <c r="A42" s="92">
        <f t="shared" si="9"/>
        <v>30</v>
      </c>
      <c r="B42" s="98" t="str">
        <f t="shared" si="10"/>
        <v/>
      </c>
      <c r="C42" s="26"/>
      <c r="D42" s="27" t="str">
        <f t="shared" si="17"/>
        <v/>
      </c>
      <c r="E42" s="27" t="str">
        <f t="shared" si="11"/>
        <v/>
      </c>
      <c r="F42" s="173"/>
      <c r="G42" s="28"/>
      <c r="H42" s="28"/>
      <c r="I42" s="29"/>
      <c r="J42" s="30"/>
      <c r="K42" s="31"/>
      <c r="L42" s="30"/>
      <c r="M42" s="31"/>
      <c r="N42" s="32" t="str">
        <f t="shared" si="3"/>
        <v/>
      </c>
      <c r="O42" s="29"/>
      <c r="P42" s="29"/>
      <c r="Q42" s="33" t="str">
        <f t="shared" si="12"/>
        <v/>
      </c>
      <c r="R42" s="35"/>
      <c r="S42" s="36" t="str">
        <f t="shared" si="4"/>
        <v/>
      </c>
      <c r="T42" s="36" t="str">
        <f t="shared" si="5"/>
        <v/>
      </c>
      <c r="U42" s="63"/>
      <c r="V42" s="64"/>
      <c r="W42" s="37"/>
      <c r="X42" s="63"/>
      <c r="Y42" s="67" t="str">
        <f t="shared" si="2"/>
        <v/>
      </c>
      <c r="Z42" s="38" t="str">
        <f t="shared" si="13"/>
        <v/>
      </c>
      <c r="AA42" s="63"/>
      <c r="AB42" s="76" t="str">
        <f t="shared" si="14"/>
        <v/>
      </c>
      <c r="AC42" s="34"/>
      <c r="AD42" s="28"/>
      <c r="AE42" s="78"/>
      <c r="AF42" s="112"/>
      <c r="AG42" s="175"/>
      <c r="AH42" s="176"/>
      <c r="AJ42" s="197" t="str">
        <f t="shared" si="6"/>
        <v/>
      </c>
      <c r="AK42" s="197">
        <f t="shared" si="7"/>
        <v>0</v>
      </c>
      <c r="AL42" s="197" t="str">
        <f t="shared" si="8"/>
        <v/>
      </c>
      <c r="AM42" s="10">
        <f t="shared" si="15"/>
        <v>0</v>
      </c>
      <c r="AN42" s="10" t="str">
        <f t="shared" si="16"/>
        <v/>
      </c>
    </row>
    <row r="43" spans="1:40" s="6" customFormat="1" ht="34.5" customHeight="1">
      <c r="A43" s="92">
        <f t="shared" si="9"/>
        <v>31</v>
      </c>
      <c r="B43" s="98" t="str">
        <f t="shared" si="10"/>
        <v/>
      </c>
      <c r="C43" s="26"/>
      <c r="D43" s="27" t="str">
        <f t="shared" si="17"/>
        <v/>
      </c>
      <c r="E43" s="27" t="str">
        <f t="shared" si="11"/>
        <v/>
      </c>
      <c r="F43" s="173"/>
      <c r="G43" s="28"/>
      <c r="H43" s="28"/>
      <c r="I43" s="29"/>
      <c r="J43" s="30"/>
      <c r="K43" s="31"/>
      <c r="L43" s="30"/>
      <c r="M43" s="31"/>
      <c r="N43" s="32" t="str">
        <f t="shared" si="3"/>
        <v/>
      </c>
      <c r="O43" s="29"/>
      <c r="P43" s="29"/>
      <c r="Q43" s="33" t="str">
        <f t="shared" si="12"/>
        <v/>
      </c>
      <c r="R43" s="35"/>
      <c r="S43" s="36" t="str">
        <f t="shared" si="4"/>
        <v/>
      </c>
      <c r="T43" s="36" t="str">
        <f t="shared" si="5"/>
        <v/>
      </c>
      <c r="U43" s="63"/>
      <c r="V43" s="64"/>
      <c r="W43" s="37"/>
      <c r="X43" s="63"/>
      <c r="Y43" s="67" t="str">
        <f t="shared" si="2"/>
        <v/>
      </c>
      <c r="Z43" s="38" t="str">
        <f t="shared" si="13"/>
        <v/>
      </c>
      <c r="AA43" s="63"/>
      <c r="AB43" s="76" t="str">
        <f t="shared" si="14"/>
        <v/>
      </c>
      <c r="AC43" s="34"/>
      <c r="AD43" s="28"/>
      <c r="AE43" s="78"/>
      <c r="AF43" s="112"/>
      <c r="AG43" s="175"/>
      <c r="AH43" s="176"/>
      <c r="AJ43" s="197" t="str">
        <f t="shared" si="6"/>
        <v/>
      </c>
      <c r="AK43" s="197">
        <f t="shared" si="7"/>
        <v>0</v>
      </c>
      <c r="AL43" s="197" t="str">
        <f t="shared" si="8"/>
        <v/>
      </c>
      <c r="AM43" s="10">
        <f t="shared" si="15"/>
        <v>0</v>
      </c>
      <c r="AN43" s="10" t="str">
        <f t="shared" si="16"/>
        <v/>
      </c>
    </row>
    <row r="44" spans="1:40" s="6" customFormat="1" ht="34.5" customHeight="1">
      <c r="A44" s="92">
        <f t="shared" si="9"/>
        <v>32</v>
      </c>
      <c r="B44" s="98" t="str">
        <f t="shared" si="10"/>
        <v/>
      </c>
      <c r="C44" s="26"/>
      <c r="D44" s="27" t="str">
        <f t="shared" si="17"/>
        <v/>
      </c>
      <c r="E44" s="27" t="str">
        <f t="shared" si="11"/>
        <v/>
      </c>
      <c r="F44" s="173"/>
      <c r="G44" s="28"/>
      <c r="H44" s="28"/>
      <c r="I44" s="29"/>
      <c r="J44" s="30"/>
      <c r="K44" s="31"/>
      <c r="L44" s="30"/>
      <c r="M44" s="31"/>
      <c r="N44" s="32" t="str">
        <f t="shared" si="3"/>
        <v/>
      </c>
      <c r="O44" s="29"/>
      <c r="P44" s="29"/>
      <c r="Q44" s="33" t="str">
        <f t="shared" si="12"/>
        <v/>
      </c>
      <c r="R44" s="35"/>
      <c r="S44" s="36" t="str">
        <f t="shared" si="4"/>
        <v/>
      </c>
      <c r="T44" s="36" t="str">
        <f t="shared" si="5"/>
        <v/>
      </c>
      <c r="U44" s="63"/>
      <c r="V44" s="64"/>
      <c r="W44" s="37"/>
      <c r="X44" s="63"/>
      <c r="Y44" s="67" t="str">
        <f t="shared" si="2"/>
        <v/>
      </c>
      <c r="Z44" s="38" t="str">
        <f t="shared" si="13"/>
        <v/>
      </c>
      <c r="AA44" s="63"/>
      <c r="AB44" s="76" t="str">
        <f t="shared" si="14"/>
        <v/>
      </c>
      <c r="AC44" s="34"/>
      <c r="AD44" s="28"/>
      <c r="AE44" s="78"/>
      <c r="AF44" s="112"/>
      <c r="AG44" s="175"/>
      <c r="AH44" s="176"/>
      <c r="AJ44" s="197" t="str">
        <f t="shared" si="6"/>
        <v/>
      </c>
      <c r="AK44" s="197">
        <f t="shared" si="7"/>
        <v>0</v>
      </c>
      <c r="AL44" s="197" t="str">
        <f t="shared" si="8"/>
        <v/>
      </c>
      <c r="AM44" s="10">
        <f t="shared" si="15"/>
        <v>0</v>
      </c>
      <c r="AN44" s="10" t="str">
        <f t="shared" si="16"/>
        <v/>
      </c>
    </row>
    <row r="45" spans="1:40" s="6" customFormat="1" ht="34.5" customHeight="1">
      <c r="A45" s="92">
        <f t="shared" si="9"/>
        <v>33</v>
      </c>
      <c r="B45" s="98" t="str">
        <f t="shared" si="10"/>
        <v/>
      </c>
      <c r="C45" s="26"/>
      <c r="D45" s="27" t="str">
        <f t="shared" si="17"/>
        <v/>
      </c>
      <c r="E45" s="27" t="str">
        <f t="shared" si="11"/>
        <v/>
      </c>
      <c r="F45" s="173"/>
      <c r="G45" s="28"/>
      <c r="H45" s="28"/>
      <c r="I45" s="29"/>
      <c r="J45" s="30"/>
      <c r="K45" s="31"/>
      <c r="L45" s="30"/>
      <c r="M45" s="31"/>
      <c r="N45" s="32" t="str">
        <f t="shared" si="3"/>
        <v/>
      </c>
      <c r="O45" s="29"/>
      <c r="P45" s="29"/>
      <c r="Q45" s="33" t="str">
        <f t="shared" si="12"/>
        <v/>
      </c>
      <c r="R45" s="35"/>
      <c r="S45" s="36" t="str">
        <f t="shared" si="4"/>
        <v/>
      </c>
      <c r="T45" s="36" t="str">
        <f t="shared" si="5"/>
        <v/>
      </c>
      <c r="U45" s="63"/>
      <c r="V45" s="64"/>
      <c r="W45" s="37"/>
      <c r="X45" s="63"/>
      <c r="Y45" s="67" t="str">
        <f t="shared" si="2"/>
        <v/>
      </c>
      <c r="Z45" s="38" t="str">
        <f t="shared" si="13"/>
        <v/>
      </c>
      <c r="AA45" s="63"/>
      <c r="AB45" s="76" t="str">
        <f t="shared" si="14"/>
        <v/>
      </c>
      <c r="AC45" s="34"/>
      <c r="AD45" s="28"/>
      <c r="AE45" s="78"/>
      <c r="AF45" s="112"/>
      <c r="AG45" s="175"/>
      <c r="AH45" s="176"/>
      <c r="AJ45" s="197" t="str">
        <f t="shared" si="6"/>
        <v/>
      </c>
      <c r="AK45" s="197">
        <f t="shared" si="7"/>
        <v>0</v>
      </c>
      <c r="AL45" s="197" t="str">
        <f t="shared" si="8"/>
        <v/>
      </c>
      <c r="AM45" s="10">
        <f t="shared" si="15"/>
        <v>0</v>
      </c>
      <c r="AN45" s="10" t="str">
        <f t="shared" si="16"/>
        <v/>
      </c>
    </row>
    <row r="46" spans="1:40" s="6" customFormat="1" ht="34.5" customHeight="1">
      <c r="A46" s="92">
        <f t="shared" si="9"/>
        <v>34</v>
      </c>
      <c r="B46" s="98" t="str">
        <f t="shared" si="10"/>
        <v/>
      </c>
      <c r="C46" s="26"/>
      <c r="D46" s="27" t="str">
        <f t="shared" si="17"/>
        <v/>
      </c>
      <c r="E46" s="27" t="str">
        <f t="shared" si="11"/>
        <v/>
      </c>
      <c r="F46" s="173"/>
      <c r="G46" s="28"/>
      <c r="H46" s="28"/>
      <c r="I46" s="29"/>
      <c r="J46" s="30"/>
      <c r="K46" s="31"/>
      <c r="L46" s="30"/>
      <c r="M46" s="31"/>
      <c r="N46" s="32" t="str">
        <f t="shared" si="3"/>
        <v/>
      </c>
      <c r="O46" s="29"/>
      <c r="P46" s="29"/>
      <c r="Q46" s="33" t="str">
        <f t="shared" si="12"/>
        <v/>
      </c>
      <c r="R46" s="35"/>
      <c r="S46" s="36" t="str">
        <f t="shared" si="4"/>
        <v/>
      </c>
      <c r="T46" s="36" t="str">
        <f t="shared" si="5"/>
        <v/>
      </c>
      <c r="U46" s="63"/>
      <c r="V46" s="64"/>
      <c r="W46" s="37"/>
      <c r="X46" s="63"/>
      <c r="Y46" s="67" t="str">
        <f t="shared" si="2"/>
        <v/>
      </c>
      <c r="Z46" s="38" t="str">
        <f t="shared" si="13"/>
        <v/>
      </c>
      <c r="AA46" s="63"/>
      <c r="AB46" s="76" t="str">
        <f t="shared" si="14"/>
        <v/>
      </c>
      <c r="AC46" s="34"/>
      <c r="AD46" s="28"/>
      <c r="AE46" s="78"/>
      <c r="AF46" s="112"/>
      <c r="AG46" s="175"/>
      <c r="AH46" s="176"/>
      <c r="AJ46" s="197" t="str">
        <f t="shared" si="6"/>
        <v/>
      </c>
      <c r="AK46" s="197">
        <f t="shared" si="7"/>
        <v>0</v>
      </c>
      <c r="AL46" s="197" t="str">
        <f t="shared" si="8"/>
        <v/>
      </c>
      <c r="AM46" s="10">
        <f t="shared" si="15"/>
        <v>0</v>
      </c>
      <c r="AN46" s="10" t="str">
        <f t="shared" si="16"/>
        <v/>
      </c>
    </row>
    <row r="47" spans="1:40" s="6" customFormat="1" ht="34.5" customHeight="1">
      <c r="A47" s="92">
        <f t="shared" si="9"/>
        <v>35</v>
      </c>
      <c r="B47" s="98" t="str">
        <f t="shared" si="10"/>
        <v/>
      </c>
      <c r="C47" s="26"/>
      <c r="D47" s="27" t="str">
        <f t="shared" si="17"/>
        <v/>
      </c>
      <c r="E47" s="27" t="str">
        <f t="shared" si="11"/>
        <v/>
      </c>
      <c r="F47" s="173"/>
      <c r="G47" s="28"/>
      <c r="H47" s="28"/>
      <c r="I47" s="29"/>
      <c r="J47" s="30"/>
      <c r="K47" s="31"/>
      <c r="L47" s="30"/>
      <c r="M47" s="31"/>
      <c r="N47" s="32" t="str">
        <f t="shared" si="3"/>
        <v/>
      </c>
      <c r="O47" s="29"/>
      <c r="P47" s="29"/>
      <c r="Q47" s="33" t="str">
        <f t="shared" si="12"/>
        <v/>
      </c>
      <c r="R47" s="35"/>
      <c r="S47" s="36" t="str">
        <f t="shared" si="4"/>
        <v/>
      </c>
      <c r="T47" s="36" t="str">
        <f t="shared" si="5"/>
        <v/>
      </c>
      <c r="U47" s="63"/>
      <c r="V47" s="64"/>
      <c r="W47" s="37"/>
      <c r="X47" s="63"/>
      <c r="Y47" s="67" t="str">
        <f t="shared" si="2"/>
        <v/>
      </c>
      <c r="Z47" s="38" t="str">
        <f t="shared" si="13"/>
        <v/>
      </c>
      <c r="AA47" s="63"/>
      <c r="AB47" s="76" t="str">
        <f t="shared" si="14"/>
        <v/>
      </c>
      <c r="AC47" s="34"/>
      <c r="AD47" s="28"/>
      <c r="AE47" s="78"/>
      <c r="AF47" s="112"/>
      <c r="AG47" s="175"/>
      <c r="AH47" s="176"/>
      <c r="AJ47" s="197" t="str">
        <f t="shared" si="6"/>
        <v/>
      </c>
      <c r="AK47" s="197">
        <f t="shared" si="7"/>
        <v>0</v>
      </c>
      <c r="AL47" s="197" t="str">
        <f t="shared" si="8"/>
        <v/>
      </c>
      <c r="AM47" s="10">
        <f t="shared" si="15"/>
        <v>0</v>
      </c>
      <c r="AN47" s="10" t="str">
        <f t="shared" si="16"/>
        <v/>
      </c>
    </row>
    <row r="48" spans="1:40" s="6" customFormat="1" ht="34.5" customHeight="1">
      <c r="A48" s="92">
        <f t="shared" si="9"/>
        <v>36</v>
      </c>
      <c r="B48" s="98" t="str">
        <f t="shared" si="10"/>
        <v/>
      </c>
      <c r="C48" s="26"/>
      <c r="D48" s="27" t="str">
        <f t="shared" si="17"/>
        <v/>
      </c>
      <c r="E48" s="27" t="str">
        <f t="shared" si="11"/>
        <v/>
      </c>
      <c r="F48" s="173"/>
      <c r="G48" s="28"/>
      <c r="H48" s="28"/>
      <c r="I48" s="29"/>
      <c r="J48" s="30"/>
      <c r="K48" s="31"/>
      <c r="L48" s="30"/>
      <c r="M48" s="31"/>
      <c r="N48" s="32" t="str">
        <f t="shared" si="3"/>
        <v/>
      </c>
      <c r="O48" s="29"/>
      <c r="P48" s="29"/>
      <c r="Q48" s="33" t="str">
        <f t="shared" si="12"/>
        <v/>
      </c>
      <c r="R48" s="35"/>
      <c r="S48" s="36" t="str">
        <f t="shared" si="4"/>
        <v/>
      </c>
      <c r="T48" s="36" t="str">
        <f t="shared" si="5"/>
        <v/>
      </c>
      <c r="U48" s="63"/>
      <c r="V48" s="64"/>
      <c r="W48" s="37"/>
      <c r="X48" s="63"/>
      <c r="Y48" s="67" t="str">
        <f t="shared" si="2"/>
        <v/>
      </c>
      <c r="Z48" s="38" t="str">
        <f t="shared" si="13"/>
        <v/>
      </c>
      <c r="AA48" s="63"/>
      <c r="AB48" s="76" t="str">
        <f t="shared" si="14"/>
        <v/>
      </c>
      <c r="AC48" s="34"/>
      <c r="AD48" s="28"/>
      <c r="AE48" s="78"/>
      <c r="AF48" s="112"/>
      <c r="AG48" s="175"/>
      <c r="AH48" s="176"/>
      <c r="AJ48" s="197" t="str">
        <f t="shared" si="6"/>
        <v/>
      </c>
      <c r="AK48" s="197">
        <f t="shared" si="7"/>
        <v>0</v>
      </c>
      <c r="AL48" s="197" t="str">
        <f t="shared" si="8"/>
        <v/>
      </c>
      <c r="AM48" s="10">
        <f t="shared" si="15"/>
        <v>0</v>
      </c>
      <c r="AN48" s="10" t="str">
        <f t="shared" si="16"/>
        <v/>
      </c>
    </row>
    <row r="49" spans="1:40" s="6" customFormat="1" ht="34.5" customHeight="1">
      <c r="A49" s="92">
        <f t="shared" si="9"/>
        <v>37</v>
      </c>
      <c r="B49" s="98" t="str">
        <f t="shared" si="10"/>
        <v/>
      </c>
      <c r="C49" s="26"/>
      <c r="D49" s="27" t="str">
        <f t="shared" si="17"/>
        <v/>
      </c>
      <c r="E49" s="27" t="str">
        <f t="shared" si="11"/>
        <v/>
      </c>
      <c r="F49" s="173"/>
      <c r="G49" s="28"/>
      <c r="H49" s="28"/>
      <c r="I49" s="29"/>
      <c r="J49" s="30"/>
      <c r="K49" s="31"/>
      <c r="L49" s="30"/>
      <c r="M49" s="31"/>
      <c r="N49" s="32" t="str">
        <f t="shared" si="3"/>
        <v/>
      </c>
      <c r="O49" s="29"/>
      <c r="P49" s="29"/>
      <c r="Q49" s="33" t="str">
        <f t="shared" si="12"/>
        <v/>
      </c>
      <c r="R49" s="35"/>
      <c r="S49" s="36" t="str">
        <f t="shared" si="4"/>
        <v/>
      </c>
      <c r="T49" s="36" t="str">
        <f t="shared" si="5"/>
        <v/>
      </c>
      <c r="U49" s="63"/>
      <c r="V49" s="64"/>
      <c r="W49" s="37"/>
      <c r="X49" s="63"/>
      <c r="Y49" s="67" t="str">
        <f t="shared" si="2"/>
        <v/>
      </c>
      <c r="Z49" s="38" t="str">
        <f t="shared" si="13"/>
        <v/>
      </c>
      <c r="AA49" s="63"/>
      <c r="AB49" s="76" t="str">
        <f t="shared" si="14"/>
        <v/>
      </c>
      <c r="AC49" s="34"/>
      <c r="AD49" s="28"/>
      <c r="AE49" s="78"/>
      <c r="AF49" s="112"/>
      <c r="AG49" s="175"/>
      <c r="AH49" s="176"/>
      <c r="AJ49" s="197" t="str">
        <f t="shared" si="6"/>
        <v/>
      </c>
      <c r="AK49" s="197">
        <f t="shared" si="7"/>
        <v>0</v>
      </c>
      <c r="AL49" s="197" t="str">
        <f t="shared" si="8"/>
        <v/>
      </c>
      <c r="AM49" s="10">
        <f t="shared" si="15"/>
        <v>0</v>
      </c>
      <c r="AN49" s="10" t="str">
        <f t="shared" si="16"/>
        <v/>
      </c>
    </row>
    <row r="50" spans="1:40" s="6" customFormat="1" ht="34.5" customHeight="1">
      <c r="A50" s="92">
        <f t="shared" si="9"/>
        <v>38</v>
      </c>
      <c r="B50" s="98" t="str">
        <f t="shared" si="10"/>
        <v/>
      </c>
      <c r="C50" s="26"/>
      <c r="D50" s="27" t="str">
        <f t="shared" si="17"/>
        <v/>
      </c>
      <c r="E50" s="27" t="str">
        <f t="shared" si="11"/>
        <v/>
      </c>
      <c r="F50" s="173"/>
      <c r="G50" s="28"/>
      <c r="H50" s="28"/>
      <c r="I50" s="29"/>
      <c r="J50" s="30"/>
      <c r="K50" s="31"/>
      <c r="L50" s="30"/>
      <c r="M50" s="31"/>
      <c r="N50" s="32" t="str">
        <f t="shared" si="3"/>
        <v/>
      </c>
      <c r="O50" s="29"/>
      <c r="P50" s="29"/>
      <c r="Q50" s="33" t="str">
        <f t="shared" si="12"/>
        <v/>
      </c>
      <c r="R50" s="35"/>
      <c r="S50" s="36" t="str">
        <f t="shared" si="4"/>
        <v/>
      </c>
      <c r="T50" s="36" t="str">
        <f t="shared" si="5"/>
        <v/>
      </c>
      <c r="U50" s="63"/>
      <c r="V50" s="64"/>
      <c r="W50" s="37"/>
      <c r="X50" s="63"/>
      <c r="Y50" s="67" t="str">
        <f t="shared" si="2"/>
        <v/>
      </c>
      <c r="Z50" s="38" t="str">
        <f t="shared" si="13"/>
        <v/>
      </c>
      <c r="AA50" s="63"/>
      <c r="AB50" s="76" t="str">
        <f t="shared" si="14"/>
        <v/>
      </c>
      <c r="AC50" s="34"/>
      <c r="AD50" s="28"/>
      <c r="AE50" s="78"/>
      <c r="AF50" s="112"/>
      <c r="AG50" s="175"/>
      <c r="AH50" s="176"/>
      <c r="AJ50" s="197" t="str">
        <f t="shared" si="6"/>
        <v/>
      </c>
      <c r="AK50" s="197">
        <f t="shared" si="7"/>
        <v>0</v>
      </c>
      <c r="AL50" s="197" t="str">
        <f t="shared" si="8"/>
        <v/>
      </c>
      <c r="AM50" s="10">
        <f t="shared" si="15"/>
        <v>0</v>
      </c>
      <c r="AN50" s="10" t="str">
        <f t="shared" si="16"/>
        <v/>
      </c>
    </row>
    <row r="51" spans="1:40" s="6" customFormat="1" ht="34.5" customHeight="1">
      <c r="A51" s="92">
        <f t="shared" si="9"/>
        <v>39</v>
      </c>
      <c r="B51" s="98" t="str">
        <f t="shared" si="10"/>
        <v/>
      </c>
      <c r="C51" s="26"/>
      <c r="D51" s="27" t="str">
        <f t="shared" si="17"/>
        <v/>
      </c>
      <c r="E51" s="27" t="str">
        <f t="shared" si="11"/>
        <v/>
      </c>
      <c r="F51" s="173"/>
      <c r="G51" s="28"/>
      <c r="H51" s="28"/>
      <c r="I51" s="29"/>
      <c r="J51" s="30"/>
      <c r="K51" s="31"/>
      <c r="L51" s="30"/>
      <c r="M51" s="31"/>
      <c r="N51" s="32" t="str">
        <f t="shared" si="3"/>
        <v/>
      </c>
      <c r="O51" s="29"/>
      <c r="P51" s="29"/>
      <c r="Q51" s="33" t="str">
        <f t="shared" si="12"/>
        <v/>
      </c>
      <c r="R51" s="35"/>
      <c r="S51" s="36" t="str">
        <f t="shared" si="4"/>
        <v/>
      </c>
      <c r="T51" s="36" t="str">
        <f t="shared" si="5"/>
        <v/>
      </c>
      <c r="U51" s="63"/>
      <c r="V51" s="64"/>
      <c r="W51" s="37"/>
      <c r="X51" s="63"/>
      <c r="Y51" s="67" t="str">
        <f t="shared" si="2"/>
        <v/>
      </c>
      <c r="Z51" s="38" t="str">
        <f t="shared" si="13"/>
        <v/>
      </c>
      <c r="AA51" s="63"/>
      <c r="AB51" s="76" t="str">
        <f t="shared" si="14"/>
        <v/>
      </c>
      <c r="AC51" s="34"/>
      <c r="AD51" s="28"/>
      <c r="AE51" s="78"/>
      <c r="AF51" s="112"/>
      <c r="AG51" s="175"/>
      <c r="AH51" s="176"/>
      <c r="AJ51" s="197" t="str">
        <f t="shared" si="6"/>
        <v/>
      </c>
      <c r="AK51" s="197">
        <f t="shared" si="7"/>
        <v>0</v>
      </c>
      <c r="AL51" s="197" t="str">
        <f t="shared" si="8"/>
        <v/>
      </c>
      <c r="AM51" s="10">
        <f t="shared" si="15"/>
        <v>0</v>
      </c>
      <c r="AN51" s="10" t="str">
        <f t="shared" si="16"/>
        <v/>
      </c>
    </row>
    <row r="52" spans="1:40" s="6" customFormat="1" ht="34.5" customHeight="1">
      <c r="A52" s="92">
        <f t="shared" si="9"/>
        <v>40</v>
      </c>
      <c r="B52" s="98" t="str">
        <f t="shared" si="10"/>
        <v/>
      </c>
      <c r="C52" s="26"/>
      <c r="D52" s="27" t="str">
        <f t="shared" si="17"/>
        <v/>
      </c>
      <c r="E52" s="27" t="str">
        <f t="shared" si="11"/>
        <v/>
      </c>
      <c r="F52" s="173"/>
      <c r="G52" s="28"/>
      <c r="H52" s="28"/>
      <c r="I52" s="29"/>
      <c r="J52" s="30"/>
      <c r="K52" s="31"/>
      <c r="L52" s="30"/>
      <c r="M52" s="31"/>
      <c r="N52" s="32" t="str">
        <f t="shared" si="3"/>
        <v/>
      </c>
      <c r="O52" s="29"/>
      <c r="P52" s="29"/>
      <c r="Q52" s="33" t="str">
        <f t="shared" si="12"/>
        <v/>
      </c>
      <c r="R52" s="35"/>
      <c r="S52" s="36" t="str">
        <f t="shared" si="4"/>
        <v/>
      </c>
      <c r="T52" s="36" t="str">
        <f t="shared" si="5"/>
        <v/>
      </c>
      <c r="U52" s="63"/>
      <c r="V52" s="64"/>
      <c r="W52" s="37"/>
      <c r="X52" s="63"/>
      <c r="Y52" s="67" t="str">
        <f t="shared" si="2"/>
        <v/>
      </c>
      <c r="Z52" s="38" t="str">
        <f t="shared" si="13"/>
        <v/>
      </c>
      <c r="AA52" s="63"/>
      <c r="AB52" s="76" t="str">
        <f t="shared" si="14"/>
        <v/>
      </c>
      <c r="AC52" s="34"/>
      <c r="AD52" s="28"/>
      <c r="AE52" s="78"/>
      <c r="AF52" s="112"/>
      <c r="AG52" s="175"/>
      <c r="AH52" s="176"/>
      <c r="AJ52" s="197" t="str">
        <f t="shared" si="6"/>
        <v/>
      </c>
      <c r="AK52" s="197">
        <f t="shared" si="7"/>
        <v>0</v>
      </c>
      <c r="AL52" s="197" t="str">
        <f t="shared" si="8"/>
        <v/>
      </c>
      <c r="AM52" s="10">
        <f t="shared" si="15"/>
        <v>0</v>
      </c>
      <c r="AN52" s="10" t="str">
        <f t="shared" si="16"/>
        <v/>
      </c>
    </row>
    <row r="53" spans="1:40" s="6" customFormat="1" ht="34.5" customHeight="1">
      <c r="A53" s="92">
        <f t="shared" si="9"/>
        <v>41</v>
      </c>
      <c r="B53" s="98" t="str">
        <f t="shared" si="10"/>
        <v/>
      </c>
      <c r="C53" s="26"/>
      <c r="D53" s="27" t="str">
        <f t="shared" si="17"/>
        <v/>
      </c>
      <c r="E53" s="27" t="str">
        <f t="shared" si="11"/>
        <v/>
      </c>
      <c r="F53" s="173"/>
      <c r="G53" s="28"/>
      <c r="H53" s="28"/>
      <c r="I53" s="29"/>
      <c r="J53" s="30"/>
      <c r="K53" s="31"/>
      <c r="L53" s="30"/>
      <c r="M53" s="31"/>
      <c r="N53" s="32" t="str">
        <f t="shared" si="3"/>
        <v/>
      </c>
      <c r="O53" s="29"/>
      <c r="P53" s="29"/>
      <c r="Q53" s="33" t="str">
        <f t="shared" si="12"/>
        <v/>
      </c>
      <c r="R53" s="35"/>
      <c r="S53" s="36" t="str">
        <f t="shared" si="4"/>
        <v/>
      </c>
      <c r="T53" s="36" t="str">
        <f t="shared" si="5"/>
        <v/>
      </c>
      <c r="U53" s="63"/>
      <c r="V53" s="64"/>
      <c r="W53" s="37"/>
      <c r="X53" s="63"/>
      <c r="Y53" s="67" t="str">
        <f t="shared" si="2"/>
        <v/>
      </c>
      <c r="Z53" s="38" t="str">
        <f t="shared" si="13"/>
        <v/>
      </c>
      <c r="AA53" s="63"/>
      <c r="AB53" s="76" t="str">
        <f t="shared" si="14"/>
        <v/>
      </c>
      <c r="AC53" s="34"/>
      <c r="AD53" s="28"/>
      <c r="AE53" s="78"/>
      <c r="AF53" s="112"/>
      <c r="AG53" s="175"/>
      <c r="AH53" s="176"/>
      <c r="AJ53" s="197" t="str">
        <f t="shared" si="6"/>
        <v/>
      </c>
      <c r="AK53" s="197">
        <f t="shared" si="7"/>
        <v>0</v>
      </c>
      <c r="AL53" s="197" t="str">
        <f t="shared" si="8"/>
        <v/>
      </c>
      <c r="AM53" s="10">
        <f t="shared" si="15"/>
        <v>0</v>
      </c>
      <c r="AN53" s="10" t="str">
        <f t="shared" si="16"/>
        <v/>
      </c>
    </row>
    <row r="54" spans="1:40" s="6" customFormat="1" ht="34.5" customHeight="1">
      <c r="A54" s="92">
        <f t="shared" si="9"/>
        <v>42</v>
      </c>
      <c r="B54" s="98" t="str">
        <f t="shared" si="10"/>
        <v/>
      </c>
      <c r="C54" s="26"/>
      <c r="D54" s="27" t="str">
        <f t="shared" si="17"/>
        <v/>
      </c>
      <c r="E54" s="27" t="str">
        <f t="shared" si="11"/>
        <v/>
      </c>
      <c r="F54" s="173"/>
      <c r="G54" s="28"/>
      <c r="H54" s="28"/>
      <c r="I54" s="29"/>
      <c r="J54" s="30"/>
      <c r="K54" s="31"/>
      <c r="L54" s="30"/>
      <c r="M54" s="31"/>
      <c r="N54" s="32" t="str">
        <f t="shared" si="3"/>
        <v/>
      </c>
      <c r="O54" s="29"/>
      <c r="P54" s="29"/>
      <c r="Q54" s="33" t="str">
        <f t="shared" si="12"/>
        <v/>
      </c>
      <c r="R54" s="35"/>
      <c r="S54" s="36" t="str">
        <f t="shared" si="4"/>
        <v/>
      </c>
      <c r="T54" s="36" t="str">
        <f t="shared" si="5"/>
        <v/>
      </c>
      <c r="U54" s="63"/>
      <c r="V54" s="64"/>
      <c r="W54" s="37"/>
      <c r="X54" s="63"/>
      <c r="Y54" s="67" t="str">
        <f t="shared" si="2"/>
        <v/>
      </c>
      <c r="Z54" s="38" t="str">
        <f t="shared" si="13"/>
        <v/>
      </c>
      <c r="AA54" s="63"/>
      <c r="AB54" s="76" t="str">
        <f t="shared" si="14"/>
        <v/>
      </c>
      <c r="AC54" s="34"/>
      <c r="AD54" s="28"/>
      <c r="AE54" s="78"/>
      <c r="AF54" s="112"/>
      <c r="AG54" s="175"/>
      <c r="AH54" s="176"/>
      <c r="AJ54" s="197" t="str">
        <f t="shared" si="6"/>
        <v/>
      </c>
      <c r="AK54" s="197">
        <f t="shared" si="7"/>
        <v>0</v>
      </c>
      <c r="AL54" s="197" t="str">
        <f t="shared" si="8"/>
        <v/>
      </c>
      <c r="AM54" s="10">
        <f t="shared" si="15"/>
        <v>0</v>
      </c>
      <c r="AN54" s="10" t="str">
        <f t="shared" si="16"/>
        <v/>
      </c>
    </row>
    <row r="55" spans="1:40" s="6" customFormat="1" ht="34.5" customHeight="1">
      <c r="A55" s="92">
        <f t="shared" si="9"/>
        <v>43</v>
      </c>
      <c r="B55" s="98" t="str">
        <f t="shared" si="10"/>
        <v/>
      </c>
      <c r="C55" s="26"/>
      <c r="D55" s="27" t="str">
        <f t="shared" si="17"/>
        <v/>
      </c>
      <c r="E55" s="27" t="str">
        <f t="shared" si="11"/>
        <v/>
      </c>
      <c r="F55" s="173"/>
      <c r="G55" s="28"/>
      <c r="H55" s="28"/>
      <c r="I55" s="29"/>
      <c r="J55" s="30"/>
      <c r="K55" s="31"/>
      <c r="L55" s="30"/>
      <c r="M55" s="31"/>
      <c r="N55" s="32" t="str">
        <f t="shared" si="3"/>
        <v/>
      </c>
      <c r="O55" s="29"/>
      <c r="P55" s="29"/>
      <c r="Q55" s="33" t="str">
        <f t="shared" si="12"/>
        <v/>
      </c>
      <c r="R55" s="35"/>
      <c r="S55" s="36" t="str">
        <f t="shared" si="4"/>
        <v/>
      </c>
      <c r="T55" s="36" t="str">
        <f t="shared" si="5"/>
        <v/>
      </c>
      <c r="U55" s="63"/>
      <c r="V55" s="64"/>
      <c r="W55" s="37"/>
      <c r="X55" s="63"/>
      <c r="Y55" s="67" t="str">
        <f t="shared" si="2"/>
        <v/>
      </c>
      <c r="Z55" s="38" t="str">
        <f t="shared" si="13"/>
        <v/>
      </c>
      <c r="AA55" s="63"/>
      <c r="AB55" s="76" t="str">
        <f t="shared" si="14"/>
        <v/>
      </c>
      <c r="AC55" s="34"/>
      <c r="AD55" s="28"/>
      <c r="AE55" s="78"/>
      <c r="AF55" s="112"/>
      <c r="AG55" s="175"/>
      <c r="AH55" s="176"/>
      <c r="AJ55" s="197" t="str">
        <f t="shared" si="6"/>
        <v/>
      </c>
      <c r="AK55" s="197">
        <f t="shared" si="7"/>
        <v>0</v>
      </c>
      <c r="AL55" s="197" t="str">
        <f t="shared" si="8"/>
        <v/>
      </c>
      <c r="AM55" s="10">
        <f t="shared" si="15"/>
        <v>0</v>
      </c>
      <c r="AN55" s="10" t="str">
        <f t="shared" si="16"/>
        <v/>
      </c>
    </row>
    <row r="56" spans="1:40" s="6" customFormat="1" ht="34.5" customHeight="1">
      <c r="A56" s="92">
        <f t="shared" si="9"/>
        <v>44</v>
      </c>
      <c r="B56" s="98" t="str">
        <f t="shared" si="10"/>
        <v/>
      </c>
      <c r="C56" s="26"/>
      <c r="D56" s="27" t="str">
        <f t="shared" si="17"/>
        <v/>
      </c>
      <c r="E56" s="27" t="str">
        <f t="shared" si="11"/>
        <v/>
      </c>
      <c r="F56" s="173"/>
      <c r="G56" s="28"/>
      <c r="H56" s="28"/>
      <c r="I56" s="29"/>
      <c r="J56" s="30"/>
      <c r="K56" s="31"/>
      <c r="L56" s="30"/>
      <c r="M56" s="31"/>
      <c r="N56" s="32" t="str">
        <f t="shared" si="3"/>
        <v/>
      </c>
      <c r="O56" s="29"/>
      <c r="P56" s="29"/>
      <c r="Q56" s="33" t="str">
        <f t="shared" si="12"/>
        <v/>
      </c>
      <c r="R56" s="35"/>
      <c r="S56" s="36" t="str">
        <f t="shared" si="4"/>
        <v/>
      </c>
      <c r="T56" s="36" t="str">
        <f t="shared" si="5"/>
        <v/>
      </c>
      <c r="U56" s="63"/>
      <c r="V56" s="64"/>
      <c r="W56" s="37"/>
      <c r="X56" s="63"/>
      <c r="Y56" s="67" t="str">
        <f t="shared" si="2"/>
        <v/>
      </c>
      <c r="Z56" s="38" t="str">
        <f t="shared" si="13"/>
        <v/>
      </c>
      <c r="AA56" s="63"/>
      <c r="AB56" s="76" t="str">
        <f t="shared" si="14"/>
        <v/>
      </c>
      <c r="AC56" s="34"/>
      <c r="AD56" s="28"/>
      <c r="AE56" s="78"/>
      <c r="AF56" s="112"/>
      <c r="AG56" s="175"/>
      <c r="AH56" s="176"/>
      <c r="AJ56" s="197" t="str">
        <f t="shared" si="6"/>
        <v/>
      </c>
      <c r="AK56" s="197">
        <f t="shared" si="7"/>
        <v>0</v>
      </c>
      <c r="AL56" s="197" t="str">
        <f t="shared" si="8"/>
        <v/>
      </c>
      <c r="AM56" s="10">
        <f t="shared" si="15"/>
        <v>0</v>
      </c>
      <c r="AN56" s="10" t="str">
        <f t="shared" si="16"/>
        <v/>
      </c>
    </row>
    <row r="57" spans="1:40" s="6" customFormat="1" ht="34.5" customHeight="1">
      <c r="A57" s="92">
        <f t="shared" si="9"/>
        <v>45</v>
      </c>
      <c r="B57" s="98" t="str">
        <f t="shared" si="10"/>
        <v/>
      </c>
      <c r="C57" s="26"/>
      <c r="D57" s="27" t="str">
        <f t="shared" si="17"/>
        <v/>
      </c>
      <c r="E57" s="27" t="str">
        <f t="shared" si="11"/>
        <v/>
      </c>
      <c r="F57" s="173"/>
      <c r="G57" s="28"/>
      <c r="H57" s="28"/>
      <c r="I57" s="29"/>
      <c r="J57" s="30"/>
      <c r="K57" s="31"/>
      <c r="L57" s="30"/>
      <c r="M57" s="31"/>
      <c r="N57" s="32" t="str">
        <f t="shared" si="3"/>
        <v/>
      </c>
      <c r="O57" s="29"/>
      <c r="P57" s="29"/>
      <c r="Q57" s="33" t="str">
        <f t="shared" si="12"/>
        <v/>
      </c>
      <c r="R57" s="35"/>
      <c r="S57" s="36" t="str">
        <f t="shared" si="4"/>
        <v/>
      </c>
      <c r="T57" s="36" t="str">
        <f t="shared" si="5"/>
        <v/>
      </c>
      <c r="U57" s="63"/>
      <c r="V57" s="64"/>
      <c r="W57" s="37"/>
      <c r="X57" s="63"/>
      <c r="Y57" s="67" t="str">
        <f t="shared" si="2"/>
        <v/>
      </c>
      <c r="Z57" s="38" t="str">
        <f t="shared" si="13"/>
        <v/>
      </c>
      <c r="AA57" s="63"/>
      <c r="AB57" s="76" t="str">
        <f t="shared" si="14"/>
        <v/>
      </c>
      <c r="AC57" s="34"/>
      <c r="AD57" s="28"/>
      <c r="AE57" s="78"/>
      <c r="AF57" s="112"/>
      <c r="AG57" s="175"/>
      <c r="AH57" s="176"/>
      <c r="AJ57" s="197" t="str">
        <f t="shared" si="6"/>
        <v/>
      </c>
      <c r="AK57" s="197">
        <f t="shared" si="7"/>
        <v>0</v>
      </c>
      <c r="AL57" s="197" t="str">
        <f t="shared" si="8"/>
        <v/>
      </c>
      <c r="AM57" s="10">
        <f t="shared" si="15"/>
        <v>0</v>
      </c>
      <c r="AN57" s="10" t="str">
        <f t="shared" si="16"/>
        <v/>
      </c>
    </row>
    <row r="58" spans="1:40" s="6" customFormat="1" ht="34.5" customHeight="1">
      <c r="A58" s="92">
        <f t="shared" si="9"/>
        <v>46</v>
      </c>
      <c r="B58" s="98" t="str">
        <f t="shared" si="10"/>
        <v/>
      </c>
      <c r="C58" s="26"/>
      <c r="D58" s="27" t="str">
        <f t="shared" si="17"/>
        <v/>
      </c>
      <c r="E58" s="27" t="str">
        <f t="shared" si="11"/>
        <v/>
      </c>
      <c r="F58" s="173"/>
      <c r="G58" s="28"/>
      <c r="H58" s="28"/>
      <c r="I58" s="29"/>
      <c r="J58" s="30"/>
      <c r="K58" s="31"/>
      <c r="L58" s="30"/>
      <c r="M58" s="31"/>
      <c r="N58" s="32" t="str">
        <f t="shared" si="3"/>
        <v/>
      </c>
      <c r="O58" s="29"/>
      <c r="P58" s="29"/>
      <c r="Q58" s="33" t="str">
        <f t="shared" si="12"/>
        <v/>
      </c>
      <c r="R58" s="35"/>
      <c r="S58" s="36" t="str">
        <f t="shared" si="4"/>
        <v/>
      </c>
      <c r="T58" s="36" t="str">
        <f t="shared" si="5"/>
        <v/>
      </c>
      <c r="U58" s="63"/>
      <c r="V58" s="64"/>
      <c r="W58" s="37"/>
      <c r="X58" s="63"/>
      <c r="Y58" s="67" t="str">
        <f t="shared" si="2"/>
        <v/>
      </c>
      <c r="Z58" s="38" t="str">
        <f t="shared" si="13"/>
        <v/>
      </c>
      <c r="AA58" s="63"/>
      <c r="AB58" s="76" t="str">
        <f t="shared" si="14"/>
        <v/>
      </c>
      <c r="AC58" s="34"/>
      <c r="AD58" s="28"/>
      <c r="AE58" s="78"/>
      <c r="AF58" s="112"/>
      <c r="AG58" s="175"/>
      <c r="AH58" s="176"/>
      <c r="AJ58" s="197" t="str">
        <f t="shared" si="6"/>
        <v/>
      </c>
      <c r="AK58" s="197">
        <f t="shared" si="7"/>
        <v>0</v>
      </c>
      <c r="AL58" s="197" t="str">
        <f t="shared" si="8"/>
        <v/>
      </c>
      <c r="AM58" s="10">
        <f t="shared" si="15"/>
        <v>0</v>
      </c>
      <c r="AN58" s="10" t="str">
        <f t="shared" si="16"/>
        <v/>
      </c>
    </row>
    <row r="59" spans="1:40" s="6" customFormat="1" ht="34.5" customHeight="1">
      <c r="A59" s="92">
        <f t="shared" si="9"/>
        <v>47</v>
      </c>
      <c r="B59" s="98" t="str">
        <f t="shared" si="10"/>
        <v/>
      </c>
      <c r="C59" s="26"/>
      <c r="D59" s="27" t="str">
        <f t="shared" si="17"/>
        <v/>
      </c>
      <c r="E59" s="27" t="str">
        <f t="shared" si="11"/>
        <v/>
      </c>
      <c r="F59" s="173"/>
      <c r="G59" s="28"/>
      <c r="H59" s="28"/>
      <c r="I59" s="29"/>
      <c r="J59" s="30"/>
      <c r="K59" s="31"/>
      <c r="L59" s="30"/>
      <c r="M59" s="31"/>
      <c r="N59" s="32" t="str">
        <f t="shared" si="3"/>
        <v/>
      </c>
      <c r="O59" s="29"/>
      <c r="P59" s="29"/>
      <c r="Q59" s="33" t="str">
        <f t="shared" si="12"/>
        <v/>
      </c>
      <c r="R59" s="35"/>
      <c r="S59" s="36" t="str">
        <f t="shared" si="4"/>
        <v/>
      </c>
      <c r="T59" s="36" t="str">
        <f t="shared" si="5"/>
        <v/>
      </c>
      <c r="U59" s="63"/>
      <c r="V59" s="64"/>
      <c r="W59" s="37"/>
      <c r="X59" s="63"/>
      <c r="Y59" s="67" t="str">
        <f t="shared" si="2"/>
        <v/>
      </c>
      <c r="Z59" s="38" t="str">
        <f t="shared" si="13"/>
        <v/>
      </c>
      <c r="AA59" s="63"/>
      <c r="AB59" s="76" t="str">
        <f t="shared" si="14"/>
        <v/>
      </c>
      <c r="AC59" s="34"/>
      <c r="AD59" s="28"/>
      <c r="AE59" s="78"/>
      <c r="AF59" s="112"/>
      <c r="AG59" s="175"/>
      <c r="AH59" s="176"/>
      <c r="AJ59" s="197" t="str">
        <f t="shared" si="6"/>
        <v/>
      </c>
      <c r="AK59" s="197">
        <f t="shared" si="7"/>
        <v>0</v>
      </c>
      <c r="AL59" s="197" t="str">
        <f t="shared" si="8"/>
        <v/>
      </c>
      <c r="AM59" s="10">
        <f t="shared" si="15"/>
        <v>0</v>
      </c>
      <c r="AN59" s="10" t="str">
        <f t="shared" si="16"/>
        <v/>
      </c>
    </row>
    <row r="60" spans="1:40" s="6" customFormat="1" ht="34.5" customHeight="1">
      <c r="A60" s="92">
        <f t="shared" si="9"/>
        <v>48</v>
      </c>
      <c r="B60" s="98" t="str">
        <f t="shared" si="10"/>
        <v/>
      </c>
      <c r="C60" s="26"/>
      <c r="D60" s="27" t="str">
        <f t="shared" si="17"/>
        <v/>
      </c>
      <c r="E60" s="27" t="str">
        <f t="shared" si="11"/>
        <v/>
      </c>
      <c r="F60" s="173"/>
      <c r="G60" s="28"/>
      <c r="H60" s="28"/>
      <c r="I60" s="29"/>
      <c r="J60" s="30"/>
      <c r="K60" s="31"/>
      <c r="L60" s="30"/>
      <c r="M60" s="31"/>
      <c r="N60" s="32" t="str">
        <f t="shared" si="3"/>
        <v/>
      </c>
      <c r="O60" s="29"/>
      <c r="P60" s="29"/>
      <c r="Q60" s="33" t="str">
        <f t="shared" si="12"/>
        <v/>
      </c>
      <c r="R60" s="35"/>
      <c r="S60" s="36" t="str">
        <f t="shared" si="4"/>
        <v/>
      </c>
      <c r="T60" s="36" t="str">
        <f t="shared" si="5"/>
        <v/>
      </c>
      <c r="U60" s="63"/>
      <c r="V60" s="64"/>
      <c r="W60" s="37"/>
      <c r="X60" s="63"/>
      <c r="Y60" s="67" t="str">
        <f t="shared" si="2"/>
        <v/>
      </c>
      <c r="Z60" s="38" t="str">
        <f t="shared" si="13"/>
        <v/>
      </c>
      <c r="AA60" s="63"/>
      <c r="AB60" s="76" t="str">
        <f t="shared" si="14"/>
        <v/>
      </c>
      <c r="AC60" s="34"/>
      <c r="AD60" s="28"/>
      <c r="AE60" s="78"/>
      <c r="AF60" s="112"/>
      <c r="AG60" s="175"/>
      <c r="AH60" s="176"/>
      <c r="AJ60" s="197" t="str">
        <f t="shared" si="6"/>
        <v/>
      </c>
      <c r="AK60" s="197">
        <f t="shared" si="7"/>
        <v>0</v>
      </c>
      <c r="AL60" s="197" t="str">
        <f t="shared" si="8"/>
        <v/>
      </c>
      <c r="AM60" s="10">
        <f t="shared" si="15"/>
        <v>0</v>
      </c>
      <c r="AN60" s="10" t="str">
        <f t="shared" si="16"/>
        <v/>
      </c>
    </row>
    <row r="61" spans="1:40" s="6" customFormat="1" ht="34.5" customHeight="1">
      <c r="A61" s="92">
        <f t="shared" si="9"/>
        <v>49</v>
      </c>
      <c r="B61" s="98" t="str">
        <f t="shared" si="10"/>
        <v/>
      </c>
      <c r="C61" s="26"/>
      <c r="D61" s="27" t="str">
        <f t="shared" si="17"/>
        <v/>
      </c>
      <c r="E61" s="27" t="str">
        <f t="shared" si="11"/>
        <v/>
      </c>
      <c r="F61" s="173"/>
      <c r="G61" s="28"/>
      <c r="H61" s="28"/>
      <c r="I61" s="29"/>
      <c r="J61" s="30"/>
      <c r="K61" s="31"/>
      <c r="L61" s="30"/>
      <c r="M61" s="31"/>
      <c r="N61" s="32" t="str">
        <f t="shared" si="3"/>
        <v/>
      </c>
      <c r="O61" s="29"/>
      <c r="P61" s="29"/>
      <c r="Q61" s="33" t="str">
        <f t="shared" si="12"/>
        <v/>
      </c>
      <c r="R61" s="35"/>
      <c r="S61" s="36" t="str">
        <f t="shared" si="4"/>
        <v/>
      </c>
      <c r="T61" s="36" t="str">
        <f t="shared" si="5"/>
        <v/>
      </c>
      <c r="U61" s="63"/>
      <c r="V61" s="64"/>
      <c r="W61" s="37"/>
      <c r="X61" s="63"/>
      <c r="Y61" s="67" t="str">
        <f t="shared" si="2"/>
        <v/>
      </c>
      <c r="Z61" s="38" t="str">
        <f t="shared" si="13"/>
        <v/>
      </c>
      <c r="AA61" s="63"/>
      <c r="AB61" s="76" t="str">
        <f t="shared" si="14"/>
        <v/>
      </c>
      <c r="AC61" s="34"/>
      <c r="AD61" s="28"/>
      <c r="AE61" s="78"/>
      <c r="AF61" s="112"/>
      <c r="AG61" s="175"/>
      <c r="AH61" s="176"/>
      <c r="AJ61" s="197" t="str">
        <f t="shared" si="6"/>
        <v/>
      </c>
      <c r="AK61" s="197">
        <f t="shared" si="7"/>
        <v>0</v>
      </c>
      <c r="AL61" s="197" t="str">
        <f t="shared" si="8"/>
        <v/>
      </c>
      <c r="AM61" s="10">
        <f t="shared" si="15"/>
        <v>0</v>
      </c>
      <c r="AN61" s="10" t="str">
        <f t="shared" si="16"/>
        <v/>
      </c>
    </row>
    <row r="62" spans="1:40" s="6" customFormat="1" ht="34.5" customHeight="1">
      <c r="A62" s="92">
        <f t="shared" si="9"/>
        <v>50</v>
      </c>
      <c r="B62" s="98" t="str">
        <f t="shared" si="10"/>
        <v/>
      </c>
      <c r="C62" s="26"/>
      <c r="D62" s="27" t="str">
        <f t="shared" si="17"/>
        <v/>
      </c>
      <c r="E62" s="27" t="str">
        <f t="shared" si="11"/>
        <v/>
      </c>
      <c r="F62" s="173"/>
      <c r="G62" s="28"/>
      <c r="H62" s="28"/>
      <c r="I62" s="29"/>
      <c r="J62" s="30"/>
      <c r="K62" s="31"/>
      <c r="L62" s="30"/>
      <c r="M62" s="31"/>
      <c r="N62" s="32" t="str">
        <f t="shared" si="3"/>
        <v/>
      </c>
      <c r="O62" s="29"/>
      <c r="P62" s="29"/>
      <c r="Q62" s="33" t="str">
        <f t="shared" si="12"/>
        <v/>
      </c>
      <c r="R62" s="35"/>
      <c r="S62" s="36" t="str">
        <f t="shared" si="4"/>
        <v/>
      </c>
      <c r="T62" s="36" t="str">
        <f t="shared" si="5"/>
        <v/>
      </c>
      <c r="U62" s="63"/>
      <c r="V62" s="64"/>
      <c r="W62" s="37"/>
      <c r="X62" s="63"/>
      <c r="Y62" s="67" t="str">
        <f t="shared" si="2"/>
        <v/>
      </c>
      <c r="Z62" s="38" t="str">
        <f t="shared" si="13"/>
        <v/>
      </c>
      <c r="AA62" s="63"/>
      <c r="AB62" s="76" t="str">
        <f t="shared" si="14"/>
        <v/>
      </c>
      <c r="AC62" s="34"/>
      <c r="AD62" s="28"/>
      <c r="AE62" s="78"/>
      <c r="AF62" s="112"/>
      <c r="AG62" s="175"/>
      <c r="AH62" s="176"/>
      <c r="AJ62" s="197" t="str">
        <f t="shared" si="6"/>
        <v/>
      </c>
      <c r="AK62" s="197">
        <f t="shared" si="7"/>
        <v>0</v>
      </c>
      <c r="AL62" s="197" t="str">
        <f t="shared" si="8"/>
        <v/>
      </c>
      <c r="AM62" s="10">
        <f t="shared" si="15"/>
        <v>0</v>
      </c>
      <c r="AN62" s="10" t="str">
        <f t="shared" si="16"/>
        <v/>
      </c>
    </row>
    <row r="63" spans="1:40" s="6" customFormat="1" ht="34.5" customHeight="1">
      <c r="A63" s="92">
        <f t="shared" si="9"/>
        <v>51</v>
      </c>
      <c r="B63" s="98" t="str">
        <f t="shared" si="10"/>
        <v/>
      </c>
      <c r="C63" s="26"/>
      <c r="D63" s="27" t="str">
        <f t="shared" si="17"/>
        <v/>
      </c>
      <c r="E63" s="27" t="str">
        <f t="shared" si="11"/>
        <v/>
      </c>
      <c r="F63" s="173"/>
      <c r="G63" s="28"/>
      <c r="H63" s="28"/>
      <c r="I63" s="29"/>
      <c r="J63" s="30"/>
      <c r="K63" s="31"/>
      <c r="L63" s="30"/>
      <c r="M63" s="31"/>
      <c r="N63" s="32" t="str">
        <f t="shared" si="3"/>
        <v/>
      </c>
      <c r="O63" s="29"/>
      <c r="P63" s="29"/>
      <c r="Q63" s="33" t="str">
        <f t="shared" si="12"/>
        <v/>
      </c>
      <c r="R63" s="35"/>
      <c r="S63" s="36" t="str">
        <f t="shared" si="4"/>
        <v/>
      </c>
      <c r="T63" s="36" t="str">
        <f t="shared" si="5"/>
        <v/>
      </c>
      <c r="U63" s="63"/>
      <c r="V63" s="64"/>
      <c r="W63" s="37"/>
      <c r="X63" s="63"/>
      <c r="Y63" s="67" t="str">
        <f t="shared" si="2"/>
        <v/>
      </c>
      <c r="Z63" s="38" t="str">
        <f t="shared" si="13"/>
        <v/>
      </c>
      <c r="AA63" s="63"/>
      <c r="AB63" s="76" t="str">
        <f t="shared" si="14"/>
        <v/>
      </c>
      <c r="AC63" s="34"/>
      <c r="AD63" s="28"/>
      <c r="AE63" s="78"/>
      <c r="AF63" s="112"/>
      <c r="AG63" s="175"/>
      <c r="AH63" s="176"/>
      <c r="AJ63" s="197" t="str">
        <f t="shared" si="6"/>
        <v/>
      </c>
      <c r="AK63" s="197">
        <f t="shared" si="7"/>
        <v>0</v>
      </c>
      <c r="AL63" s="197" t="str">
        <f t="shared" si="8"/>
        <v/>
      </c>
      <c r="AM63" s="10">
        <f t="shared" si="15"/>
        <v>0</v>
      </c>
      <c r="AN63" s="10" t="str">
        <f t="shared" si="16"/>
        <v/>
      </c>
    </row>
    <row r="64" spans="1:40" s="6" customFormat="1" ht="34.5" customHeight="1">
      <c r="A64" s="92">
        <f t="shared" si="9"/>
        <v>52</v>
      </c>
      <c r="B64" s="98" t="str">
        <f t="shared" si="10"/>
        <v/>
      </c>
      <c r="C64" s="26"/>
      <c r="D64" s="27" t="str">
        <f t="shared" si="17"/>
        <v/>
      </c>
      <c r="E64" s="27" t="str">
        <f t="shared" si="11"/>
        <v/>
      </c>
      <c r="F64" s="173"/>
      <c r="G64" s="28"/>
      <c r="H64" s="28"/>
      <c r="I64" s="29"/>
      <c r="J64" s="30"/>
      <c r="K64" s="31"/>
      <c r="L64" s="30"/>
      <c r="M64" s="31"/>
      <c r="N64" s="32" t="str">
        <f t="shared" si="3"/>
        <v/>
      </c>
      <c r="O64" s="29"/>
      <c r="P64" s="29"/>
      <c r="Q64" s="33" t="str">
        <f t="shared" si="12"/>
        <v/>
      </c>
      <c r="R64" s="35"/>
      <c r="S64" s="36" t="str">
        <f t="shared" si="4"/>
        <v/>
      </c>
      <c r="T64" s="36" t="str">
        <f t="shared" si="5"/>
        <v/>
      </c>
      <c r="U64" s="63"/>
      <c r="V64" s="64"/>
      <c r="W64" s="37"/>
      <c r="X64" s="63"/>
      <c r="Y64" s="67" t="str">
        <f t="shared" si="2"/>
        <v/>
      </c>
      <c r="Z64" s="38" t="str">
        <f t="shared" si="13"/>
        <v/>
      </c>
      <c r="AA64" s="63"/>
      <c r="AB64" s="76" t="str">
        <f t="shared" si="14"/>
        <v/>
      </c>
      <c r="AC64" s="34"/>
      <c r="AD64" s="28"/>
      <c r="AE64" s="78"/>
      <c r="AF64" s="112"/>
      <c r="AG64" s="175"/>
      <c r="AH64" s="176"/>
      <c r="AJ64" s="197" t="str">
        <f t="shared" si="6"/>
        <v/>
      </c>
      <c r="AK64" s="197">
        <f t="shared" si="7"/>
        <v>0</v>
      </c>
      <c r="AL64" s="197" t="str">
        <f t="shared" si="8"/>
        <v/>
      </c>
      <c r="AM64" s="10">
        <f t="shared" si="15"/>
        <v>0</v>
      </c>
      <c r="AN64" s="10" t="str">
        <f t="shared" si="16"/>
        <v/>
      </c>
    </row>
    <row r="65" spans="1:40" s="6" customFormat="1" ht="34.5" customHeight="1">
      <c r="A65" s="92">
        <f t="shared" si="9"/>
        <v>53</v>
      </c>
      <c r="B65" s="98" t="str">
        <f t="shared" si="10"/>
        <v/>
      </c>
      <c r="C65" s="26"/>
      <c r="D65" s="27" t="str">
        <f t="shared" si="17"/>
        <v/>
      </c>
      <c r="E65" s="27" t="str">
        <f t="shared" si="11"/>
        <v/>
      </c>
      <c r="F65" s="173"/>
      <c r="G65" s="28"/>
      <c r="H65" s="28"/>
      <c r="I65" s="29"/>
      <c r="J65" s="30"/>
      <c r="K65" s="31"/>
      <c r="L65" s="30"/>
      <c r="M65" s="31"/>
      <c r="N65" s="32" t="str">
        <f t="shared" si="3"/>
        <v/>
      </c>
      <c r="O65" s="29"/>
      <c r="P65" s="29"/>
      <c r="Q65" s="33" t="str">
        <f t="shared" si="12"/>
        <v/>
      </c>
      <c r="R65" s="35"/>
      <c r="S65" s="36" t="str">
        <f t="shared" si="4"/>
        <v/>
      </c>
      <c r="T65" s="36" t="str">
        <f t="shared" si="5"/>
        <v/>
      </c>
      <c r="U65" s="63"/>
      <c r="V65" s="64"/>
      <c r="W65" s="37"/>
      <c r="X65" s="63"/>
      <c r="Y65" s="67" t="str">
        <f t="shared" si="2"/>
        <v/>
      </c>
      <c r="Z65" s="38" t="str">
        <f t="shared" si="13"/>
        <v/>
      </c>
      <c r="AA65" s="63"/>
      <c r="AB65" s="76" t="str">
        <f t="shared" si="14"/>
        <v/>
      </c>
      <c r="AC65" s="34"/>
      <c r="AD65" s="28"/>
      <c r="AE65" s="78"/>
      <c r="AF65" s="112"/>
      <c r="AG65" s="175"/>
      <c r="AH65" s="176"/>
      <c r="AJ65" s="197" t="str">
        <f t="shared" si="6"/>
        <v/>
      </c>
      <c r="AK65" s="197">
        <f t="shared" si="7"/>
        <v>0</v>
      </c>
      <c r="AL65" s="197" t="str">
        <f t="shared" si="8"/>
        <v/>
      </c>
      <c r="AM65" s="10">
        <f t="shared" si="15"/>
        <v>0</v>
      </c>
      <c r="AN65" s="10" t="str">
        <f t="shared" si="16"/>
        <v/>
      </c>
    </row>
    <row r="66" spans="1:40" s="6" customFormat="1" ht="34.5" customHeight="1">
      <c r="A66" s="92">
        <f t="shared" si="9"/>
        <v>54</v>
      </c>
      <c r="B66" s="98" t="str">
        <f t="shared" si="10"/>
        <v/>
      </c>
      <c r="C66" s="26"/>
      <c r="D66" s="27" t="str">
        <f t="shared" si="17"/>
        <v/>
      </c>
      <c r="E66" s="27" t="str">
        <f t="shared" si="11"/>
        <v/>
      </c>
      <c r="F66" s="173"/>
      <c r="G66" s="28"/>
      <c r="H66" s="28"/>
      <c r="I66" s="29"/>
      <c r="J66" s="30"/>
      <c r="K66" s="31"/>
      <c r="L66" s="30"/>
      <c r="M66" s="31"/>
      <c r="N66" s="32" t="str">
        <f t="shared" si="3"/>
        <v/>
      </c>
      <c r="O66" s="29"/>
      <c r="P66" s="29"/>
      <c r="Q66" s="33" t="str">
        <f t="shared" si="12"/>
        <v/>
      </c>
      <c r="R66" s="35"/>
      <c r="S66" s="36" t="str">
        <f t="shared" si="4"/>
        <v/>
      </c>
      <c r="T66" s="36" t="str">
        <f t="shared" si="5"/>
        <v/>
      </c>
      <c r="U66" s="63"/>
      <c r="V66" s="64"/>
      <c r="W66" s="37"/>
      <c r="X66" s="63"/>
      <c r="Y66" s="67" t="str">
        <f t="shared" si="2"/>
        <v/>
      </c>
      <c r="Z66" s="38" t="str">
        <f t="shared" si="13"/>
        <v/>
      </c>
      <c r="AA66" s="63"/>
      <c r="AB66" s="76" t="str">
        <f t="shared" si="14"/>
        <v/>
      </c>
      <c r="AC66" s="34"/>
      <c r="AD66" s="28"/>
      <c r="AE66" s="78"/>
      <c r="AF66" s="112"/>
      <c r="AG66" s="175"/>
      <c r="AH66" s="176"/>
      <c r="AJ66" s="197" t="str">
        <f t="shared" si="6"/>
        <v/>
      </c>
      <c r="AK66" s="197">
        <f t="shared" si="7"/>
        <v>0</v>
      </c>
      <c r="AL66" s="197" t="str">
        <f t="shared" si="8"/>
        <v/>
      </c>
      <c r="AM66" s="10">
        <f t="shared" si="15"/>
        <v>0</v>
      </c>
      <c r="AN66" s="10" t="str">
        <f t="shared" si="16"/>
        <v/>
      </c>
    </row>
    <row r="67" spans="1:40" s="6" customFormat="1" ht="34.5" customHeight="1">
      <c r="A67" s="92">
        <f t="shared" si="9"/>
        <v>55</v>
      </c>
      <c r="B67" s="98" t="str">
        <f t="shared" si="10"/>
        <v/>
      </c>
      <c r="C67" s="26"/>
      <c r="D67" s="27" t="str">
        <f t="shared" si="17"/>
        <v/>
      </c>
      <c r="E67" s="27" t="str">
        <f t="shared" si="11"/>
        <v/>
      </c>
      <c r="F67" s="173"/>
      <c r="G67" s="28"/>
      <c r="H67" s="28"/>
      <c r="I67" s="29"/>
      <c r="J67" s="30"/>
      <c r="K67" s="31"/>
      <c r="L67" s="30"/>
      <c r="M67" s="31"/>
      <c r="N67" s="32" t="str">
        <f t="shared" si="3"/>
        <v/>
      </c>
      <c r="O67" s="29"/>
      <c r="P67" s="29"/>
      <c r="Q67" s="33" t="str">
        <f t="shared" si="12"/>
        <v/>
      </c>
      <c r="R67" s="35"/>
      <c r="S67" s="36" t="str">
        <f t="shared" si="4"/>
        <v/>
      </c>
      <c r="T67" s="36" t="str">
        <f t="shared" si="5"/>
        <v/>
      </c>
      <c r="U67" s="63"/>
      <c r="V67" s="64"/>
      <c r="W67" s="37"/>
      <c r="X67" s="63"/>
      <c r="Y67" s="67" t="str">
        <f t="shared" si="2"/>
        <v/>
      </c>
      <c r="Z67" s="38" t="str">
        <f t="shared" si="13"/>
        <v/>
      </c>
      <c r="AA67" s="63"/>
      <c r="AB67" s="76" t="str">
        <f t="shared" si="14"/>
        <v/>
      </c>
      <c r="AC67" s="34"/>
      <c r="AD67" s="28"/>
      <c r="AE67" s="78"/>
      <c r="AF67" s="112"/>
      <c r="AG67" s="175"/>
      <c r="AH67" s="176"/>
      <c r="AJ67" s="197" t="str">
        <f t="shared" si="6"/>
        <v/>
      </c>
      <c r="AK67" s="197">
        <f t="shared" si="7"/>
        <v>0</v>
      </c>
      <c r="AL67" s="197" t="str">
        <f t="shared" si="8"/>
        <v/>
      </c>
      <c r="AM67" s="10">
        <f t="shared" si="15"/>
        <v>0</v>
      </c>
      <c r="AN67" s="10" t="str">
        <f t="shared" si="16"/>
        <v/>
      </c>
    </row>
    <row r="68" spans="1:40" s="6" customFormat="1" ht="34.5" customHeight="1">
      <c r="A68" s="92">
        <f t="shared" si="9"/>
        <v>56</v>
      </c>
      <c r="B68" s="98" t="str">
        <f t="shared" si="10"/>
        <v/>
      </c>
      <c r="C68" s="26"/>
      <c r="D68" s="27" t="str">
        <f t="shared" si="17"/>
        <v/>
      </c>
      <c r="E68" s="27" t="str">
        <f t="shared" si="11"/>
        <v/>
      </c>
      <c r="F68" s="173"/>
      <c r="G68" s="28"/>
      <c r="H68" s="28"/>
      <c r="I68" s="29"/>
      <c r="J68" s="30"/>
      <c r="K68" s="31"/>
      <c r="L68" s="30"/>
      <c r="M68" s="31"/>
      <c r="N68" s="32" t="str">
        <f t="shared" si="3"/>
        <v/>
      </c>
      <c r="O68" s="29"/>
      <c r="P68" s="29"/>
      <c r="Q68" s="33" t="str">
        <f t="shared" si="12"/>
        <v/>
      </c>
      <c r="R68" s="35"/>
      <c r="S68" s="36" t="str">
        <f t="shared" si="4"/>
        <v/>
      </c>
      <c r="T68" s="36" t="str">
        <f t="shared" si="5"/>
        <v/>
      </c>
      <c r="U68" s="63"/>
      <c r="V68" s="64"/>
      <c r="W68" s="37"/>
      <c r="X68" s="63"/>
      <c r="Y68" s="67" t="str">
        <f t="shared" si="2"/>
        <v/>
      </c>
      <c r="Z68" s="38" t="str">
        <f t="shared" si="13"/>
        <v/>
      </c>
      <c r="AA68" s="63"/>
      <c r="AB68" s="76" t="str">
        <f t="shared" si="14"/>
        <v/>
      </c>
      <c r="AC68" s="34"/>
      <c r="AD68" s="28"/>
      <c r="AE68" s="78"/>
      <c r="AF68" s="112"/>
      <c r="AG68" s="175"/>
      <c r="AH68" s="176"/>
      <c r="AJ68" s="197" t="str">
        <f t="shared" si="6"/>
        <v/>
      </c>
      <c r="AK68" s="197">
        <f t="shared" si="7"/>
        <v>0</v>
      </c>
      <c r="AL68" s="197" t="str">
        <f t="shared" si="8"/>
        <v/>
      </c>
      <c r="AM68" s="10">
        <f t="shared" si="15"/>
        <v>0</v>
      </c>
      <c r="AN68" s="10" t="str">
        <f t="shared" si="16"/>
        <v/>
      </c>
    </row>
    <row r="69" spans="1:40" s="6" customFormat="1" ht="34.5" customHeight="1">
      <c r="A69" s="92">
        <f t="shared" si="9"/>
        <v>57</v>
      </c>
      <c r="B69" s="98" t="str">
        <f t="shared" si="10"/>
        <v/>
      </c>
      <c r="C69" s="26"/>
      <c r="D69" s="27" t="str">
        <f t="shared" si="17"/>
        <v/>
      </c>
      <c r="E69" s="27" t="str">
        <f t="shared" si="11"/>
        <v/>
      </c>
      <c r="F69" s="173"/>
      <c r="G69" s="28"/>
      <c r="H69" s="28"/>
      <c r="I69" s="29"/>
      <c r="J69" s="30"/>
      <c r="K69" s="31"/>
      <c r="L69" s="30"/>
      <c r="M69" s="31"/>
      <c r="N69" s="32" t="str">
        <f t="shared" si="3"/>
        <v/>
      </c>
      <c r="O69" s="29"/>
      <c r="P69" s="29"/>
      <c r="Q69" s="33" t="str">
        <f t="shared" si="12"/>
        <v/>
      </c>
      <c r="R69" s="35"/>
      <c r="S69" s="36" t="str">
        <f t="shared" si="4"/>
        <v/>
      </c>
      <c r="T69" s="36" t="str">
        <f t="shared" si="5"/>
        <v/>
      </c>
      <c r="U69" s="63"/>
      <c r="V69" s="64"/>
      <c r="W69" s="37"/>
      <c r="X69" s="63"/>
      <c r="Y69" s="67" t="str">
        <f t="shared" si="2"/>
        <v/>
      </c>
      <c r="Z69" s="38" t="str">
        <f t="shared" si="13"/>
        <v/>
      </c>
      <c r="AA69" s="63"/>
      <c r="AB69" s="76" t="str">
        <f t="shared" si="14"/>
        <v/>
      </c>
      <c r="AC69" s="34"/>
      <c r="AD69" s="28"/>
      <c r="AE69" s="78"/>
      <c r="AF69" s="112"/>
      <c r="AG69" s="175"/>
      <c r="AH69" s="176"/>
      <c r="AJ69" s="197" t="str">
        <f t="shared" si="6"/>
        <v/>
      </c>
      <c r="AK69" s="197">
        <f t="shared" si="7"/>
        <v>0</v>
      </c>
      <c r="AL69" s="197" t="str">
        <f t="shared" si="8"/>
        <v/>
      </c>
      <c r="AM69" s="10">
        <f t="shared" si="15"/>
        <v>0</v>
      </c>
      <c r="AN69" s="10" t="str">
        <f t="shared" si="16"/>
        <v/>
      </c>
    </row>
    <row r="70" spans="1:40" s="6" customFormat="1" ht="34.5" customHeight="1">
      <c r="A70" s="92">
        <f t="shared" si="9"/>
        <v>58</v>
      </c>
      <c r="B70" s="98" t="str">
        <f t="shared" si="10"/>
        <v/>
      </c>
      <c r="C70" s="26"/>
      <c r="D70" s="27" t="str">
        <f t="shared" si="17"/>
        <v/>
      </c>
      <c r="E70" s="27" t="str">
        <f t="shared" si="11"/>
        <v/>
      </c>
      <c r="F70" s="173"/>
      <c r="G70" s="28"/>
      <c r="H70" s="28"/>
      <c r="I70" s="29"/>
      <c r="J70" s="30"/>
      <c r="K70" s="31"/>
      <c r="L70" s="30"/>
      <c r="M70" s="31"/>
      <c r="N70" s="32" t="str">
        <f t="shared" si="3"/>
        <v/>
      </c>
      <c r="O70" s="29"/>
      <c r="P70" s="29"/>
      <c r="Q70" s="33" t="str">
        <f t="shared" si="12"/>
        <v/>
      </c>
      <c r="R70" s="35"/>
      <c r="S70" s="36" t="str">
        <f t="shared" si="4"/>
        <v/>
      </c>
      <c r="T70" s="36" t="str">
        <f t="shared" si="5"/>
        <v/>
      </c>
      <c r="U70" s="63"/>
      <c r="V70" s="64"/>
      <c r="W70" s="37"/>
      <c r="X70" s="63"/>
      <c r="Y70" s="67" t="str">
        <f t="shared" si="2"/>
        <v/>
      </c>
      <c r="Z70" s="38" t="str">
        <f t="shared" si="13"/>
        <v/>
      </c>
      <c r="AA70" s="63"/>
      <c r="AB70" s="76" t="str">
        <f t="shared" si="14"/>
        <v/>
      </c>
      <c r="AC70" s="34"/>
      <c r="AD70" s="28"/>
      <c r="AE70" s="78"/>
      <c r="AF70" s="112"/>
      <c r="AG70" s="175"/>
      <c r="AH70" s="176"/>
      <c r="AJ70" s="197" t="str">
        <f t="shared" si="6"/>
        <v/>
      </c>
      <c r="AK70" s="197">
        <f t="shared" si="7"/>
        <v>0</v>
      </c>
      <c r="AL70" s="197" t="str">
        <f t="shared" si="8"/>
        <v/>
      </c>
      <c r="AM70" s="10">
        <f t="shared" si="15"/>
        <v>0</v>
      </c>
      <c r="AN70" s="10" t="str">
        <f t="shared" si="16"/>
        <v/>
      </c>
    </row>
    <row r="71" spans="1:40" s="6" customFormat="1" ht="34.5" customHeight="1">
      <c r="A71" s="92">
        <f t="shared" si="9"/>
        <v>59</v>
      </c>
      <c r="B71" s="98" t="str">
        <f t="shared" si="10"/>
        <v/>
      </c>
      <c r="C71" s="26"/>
      <c r="D71" s="27" t="str">
        <f t="shared" si="17"/>
        <v/>
      </c>
      <c r="E71" s="27" t="str">
        <f t="shared" si="11"/>
        <v/>
      </c>
      <c r="F71" s="173"/>
      <c r="G71" s="28"/>
      <c r="H71" s="28"/>
      <c r="I71" s="29"/>
      <c r="J71" s="30"/>
      <c r="K71" s="31"/>
      <c r="L71" s="30"/>
      <c r="M71" s="31"/>
      <c r="N71" s="32" t="str">
        <f t="shared" si="3"/>
        <v/>
      </c>
      <c r="O71" s="29"/>
      <c r="P71" s="29"/>
      <c r="Q71" s="33" t="str">
        <f t="shared" si="12"/>
        <v/>
      </c>
      <c r="R71" s="35"/>
      <c r="S71" s="36" t="str">
        <f t="shared" si="4"/>
        <v/>
      </c>
      <c r="T71" s="36" t="str">
        <f t="shared" si="5"/>
        <v/>
      </c>
      <c r="U71" s="63"/>
      <c r="V71" s="64"/>
      <c r="W71" s="37"/>
      <c r="X71" s="63"/>
      <c r="Y71" s="67" t="str">
        <f t="shared" si="2"/>
        <v/>
      </c>
      <c r="Z71" s="38" t="str">
        <f t="shared" si="13"/>
        <v/>
      </c>
      <c r="AA71" s="63"/>
      <c r="AB71" s="76" t="str">
        <f t="shared" si="14"/>
        <v/>
      </c>
      <c r="AC71" s="34"/>
      <c r="AD71" s="28"/>
      <c r="AE71" s="78"/>
      <c r="AF71" s="112"/>
      <c r="AG71" s="175"/>
      <c r="AH71" s="176"/>
      <c r="AJ71" s="197" t="str">
        <f t="shared" si="6"/>
        <v/>
      </c>
      <c r="AK71" s="197">
        <f t="shared" si="7"/>
        <v>0</v>
      </c>
      <c r="AL71" s="197" t="str">
        <f t="shared" si="8"/>
        <v/>
      </c>
      <c r="AM71" s="10">
        <f t="shared" si="15"/>
        <v>0</v>
      </c>
      <c r="AN71" s="10" t="str">
        <f t="shared" si="16"/>
        <v/>
      </c>
    </row>
    <row r="72" spans="1:40" s="6" customFormat="1" ht="34.5" customHeight="1">
      <c r="A72" s="92">
        <f t="shared" si="9"/>
        <v>60</v>
      </c>
      <c r="B72" s="98" t="str">
        <f t="shared" si="10"/>
        <v/>
      </c>
      <c r="C72" s="26"/>
      <c r="D72" s="27" t="str">
        <f t="shared" si="17"/>
        <v/>
      </c>
      <c r="E72" s="27" t="str">
        <f t="shared" si="11"/>
        <v/>
      </c>
      <c r="F72" s="173"/>
      <c r="G72" s="28"/>
      <c r="H72" s="28"/>
      <c r="I72" s="29"/>
      <c r="J72" s="30"/>
      <c r="K72" s="31"/>
      <c r="L72" s="30"/>
      <c r="M72" s="31"/>
      <c r="N72" s="32" t="str">
        <f t="shared" si="3"/>
        <v/>
      </c>
      <c r="O72" s="29"/>
      <c r="P72" s="29"/>
      <c r="Q72" s="33" t="str">
        <f t="shared" si="12"/>
        <v/>
      </c>
      <c r="R72" s="35"/>
      <c r="S72" s="36" t="str">
        <f t="shared" si="4"/>
        <v/>
      </c>
      <c r="T72" s="36" t="str">
        <f t="shared" si="5"/>
        <v/>
      </c>
      <c r="U72" s="63"/>
      <c r="V72" s="64"/>
      <c r="W72" s="37"/>
      <c r="X72" s="63"/>
      <c r="Y72" s="67" t="str">
        <f t="shared" si="2"/>
        <v/>
      </c>
      <c r="Z72" s="38" t="str">
        <f t="shared" si="13"/>
        <v/>
      </c>
      <c r="AA72" s="63"/>
      <c r="AB72" s="76" t="str">
        <f t="shared" si="14"/>
        <v/>
      </c>
      <c r="AC72" s="34"/>
      <c r="AD72" s="28"/>
      <c r="AE72" s="78"/>
      <c r="AF72" s="112"/>
      <c r="AG72" s="175"/>
      <c r="AH72" s="176"/>
      <c r="AJ72" s="197" t="str">
        <f t="shared" si="6"/>
        <v/>
      </c>
      <c r="AK72" s="197">
        <f t="shared" si="7"/>
        <v>0</v>
      </c>
      <c r="AL72" s="197" t="str">
        <f t="shared" si="8"/>
        <v/>
      </c>
      <c r="AM72" s="10">
        <f t="shared" si="15"/>
        <v>0</v>
      </c>
      <c r="AN72" s="10" t="str">
        <f t="shared" si="16"/>
        <v/>
      </c>
    </row>
    <row r="73" spans="1:40" s="6" customFormat="1" ht="34.5" customHeight="1">
      <c r="A73" s="92">
        <f t="shared" si="9"/>
        <v>61</v>
      </c>
      <c r="B73" s="98" t="str">
        <f t="shared" si="10"/>
        <v/>
      </c>
      <c r="C73" s="26"/>
      <c r="D73" s="27" t="str">
        <f t="shared" si="17"/>
        <v/>
      </c>
      <c r="E73" s="27" t="str">
        <f t="shared" si="11"/>
        <v/>
      </c>
      <c r="F73" s="173"/>
      <c r="G73" s="28"/>
      <c r="H73" s="28"/>
      <c r="I73" s="29"/>
      <c r="J73" s="30"/>
      <c r="K73" s="31"/>
      <c r="L73" s="30"/>
      <c r="M73" s="31"/>
      <c r="N73" s="32" t="str">
        <f t="shared" si="3"/>
        <v/>
      </c>
      <c r="O73" s="29"/>
      <c r="P73" s="29"/>
      <c r="Q73" s="33" t="str">
        <f t="shared" si="12"/>
        <v/>
      </c>
      <c r="R73" s="35"/>
      <c r="S73" s="36" t="str">
        <f t="shared" si="4"/>
        <v/>
      </c>
      <c r="T73" s="36" t="str">
        <f t="shared" si="5"/>
        <v/>
      </c>
      <c r="U73" s="63"/>
      <c r="V73" s="64"/>
      <c r="W73" s="37"/>
      <c r="X73" s="63"/>
      <c r="Y73" s="67" t="str">
        <f t="shared" si="2"/>
        <v/>
      </c>
      <c r="Z73" s="38" t="str">
        <f t="shared" si="13"/>
        <v/>
      </c>
      <c r="AA73" s="63"/>
      <c r="AB73" s="76" t="str">
        <f t="shared" si="14"/>
        <v/>
      </c>
      <c r="AC73" s="34"/>
      <c r="AD73" s="28"/>
      <c r="AE73" s="78"/>
      <c r="AF73" s="112"/>
      <c r="AG73" s="175"/>
      <c r="AH73" s="176"/>
      <c r="AJ73" s="197" t="str">
        <f t="shared" si="6"/>
        <v/>
      </c>
      <c r="AK73" s="197">
        <f t="shared" si="7"/>
        <v>0</v>
      </c>
      <c r="AL73" s="197" t="str">
        <f t="shared" si="8"/>
        <v/>
      </c>
      <c r="AM73" s="10">
        <f t="shared" si="15"/>
        <v>0</v>
      </c>
      <c r="AN73" s="10" t="str">
        <f t="shared" si="16"/>
        <v/>
      </c>
    </row>
    <row r="74" spans="1:40" s="6" customFormat="1" ht="34.5" customHeight="1">
      <c r="A74" s="92">
        <f t="shared" si="9"/>
        <v>62</v>
      </c>
      <c r="B74" s="98" t="str">
        <f t="shared" si="10"/>
        <v/>
      </c>
      <c r="C74" s="26"/>
      <c r="D74" s="27" t="str">
        <f t="shared" si="17"/>
        <v/>
      </c>
      <c r="E74" s="27" t="str">
        <f t="shared" si="11"/>
        <v/>
      </c>
      <c r="F74" s="173"/>
      <c r="G74" s="28"/>
      <c r="H74" s="28"/>
      <c r="I74" s="29"/>
      <c r="J74" s="30"/>
      <c r="K74" s="31"/>
      <c r="L74" s="30"/>
      <c r="M74" s="31"/>
      <c r="N74" s="32" t="str">
        <f t="shared" si="3"/>
        <v/>
      </c>
      <c r="O74" s="29"/>
      <c r="P74" s="29"/>
      <c r="Q74" s="33" t="str">
        <f t="shared" si="12"/>
        <v/>
      </c>
      <c r="R74" s="35"/>
      <c r="S74" s="36" t="str">
        <f t="shared" si="4"/>
        <v/>
      </c>
      <c r="T74" s="36" t="str">
        <f t="shared" si="5"/>
        <v/>
      </c>
      <c r="U74" s="63"/>
      <c r="V74" s="64"/>
      <c r="W74" s="37"/>
      <c r="X74" s="63"/>
      <c r="Y74" s="67" t="str">
        <f t="shared" si="2"/>
        <v/>
      </c>
      <c r="Z74" s="38" t="str">
        <f t="shared" si="13"/>
        <v/>
      </c>
      <c r="AA74" s="63"/>
      <c r="AB74" s="76" t="str">
        <f t="shared" si="14"/>
        <v/>
      </c>
      <c r="AC74" s="34"/>
      <c r="AD74" s="28"/>
      <c r="AE74" s="78"/>
      <c r="AF74" s="112"/>
      <c r="AG74" s="175"/>
      <c r="AH74" s="176"/>
      <c r="AJ74" s="197" t="str">
        <f t="shared" si="6"/>
        <v/>
      </c>
      <c r="AK74" s="197">
        <f t="shared" si="7"/>
        <v>0</v>
      </c>
      <c r="AL74" s="197" t="str">
        <f t="shared" si="8"/>
        <v/>
      </c>
      <c r="AM74" s="10">
        <f t="shared" si="15"/>
        <v>0</v>
      </c>
      <c r="AN74" s="10" t="str">
        <f t="shared" si="16"/>
        <v/>
      </c>
    </row>
    <row r="75" spans="1:40" s="6" customFormat="1" ht="34.5" customHeight="1">
      <c r="A75" s="92">
        <f t="shared" si="9"/>
        <v>63</v>
      </c>
      <c r="B75" s="98" t="str">
        <f t="shared" si="10"/>
        <v/>
      </c>
      <c r="C75" s="26"/>
      <c r="D75" s="27" t="str">
        <f t="shared" si="17"/>
        <v/>
      </c>
      <c r="E75" s="27" t="str">
        <f t="shared" si="11"/>
        <v/>
      </c>
      <c r="F75" s="173"/>
      <c r="G75" s="28"/>
      <c r="H75" s="28"/>
      <c r="I75" s="29"/>
      <c r="J75" s="30"/>
      <c r="K75" s="31"/>
      <c r="L75" s="30"/>
      <c r="M75" s="31"/>
      <c r="N75" s="32" t="str">
        <f t="shared" si="3"/>
        <v/>
      </c>
      <c r="O75" s="29"/>
      <c r="P75" s="29"/>
      <c r="Q75" s="33" t="str">
        <f t="shared" si="12"/>
        <v/>
      </c>
      <c r="R75" s="35"/>
      <c r="S75" s="36" t="str">
        <f t="shared" si="4"/>
        <v/>
      </c>
      <c r="T75" s="36" t="str">
        <f t="shared" si="5"/>
        <v/>
      </c>
      <c r="U75" s="63"/>
      <c r="V75" s="64"/>
      <c r="W75" s="37"/>
      <c r="X75" s="63"/>
      <c r="Y75" s="67" t="str">
        <f t="shared" si="2"/>
        <v/>
      </c>
      <c r="Z75" s="38" t="str">
        <f t="shared" si="13"/>
        <v/>
      </c>
      <c r="AA75" s="63"/>
      <c r="AB75" s="76" t="str">
        <f t="shared" si="14"/>
        <v/>
      </c>
      <c r="AC75" s="34"/>
      <c r="AD75" s="28"/>
      <c r="AE75" s="78"/>
      <c r="AF75" s="112"/>
      <c r="AG75" s="175"/>
      <c r="AH75" s="176"/>
      <c r="AJ75" s="197" t="str">
        <f t="shared" si="6"/>
        <v/>
      </c>
      <c r="AK75" s="197">
        <f t="shared" si="7"/>
        <v>0</v>
      </c>
      <c r="AL75" s="197" t="str">
        <f t="shared" si="8"/>
        <v/>
      </c>
      <c r="AM75" s="10">
        <f t="shared" si="15"/>
        <v>0</v>
      </c>
      <c r="AN75" s="10" t="str">
        <f t="shared" si="16"/>
        <v/>
      </c>
    </row>
    <row r="76" spans="1:40" s="6" customFormat="1" ht="34.5" customHeight="1">
      <c r="A76" s="92">
        <f t="shared" si="9"/>
        <v>64</v>
      </c>
      <c r="B76" s="98" t="str">
        <f t="shared" si="10"/>
        <v/>
      </c>
      <c r="C76" s="26"/>
      <c r="D76" s="27" t="str">
        <f t="shared" si="17"/>
        <v/>
      </c>
      <c r="E76" s="27" t="str">
        <f t="shared" si="11"/>
        <v/>
      </c>
      <c r="F76" s="173"/>
      <c r="G76" s="28"/>
      <c r="H76" s="28"/>
      <c r="I76" s="29"/>
      <c r="J76" s="30"/>
      <c r="K76" s="31"/>
      <c r="L76" s="30"/>
      <c r="M76" s="31"/>
      <c r="N76" s="32" t="str">
        <f t="shared" ref="N76:N139" si="18">IF(L76="","",L76)</f>
        <v/>
      </c>
      <c r="O76" s="29"/>
      <c r="P76" s="29"/>
      <c r="Q76" s="33" t="str">
        <f t="shared" si="12"/>
        <v/>
      </c>
      <c r="R76" s="35"/>
      <c r="S76" s="36" t="str">
        <f t="shared" si="4"/>
        <v/>
      </c>
      <c r="T76" s="36" t="str">
        <f t="shared" si="5"/>
        <v/>
      </c>
      <c r="U76" s="63"/>
      <c r="V76" s="64"/>
      <c r="W76" s="37"/>
      <c r="X76" s="63"/>
      <c r="Y76" s="67" t="str">
        <f t="shared" ref="Y76:Y139" si="19">IF(W76="","",IF(W76="(最大紙幅)","mmロール紙","mm"))</f>
        <v/>
      </c>
      <c r="Z76" s="38" t="str">
        <f t="shared" si="13"/>
        <v/>
      </c>
      <c r="AA76" s="63"/>
      <c r="AB76" s="76" t="str">
        <f t="shared" si="14"/>
        <v/>
      </c>
      <c r="AC76" s="34"/>
      <c r="AD76" s="28"/>
      <c r="AE76" s="78"/>
      <c r="AF76" s="112"/>
      <c r="AG76" s="175"/>
      <c r="AH76" s="176"/>
      <c r="AJ76" s="197" t="str">
        <f t="shared" si="6"/>
        <v/>
      </c>
      <c r="AK76" s="197">
        <f t="shared" si="7"/>
        <v>0</v>
      </c>
      <c r="AL76" s="197" t="str">
        <f t="shared" si="8"/>
        <v/>
      </c>
      <c r="AM76" s="10">
        <f t="shared" si="15"/>
        <v>0</v>
      </c>
      <c r="AN76" s="10" t="str">
        <f t="shared" si="16"/>
        <v/>
      </c>
    </row>
    <row r="77" spans="1:40" s="6" customFormat="1" ht="34.5" customHeight="1">
      <c r="A77" s="92">
        <f t="shared" si="9"/>
        <v>65</v>
      </c>
      <c r="B77" s="98" t="str">
        <f t="shared" si="10"/>
        <v/>
      </c>
      <c r="C77" s="26"/>
      <c r="D77" s="27" t="str">
        <f t="shared" si="17"/>
        <v/>
      </c>
      <c r="E77" s="27" t="str">
        <f t="shared" si="11"/>
        <v/>
      </c>
      <c r="F77" s="173"/>
      <c r="G77" s="28"/>
      <c r="H77" s="28"/>
      <c r="I77" s="29"/>
      <c r="J77" s="30"/>
      <c r="K77" s="31"/>
      <c r="L77" s="30"/>
      <c r="M77" s="31"/>
      <c r="N77" s="32" t="str">
        <f t="shared" si="18"/>
        <v/>
      </c>
      <c r="O77" s="29"/>
      <c r="P77" s="29"/>
      <c r="Q77" s="33" t="str">
        <f t="shared" si="12"/>
        <v/>
      </c>
      <c r="R77" s="35"/>
      <c r="S77" s="36" t="str">
        <f t="shared" si="4"/>
        <v/>
      </c>
      <c r="T77" s="36" t="str">
        <f t="shared" si="5"/>
        <v/>
      </c>
      <c r="U77" s="63"/>
      <c r="V77" s="64"/>
      <c r="W77" s="37"/>
      <c r="X77" s="63"/>
      <c r="Y77" s="67" t="str">
        <f t="shared" si="19"/>
        <v/>
      </c>
      <c r="Z77" s="38" t="str">
        <f t="shared" si="13"/>
        <v/>
      </c>
      <c r="AA77" s="63"/>
      <c r="AB77" s="76" t="str">
        <f t="shared" si="14"/>
        <v/>
      </c>
      <c r="AC77" s="34"/>
      <c r="AD77" s="28"/>
      <c r="AE77" s="78"/>
      <c r="AF77" s="112"/>
      <c r="AG77" s="175"/>
      <c r="AH77" s="176"/>
      <c r="AJ77" s="197" t="str">
        <f t="shared" ref="AJ77:AJ140" si="20">IF(AND(($B77&lt;&gt;""),(OR(C77="",G77="",H77="",I77="",J77="",K77="",L77="",M77="",O77="",P77="",F77="",R77="",U77="",V77="",W77="",X77="",AA77=""))),1,"")</f>
        <v/>
      </c>
      <c r="AK77" s="197">
        <f t="shared" ref="AK77:AK140" si="21">IF(AND($H77&lt;&gt;"",COUNTIF($H77,"*■*")&gt;0,$AD77=""),1,0)</f>
        <v>0</v>
      </c>
      <c r="AL77" s="197" t="str">
        <f t="shared" ref="AL77:AL140" si="22">IF(H77="","",TEXT(H77,"G/標準"))</f>
        <v/>
      </c>
      <c r="AM77" s="10">
        <f t="shared" si="15"/>
        <v>0</v>
      </c>
      <c r="AN77" s="10" t="str">
        <f t="shared" ref="AN77:AN140" si="23">IF(Q77&lt;1,1,"")</f>
        <v/>
      </c>
    </row>
    <row r="78" spans="1:40" s="6" customFormat="1" ht="34.5" customHeight="1">
      <c r="A78" s="92">
        <f t="shared" ref="A78:A141" si="24">ROW()-12</f>
        <v>66</v>
      </c>
      <c r="B78" s="98" t="str">
        <f t="shared" ref="B78:B141" si="25">IF($C78="","","印刷機械")</f>
        <v/>
      </c>
      <c r="C78" s="26"/>
      <c r="D78" s="27" t="str">
        <f t="shared" ref="D78:D141" si="26">IF($B78&lt;&gt;"",$C$2,"")</f>
        <v/>
      </c>
      <c r="E78" s="27" t="str">
        <f t="shared" ref="E78:E141" si="27">IF($B78&lt;&gt;"",$F$2,"")</f>
        <v/>
      </c>
      <c r="F78" s="173"/>
      <c r="G78" s="28"/>
      <c r="H78" s="28"/>
      <c r="I78" s="29"/>
      <c r="J78" s="30"/>
      <c r="K78" s="31"/>
      <c r="L78" s="30"/>
      <c r="M78" s="31"/>
      <c r="N78" s="32" t="str">
        <f t="shared" si="18"/>
        <v/>
      </c>
      <c r="O78" s="29"/>
      <c r="P78" s="29"/>
      <c r="Q78" s="33" t="str">
        <f t="shared" ref="Q78:Q141" si="28">IFERROR(IF($K78="","",ROUNDDOWN((ABS($K78-$M78)/$K78)/($P78-$O78)*100,1)),"")</f>
        <v/>
      </c>
      <c r="R78" s="35"/>
      <c r="S78" s="36" t="str">
        <f t="shared" ref="S78:S141" si="29">U78&amp;V78</f>
        <v/>
      </c>
      <c r="T78" s="36" t="str">
        <f t="shared" ref="T78:T141" si="30">W78&amp;X78&amp;Y78&amp;Z78&amp;AA78&amp;AB78</f>
        <v/>
      </c>
      <c r="U78" s="63"/>
      <c r="V78" s="64"/>
      <c r="W78" s="37"/>
      <c r="X78" s="63"/>
      <c r="Y78" s="67" t="str">
        <f t="shared" si="19"/>
        <v/>
      </c>
      <c r="Z78" s="38" t="str">
        <f t="shared" ref="Z78:Z141" si="31">IF(W78="","",IF(Y78="mmロール紙","","×"))</f>
        <v/>
      </c>
      <c r="AA78" s="63"/>
      <c r="AB78" s="76" t="str">
        <f t="shared" ref="AB78:AB141" si="32">IF(Y78="mm","mm","")</f>
        <v/>
      </c>
      <c r="AC78" s="34"/>
      <c r="AD78" s="28"/>
      <c r="AE78" s="78"/>
      <c r="AF78" s="112"/>
      <c r="AG78" s="175"/>
      <c r="AH78" s="176"/>
      <c r="AJ78" s="197" t="str">
        <f t="shared" si="20"/>
        <v/>
      </c>
      <c r="AK78" s="197">
        <f t="shared" si="21"/>
        <v>0</v>
      </c>
      <c r="AL78" s="197" t="str">
        <f t="shared" si="22"/>
        <v/>
      </c>
      <c r="AM78" s="10">
        <f t="shared" ref="AM78:AM141" si="33">IF(AL78="",0,COUNTIF($AL$13:$AL$1048576,AL78))</f>
        <v>0</v>
      </c>
      <c r="AN78" s="10" t="str">
        <f t="shared" si="23"/>
        <v/>
      </c>
    </row>
    <row r="79" spans="1:40" s="6" customFormat="1" ht="34.5" customHeight="1">
      <c r="A79" s="92">
        <f t="shared" si="24"/>
        <v>67</v>
      </c>
      <c r="B79" s="98" t="str">
        <f t="shared" si="25"/>
        <v/>
      </c>
      <c r="C79" s="26"/>
      <c r="D79" s="27" t="str">
        <f t="shared" si="26"/>
        <v/>
      </c>
      <c r="E79" s="27" t="str">
        <f t="shared" si="27"/>
        <v/>
      </c>
      <c r="F79" s="173"/>
      <c r="G79" s="28"/>
      <c r="H79" s="28"/>
      <c r="I79" s="29"/>
      <c r="J79" s="30"/>
      <c r="K79" s="31"/>
      <c r="L79" s="30"/>
      <c r="M79" s="31"/>
      <c r="N79" s="32" t="str">
        <f t="shared" si="18"/>
        <v/>
      </c>
      <c r="O79" s="29"/>
      <c r="P79" s="29"/>
      <c r="Q79" s="33" t="str">
        <f t="shared" si="28"/>
        <v/>
      </c>
      <c r="R79" s="35"/>
      <c r="S79" s="36" t="str">
        <f t="shared" si="29"/>
        <v/>
      </c>
      <c r="T79" s="36" t="str">
        <f t="shared" si="30"/>
        <v/>
      </c>
      <c r="U79" s="63"/>
      <c r="V79" s="64"/>
      <c r="W79" s="37"/>
      <c r="X79" s="63"/>
      <c r="Y79" s="67" t="str">
        <f t="shared" si="19"/>
        <v/>
      </c>
      <c r="Z79" s="38" t="str">
        <f t="shared" si="31"/>
        <v/>
      </c>
      <c r="AA79" s="63"/>
      <c r="AB79" s="76" t="str">
        <f t="shared" si="32"/>
        <v/>
      </c>
      <c r="AC79" s="34"/>
      <c r="AD79" s="28"/>
      <c r="AE79" s="78"/>
      <c r="AF79" s="112"/>
      <c r="AG79" s="175"/>
      <c r="AH79" s="176"/>
      <c r="AJ79" s="197" t="str">
        <f t="shared" si="20"/>
        <v/>
      </c>
      <c r="AK79" s="197">
        <f t="shared" si="21"/>
        <v>0</v>
      </c>
      <c r="AL79" s="197" t="str">
        <f t="shared" si="22"/>
        <v/>
      </c>
      <c r="AM79" s="10">
        <f t="shared" si="33"/>
        <v>0</v>
      </c>
      <c r="AN79" s="10" t="str">
        <f t="shared" si="23"/>
        <v/>
      </c>
    </row>
    <row r="80" spans="1:40" s="6" customFormat="1" ht="34.5" customHeight="1">
      <c r="A80" s="92">
        <f t="shared" si="24"/>
        <v>68</v>
      </c>
      <c r="B80" s="98" t="str">
        <f t="shared" si="25"/>
        <v/>
      </c>
      <c r="C80" s="26"/>
      <c r="D80" s="27" t="str">
        <f t="shared" si="26"/>
        <v/>
      </c>
      <c r="E80" s="27" t="str">
        <f t="shared" si="27"/>
        <v/>
      </c>
      <c r="F80" s="173"/>
      <c r="G80" s="28"/>
      <c r="H80" s="28"/>
      <c r="I80" s="29"/>
      <c r="J80" s="30"/>
      <c r="K80" s="31"/>
      <c r="L80" s="30"/>
      <c r="M80" s="31"/>
      <c r="N80" s="32" t="str">
        <f t="shared" si="18"/>
        <v/>
      </c>
      <c r="O80" s="29"/>
      <c r="P80" s="29"/>
      <c r="Q80" s="33" t="str">
        <f t="shared" si="28"/>
        <v/>
      </c>
      <c r="R80" s="35"/>
      <c r="S80" s="36" t="str">
        <f t="shared" si="29"/>
        <v/>
      </c>
      <c r="T80" s="36" t="str">
        <f t="shared" si="30"/>
        <v/>
      </c>
      <c r="U80" s="63"/>
      <c r="V80" s="64"/>
      <c r="W80" s="37"/>
      <c r="X80" s="63"/>
      <c r="Y80" s="67" t="str">
        <f t="shared" si="19"/>
        <v/>
      </c>
      <c r="Z80" s="38" t="str">
        <f t="shared" si="31"/>
        <v/>
      </c>
      <c r="AA80" s="63"/>
      <c r="AB80" s="76" t="str">
        <f t="shared" si="32"/>
        <v/>
      </c>
      <c r="AC80" s="34"/>
      <c r="AD80" s="28"/>
      <c r="AE80" s="78"/>
      <c r="AF80" s="112"/>
      <c r="AG80" s="175"/>
      <c r="AH80" s="176"/>
      <c r="AJ80" s="197" t="str">
        <f t="shared" si="20"/>
        <v/>
      </c>
      <c r="AK80" s="197">
        <f t="shared" si="21"/>
        <v>0</v>
      </c>
      <c r="AL80" s="197" t="str">
        <f t="shared" si="22"/>
        <v/>
      </c>
      <c r="AM80" s="10">
        <f t="shared" si="33"/>
        <v>0</v>
      </c>
      <c r="AN80" s="10" t="str">
        <f t="shared" si="23"/>
        <v/>
      </c>
    </row>
    <row r="81" spans="1:40" s="6" customFormat="1" ht="34.5" customHeight="1">
      <c r="A81" s="92">
        <f t="shared" si="24"/>
        <v>69</v>
      </c>
      <c r="B81" s="98" t="str">
        <f t="shared" si="25"/>
        <v/>
      </c>
      <c r="C81" s="26"/>
      <c r="D81" s="27" t="str">
        <f t="shared" si="26"/>
        <v/>
      </c>
      <c r="E81" s="27" t="str">
        <f t="shared" si="27"/>
        <v/>
      </c>
      <c r="F81" s="173"/>
      <c r="G81" s="28"/>
      <c r="H81" s="28"/>
      <c r="I81" s="29"/>
      <c r="J81" s="30"/>
      <c r="K81" s="31"/>
      <c r="L81" s="30"/>
      <c r="M81" s="31"/>
      <c r="N81" s="32" t="str">
        <f t="shared" si="18"/>
        <v/>
      </c>
      <c r="O81" s="29"/>
      <c r="P81" s="29"/>
      <c r="Q81" s="33" t="str">
        <f t="shared" si="28"/>
        <v/>
      </c>
      <c r="R81" s="35"/>
      <c r="S81" s="36" t="str">
        <f t="shared" si="29"/>
        <v/>
      </c>
      <c r="T81" s="36" t="str">
        <f t="shared" si="30"/>
        <v/>
      </c>
      <c r="U81" s="63"/>
      <c r="V81" s="64"/>
      <c r="W81" s="37"/>
      <c r="X81" s="63"/>
      <c r="Y81" s="67" t="str">
        <f t="shared" si="19"/>
        <v/>
      </c>
      <c r="Z81" s="38" t="str">
        <f t="shared" si="31"/>
        <v/>
      </c>
      <c r="AA81" s="63"/>
      <c r="AB81" s="76" t="str">
        <f t="shared" si="32"/>
        <v/>
      </c>
      <c r="AC81" s="34"/>
      <c r="AD81" s="28"/>
      <c r="AE81" s="78"/>
      <c r="AF81" s="112"/>
      <c r="AG81" s="175"/>
      <c r="AH81" s="176"/>
      <c r="AJ81" s="197" t="str">
        <f t="shared" si="20"/>
        <v/>
      </c>
      <c r="AK81" s="197">
        <f t="shared" si="21"/>
        <v>0</v>
      </c>
      <c r="AL81" s="197" t="str">
        <f t="shared" si="22"/>
        <v/>
      </c>
      <c r="AM81" s="10">
        <f t="shared" si="33"/>
        <v>0</v>
      </c>
      <c r="AN81" s="10" t="str">
        <f t="shared" si="23"/>
        <v/>
      </c>
    </row>
    <row r="82" spans="1:40" s="6" customFormat="1" ht="34.5" customHeight="1">
      <c r="A82" s="92">
        <f t="shared" si="24"/>
        <v>70</v>
      </c>
      <c r="B82" s="98" t="str">
        <f t="shared" si="25"/>
        <v/>
      </c>
      <c r="C82" s="26"/>
      <c r="D82" s="27" t="str">
        <f t="shared" si="26"/>
        <v/>
      </c>
      <c r="E82" s="27" t="str">
        <f t="shared" si="27"/>
        <v/>
      </c>
      <c r="F82" s="173"/>
      <c r="G82" s="28"/>
      <c r="H82" s="28"/>
      <c r="I82" s="29"/>
      <c r="J82" s="30"/>
      <c r="K82" s="31"/>
      <c r="L82" s="30"/>
      <c r="M82" s="31"/>
      <c r="N82" s="32" t="str">
        <f t="shared" si="18"/>
        <v/>
      </c>
      <c r="O82" s="29"/>
      <c r="P82" s="29"/>
      <c r="Q82" s="33" t="str">
        <f t="shared" si="28"/>
        <v/>
      </c>
      <c r="R82" s="35"/>
      <c r="S82" s="36" t="str">
        <f t="shared" si="29"/>
        <v/>
      </c>
      <c r="T82" s="36" t="str">
        <f t="shared" si="30"/>
        <v/>
      </c>
      <c r="U82" s="63"/>
      <c r="V82" s="64"/>
      <c r="W82" s="37"/>
      <c r="X82" s="63"/>
      <c r="Y82" s="67" t="str">
        <f t="shared" si="19"/>
        <v/>
      </c>
      <c r="Z82" s="38" t="str">
        <f t="shared" si="31"/>
        <v/>
      </c>
      <c r="AA82" s="63"/>
      <c r="AB82" s="76" t="str">
        <f t="shared" si="32"/>
        <v/>
      </c>
      <c r="AC82" s="34"/>
      <c r="AD82" s="28"/>
      <c r="AE82" s="78"/>
      <c r="AF82" s="112"/>
      <c r="AG82" s="175"/>
      <c r="AH82" s="176"/>
      <c r="AJ82" s="197" t="str">
        <f t="shared" si="20"/>
        <v/>
      </c>
      <c r="AK82" s="197">
        <f t="shared" si="21"/>
        <v>0</v>
      </c>
      <c r="AL82" s="197" t="str">
        <f t="shared" si="22"/>
        <v/>
      </c>
      <c r="AM82" s="10">
        <f t="shared" si="33"/>
        <v>0</v>
      </c>
      <c r="AN82" s="10" t="str">
        <f t="shared" si="23"/>
        <v/>
      </c>
    </row>
    <row r="83" spans="1:40" s="6" customFormat="1" ht="34.5" customHeight="1">
      <c r="A83" s="92">
        <f t="shared" si="24"/>
        <v>71</v>
      </c>
      <c r="B83" s="98" t="str">
        <f t="shared" si="25"/>
        <v/>
      </c>
      <c r="C83" s="26"/>
      <c r="D83" s="27" t="str">
        <f t="shared" si="26"/>
        <v/>
      </c>
      <c r="E83" s="27" t="str">
        <f t="shared" si="27"/>
        <v/>
      </c>
      <c r="F83" s="173"/>
      <c r="G83" s="28"/>
      <c r="H83" s="28"/>
      <c r="I83" s="29"/>
      <c r="J83" s="30"/>
      <c r="K83" s="31"/>
      <c r="L83" s="30"/>
      <c r="M83" s="31"/>
      <c r="N83" s="32" t="str">
        <f t="shared" si="18"/>
        <v/>
      </c>
      <c r="O83" s="29"/>
      <c r="P83" s="29"/>
      <c r="Q83" s="33" t="str">
        <f t="shared" si="28"/>
        <v/>
      </c>
      <c r="R83" s="35"/>
      <c r="S83" s="36" t="str">
        <f t="shared" si="29"/>
        <v/>
      </c>
      <c r="T83" s="36" t="str">
        <f t="shared" si="30"/>
        <v/>
      </c>
      <c r="U83" s="63"/>
      <c r="V83" s="64"/>
      <c r="W83" s="37"/>
      <c r="X83" s="63"/>
      <c r="Y83" s="67" t="str">
        <f t="shared" si="19"/>
        <v/>
      </c>
      <c r="Z83" s="38" t="str">
        <f t="shared" si="31"/>
        <v/>
      </c>
      <c r="AA83" s="63"/>
      <c r="AB83" s="76" t="str">
        <f t="shared" si="32"/>
        <v/>
      </c>
      <c r="AC83" s="34"/>
      <c r="AD83" s="28"/>
      <c r="AE83" s="78"/>
      <c r="AF83" s="112"/>
      <c r="AG83" s="175"/>
      <c r="AH83" s="176"/>
      <c r="AJ83" s="197" t="str">
        <f t="shared" si="20"/>
        <v/>
      </c>
      <c r="AK83" s="197">
        <f t="shared" si="21"/>
        <v>0</v>
      </c>
      <c r="AL83" s="197" t="str">
        <f t="shared" si="22"/>
        <v/>
      </c>
      <c r="AM83" s="10">
        <f t="shared" si="33"/>
        <v>0</v>
      </c>
      <c r="AN83" s="10" t="str">
        <f t="shared" si="23"/>
        <v/>
      </c>
    </row>
    <row r="84" spans="1:40" s="6" customFormat="1" ht="34.5" customHeight="1">
      <c r="A84" s="92">
        <f t="shared" si="24"/>
        <v>72</v>
      </c>
      <c r="B84" s="98" t="str">
        <f t="shared" si="25"/>
        <v/>
      </c>
      <c r="C84" s="26"/>
      <c r="D84" s="27" t="str">
        <f t="shared" si="26"/>
        <v/>
      </c>
      <c r="E84" s="27" t="str">
        <f t="shared" si="27"/>
        <v/>
      </c>
      <c r="F84" s="173"/>
      <c r="G84" s="28"/>
      <c r="H84" s="28"/>
      <c r="I84" s="29"/>
      <c r="J84" s="30"/>
      <c r="K84" s="31"/>
      <c r="L84" s="30"/>
      <c r="M84" s="31"/>
      <c r="N84" s="32" t="str">
        <f t="shared" si="18"/>
        <v/>
      </c>
      <c r="O84" s="29"/>
      <c r="P84" s="29"/>
      <c r="Q84" s="33" t="str">
        <f t="shared" si="28"/>
        <v/>
      </c>
      <c r="R84" s="35"/>
      <c r="S84" s="36" t="str">
        <f t="shared" si="29"/>
        <v/>
      </c>
      <c r="T84" s="36" t="str">
        <f t="shared" si="30"/>
        <v/>
      </c>
      <c r="U84" s="63"/>
      <c r="V84" s="64"/>
      <c r="W84" s="37"/>
      <c r="X84" s="63"/>
      <c r="Y84" s="67" t="str">
        <f t="shared" si="19"/>
        <v/>
      </c>
      <c r="Z84" s="38" t="str">
        <f t="shared" si="31"/>
        <v/>
      </c>
      <c r="AA84" s="63"/>
      <c r="AB84" s="76" t="str">
        <f t="shared" si="32"/>
        <v/>
      </c>
      <c r="AC84" s="34"/>
      <c r="AD84" s="28"/>
      <c r="AE84" s="78"/>
      <c r="AF84" s="112"/>
      <c r="AG84" s="175"/>
      <c r="AH84" s="176"/>
      <c r="AJ84" s="197" t="str">
        <f t="shared" si="20"/>
        <v/>
      </c>
      <c r="AK84" s="197">
        <f t="shared" si="21"/>
        <v>0</v>
      </c>
      <c r="AL84" s="197" t="str">
        <f t="shared" si="22"/>
        <v/>
      </c>
      <c r="AM84" s="10">
        <f t="shared" si="33"/>
        <v>0</v>
      </c>
      <c r="AN84" s="10" t="str">
        <f t="shared" si="23"/>
        <v/>
      </c>
    </row>
    <row r="85" spans="1:40" s="6" customFormat="1" ht="34.5" customHeight="1">
      <c r="A85" s="92">
        <f t="shared" si="24"/>
        <v>73</v>
      </c>
      <c r="B85" s="98" t="str">
        <f t="shared" si="25"/>
        <v/>
      </c>
      <c r="C85" s="26"/>
      <c r="D85" s="27" t="str">
        <f t="shared" si="26"/>
        <v/>
      </c>
      <c r="E85" s="27" t="str">
        <f t="shared" si="27"/>
        <v/>
      </c>
      <c r="F85" s="173"/>
      <c r="G85" s="28"/>
      <c r="H85" s="28"/>
      <c r="I85" s="29"/>
      <c r="J85" s="30"/>
      <c r="K85" s="31"/>
      <c r="L85" s="30"/>
      <c r="M85" s="31"/>
      <c r="N85" s="32" t="str">
        <f t="shared" si="18"/>
        <v/>
      </c>
      <c r="O85" s="29"/>
      <c r="P85" s="29"/>
      <c r="Q85" s="33" t="str">
        <f t="shared" si="28"/>
        <v/>
      </c>
      <c r="R85" s="35"/>
      <c r="S85" s="36" t="str">
        <f t="shared" si="29"/>
        <v/>
      </c>
      <c r="T85" s="36" t="str">
        <f t="shared" si="30"/>
        <v/>
      </c>
      <c r="U85" s="63"/>
      <c r="V85" s="64"/>
      <c r="W85" s="37"/>
      <c r="X85" s="63"/>
      <c r="Y85" s="67" t="str">
        <f t="shared" si="19"/>
        <v/>
      </c>
      <c r="Z85" s="38" t="str">
        <f t="shared" si="31"/>
        <v/>
      </c>
      <c r="AA85" s="63"/>
      <c r="AB85" s="76" t="str">
        <f t="shared" si="32"/>
        <v/>
      </c>
      <c r="AC85" s="34"/>
      <c r="AD85" s="28"/>
      <c r="AE85" s="78"/>
      <c r="AF85" s="112"/>
      <c r="AG85" s="175"/>
      <c r="AH85" s="176"/>
      <c r="AJ85" s="197" t="str">
        <f t="shared" si="20"/>
        <v/>
      </c>
      <c r="AK85" s="197">
        <f t="shared" si="21"/>
        <v>0</v>
      </c>
      <c r="AL85" s="197" t="str">
        <f t="shared" si="22"/>
        <v/>
      </c>
      <c r="AM85" s="10">
        <f t="shared" si="33"/>
        <v>0</v>
      </c>
      <c r="AN85" s="10" t="str">
        <f t="shared" si="23"/>
        <v/>
      </c>
    </row>
    <row r="86" spans="1:40" s="6" customFormat="1" ht="34.5" customHeight="1">
      <c r="A86" s="92">
        <f t="shared" si="24"/>
        <v>74</v>
      </c>
      <c r="B86" s="98" t="str">
        <f t="shared" si="25"/>
        <v/>
      </c>
      <c r="C86" s="26"/>
      <c r="D86" s="27" t="str">
        <f t="shared" si="26"/>
        <v/>
      </c>
      <c r="E86" s="27" t="str">
        <f t="shared" si="27"/>
        <v/>
      </c>
      <c r="F86" s="173"/>
      <c r="G86" s="28"/>
      <c r="H86" s="28"/>
      <c r="I86" s="29"/>
      <c r="J86" s="30"/>
      <c r="K86" s="31"/>
      <c r="L86" s="30"/>
      <c r="M86" s="31"/>
      <c r="N86" s="32" t="str">
        <f t="shared" si="18"/>
        <v/>
      </c>
      <c r="O86" s="29"/>
      <c r="P86" s="29"/>
      <c r="Q86" s="33" t="str">
        <f t="shared" si="28"/>
        <v/>
      </c>
      <c r="R86" s="35"/>
      <c r="S86" s="36" t="str">
        <f t="shared" si="29"/>
        <v/>
      </c>
      <c r="T86" s="36" t="str">
        <f t="shared" si="30"/>
        <v/>
      </c>
      <c r="U86" s="63"/>
      <c r="V86" s="64"/>
      <c r="W86" s="37"/>
      <c r="X86" s="63"/>
      <c r="Y86" s="67" t="str">
        <f t="shared" si="19"/>
        <v/>
      </c>
      <c r="Z86" s="38" t="str">
        <f t="shared" si="31"/>
        <v/>
      </c>
      <c r="AA86" s="63"/>
      <c r="AB86" s="76" t="str">
        <f t="shared" si="32"/>
        <v/>
      </c>
      <c r="AC86" s="34"/>
      <c r="AD86" s="28"/>
      <c r="AE86" s="78"/>
      <c r="AF86" s="112"/>
      <c r="AG86" s="175"/>
      <c r="AH86" s="176"/>
      <c r="AJ86" s="197" t="str">
        <f t="shared" si="20"/>
        <v/>
      </c>
      <c r="AK86" s="197">
        <f t="shared" si="21"/>
        <v>0</v>
      </c>
      <c r="AL86" s="197" t="str">
        <f t="shared" si="22"/>
        <v/>
      </c>
      <c r="AM86" s="10">
        <f t="shared" si="33"/>
        <v>0</v>
      </c>
      <c r="AN86" s="10" t="str">
        <f t="shared" si="23"/>
        <v/>
      </c>
    </row>
    <row r="87" spans="1:40" s="6" customFormat="1" ht="34.5" customHeight="1">
      <c r="A87" s="92">
        <f t="shared" si="24"/>
        <v>75</v>
      </c>
      <c r="B87" s="98" t="str">
        <f t="shared" si="25"/>
        <v/>
      </c>
      <c r="C87" s="26"/>
      <c r="D87" s="27" t="str">
        <f t="shared" si="26"/>
        <v/>
      </c>
      <c r="E87" s="27" t="str">
        <f t="shared" si="27"/>
        <v/>
      </c>
      <c r="F87" s="173"/>
      <c r="G87" s="28"/>
      <c r="H87" s="28"/>
      <c r="I87" s="29"/>
      <c r="J87" s="30"/>
      <c r="K87" s="31"/>
      <c r="L87" s="30"/>
      <c r="M87" s="31"/>
      <c r="N87" s="32" t="str">
        <f t="shared" si="18"/>
        <v/>
      </c>
      <c r="O87" s="29"/>
      <c r="P87" s="29"/>
      <c r="Q87" s="33" t="str">
        <f t="shared" si="28"/>
        <v/>
      </c>
      <c r="R87" s="35"/>
      <c r="S87" s="36" t="str">
        <f t="shared" si="29"/>
        <v/>
      </c>
      <c r="T87" s="36" t="str">
        <f t="shared" si="30"/>
        <v/>
      </c>
      <c r="U87" s="63"/>
      <c r="V87" s="64"/>
      <c r="W87" s="37"/>
      <c r="X87" s="63"/>
      <c r="Y87" s="67" t="str">
        <f t="shared" si="19"/>
        <v/>
      </c>
      <c r="Z87" s="38" t="str">
        <f t="shared" si="31"/>
        <v/>
      </c>
      <c r="AA87" s="63"/>
      <c r="AB87" s="76" t="str">
        <f t="shared" si="32"/>
        <v/>
      </c>
      <c r="AC87" s="34"/>
      <c r="AD87" s="28"/>
      <c r="AE87" s="78"/>
      <c r="AF87" s="112"/>
      <c r="AG87" s="175"/>
      <c r="AH87" s="176"/>
      <c r="AJ87" s="197" t="str">
        <f t="shared" si="20"/>
        <v/>
      </c>
      <c r="AK87" s="197">
        <f t="shared" si="21"/>
        <v>0</v>
      </c>
      <c r="AL87" s="197" t="str">
        <f t="shared" si="22"/>
        <v/>
      </c>
      <c r="AM87" s="10">
        <f t="shared" si="33"/>
        <v>0</v>
      </c>
      <c r="AN87" s="10" t="str">
        <f t="shared" si="23"/>
        <v/>
      </c>
    </row>
    <row r="88" spans="1:40" s="6" customFormat="1" ht="34.5" customHeight="1">
      <c r="A88" s="92">
        <f t="shared" si="24"/>
        <v>76</v>
      </c>
      <c r="B88" s="98" t="str">
        <f t="shared" si="25"/>
        <v/>
      </c>
      <c r="C88" s="26"/>
      <c r="D88" s="27" t="str">
        <f t="shared" si="26"/>
        <v/>
      </c>
      <c r="E88" s="27" t="str">
        <f t="shared" si="27"/>
        <v/>
      </c>
      <c r="F88" s="173"/>
      <c r="G88" s="28"/>
      <c r="H88" s="28"/>
      <c r="I88" s="29"/>
      <c r="J88" s="30"/>
      <c r="K88" s="31"/>
      <c r="L88" s="30"/>
      <c r="M88" s="31"/>
      <c r="N88" s="32" t="str">
        <f t="shared" si="18"/>
        <v/>
      </c>
      <c r="O88" s="29"/>
      <c r="P88" s="29"/>
      <c r="Q88" s="33" t="str">
        <f t="shared" si="28"/>
        <v/>
      </c>
      <c r="R88" s="35"/>
      <c r="S88" s="36" t="str">
        <f t="shared" si="29"/>
        <v/>
      </c>
      <c r="T88" s="36" t="str">
        <f t="shared" si="30"/>
        <v/>
      </c>
      <c r="U88" s="63"/>
      <c r="V88" s="64"/>
      <c r="W88" s="37"/>
      <c r="X88" s="63"/>
      <c r="Y88" s="67" t="str">
        <f t="shared" si="19"/>
        <v/>
      </c>
      <c r="Z88" s="38" t="str">
        <f t="shared" si="31"/>
        <v/>
      </c>
      <c r="AA88" s="63"/>
      <c r="AB88" s="76" t="str">
        <f t="shared" si="32"/>
        <v/>
      </c>
      <c r="AC88" s="34"/>
      <c r="AD88" s="28"/>
      <c r="AE88" s="78"/>
      <c r="AF88" s="112"/>
      <c r="AG88" s="175"/>
      <c r="AH88" s="176"/>
      <c r="AJ88" s="197" t="str">
        <f t="shared" si="20"/>
        <v/>
      </c>
      <c r="AK88" s="197">
        <f t="shared" si="21"/>
        <v>0</v>
      </c>
      <c r="AL88" s="197" t="str">
        <f t="shared" si="22"/>
        <v/>
      </c>
      <c r="AM88" s="10">
        <f t="shared" si="33"/>
        <v>0</v>
      </c>
      <c r="AN88" s="10" t="str">
        <f t="shared" si="23"/>
        <v/>
      </c>
    </row>
    <row r="89" spans="1:40" s="6" customFormat="1" ht="34.5" customHeight="1">
      <c r="A89" s="92">
        <f t="shared" si="24"/>
        <v>77</v>
      </c>
      <c r="B89" s="98" t="str">
        <f t="shared" si="25"/>
        <v/>
      </c>
      <c r="C89" s="26"/>
      <c r="D89" s="27" t="str">
        <f t="shared" si="26"/>
        <v/>
      </c>
      <c r="E89" s="27" t="str">
        <f t="shared" si="27"/>
        <v/>
      </c>
      <c r="F89" s="173"/>
      <c r="G89" s="28"/>
      <c r="H89" s="28"/>
      <c r="I89" s="29"/>
      <c r="J89" s="30"/>
      <c r="K89" s="31"/>
      <c r="L89" s="30"/>
      <c r="M89" s="31"/>
      <c r="N89" s="32" t="str">
        <f t="shared" si="18"/>
        <v/>
      </c>
      <c r="O89" s="29"/>
      <c r="P89" s="29"/>
      <c r="Q89" s="33" t="str">
        <f t="shared" si="28"/>
        <v/>
      </c>
      <c r="R89" s="35"/>
      <c r="S89" s="36" t="str">
        <f t="shared" si="29"/>
        <v/>
      </c>
      <c r="T89" s="36" t="str">
        <f t="shared" si="30"/>
        <v/>
      </c>
      <c r="U89" s="63"/>
      <c r="V89" s="64"/>
      <c r="W89" s="37"/>
      <c r="X89" s="63"/>
      <c r="Y89" s="67" t="str">
        <f t="shared" si="19"/>
        <v/>
      </c>
      <c r="Z89" s="38" t="str">
        <f t="shared" si="31"/>
        <v/>
      </c>
      <c r="AA89" s="63"/>
      <c r="AB89" s="76" t="str">
        <f t="shared" si="32"/>
        <v/>
      </c>
      <c r="AC89" s="34"/>
      <c r="AD89" s="28"/>
      <c r="AE89" s="78"/>
      <c r="AF89" s="112"/>
      <c r="AG89" s="175"/>
      <c r="AH89" s="176"/>
      <c r="AJ89" s="197" t="str">
        <f t="shared" si="20"/>
        <v/>
      </c>
      <c r="AK89" s="197">
        <f t="shared" si="21"/>
        <v>0</v>
      </c>
      <c r="AL89" s="197" t="str">
        <f t="shared" si="22"/>
        <v/>
      </c>
      <c r="AM89" s="10">
        <f t="shared" si="33"/>
        <v>0</v>
      </c>
      <c r="AN89" s="10" t="str">
        <f t="shared" si="23"/>
        <v/>
      </c>
    </row>
    <row r="90" spans="1:40" s="6" customFormat="1" ht="34.5" customHeight="1">
      <c r="A90" s="92">
        <f t="shared" si="24"/>
        <v>78</v>
      </c>
      <c r="B90" s="98" t="str">
        <f t="shared" si="25"/>
        <v/>
      </c>
      <c r="C90" s="26"/>
      <c r="D90" s="27" t="str">
        <f t="shared" si="26"/>
        <v/>
      </c>
      <c r="E90" s="27" t="str">
        <f t="shared" si="27"/>
        <v/>
      </c>
      <c r="F90" s="173"/>
      <c r="G90" s="28"/>
      <c r="H90" s="28"/>
      <c r="I90" s="29"/>
      <c r="J90" s="30"/>
      <c r="K90" s="31"/>
      <c r="L90" s="30"/>
      <c r="M90" s="31"/>
      <c r="N90" s="32" t="str">
        <f t="shared" si="18"/>
        <v/>
      </c>
      <c r="O90" s="29"/>
      <c r="P90" s="29"/>
      <c r="Q90" s="33" t="str">
        <f t="shared" si="28"/>
        <v/>
      </c>
      <c r="R90" s="35"/>
      <c r="S90" s="36" t="str">
        <f t="shared" si="29"/>
        <v/>
      </c>
      <c r="T90" s="36" t="str">
        <f t="shared" si="30"/>
        <v/>
      </c>
      <c r="U90" s="63"/>
      <c r="V90" s="64"/>
      <c r="W90" s="37"/>
      <c r="X90" s="63"/>
      <c r="Y90" s="67" t="str">
        <f t="shared" si="19"/>
        <v/>
      </c>
      <c r="Z90" s="38" t="str">
        <f t="shared" si="31"/>
        <v/>
      </c>
      <c r="AA90" s="63"/>
      <c r="AB90" s="76" t="str">
        <f t="shared" si="32"/>
        <v/>
      </c>
      <c r="AC90" s="34"/>
      <c r="AD90" s="28"/>
      <c r="AE90" s="78"/>
      <c r="AF90" s="112"/>
      <c r="AG90" s="175"/>
      <c r="AH90" s="176"/>
      <c r="AJ90" s="197" t="str">
        <f t="shared" si="20"/>
        <v/>
      </c>
      <c r="AK90" s="197">
        <f t="shared" si="21"/>
        <v>0</v>
      </c>
      <c r="AL90" s="197" t="str">
        <f t="shared" si="22"/>
        <v/>
      </c>
      <c r="AM90" s="10">
        <f t="shared" si="33"/>
        <v>0</v>
      </c>
      <c r="AN90" s="10" t="str">
        <f t="shared" si="23"/>
        <v/>
      </c>
    </row>
    <row r="91" spans="1:40" s="6" customFormat="1" ht="34.5" customHeight="1">
      <c r="A91" s="92">
        <f t="shared" si="24"/>
        <v>79</v>
      </c>
      <c r="B91" s="98" t="str">
        <f t="shared" si="25"/>
        <v/>
      </c>
      <c r="C91" s="26"/>
      <c r="D91" s="27" t="str">
        <f t="shared" si="26"/>
        <v/>
      </c>
      <c r="E91" s="27" t="str">
        <f t="shared" si="27"/>
        <v/>
      </c>
      <c r="F91" s="173"/>
      <c r="G91" s="28"/>
      <c r="H91" s="28"/>
      <c r="I91" s="29"/>
      <c r="J91" s="30"/>
      <c r="K91" s="31"/>
      <c r="L91" s="30"/>
      <c r="M91" s="31"/>
      <c r="N91" s="32" t="str">
        <f t="shared" si="18"/>
        <v/>
      </c>
      <c r="O91" s="29"/>
      <c r="P91" s="29"/>
      <c r="Q91" s="33" t="str">
        <f t="shared" si="28"/>
        <v/>
      </c>
      <c r="R91" s="35"/>
      <c r="S91" s="36" t="str">
        <f t="shared" si="29"/>
        <v/>
      </c>
      <c r="T91" s="36" t="str">
        <f t="shared" si="30"/>
        <v/>
      </c>
      <c r="U91" s="63"/>
      <c r="V91" s="64"/>
      <c r="W91" s="37"/>
      <c r="X91" s="63"/>
      <c r="Y91" s="67" t="str">
        <f t="shared" si="19"/>
        <v/>
      </c>
      <c r="Z91" s="38" t="str">
        <f t="shared" si="31"/>
        <v/>
      </c>
      <c r="AA91" s="63"/>
      <c r="AB91" s="76" t="str">
        <f t="shared" si="32"/>
        <v/>
      </c>
      <c r="AC91" s="34"/>
      <c r="AD91" s="28"/>
      <c r="AE91" s="78"/>
      <c r="AF91" s="112"/>
      <c r="AG91" s="175"/>
      <c r="AH91" s="176"/>
      <c r="AJ91" s="197" t="str">
        <f t="shared" si="20"/>
        <v/>
      </c>
      <c r="AK91" s="197">
        <f t="shared" si="21"/>
        <v>0</v>
      </c>
      <c r="AL91" s="197" t="str">
        <f t="shared" si="22"/>
        <v/>
      </c>
      <c r="AM91" s="10">
        <f t="shared" si="33"/>
        <v>0</v>
      </c>
      <c r="AN91" s="10" t="str">
        <f t="shared" si="23"/>
        <v/>
      </c>
    </row>
    <row r="92" spans="1:40" s="6" customFormat="1" ht="34.5" customHeight="1">
      <c r="A92" s="92">
        <f t="shared" si="24"/>
        <v>80</v>
      </c>
      <c r="B92" s="98" t="str">
        <f t="shared" si="25"/>
        <v/>
      </c>
      <c r="C92" s="26"/>
      <c r="D92" s="27" t="str">
        <f t="shared" si="26"/>
        <v/>
      </c>
      <c r="E92" s="27" t="str">
        <f t="shared" si="27"/>
        <v/>
      </c>
      <c r="F92" s="173"/>
      <c r="G92" s="28"/>
      <c r="H92" s="28"/>
      <c r="I92" s="29"/>
      <c r="J92" s="30"/>
      <c r="K92" s="31"/>
      <c r="L92" s="30"/>
      <c r="M92" s="31"/>
      <c r="N92" s="32" t="str">
        <f t="shared" si="18"/>
        <v/>
      </c>
      <c r="O92" s="29"/>
      <c r="P92" s="29"/>
      <c r="Q92" s="33" t="str">
        <f t="shared" si="28"/>
        <v/>
      </c>
      <c r="R92" s="35"/>
      <c r="S92" s="36" t="str">
        <f t="shared" si="29"/>
        <v/>
      </c>
      <c r="T92" s="36" t="str">
        <f t="shared" si="30"/>
        <v/>
      </c>
      <c r="U92" s="63"/>
      <c r="V92" s="64"/>
      <c r="W92" s="37"/>
      <c r="X92" s="63"/>
      <c r="Y92" s="67" t="str">
        <f t="shared" si="19"/>
        <v/>
      </c>
      <c r="Z92" s="38" t="str">
        <f t="shared" si="31"/>
        <v/>
      </c>
      <c r="AA92" s="63"/>
      <c r="AB92" s="76" t="str">
        <f t="shared" si="32"/>
        <v/>
      </c>
      <c r="AC92" s="34"/>
      <c r="AD92" s="28"/>
      <c r="AE92" s="78"/>
      <c r="AF92" s="112"/>
      <c r="AG92" s="175"/>
      <c r="AH92" s="176"/>
      <c r="AJ92" s="197" t="str">
        <f t="shared" si="20"/>
        <v/>
      </c>
      <c r="AK92" s="197">
        <f t="shared" si="21"/>
        <v>0</v>
      </c>
      <c r="AL92" s="197" t="str">
        <f t="shared" si="22"/>
        <v/>
      </c>
      <c r="AM92" s="10">
        <f t="shared" si="33"/>
        <v>0</v>
      </c>
      <c r="AN92" s="10" t="str">
        <f t="shared" si="23"/>
        <v/>
      </c>
    </row>
    <row r="93" spans="1:40" s="6" customFormat="1" ht="34.5" customHeight="1">
      <c r="A93" s="92">
        <f t="shared" si="24"/>
        <v>81</v>
      </c>
      <c r="B93" s="98" t="str">
        <f t="shared" si="25"/>
        <v/>
      </c>
      <c r="C93" s="26"/>
      <c r="D93" s="27" t="str">
        <f t="shared" si="26"/>
        <v/>
      </c>
      <c r="E93" s="27" t="str">
        <f t="shared" si="27"/>
        <v/>
      </c>
      <c r="F93" s="173"/>
      <c r="G93" s="28"/>
      <c r="H93" s="28"/>
      <c r="I93" s="29"/>
      <c r="J93" s="30"/>
      <c r="K93" s="31"/>
      <c r="L93" s="30"/>
      <c r="M93" s="31"/>
      <c r="N93" s="32" t="str">
        <f t="shared" si="18"/>
        <v/>
      </c>
      <c r="O93" s="29"/>
      <c r="P93" s="29"/>
      <c r="Q93" s="33" t="str">
        <f t="shared" si="28"/>
        <v/>
      </c>
      <c r="R93" s="35"/>
      <c r="S93" s="36" t="str">
        <f t="shared" si="29"/>
        <v/>
      </c>
      <c r="T93" s="36" t="str">
        <f t="shared" si="30"/>
        <v/>
      </c>
      <c r="U93" s="63"/>
      <c r="V93" s="64"/>
      <c r="W93" s="37"/>
      <c r="X93" s="63"/>
      <c r="Y93" s="67" t="str">
        <f t="shared" si="19"/>
        <v/>
      </c>
      <c r="Z93" s="38" t="str">
        <f t="shared" si="31"/>
        <v/>
      </c>
      <c r="AA93" s="63"/>
      <c r="AB93" s="76" t="str">
        <f t="shared" si="32"/>
        <v/>
      </c>
      <c r="AC93" s="34"/>
      <c r="AD93" s="28"/>
      <c r="AE93" s="78"/>
      <c r="AF93" s="112"/>
      <c r="AG93" s="175"/>
      <c r="AH93" s="176"/>
      <c r="AJ93" s="197" t="str">
        <f t="shared" si="20"/>
        <v/>
      </c>
      <c r="AK93" s="197">
        <f t="shared" si="21"/>
        <v>0</v>
      </c>
      <c r="AL93" s="197" t="str">
        <f t="shared" si="22"/>
        <v/>
      </c>
      <c r="AM93" s="10">
        <f t="shared" si="33"/>
        <v>0</v>
      </c>
      <c r="AN93" s="10" t="str">
        <f t="shared" si="23"/>
        <v/>
      </c>
    </row>
    <row r="94" spans="1:40" s="6" customFormat="1" ht="34.5" customHeight="1">
      <c r="A94" s="92">
        <f t="shared" si="24"/>
        <v>82</v>
      </c>
      <c r="B94" s="98" t="str">
        <f t="shared" si="25"/>
        <v/>
      </c>
      <c r="C94" s="26"/>
      <c r="D94" s="27" t="str">
        <f t="shared" si="26"/>
        <v/>
      </c>
      <c r="E94" s="27" t="str">
        <f t="shared" si="27"/>
        <v/>
      </c>
      <c r="F94" s="173"/>
      <c r="G94" s="28"/>
      <c r="H94" s="28"/>
      <c r="I94" s="29"/>
      <c r="J94" s="30"/>
      <c r="K94" s="31"/>
      <c r="L94" s="30"/>
      <c r="M94" s="31"/>
      <c r="N94" s="32" t="str">
        <f t="shared" si="18"/>
        <v/>
      </c>
      <c r="O94" s="29"/>
      <c r="P94" s="29"/>
      <c r="Q94" s="33" t="str">
        <f t="shared" si="28"/>
        <v/>
      </c>
      <c r="R94" s="35"/>
      <c r="S94" s="36" t="str">
        <f t="shared" si="29"/>
        <v/>
      </c>
      <c r="T94" s="36" t="str">
        <f t="shared" si="30"/>
        <v/>
      </c>
      <c r="U94" s="63"/>
      <c r="V94" s="64"/>
      <c r="W94" s="37"/>
      <c r="X94" s="63"/>
      <c r="Y94" s="67" t="str">
        <f t="shared" si="19"/>
        <v/>
      </c>
      <c r="Z94" s="38" t="str">
        <f t="shared" si="31"/>
        <v/>
      </c>
      <c r="AA94" s="63"/>
      <c r="AB94" s="76" t="str">
        <f t="shared" si="32"/>
        <v/>
      </c>
      <c r="AC94" s="34"/>
      <c r="AD94" s="28"/>
      <c r="AE94" s="78"/>
      <c r="AF94" s="112"/>
      <c r="AG94" s="175"/>
      <c r="AH94" s="176"/>
      <c r="AJ94" s="197" t="str">
        <f t="shared" si="20"/>
        <v/>
      </c>
      <c r="AK94" s="197">
        <f t="shared" si="21"/>
        <v>0</v>
      </c>
      <c r="AL94" s="197" t="str">
        <f t="shared" si="22"/>
        <v/>
      </c>
      <c r="AM94" s="10">
        <f t="shared" si="33"/>
        <v>0</v>
      </c>
      <c r="AN94" s="10" t="str">
        <f t="shared" si="23"/>
        <v/>
      </c>
    </row>
    <row r="95" spans="1:40" s="6" customFormat="1" ht="34.5" customHeight="1">
      <c r="A95" s="92">
        <f t="shared" si="24"/>
        <v>83</v>
      </c>
      <c r="B95" s="98" t="str">
        <f t="shared" si="25"/>
        <v/>
      </c>
      <c r="C95" s="26"/>
      <c r="D95" s="27" t="str">
        <f t="shared" si="26"/>
        <v/>
      </c>
      <c r="E95" s="27" t="str">
        <f t="shared" si="27"/>
        <v/>
      </c>
      <c r="F95" s="173"/>
      <c r="G95" s="28"/>
      <c r="H95" s="28"/>
      <c r="I95" s="29"/>
      <c r="J95" s="30"/>
      <c r="K95" s="31"/>
      <c r="L95" s="30"/>
      <c r="M95" s="31"/>
      <c r="N95" s="32" t="str">
        <f t="shared" si="18"/>
        <v/>
      </c>
      <c r="O95" s="29"/>
      <c r="P95" s="29"/>
      <c r="Q95" s="33" t="str">
        <f t="shared" si="28"/>
        <v/>
      </c>
      <c r="R95" s="35"/>
      <c r="S95" s="36" t="str">
        <f t="shared" si="29"/>
        <v/>
      </c>
      <c r="T95" s="36" t="str">
        <f t="shared" si="30"/>
        <v/>
      </c>
      <c r="U95" s="63"/>
      <c r="V95" s="64"/>
      <c r="W95" s="37"/>
      <c r="X95" s="63"/>
      <c r="Y95" s="67" t="str">
        <f t="shared" si="19"/>
        <v/>
      </c>
      <c r="Z95" s="38" t="str">
        <f t="shared" si="31"/>
        <v/>
      </c>
      <c r="AA95" s="63"/>
      <c r="AB95" s="76" t="str">
        <f t="shared" si="32"/>
        <v/>
      </c>
      <c r="AC95" s="34"/>
      <c r="AD95" s="28"/>
      <c r="AE95" s="78"/>
      <c r="AF95" s="112"/>
      <c r="AG95" s="175"/>
      <c r="AH95" s="176"/>
      <c r="AJ95" s="197" t="str">
        <f t="shared" si="20"/>
        <v/>
      </c>
      <c r="AK95" s="197">
        <f t="shared" si="21"/>
        <v>0</v>
      </c>
      <c r="AL95" s="197" t="str">
        <f t="shared" si="22"/>
        <v/>
      </c>
      <c r="AM95" s="10">
        <f t="shared" si="33"/>
        <v>0</v>
      </c>
      <c r="AN95" s="10" t="str">
        <f t="shared" si="23"/>
        <v/>
      </c>
    </row>
    <row r="96" spans="1:40" s="6" customFormat="1" ht="34.5" customHeight="1">
      <c r="A96" s="92">
        <f t="shared" si="24"/>
        <v>84</v>
      </c>
      <c r="B96" s="98" t="str">
        <f t="shared" si="25"/>
        <v/>
      </c>
      <c r="C96" s="26"/>
      <c r="D96" s="27" t="str">
        <f t="shared" si="26"/>
        <v/>
      </c>
      <c r="E96" s="27" t="str">
        <f t="shared" si="27"/>
        <v/>
      </c>
      <c r="F96" s="173"/>
      <c r="G96" s="28"/>
      <c r="H96" s="28"/>
      <c r="I96" s="29"/>
      <c r="J96" s="30"/>
      <c r="K96" s="31"/>
      <c r="L96" s="30"/>
      <c r="M96" s="31"/>
      <c r="N96" s="32" t="str">
        <f t="shared" si="18"/>
        <v/>
      </c>
      <c r="O96" s="29"/>
      <c r="P96" s="29"/>
      <c r="Q96" s="33" t="str">
        <f t="shared" si="28"/>
        <v/>
      </c>
      <c r="R96" s="35"/>
      <c r="S96" s="36" t="str">
        <f t="shared" si="29"/>
        <v/>
      </c>
      <c r="T96" s="36" t="str">
        <f t="shared" si="30"/>
        <v/>
      </c>
      <c r="U96" s="63"/>
      <c r="V96" s="64"/>
      <c r="W96" s="37"/>
      <c r="X96" s="63"/>
      <c r="Y96" s="67" t="str">
        <f t="shared" si="19"/>
        <v/>
      </c>
      <c r="Z96" s="38" t="str">
        <f t="shared" si="31"/>
        <v/>
      </c>
      <c r="AA96" s="63"/>
      <c r="AB96" s="76" t="str">
        <f t="shared" si="32"/>
        <v/>
      </c>
      <c r="AC96" s="34"/>
      <c r="AD96" s="28"/>
      <c r="AE96" s="78"/>
      <c r="AF96" s="112"/>
      <c r="AG96" s="175"/>
      <c r="AH96" s="176"/>
      <c r="AJ96" s="197" t="str">
        <f t="shared" si="20"/>
        <v/>
      </c>
      <c r="AK96" s="197">
        <f t="shared" si="21"/>
        <v>0</v>
      </c>
      <c r="AL96" s="197" t="str">
        <f t="shared" si="22"/>
        <v/>
      </c>
      <c r="AM96" s="10">
        <f t="shared" si="33"/>
        <v>0</v>
      </c>
      <c r="AN96" s="10" t="str">
        <f t="shared" si="23"/>
        <v/>
      </c>
    </row>
    <row r="97" spans="1:40" s="6" customFormat="1" ht="34.5" customHeight="1">
      <c r="A97" s="92">
        <f t="shared" si="24"/>
        <v>85</v>
      </c>
      <c r="B97" s="98" t="str">
        <f t="shared" si="25"/>
        <v/>
      </c>
      <c r="C97" s="26"/>
      <c r="D97" s="27" t="str">
        <f t="shared" si="26"/>
        <v/>
      </c>
      <c r="E97" s="27" t="str">
        <f t="shared" si="27"/>
        <v/>
      </c>
      <c r="F97" s="173"/>
      <c r="G97" s="28"/>
      <c r="H97" s="28"/>
      <c r="I97" s="29"/>
      <c r="J97" s="30"/>
      <c r="K97" s="31"/>
      <c r="L97" s="30"/>
      <c r="M97" s="31"/>
      <c r="N97" s="32" t="str">
        <f t="shared" si="18"/>
        <v/>
      </c>
      <c r="O97" s="29"/>
      <c r="P97" s="29"/>
      <c r="Q97" s="33" t="str">
        <f t="shared" si="28"/>
        <v/>
      </c>
      <c r="R97" s="35"/>
      <c r="S97" s="36" t="str">
        <f t="shared" si="29"/>
        <v/>
      </c>
      <c r="T97" s="36" t="str">
        <f t="shared" si="30"/>
        <v/>
      </c>
      <c r="U97" s="63"/>
      <c r="V97" s="64"/>
      <c r="W97" s="37"/>
      <c r="X97" s="63"/>
      <c r="Y97" s="67" t="str">
        <f t="shared" si="19"/>
        <v/>
      </c>
      <c r="Z97" s="38" t="str">
        <f t="shared" si="31"/>
        <v/>
      </c>
      <c r="AA97" s="63"/>
      <c r="AB97" s="76" t="str">
        <f t="shared" si="32"/>
        <v/>
      </c>
      <c r="AC97" s="34"/>
      <c r="AD97" s="28"/>
      <c r="AE97" s="78"/>
      <c r="AF97" s="112"/>
      <c r="AG97" s="175"/>
      <c r="AH97" s="176"/>
      <c r="AJ97" s="197" t="str">
        <f t="shared" si="20"/>
        <v/>
      </c>
      <c r="AK97" s="197">
        <f t="shared" si="21"/>
        <v>0</v>
      </c>
      <c r="AL97" s="197" t="str">
        <f t="shared" si="22"/>
        <v/>
      </c>
      <c r="AM97" s="10">
        <f t="shared" si="33"/>
        <v>0</v>
      </c>
      <c r="AN97" s="10" t="str">
        <f t="shared" si="23"/>
        <v/>
      </c>
    </row>
    <row r="98" spans="1:40" s="6" customFormat="1" ht="34.5" customHeight="1">
      <c r="A98" s="92">
        <f t="shared" si="24"/>
        <v>86</v>
      </c>
      <c r="B98" s="98" t="str">
        <f t="shared" si="25"/>
        <v/>
      </c>
      <c r="C98" s="26"/>
      <c r="D98" s="27" t="str">
        <f t="shared" si="26"/>
        <v/>
      </c>
      <c r="E98" s="27" t="str">
        <f t="shared" si="27"/>
        <v/>
      </c>
      <c r="F98" s="173"/>
      <c r="G98" s="28"/>
      <c r="H98" s="28"/>
      <c r="I98" s="29"/>
      <c r="J98" s="30"/>
      <c r="K98" s="31"/>
      <c r="L98" s="30"/>
      <c r="M98" s="31"/>
      <c r="N98" s="32" t="str">
        <f t="shared" si="18"/>
        <v/>
      </c>
      <c r="O98" s="29"/>
      <c r="P98" s="29"/>
      <c r="Q98" s="33" t="str">
        <f t="shared" si="28"/>
        <v/>
      </c>
      <c r="R98" s="35"/>
      <c r="S98" s="36" t="str">
        <f t="shared" si="29"/>
        <v/>
      </c>
      <c r="T98" s="36" t="str">
        <f t="shared" si="30"/>
        <v/>
      </c>
      <c r="U98" s="63"/>
      <c r="V98" s="64"/>
      <c r="W98" s="37"/>
      <c r="X98" s="63"/>
      <c r="Y98" s="67" t="str">
        <f t="shared" si="19"/>
        <v/>
      </c>
      <c r="Z98" s="38" t="str">
        <f t="shared" si="31"/>
        <v/>
      </c>
      <c r="AA98" s="63"/>
      <c r="AB98" s="76" t="str">
        <f t="shared" si="32"/>
        <v/>
      </c>
      <c r="AC98" s="34"/>
      <c r="AD98" s="28"/>
      <c r="AE98" s="78"/>
      <c r="AF98" s="112"/>
      <c r="AG98" s="175"/>
      <c r="AH98" s="176"/>
      <c r="AJ98" s="197" t="str">
        <f t="shared" si="20"/>
        <v/>
      </c>
      <c r="AK98" s="197">
        <f t="shared" si="21"/>
        <v>0</v>
      </c>
      <c r="AL98" s="197" t="str">
        <f t="shared" si="22"/>
        <v/>
      </c>
      <c r="AM98" s="10">
        <f t="shared" si="33"/>
        <v>0</v>
      </c>
      <c r="AN98" s="10" t="str">
        <f t="shared" si="23"/>
        <v/>
      </c>
    </row>
    <row r="99" spans="1:40" s="6" customFormat="1" ht="34.5" customHeight="1">
      <c r="A99" s="92">
        <f t="shared" si="24"/>
        <v>87</v>
      </c>
      <c r="B99" s="98" t="str">
        <f t="shared" si="25"/>
        <v/>
      </c>
      <c r="C99" s="26"/>
      <c r="D99" s="27" t="str">
        <f t="shared" si="26"/>
        <v/>
      </c>
      <c r="E99" s="27" t="str">
        <f t="shared" si="27"/>
        <v/>
      </c>
      <c r="F99" s="173"/>
      <c r="G99" s="28"/>
      <c r="H99" s="28"/>
      <c r="I99" s="29"/>
      <c r="J99" s="30"/>
      <c r="K99" s="31"/>
      <c r="L99" s="30"/>
      <c r="M99" s="31"/>
      <c r="N99" s="32" t="str">
        <f t="shared" si="18"/>
        <v/>
      </c>
      <c r="O99" s="29"/>
      <c r="P99" s="29"/>
      <c r="Q99" s="33" t="str">
        <f t="shared" si="28"/>
        <v/>
      </c>
      <c r="R99" s="35"/>
      <c r="S99" s="36" t="str">
        <f t="shared" si="29"/>
        <v/>
      </c>
      <c r="T99" s="36" t="str">
        <f t="shared" si="30"/>
        <v/>
      </c>
      <c r="U99" s="63"/>
      <c r="V99" s="64"/>
      <c r="W99" s="37"/>
      <c r="X99" s="63"/>
      <c r="Y99" s="67" t="str">
        <f t="shared" si="19"/>
        <v/>
      </c>
      <c r="Z99" s="38" t="str">
        <f t="shared" si="31"/>
        <v/>
      </c>
      <c r="AA99" s="63"/>
      <c r="AB99" s="76" t="str">
        <f t="shared" si="32"/>
        <v/>
      </c>
      <c r="AC99" s="34"/>
      <c r="AD99" s="28"/>
      <c r="AE99" s="78"/>
      <c r="AF99" s="112"/>
      <c r="AG99" s="175"/>
      <c r="AH99" s="176"/>
      <c r="AJ99" s="197" t="str">
        <f t="shared" si="20"/>
        <v/>
      </c>
      <c r="AK99" s="197">
        <f t="shared" si="21"/>
        <v>0</v>
      </c>
      <c r="AL99" s="197" t="str">
        <f t="shared" si="22"/>
        <v/>
      </c>
      <c r="AM99" s="10">
        <f t="shared" si="33"/>
        <v>0</v>
      </c>
      <c r="AN99" s="10" t="str">
        <f t="shared" si="23"/>
        <v/>
      </c>
    </row>
    <row r="100" spans="1:40" s="6" customFormat="1" ht="34.5" customHeight="1">
      <c r="A100" s="92">
        <f t="shared" si="24"/>
        <v>88</v>
      </c>
      <c r="B100" s="98" t="str">
        <f t="shared" si="25"/>
        <v/>
      </c>
      <c r="C100" s="26"/>
      <c r="D100" s="27" t="str">
        <f t="shared" si="26"/>
        <v/>
      </c>
      <c r="E100" s="27" t="str">
        <f t="shared" si="27"/>
        <v/>
      </c>
      <c r="F100" s="173"/>
      <c r="G100" s="28"/>
      <c r="H100" s="28"/>
      <c r="I100" s="29"/>
      <c r="J100" s="30"/>
      <c r="K100" s="31"/>
      <c r="L100" s="30"/>
      <c r="M100" s="31"/>
      <c r="N100" s="32" t="str">
        <f t="shared" si="18"/>
        <v/>
      </c>
      <c r="O100" s="29"/>
      <c r="P100" s="29"/>
      <c r="Q100" s="33" t="str">
        <f t="shared" si="28"/>
        <v/>
      </c>
      <c r="R100" s="35"/>
      <c r="S100" s="36" t="str">
        <f t="shared" si="29"/>
        <v/>
      </c>
      <c r="T100" s="36" t="str">
        <f t="shared" si="30"/>
        <v/>
      </c>
      <c r="U100" s="63"/>
      <c r="V100" s="64"/>
      <c r="W100" s="37"/>
      <c r="X100" s="63"/>
      <c r="Y100" s="67" t="str">
        <f t="shared" si="19"/>
        <v/>
      </c>
      <c r="Z100" s="38" t="str">
        <f t="shared" si="31"/>
        <v/>
      </c>
      <c r="AA100" s="63"/>
      <c r="AB100" s="76" t="str">
        <f t="shared" si="32"/>
        <v/>
      </c>
      <c r="AC100" s="34"/>
      <c r="AD100" s="28"/>
      <c r="AE100" s="78"/>
      <c r="AF100" s="112"/>
      <c r="AG100" s="175"/>
      <c r="AH100" s="176"/>
      <c r="AJ100" s="197" t="str">
        <f t="shared" si="20"/>
        <v/>
      </c>
      <c r="AK100" s="197">
        <f t="shared" si="21"/>
        <v>0</v>
      </c>
      <c r="AL100" s="197" t="str">
        <f t="shared" si="22"/>
        <v/>
      </c>
      <c r="AM100" s="10">
        <f t="shared" si="33"/>
        <v>0</v>
      </c>
      <c r="AN100" s="10" t="str">
        <f t="shared" si="23"/>
        <v/>
      </c>
    </row>
    <row r="101" spans="1:40" s="6" customFormat="1" ht="34.5" customHeight="1">
      <c r="A101" s="92">
        <f t="shared" si="24"/>
        <v>89</v>
      </c>
      <c r="B101" s="98" t="str">
        <f t="shared" si="25"/>
        <v/>
      </c>
      <c r="C101" s="26"/>
      <c r="D101" s="27" t="str">
        <f t="shared" si="26"/>
        <v/>
      </c>
      <c r="E101" s="27" t="str">
        <f t="shared" si="27"/>
        <v/>
      </c>
      <c r="F101" s="173"/>
      <c r="G101" s="28"/>
      <c r="H101" s="28"/>
      <c r="I101" s="29"/>
      <c r="J101" s="30"/>
      <c r="K101" s="31"/>
      <c r="L101" s="30"/>
      <c r="M101" s="31"/>
      <c r="N101" s="32" t="str">
        <f t="shared" si="18"/>
        <v/>
      </c>
      <c r="O101" s="29"/>
      <c r="P101" s="29"/>
      <c r="Q101" s="33" t="str">
        <f t="shared" si="28"/>
        <v/>
      </c>
      <c r="R101" s="35"/>
      <c r="S101" s="36" t="str">
        <f t="shared" si="29"/>
        <v/>
      </c>
      <c r="T101" s="36" t="str">
        <f t="shared" si="30"/>
        <v/>
      </c>
      <c r="U101" s="63"/>
      <c r="V101" s="64"/>
      <c r="W101" s="37"/>
      <c r="X101" s="63"/>
      <c r="Y101" s="67" t="str">
        <f t="shared" si="19"/>
        <v/>
      </c>
      <c r="Z101" s="38" t="str">
        <f t="shared" si="31"/>
        <v/>
      </c>
      <c r="AA101" s="63"/>
      <c r="AB101" s="76" t="str">
        <f t="shared" si="32"/>
        <v/>
      </c>
      <c r="AC101" s="34"/>
      <c r="AD101" s="28"/>
      <c r="AE101" s="78"/>
      <c r="AF101" s="112"/>
      <c r="AG101" s="175"/>
      <c r="AH101" s="176"/>
      <c r="AJ101" s="197" t="str">
        <f t="shared" si="20"/>
        <v/>
      </c>
      <c r="AK101" s="197">
        <f t="shared" si="21"/>
        <v>0</v>
      </c>
      <c r="AL101" s="197" t="str">
        <f t="shared" si="22"/>
        <v/>
      </c>
      <c r="AM101" s="10">
        <f t="shared" si="33"/>
        <v>0</v>
      </c>
      <c r="AN101" s="10" t="str">
        <f t="shared" si="23"/>
        <v/>
      </c>
    </row>
    <row r="102" spans="1:40" s="6" customFormat="1" ht="34.5" customHeight="1">
      <c r="A102" s="92">
        <f t="shared" si="24"/>
        <v>90</v>
      </c>
      <c r="B102" s="98" t="str">
        <f t="shared" si="25"/>
        <v/>
      </c>
      <c r="C102" s="26"/>
      <c r="D102" s="27" t="str">
        <f t="shared" si="26"/>
        <v/>
      </c>
      <c r="E102" s="27" t="str">
        <f t="shared" si="27"/>
        <v/>
      </c>
      <c r="F102" s="173"/>
      <c r="G102" s="28"/>
      <c r="H102" s="28"/>
      <c r="I102" s="29"/>
      <c r="J102" s="30"/>
      <c r="K102" s="31"/>
      <c r="L102" s="30"/>
      <c r="M102" s="31"/>
      <c r="N102" s="32" t="str">
        <f t="shared" si="18"/>
        <v/>
      </c>
      <c r="O102" s="29"/>
      <c r="P102" s="29"/>
      <c r="Q102" s="33" t="str">
        <f t="shared" si="28"/>
        <v/>
      </c>
      <c r="R102" s="35"/>
      <c r="S102" s="36" t="str">
        <f t="shared" si="29"/>
        <v/>
      </c>
      <c r="T102" s="36" t="str">
        <f t="shared" si="30"/>
        <v/>
      </c>
      <c r="U102" s="63"/>
      <c r="V102" s="64"/>
      <c r="W102" s="37"/>
      <c r="X102" s="63"/>
      <c r="Y102" s="67" t="str">
        <f t="shared" si="19"/>
        <v/>
      </c>
      <c r="Z102" s="38" t="str">
        <f t="shared" si="31"/>
        <v/>
      </c>
      <c r="AA102" s="63"/>
      <c r="AB102" s="76" t="str">
        <f t="shared" si="32"/>
        <v/>
      </c>
      <c r="AC102" s="34"/>
      <c r="AD102" s="28"/>
      <c r="AE102" s="78"/>
      <c r="AF102" s="112"/>
      <c r="AG102" s="175"/>
      <c r="AH102" s="176"/>
      <c r="AJ102" s="197" t="str">
        <f t="shared" si="20"/>
        <v/>
      </c>
      <c r="AK102" s="197">
        <f t="shared" si="21"/>
        <v>0</v>
      </c>
      <c r="AL102" s="197" t="str">
        <f t="shared" si="22"/>
        <v/>
      </c>
      <c r="AM102" s="10">
        <f t="shared" si="33"/>
        <v>0</v>
      </c>
      <c r="AN102" s="10" t="str">
        <f t="shared" si="23"/>
        <v/>
      </c>
    </row>
    <row r="103" spans="1:40" s="6" customFormat="1" ht="34.5" customHeight="1">
      <c r="A103" s="92">
        <f t="shared" si="24"/>
        <v>91</v>
      </c>
      <c r="B103" s="98" t="str">
        <f t="shared" si="25"/>
        <v/>
      </c>
      <c r="C103" s="26"/>
      <c r="D103" s="27" t="str">
        <f t="shared" si="26"/>
        <v/>
      </c>
      <c r="E103" s="27" t="str">
        <f t="shared" si="27"/>
        <v/>
      </c>
      <c r="F103" s="173"/>
      <c r="G103" s="28"/>
      <c r="H103" s="28"/>
      <c r="I103" s="29"/>
      <c r="J103" s="30"/>
      <c r="K103" s="31"/>
      <c r="L103" s="30"/>
      <c r="M103" s="31"/>
      <c r="N103" s="32" t="str">
        <f t="shared" si="18"/>
        <v/>
      </c>
      <c r="O103" s="29"/>
      <c r="P103" s="29"/>
      <c r="Q103" s="33" t="str">
        <f t="shared" si="28"/>
        <v/>
      </c>
      <c r="R103" s="35"/>
      <c r="S103" s="36" t="str">
        <f t="shared" si="29"/>
        <v/>
      </c>
      <c r="T103" s="36" t="str">
        <f t="shared" si="30"/>
        <v/>
      </c>
      <c r="U103" s="63"/>
      <c r="V103" s="64"/>
      <c r="W103" s="37"/>
      <c r="X103" s="63"/>
      <c r="Y103" s="67" t="str">
        <f t="shared" si="19"/>
        <v/>
      </c>
      <c r="Z103" s="38" t="str">
        <f t="shared" si="31"/>
        <v/>
      </c>
      <c r="AA103" s="63"/>
      <c r="AB103" s="76" t="str">
        <f t="shared" si="32"/>
        <v/>
      </c>
      <c r="AC103" s="34"/>
      <c r="AD103" s="28"/>
      <c r="AE103" s="78"/>
      <c r="AF103" s="112"/>
      <c r="AG103" s="175"/>
      <c r="AH103" s="176"/>
      <c r="AJ103" s="197" t="str">
        <f t="shared" si="20"/>
        <v/>
      </c>
      <c r="AK103" s="197">
        <f t="shared" si="21"/>
        <v>0</v>
      </c>
      <c r="AL103" s="197" t="str">
        <f t="shared" si="22"/>
        <v/>
      </c>
      <c r="AM103" s="10">
        <f t="shared" si="33"/>
        <v>0</v>
      </c>
      <c r="AN103" s="10" t="str">
        <f t="shared" si="23"/>
        <v/>
      </c>
    </row>
    <row r="104" spans="1:40" s="6" customFormat="1" ht="34.5" customHeight="1">
      <c r="A104" s="92">
        <f t="shared" si="24"/>
        <v>92</v>
      </c>
      <c r="B104" s="98" t="str">
        <f t="shared" si="25"/>
        <v/>
      </c>
      <c r="C104" s="26"/>
      <c r="D104" s="27" t="str">
        <f t="shared" si="26"/>
        <v/>
      </c>
      <c r="E104" s="27" t="str">
        <f t="shared" si="27"/>
        <v/>
      </c>
      <c r="F104" s="173"/>
      <c r="G104" s="28"/>
      <c r="H104" s="28"/>
      <c r="I104" s="29"/>
      <c r="J104" s="30"/>
      <c r="K104" s="31"/>
      <c r="L104" s="30"/>
      <c r="M104" s="31"/>
      <c r="N104" s="32" t="str">
        <f t="shared" si="18"/>
        <v/>
      </c>
      <c r="O104" s="29"/>
      <c r="P104" s="29"/>
      <c r="Q104" s="33" t="str">
        <f t="shared" si="28"/>
        <v/>
      </c>
      <c r="R104" s="35"/>
      <c r="S104" s="36" t="str">
        <f t="shared" si="29"/>
        <v/>
      </c>
      <c r="T104" s="36" t="str">
        <f t="shared" si="30"/>
        <v/>
      </c>
      <c r="U104" s="63"/>
      <c r="V104" s="64"/>
      <c r="W104" s="37"/>
      <c r="X104" s="63"/>
      <c r="Y104" s="67" t="str">
        <f t="shared" si="19"/>
        <v/>
      </c>
      <c r="Z104" s="38" t="str">
        <f t="shared" si="31"/>
        <v/>
      </c>
      <c r="AA104" s="63"/>
      <c r="AB104" s="76" t="str">
        <f t="shared" si="32"/>
        <v/>
      </c>
      <c r="AC104" s="34"/>
      <c r="AD104" s="28"/>
      <c r="AE104" s="78"/>
      <c r="AF104" s="112"/>
      <c r="AG104" s="175"/>
      <c r="AH104" s="176"/>
      <c r="AJ104" s="197" t="str">
        <f t="shared" si="20"/>
        <v/>
      </c>
      <c r="AK104" s="197">
        <f t="shared" si="21"/>
        <v>0</v>
      </c>
      <c r="AL104" s="197" t="str">
        <f t="shared" si="22"/>
        <v/>
      </c>
      <c r="AM104" s="10">
        <f t="shared" si="33"/>
        <v>0</v>
      </c>
      <c r="AN104" s="10" t="str">
        <f t="shared" si="23"/>
        <v/>
      </c>
    </row>
    <row r="105" spans="1:40" s="6" customFormat="1" ht="34.5" customHeight="1">
      <c r="A105" s="92">
        <f t="shared" si="24"/>
        <v>93</v>
      </c>
      <c r="B105" s="98" t="str">
        <f t="shared" si="25"/>
        <v/>
      </c>
      <c r="C105" s="26"/>
      <c r="D105" s="27" t="str">
        <f t="shared" si="26"/>
        <v/>
      </c>
      <c r="E105" s="27" t="str">
        <f t="shared" si="27"/>
        <v/>
      </c>
      <c r="F105" s="173"/>
      <c r="G105" s="28"/>
      <c r="H105" s="28"/>
      <c r="I105" s="29"/>
      <c r="J105" s="30"/>
      <c r="K105" s="31"/>
      <c r="L105" s="30"/>
      <c r="M105" s="31"/>
      <c r="N105" s="32" t="str">
        <f t="shared" si="18"/>
        <v/>
      </c>
      <c r="O105" s="29"/>
      <c r="P105" s="29"/>
      <c r="Q105" s="33" t="str">
        <f t="shared" si="28"/>
        <v/>
      </c>
      <c r="R105" s="35"/>
      <c r="S105" s="36" t="str">
        <f t="shared" si="29"/>
        <v/>
      </c>
      <c r="T105" s="36" t="str">
        <f t="shared" si="30"/>
        <v/>
      </c>
      <c r="U105" s="63"/>
      <c r="V105" s="64"/>
      <c r="W105" s="37"/>
      <c r="X105" s="63"/>
      <c r="Y105" s="67" t="str">
        <f t="shared" si="19"/>
        <v/>
      </c>
      <c r="Z105" s="38" t="str">
        <f t="shared" si="31"/>
        <v/>
      </c>
      <c r="AA105" s="63"/>
      <c r="AB105" s="76" t="str">
        <f t="shared" si="32"/>
        <v/>
      </c>
      <c r="AC105" s="34"/>
      <c r="AD105" s="28"/>
      <c r="AE105" s="78"/>
      <c r="AF105" s="112"/>
      <c r="AG105" s="175"/>
      <c r="AH105" s="176"/>
      <c r="AJ105" s="197" t="str">
        <f t="shared" si="20"/>
        <v/>
      </c>
      <c r="AK105" s="197">
        <f t="shared" si="21"/>
        <v>0</v>
      </c>
      <c r="AL105" s="197" t="str">
        <f t="shared" si="22"/>
        <v/>
      </c>
      <c r="AM105" s="10">
        <f t="shared" si="33"/>
        <v>0</v>
      </c>
      <c r="AN105" s="10" t="str">
        <f t="shared" si="23"/>
        <v/>
      </c>
    </row>
    <row r="106" spans="1:40" s="6" customFormat="1" ht="34.5" customHeight="1">
      <c r="A106" s="92">
        <f t="shared" si="24"/>
        <v>94</v>
      </c>
      <c r="B106" s="98" t="str">
        <f t="shared" si="25"/>
        <v/>
      </c>
      <c r="C106" s="26"/>
      <c r="D106" s="27" t="str">
        <f t="shared" si="26"/>
        <v/>
      </c>
      <c r="E106" s="27" t="str">
        <f t="shared" si="27"/>
        <v/>
      </c>
      <c r="F106" s="173"/>
      <c r="G106" s="28"/>
      <c r="H106" s="28"/>
      <c r="I106" s="29"/>
      <c r="J106" s="30"/>
      <c r="K106" s="31"/>
      <c r="L106" s="30"/>
      <c r="M106" s="31"/>
      <c r="N106" s="32" t="str">
        <f t="shared" si="18"/>
        <v/>
      </c>
      <c r="O106" s="29"/>
      <c r="P106" s="29"/>
      <c r="Q106" s="33" t="str">
        <f t="shared" si="28"/>
        <v/>
      </c>
      <c r="R106" s="35"/>
      <c r="S106" s="36" t="str">
        <f t="shared" si="29"/>
        <v/>
      </c>
      <c r="T106" s="36" t="str">
        <f t="shared" si="30"/>
        <v/>
      </c>
      <c r="U106" s="63"/>
      <c r="V106" s="64"/>
      <c r="W106" s="37"/>
      <c r="X106" s="63"/>
      <c r="Y106" s="67" t="str">
        <f t="shared" si="19"/>
        <v/>
      </c>
      <c r="Z106" s="38" t="str">
        <f t="shared" si="31"/>
        <v/>
      </c>
      <c r="AA106" s="63"/>
      <c r="AB106" s="76" t="str">
        <f t="shared" si="32"/>
        <v/>
      </c>
      <c r="AC106" s="34"/>
      <c r="AD106" s="28"/>
      <c r="AE106" s="78"/>
      <c r="AF106" s="112"/>
      <c r="AG106" s="175"/>
      <c r="AH106" s="176"/>
      <c r="AJ106" s="197" t="str">
        <f t="shared" si="20"/>
        <v/>
      </c>
      <c r="AK106" s="197">
        <f t="shared" si="21"/>
        <v>0</v>
      </c>
      <c r="AL106" s="197" t="str">
        <f t="shared" si="22"/>
        <v/>
      </c>
      <c r="AM106" s="10">
        <f t="shared" si="33"/>
        <v>0</v>
      </c>
      <c r="AN106" s="10" t="str">
        <f t="shared" si="23"/>
        <v/>
      </c>
    </row>
    <row r="107" spans="1:40" s="6" customFormat="1" ht="34.5" customHeight="1">
      <c r="A107" s="92">
        <f t="shared" si="24"/>
        <v>95</v>
      </c>
      <c r="B107" s="98" t="str">
        <f t="shared" si="25"/>
        <v/>
      </c>
      <c r="C107" s="26"/>
      <c r="D107" s="27" t="str">
        <f t="shared" si="26"/>
        <v/>
      </c>
      <c r="E107" s="27" t="str">
        <f t="shared" si="27"/>
        <v/>
      </c>
      <c r="F107" s="173"/>
      <c r="G107" s="28"/>
      <c r="H107" s="28"/>
      <c r="I107" s="29"/>
      <c r="J107" s="30"/>
      <c r="K107" s="31"/>
      <c r="L107" s="30"/>
      <c r="M107" s="31"/>
      <c r="N107" s="32" t="str">
        <f t="shared" si="18"/>
        <v/>
      </c>
      <c r="O107" s="29"/>
      <c r="P107" s="29"/>
      <c r="Q107" s="33" t="str">
        <f t="shared" si="28"/>
        <v/>
      </c>
      <c r="R107" s="35"/>
      <c r="S107" s="36" t="str">
        <f t="shared" si="29"/>
        <v/>
      </c>
      <c r="T107" s="36" t="str">
        <f t="shared" si="30"/>
        <v/>
      </c>
      <c r="U107" s="63"/>
      <c r="V107" s="64"/>
      <c r="W107" s="37"/>
      <c r="X107" s="63"/>
      <c r="Y107" s="67" t="str">
        <f t="shared" si="19"/>
        <v/>
      </c>
      <c r="Z107" s="38" t="str">
        <f t="shared" si="31"/>
        <v/>
      </c>
      <c r="AA107" s="63"/>
      <c r="AB107" s="76" t="str">
        <f t="shared" si="32"/>
        <v/>
      </c>
      <c r="AC107" s="34"/>
      <c r="AD107" s="28"/>
      <c r="AE107" s="78"/>
      <c r="AF107" s="112"/>
      <c r="AG107" s="175"/>
      <c r="AH107" s="176"/>
      <c r="AJ107" s="197" t="str">
        <f t="shared" si="20"/>
        <v/>
      </c>
      <c r="AK107" s="197">
        <f t="shared" si="21"/>
        <v>0</v>
      </c>
      <c r="AL107" s="197" t="str">
        <f t="shared" si="22"/>
        <v/>
      </c>
      <c r="AM107" s="10">
        <f t="shared" si="33"/>
        <v>0</v>
      </c>
      <c r="AN107" s="10" t="str">
        <f t="shared" si="23"/>
        <v/>
      </c>
    </row>
    <row r="108" spans="1:40" s="6" customFormat="1" ht="34.5" customHeight="1">
      <c r="A108" s="92">
        <f t="shared" si="24"/>
        <v>96</v>
      </c>
      <c r="B108" s="98" t="str">
        <f t="shared" si="25"/>
        <v/>
      </c>
      <c r="C108" s="26"/>
      <c r="D108" s="27" t="str">
        <f t="shared" si="26"/>
        <v/>
      </c>
      <c r="E108" s="27" t="str">
        <f t="shared" si="27"/>
        <v/>
      </c>
      <c r="F108" s="173"/>
      <c r="G108" s="28"/>
      <c r="H108" s="28"/>
      <c r="I108" s="29"/>
      <c r="J108" s="30"/>
      <c r="K108" s="31"/>
      <c r="L108" s="30"/>
      <c r="M108" s="31"/>
      <c r="N108" s="32" t="str">
        <f t="shared" si="18"/>
        <v/>
      </c>
      <c r="O108" s="29"/>
      <c r="P108" s="29"/>
      <c r="Q108" s="33" t="str">
        <f t="shared" si="28"/>
        <v/>
      </c>
      <c r="R108" s="35"/>
      <c r="S108" s="36" t="str">
        <f t="shared" si="29"/>
        <v/>
      </c>
      <c r="T108" s="36" t="str">
        <f t="shared" si="30"/>
        <v/>
      </c>
      <c r="U108" s="63"/>
      <c r="V108" s="64"/>
      <c r="W108" s="37"/>
      <c r="X108" s="63"/>
      <c r="Y108" s="67" t="str">
        <f t="shared" si="19"/>
        <v/>
      </c>
      <c r="Z108" s="38" t="str">
        <f t="shared" si="31"/>
        <v/>
      </c>
      <c r="AA108" s="63"/>
      <c r="AB108" s="76" t="str">
        <f t="shared" si="32"/>
        <v/>
      </c>
      <c r="AC108" s="34"/>
      <c r="AD108" s="28"/>
      <c r="AE108" s="78"/>
      <c r="AF108" s="112"/>
      <c r="AG108" s="175"/>
      <c r="AH108" s="176"/>
      <c r="AJ108" s="197" t="str">
        <f t="shared" si="20"/>
        <v/>
      </c>
      <c r="AK108" s="197">
        <f t="shared" si="21"/>
        <v>0</v>
      </c>
      <c r="AL108" s="197" t="str">
        <f t="shared" si="22"/>
        <v/>
      </c>
      <c r="AM108" s="10">
        <f t="shared" si="33"/>
        <v>0</v>
      </c>
      <c r="AN108" s="10" t="str">
        <f t="shared" si="23"/>
        <v/>
      </c>
    </row>
    <row r="109" spans="1:40" s="6" customFormat="1" ht="34.5" customHeight="1">
      <c r="A109" s="92">
        <f t="shared" si="24"/>
        <v>97</v>
      </c>
      <c r="B109" s="98" t="str">
        <f t="shared" si="25"/>
        <v/>
      </c>
      <c r="C109" s="26"/>
      <c r="D109" s="27" t="str">
        <f t="shared" si="26"/>
        <v/>
      </c>
      <c r="E109" s="27" t="str">
        <f t="shared" si="27"/>
        <v/>
      </c>
      <c r="F109" s="173"/>
      <c r="G109" s="28"/>
      <c r="H109" s="28"/>
      <c r="I109" s="29"/>
      <c r="J109" s="30"/>
      <c r="K109" s="31"/>
      <c r="L109" s="30"/>
      <c r="M109" s="31"/>
      <c r="N109" s="32" t="str">
        <f t="shared" si="18"/>
        <v/>
      </c>
      <c r="O109" s="29"/>
      <c r="P109" s="29"/>
      <c r="Q109" s="33" t="str">
        <f t="shared" si="28"/>
        <v/>
      </c>
      <c r="R109" s="35"/>
      <c r="S109" s="36" t="str">
        <f t="shared" si="29"/>
        <v/>
      </c>
      <c r="T109" s="36" t="str">
        <f t="shared" si="30"/>
        <v/>
      </c>
      <c r="U109" s="63"/>
      <c r="V109" s="64"/>
      <c r="W109" s="37"/>
      <c r="X109" s="63"/>
      <c r="Y109" s="67" t="str">
        <f t="shared" si="19"/>
        <v/>
      </c>
      <c r="Z109" s="38" t="str">
        <f t="shared" si="31"/>
        <v/>
      </c>
      <c r="AA109" s="63"/>
      <c r="AB109" s="76" t="str">
        <f t="shared" si="32"/>
        <v/>
      </c>
      <c r="AC109" s="34"/>
      <c r="AD109" s="28"/>
      <c r="AE109" s="78"/>
      <c r="AF109" s="112"/>
      <c r="AG109" s="175"/>
      <c r="AH109" s="176"/>
      <c r="AJ109" s="197" t="str">
        <f t="shared" si="20"/>
        <v/>
      </c>
      <c r="AK109" s="197">
        <f t="shared" si="21"/>
        <v>0</v>
      </c>
      <c r="AL109" s="197" t="str">
        <f t="shared" si="22"/>
        <v/>
      </c>
      <c r="AM109" s="10">
        <f t="shared" si="33"/>
        <v>0</v>
      </c>
      <c r="AN109" s="10" t="str">
        <f t="shared" si="23"/>
        <v/>
      </c>
    </row>
    <row r="110" spans="1:40" s="6" customFormat="1" ht="34.5" customHeight="1">
      <c r="A110" s="92">
        <f t="shared" si="24"/>
        <v>98</v>
      </c>
      <c r="B110" s="98" t="str">
        <f t="shared" si="25"/>
        <v/>
      </c>
      <c r="C110" s="26"/>
      <c r="D110" s="27" t="str">
        <f t="shared" si="26"/>
        <v/>
      </c>
      <c r="E110" s="27" t="str">
        <f t="shared" si="27"/>
        <v/>
      </c>
      <c r="F110" s="173"/>
      <c r="G110" s="28"/>
      <c r="H110" s="28"/>
      <c r="I110" s="29"/>
      <c r="J110" s="30"/>
      <c r="K110" s="31"/>
      <c r="L110" s="30"/>
      <c r="M110" s="31"/>
      <c r="N110" s="32" t="str">
        <f t="shared" si="18"/>
        <v/>
      </c>
      <c r="O110" s="29"/>
      <c r="P110" s="29"/>
      <c r="Q110" s="33" t="str">
        <f t="shared" si="28"/>
        <v/>
      </c>
      <c r="R110" s="35"/>
      <c r="S110" s="36" t="str">
        <f t="shared" si="29"/>
        <v/>
      </c>
      <c r="T110" s="36" t="str">
        <f t="shared" si="30"/>
        <v/>
      </c>
      <c r="U110" s="63"/>
      <c r="V110" s="64"/>
      <c r="W110" s="37"/>
      <c r="X110" s="63"/>
      <c r="Y110" s="67" t="str">
        <f t="shared" si="19"/>
        <v/>
      </c>
      <c r="Z110" s="38" t="str">
        <f t="shared" si="31"/>
        <v/>
      </c>
      <c r="AA110" s="63"/>
      <c r="AB110" s="76" t="str">
        <f t="shared" si="32"/>
        <v/>
      </c>
      <c r="AC110" s="34"/>
      <c r="AD110" s="28"/>
      <c r="AE110" s="78"/>
      <c r="AF110" s="112"/>
      <c r="AG110" s="175"/>
      <c r="AH110" s="176"/>
      <c r="AJ110" s="197" t="str">
        <f t="shared" si="20"/>
        <v/>
      </c>
      <c r="AK110" s="197">
        <f t="shared" si="21"/>
        <v>0</v>
      </c>
      <c r="AL110" s="197" t="str">
        <f t="shared" si="22"/>
        <v/>
      </c>
      <c r="AM110" s="10">
        <f t="shared" si="33"/>
        <v>0</v>
      </c>
      <c r="AN110" s="10" t="str">
        <f t="shared" si="23"/>
        <v/>
      </c>
    </row>
    <row r="111" spans="1:40" s="6" customFormat="1" ht="34.5" customHeight="1">
      <c r="A111" s="92">
        <f t="shared" si="24"/>
        <v>99</v>
      </c>
      <c r="B111" s="98" t="str">
        <f t="shared" si="25"/>
        <v/>
      </c>
      <c r="C111" s="26"/>
      <c r="D111" s="27" t="str">
        <f t="shared" si="26"/>
        <v/>
      </c>
      <c r="E111" s="27" t="str">
        <f t="shared" si="27"/>
        <v/>
      </c>
      <c r="F111" s="173"/>
      <c r="G111" s="28"/>
      <c r="H111" s="28"/>
      <c r="I111" s="29"/>
      <c r="J111" s="30"/>
      <c r="K111" s="31"/>
      <c r="L111" s="30"/>
      <c r="M111" s="31"/>
      <c r="N111" s="32" t="str">
        <f t="shared" si="18"/>
        <v/>
      </c>
      <c r="O111" s="29"/>
      <c r="P111" s="29"/>
      <c r="Q111" s="33" t="str">
        <f t="shared" si="28"/>
        <v/>
      </c>
      <c r="R111" s="35"/>
      <c r="S111" s="36" t="str">
        <f t="shared" si="29"/>
        <v/>
      </c>
      <c r="T111" s="36" t="str">
        <f t="shared" si="30"/>
        <v/>
      </c>
      <c r="U111" s="63"/>
      <c r="V111" s="64"/>
      <c r="W111" s="37"/>
      <c r="X111" s="63"/>
      <c r="Y111" s="67" t="str">
        <f t="shared" si="19"/>
        <v/>
      </c>
      <c r="Z111" s="38" t="str">
        <f t="shared" si="31"/>
        <v/>
      </c>
      <c r="AA111" s="63"/>
      <c r="AB111" s="76" t="str">
        <f t="shared" si="32"/>
        <v/>
      </c>
      <c r="AC111" s="34"/>
      <c r="AD111" s="28"/>
      <c r="AE111" s="78"/>
      <c r="AF111" s="112"/>
      <c r="AG111" s="175"/>
      <c r="AH111" s="176"/>
      <c r="AJ111" s="197" t="str">
        <f t="shared" si="20"/>
        <v/>
      </c>
      <c r="AK111" s="197">
        <f t="shared" si="21"/>
        <v>0</v>
      </c>
      <c r="AL111" s="197" t="str">
        <f t="shared" si="22"/>
        <v/>
      </c>
      <c r="AM111" s="10">
        <f t="shared" si="33"/>
        <v>0</v>
      </c>
      <c r="AN111" s="10" t="str">
        <f t="shared" si="23"/>
        <v/>
      </c>
    </row>
    <row r="112" spans="1:40" s="6" customFormat="1" ht="34.5" customHeight="1">
      <c r="A112" s="92">
        <f t="shared" si="24"/>
        <v>100</v>
      </c>
      <c r="B112" s="98" t="str">
        <f t="shared" si="25"/>
        <v/>
      </c>
      <c r="C112" s="26"/>
      <c r="D112" s="27" t="str">
        <f t="shared" si="26"/>
        <v/>
      </c>
      <c r="E112" s="27" t="str">
        <f t="shared" si="27"/>
        <v/>
      </c>
      <c r="F112" s="173"/>
      <c r="G112" s="28"/>
      <c r="H112" s="28"/>
      <c r="I112" s="29"/>
      <c r="J112" s="30"/>
      <c r="K112" s="31"/>
      <c r="L112" s="30"/>
      <c r="M112" s="31"/>
      <c r="N112" s="32" t="str">
        <f t="shared" si="18"/>
        <v/>
      </c>
      <c r="O112" s="29"/>
      <c r="P112" s="29"/>
      <c r="Q112" s="33" t="str">
        <f t="shared" si="28"/>
        <v/>
      </c>
      <c r="R112" s="35"/>
      <c r="S112" s="36" t="str">
        <f t="shared" si="29"/>
        <v/>
      </c>
      <c r="T112" s="36" t="str">
        <f t="shared" si="30"/>
        <v/>
      </c>
      <c r="U112" s="63"/>
      <c r="V112" s="64"/>
      <c r="W112" s="37"/>
      <c r="X112" s="63"/>
      <c r="Y112" s="67" t="str">
        <f t="shared" si="19"/>
        <v/>
      </c>
      <c r="Z112" s="38" t="str">
        <f t="shared" si="31"/>
        <v/>
      </c>
      <c r="AA112" s="63"/>
      <c r="AB112" s="76" t="str">
        <f t="shared" si="32"/>
        <v/>
      </c>
      <c r="AC112" s="34"/>
      <c r="AD112" s="28"/>
      <c r="AE112" s="78"/>
      <c r="AF112" s="112"/>
      <c r="AG112" s="175"/>
      <c r="AH112" s="176"/>
      <c r="AJ112" s="197" t="str">
        <f t="shared" si="20"/>
        <v/>
      </c>
      <c r="AK112" s="197">
        <f t="shared" si="21"/>
        <v>0</v>
      </c>
      <c r="AL112" s="197" t="str">
        <f t="shared" si="22"/>
        <v/>
      </c>
      <c r="AM112" s="10">
        <f t="shared" si="33"/>
        <v>0</v>
      </c>
      <c r="AN112" s="10" t="str">
        <f t="shared" si="23"/>
        <v/>
      </c>
    </row>
    <row r="113" spans="1:40" s="6" customFormat="1" ht="34.5" customHeight="1">
      <c r="A113" s="92">
        <f t="shared" si="24"/>
        <v>101</v>
      </c>
      <c r="B113" s="98" t="str">
        <f t="shared" si="25"/>
        <v/>
      </c>
      <c r="C113" s="26"/>
      <c r="D113" s="27" t="str">
        <f t="shared" si="26"/>
        <v/>
      </c>
      <c r="E113" s="27" t="str">
        <f t="shared" si="27"/>
        <v/>
      </c>
      <c r="F113" s="173"/>
      <c r="G113" s="28"/>
      <c r="H113" s="28"/>
      <c r="I113" s="29"/>
      <c r="J113" s="30"/>
      <c r="K113" s="31"/>
      <c r="L113" s="30"/>
      <c r="M113" s="31"/>
      <c r="N113" s="32" t="str">
        <f t="shared" si="18"/>
        <v/>
      </c>
      <c r="O113" s="29"/>
      <c r="P113" s="29"/>
      <c r="Q113" s="33" t="str">
        <f t="shared" si="28"/>
        <v/>
      </c>
      <c r="R113" s="35"/>
      <c r="S113" s="36" t="str">
        <f t="shared" si="29"/>
        <v/>
      </c>
      <c r="T113" s="36" t="str">
        <f t="shared" si="30"/>
        <v/>
      </c>
      <c r="U113" s="63"/>
      <c r="V113" s="64"/>
      <c r="W113" s="37"/>
      <c r="X113" s="63"/>
      <c r="Y113" s="67" t="str">
        <f t="shared" si="19"/>
        <v/>
      </c>
      <c r="Z113" s="38" t="str">
        <f t="shared" si="31"/>
        <v/>
      </c>
      <c r="AA113" s="63"/>
      <c r="AB113" s="76" t="str">
        <f t="shared" si="32"/>
        <v/>
      </c>
      <c r="AC113" s="34"/>
      <c r="AD113" s="28"/>
      <c r="AE113" s="78"/>
      <c r="AF113" s="112"/>
      <c r="AG113" s="175"/>
      <c r="AH113" s="176"/>
      <c r="AJ113" s="197" t="str">
        <f t="shared" si="20"/>
        <v/>
      </c>
      <c r="AK113" s="197">
        <f t="shared" si="21"/>
        <v>0</v>
      </c>
      <c r="AL113" s="197" t="str">
        <f t="shared" si="22"/>
        <v/>
      </c>
      <c r="AM113" s="10">
        <f t="shared" si="33"/>
        <v>0</v>
      </c>
      <c r="AN113" s="10" t="str">
        <f t="shared" si="23"/>
        <v/>
      </c>
    </row>
    <row r="114" spans="1:40" s="6" customFormat="1" ht="34.5" customHeight="1">
      <c r="A114" s="92">
        <f t="shared" si="24"/>
        <v>102</v>
      </c>
      <c r="B114" s="98" t="str">
        <f t="shared" si="25"/>
        <v/>
      </c>
      <c r="C114" s="26"/>
      <c r="D114" s="27" t="str">
        <f t="shared" si="26"/>
        <v/>
      </c>
      <c r="E114" s="27" t="str">
        <f t="shared" si="27"/>
        <v/>
      </c>
      <c r="F114" s="173"/>
      <c r="G114" s="28"/>
      <c r="H114" s="28"/>
      <c r="I114" s="29"/>
      <c r="J114" s="30"/>
      <c r="K114" s="31"/>
      <c r="L114" s="30"/>
      <c r="M114" s="31"/>
      <c r="N114" s="32" t="str">
        <f t="shared" si="18"/>
        <v/>
      </c>
      <c r="O114" s="29"/>
      <c r="P114" s="29"/>
      <c r="Q114" s="33" t="str">
        <f t="shared" si="28"/>
        <v/>
      </c>
      <c r="R114" s="35"/>
      <c r="S114" s="36" t="str">
        <f t="shared" si="29"/>
        <v/>
      </c>
      <c r="T114" s="36" t="str">
        <f t="shared" si="30"/>
        <v/>
      </c>
      <c r="U114" s="63"/>
      <c r="V114" s="64"/>
      <c r="W114" s="37"/>
      <c r="X114" s="63"/>
      <c r="Y114" s="67" t="str">
        <f t="shared" si="19"/>
        <v/>
      </c>
      <c r="Z114" s="38" t="str">
        <f t="shared" si="31"/>
        <v/>
      </c>
      <c r="AA114" s="63"/>
      <c r="AB114" s="76" t="str">
        <f t="shared" si="32"/>
        <v/>
      </c>
      <c r="AC114" s="34"/>
      <c r="AD114" s="28"/>
      <c r="AE114" s="78"/>
      <c r="AF114" s="112"/>
      <c r="AG114" s="175"/>
      <c r="AH114" s="176"/>
      <c r="AJ114" s="197" t="str">
        <f t="shared" si="20"/>
        <v/>
      </c>
      <c r="AK114" s="197">
        <f t="shared" si="21"/>
        <v>0</v>
      </c>
      <c r="AL114" s="197" t="str">
        <f t="shared" si="22"/>
        <v/>
      </c>
      <c r="AM114" s="10">
        <f t="shared" si="33"/>
        <v>0</v>
      </c>
      <c r="AN114" s="10" t="str">
        <f t="shared" si="23"/>
        <v/>
      </c>
    </row>
    <row r="115" spans="1:40" s="6" customFormat="1" ht="34.5" customHeight="1">
      <c r="A115" s="92">
        <f t="shared" si="24"/>
        <v>103</v>
      </c>
      <c r="B115" s="98" t="str">
        <f t="shared" si="25"/>
        <v/>
      </c>
      <c r="C115" s="26"/>
      <c r="D115" s="27" t="str">
        <f t="shared" si="26"/>
        <v/>
      </c>
      <c r="E115" s="27" t="str">
        <f t="shared" si="27"/>
        <v/>
      </c>
      <c r="F115" s="173"/>
      <c r="G115" s="28"/>
      <c r="H115" s="28"/>
      <c r="I115" s="29"/>
      <c r="J115" s="30"/>
      <c r="K115" s="31"/>
      <c r="L115" s="30"/>
      <c r="M115" s="31"/>
      <c r="N115" s="32" t="str">
        <f t="shared" si="18"/>
        <v/>
      </c>
      <c r="O115" s="29"/>
      <c r="P115" s="29"/>
      <c r="Q115" s="33" t="str">
        <f t="shared" si="28"/>
        <v/>
      </c>
      <c r="R115" s="35"/>
      <c r="S115" s="36" t="str">
        <f t="shared" si="29"/>
        <v/>
      </c>
      <c r="T115" s="36" t="str">
        <f t="shared" si="30"/>
        <v/>
      </c>
      <c r="U115" s="63"/>
      <c r="V115" s="64"/>
      <c r="W115" s="37"/>
      <c r="X115" s="63"/>
      <c r="Y115" s="67" t="str">
        <f t="shared" si="19"/>
        <v/>
      </c>
      <c r="Z115" s="38" t="str">
        <f t="shared" si="31"/>
        <v/>
      </c>
      <c r="AA115" s="63"/>
      <c r="AB115" s="76" t="str">
        <f t="shared" si="32"/>
        <v/>
      </c>
      <c r="AC115" s="34"/>
      <c r="AD115" s="28"/>
      <c r="AE115" s="78"/>
      <c r="AF115" s="112"/>
      <c r="AG115" s="175"/>
      <c r="AH115" s="176"/>
      <c r="AJ115" s="197" t="str">
        <f t="shared" si="20"/>
        <v/>
      </c>
      <c r="AK115" s="197">
        <f t="shared" si="21"/>
        <v>0</v>
      </c>
      <c r="AL115" s="197" t="str">
        <f t="shared" si="22"/>
        <v/>
      </c>
      <c r="AM115" s="10">
        <f t="shared" si="33"/>
        <v>0</v>
      </c>
      <c r="AN115" s="10" t="str">
        <f t="shared" si="23"/>
        <v/>
      </c>
    </row>
    <row r="116" spans="1:40" s="6" customFormat="1" ht="34.5" customHeight="1">
      <c r="A116" s="92">
        <f t="shared" si="24"/>
        <v>104</v>
      </c>
      <c r="B116" s="98" t="str">
        <f t="shared" si="25"/>
        <v/>
      </c>
      <c r="C116" s="26"/>
      <c r="D116" s="27" t="str">
        <f t="shared" si="26"/>
        <v/>
      </c>
      <c r="E116" s="27" t="str">
        <f t="shared" si="27"/>
        <v/>
      </c>
      <c r="F116" s="173"/>
      <c r="G116" s="28"/>
      <c r="H116" s="28"/>
      <c r="I116" s="29"/>
      <c r="J116" s="30"/>
      <c r="K116" s="31"/>
      <c r="L116" s="30"/>
      <c r="M116" s="31"/>
      <c r="N116" s="32" t="str">
        <f t="shared" si="18"/>
        <v/>
      </c>
      <c r="O116" s="29"/>
      <c r="P116" s="29"/>
      <c r="Q116" s="33" t="str">
        <f t="shared" si="28"/>
        <v/>
      </c>
      <c r="R116" s="35"/>
      <c r="S116" s="36" t="str">
        <f t="shared" si="29"/>
        <v/>
      </c>
      <c r="T116" s="36" t="str">
        <f t="shared" si="30"/>
        <v/>
      </c>
      <c r="U116" s="63"/>
      <c r="V116" s="64"/>
      <c r="W116" s="37"/>
      <c r="X116" s="63"/>
      <c r="Y116" s="67" t="str">
        <f t="shared" si="19"/>
        <v/>
      </c>
      <c r="Z116" s="38" t="str">
        <f t="shared" si="31"/>
        <v/>
      </c>
      <c r="AA116" s="63"/>
      <c r="AB116" s="76" t="str">
        <f t="shared" si="32"/>
        <v/>
      </c>
      <c r="AC116" s="34"/>
      <c r="AD116" s="28"/>
      <c r="AE116" s="78"/>
      <c r="AF116" s="112"/>
      <c r="AG116" s="175"/>
      <c r="AH116" s="176"/>
      <c r="AJ116" s="197" t="str">
        <f t="shared" si="20"/>
        <v/>
      </c>
      <c r="AK116" s="197">
        <f t="shared" si="21"/>
        <v>0</v>
      </c>
      <c r="AL116" s="197" t="str">
        <f t="shared" si="22"/>
        <v/>
      </c>
      <c r="AM116" s="10">
        <f t="shared" si="33"/>
        <v>0</v>
      </c>
      <c r="AN116" s="10" t="str">
        <f t="shared" si="23"/>
        <v/>
      </c>
    </row>
    <row r="117" spans="1:40" s="6" customFormat="1" ht="34.5" customHeight="1">
      <c r="A117" s="92">
        <f t="shared" si="24"/>
        <v>105</v>
      </c>
      <c r="B117" s="98" t="str">
        <f t="shared" si="25"/>
        <v/>
      </c>
      <c r="C117" s="26"/>
      <c r="D117" s="27" t="str">
        <f t="shared" si="26"/>
        <v/>
      </c>
      <c r="E117" s="27" t="str">
        <f t="shared" si="27"/>
        <v/>
      </c>
      <c r="F117" s="173"/>
      <c r="G117" s="28"/>
      <c r="H117" s="28"/>
      <c r="I117" s="29"/>
      <c r="J117" s="30"/>
      <c r="K117" s="31"/>
      <c r="L117" s="30"/>
      <c r="M117" s="31"/>
      <c r="N117" s="32" t="str">
        <f t="shared" si="18"/>
        <v/>
      </c>
      <c r="O117" s="29"/>
      <c r="P117" s="29"/>
      <c r="Q117" s="33" t="str">
        <f t="shared" si="28"/>
        <v/>
      </c>
      <c r="R117" s="35"/>
      <c r="S117" s="36" t="str">
        <f t="shared" si="29"/>
        <v/>
      </c>
      <c r="T117" s="36" t="str">
        <f t="shared" si="30"/>
        <v/>
      </c>
      <c r="U117" s="63"/>
      <c r="V117" s="64"/>
      <c r="W117" s="37"/>
      <c r="X117" s="63"/>
      <c r="Y117" s="67" t="str">
        <f t="shared" si="19"/>
        <v/>
      </c>
      <c r="Z117" s="38" t="str">
        <f t="shared" si="31"/>
        <v/>
      </c>
      <c r="AA117" s="63"/>
      <c r="AB117" s="76" t="str">
        <f t="shared" si="32"/>
        <v/>
      </c>
      <c r="AC117" s="34"/>
      <c r="AD117" s="28"/>
      <c r="AE117" s="78"/>
      <c r="AF117" s="112"/>
      <c r="AG117" s="175"/>
      <c r="AH117" s="176"/>
      <c r="AJ117" s="197" t="str">
        <f t="shared" si="20"/>
        <v/>
      </c>
      <c r="AK117" s="197">
        <f t="shared" si="21"/>
        <v>0</v>
      </c>
      <c r="AL117" s="197" t="str">
        <f t="shared" si="22"/>
        <v/>
      </c>
      <c r="AM117" s="10">
        <f t="shared" si="33"/>
        <v>0</v>
      </c>
      <c r="AN117" s="10" t="str">
        <f t="shared" si="23"/>
        <v/>
      </c>
    </row>
    <row r="118" spans="1:40" s="6" customFormat="1" ht="34.5" customHeight="1">
      <c r="A118" s="92">
        <f t="shared" si="24"/>
        <v>106</v>
      </c>
      <c r="B118" s="98" t="str">
        <f t="shared" si="25"/>
        <v/>
      </c>
      <c r="C118" s="26"/>
      <c r="D118" s="27" t="str">
        <f t="shared" si="26"/>
        <v/>
      </c>
      <c r="E118" s="27" t="str">
        <f t="shared" si="27"/>
        <v/>
      </c>
      <c r="F118" s="173"/>
      <c r="G118" s="28"/>
      <c r="H118" s="28"/>
      <c r="I118" s="29"/>
      <c r="J118" s="30"/>
      <c r="K118" s="31"/>
      <c r="L118" s="30"/>
      <c r="M118" s="31"/>
      <c r="N118" s="32" t="str">
        <f t="shared" si="18"/>
        <v/>
      </c>
      <c r="O118" s="29"/>
      <c r="P118" s="29"/>
      <c r="Q118" s="33" t="str">
        <f t="shared" si="28"/>
        <v/>
      </c>
      <c r="R118" s="35"/>
      <c r="S118" s="36" t="str">
        <f t="shared" si="29"/>
        <v/>
      </c>
      <c r="T118" s="36" t="str">
        <f t="shared" si="30"/>
        <v/>
      </c>
      <c r="U118" s="63"/>
      <c r="V118" s="64"/>
      <c r="W118" s="37"/>
      <c r="X118" s="63"/>
      <c r="Y118" s="67" t="str">
        <f t="shared" si="19"/>
        <v/>
      </c>
      <c r="Z118" s="38" t="str">
        <f t="shared" si="31"/>
        <v/>
      </c>
      <c r="AA118" s="63"/>
      <c r="AB118" s="76" t="str">
        <f t="shared" si="32"/>
        <v/>
      </c>
      <c r="AC118" s="34"/>
      <c r="AD118" s="28"/>
      <c r="AE118" s="78"/>
      <c r="AF118" s="112"/>
      <c r="AG118" s="175"/>
      <c r="AH118" s="176"/>
      <c r="AJ118" s="197" t="str">
        <f t="shared" si="20"/>
        <v/>
      </c>
      <c r="AK118" s="197">
        <f t="shared" si="21"/>
        <v>0</v>
      </c>
      <c r="AL118" s="197" t="str">
        <f t="shared" si="22"/>
        <v/>
      </c>
      <c r="AM118" s="10">
        <f t="shared" si="33"/>
        <v>0</v>
      </c>
      <c r="AN118" s="10" t="str">
        <f t="shared" si="23"/>
        <v/>
      </c>
    </row>
    <row r="119" spans="1:40" s="6" customFormat="1" ht="34.5" customHeight="1">
      <c r="A119" s="92">
        <f t="shared" si="24"/>
        <v>107</v>
      </c>
      <c r="B119" s="98" t="str">
        <f t="shared" si="25"/>
        <v/>
      </c>
      <c r="C119" s="26"/>
      <c r="D119" s="27" t="str">
        <f t="shared" si="26"/>
        <v/>
      </c>
      <c r="E119" s="27" t="str">
        <f t="shared" si="27"/>
        <v/>
      </c>
      <c r="F119" s="173"/>
      <c r="G119" s="28"/>
      <c r="H119" s="28"/>
      <c r="I119" s="29"/>
      <c r="J119" s="30"/>
      <c r="K119" s="31"/>
      <c r="L119" s="30"/>
      <c r="M119" s="31"/>
      <c r="N119" s="32" t="str">
        <f t="shared" si="18"/>
        <v/>
      </c>
      <c r="O119" s="29"/>
      <c r="P119" s="29"/>
      <c r="Q119" s="33" t="str">
        <f t="shared" si="28"/>
        <v/>
      </c>
      <c r="R119" s="35"/>
      <c r="S119" s="36" t="str">
        <f t="shared" si="29"/>
        <v/>
      </c>
      <c r="T119" s="36" t="str">
        <f t="shared" si="30"/>
        <v/>
      </c>
      <c r="U119" s="63"/>
      <c r="V119" s="64"/>
      <c r="W119" s="37"/>
      <c r="X119" s="63"/>
      <c r="Y119" s="67" t="str">
        <f t="shared" si="19"/>
        <v/>
      </c>
      <c r="Z119" s="38" t="str">
        <f t="shared" si="31"/>
        <v/>
      </c>
      <c r="AA119" s="63"/>
      <c r="AB119" s="76" t="str">
        <f t="shared" si="32"/>
        <v/>
      </c>
      <c r="AC119" s="34"/>
      <c r="AD119" s="28"/>
      <c r="AE119" s="78"/>
      <c r="AF119" s="112"/>
      <c r="AG119" s="175"/>
      <c r="AH119" s="176"/>
      <c r="AJ119" s="197" t="str">
        <f t="shared" si="20"/>
        <v/>
      </c>
      <c r="AK119" s="197">
        <f t="shared" si="21"/>
        <v>0</v>
      </c>
      <c r="AL119" s="197" t="str">
        <f t="shared" si="22"/>
        <v/>
      </c>
      <c r="AM119" s="10">
        <f t="shared" si="33"/>
        <v>0</v>
      </c>
      <c r="AN119" s="10" t="str">
        <f t="shared" si="23"/>
        <v/>
      </c>
    </row>
    <row r="120" spans="1:40" s="6" customFormat="1" ht="34.5" customHeight="1">
      <c r="A120" s="92">
        <f t="shared" si="24"/>
        <v>108</v>
      </c>
      <c r="B120" s="98" t="str">
        <f t="shared" si="25"/>
        <v/>
      </c>
      <c r="C120" s="26"/>
      <c r="D120" s="27" t="str">
        <f t="shared" si="26"/>
        <v/>
      </c>
      <c r="E120" s="27" t="str">
        <f t="shared" si="27"/>
        <v/>
      </c>
      <c r="F120" s="173"/>
      <c r="G120" s="28"/>
      <c r="H120" s="28"/>
      <c r="I120" s="29"/>
      <c r="J120" s="30"/>
      <c r="K120" s="31"/>
      <c r="L120" s="30"/>
      <c r="M120" s="31"/>
      <c r="N120" s="32" t="str">
        <f t="shared" si="18"/>
        <v/>
      </c>
      <c r="O120" s="29"/>
      <c r="P120" s="29"/>
      <c r="Q120" s="33" t="str">
        <f t="shared" si="28"/>
        <v/>
      </c>
      <c r="R120" s="35"/>
      <c r="S120" s="36" t="str">
        <f t="shared" si="29"/>
        <v/>
      </c>
      <c r="T120" s="36" t="str">
        <f t="shared" si="30"/>
        <v/>
      </c>
      <c r="U120" s="63"/>
      <c r="V120" s="64"/>
      <c r="W120" s="37"/>
      <c r="X120" s="63"/>
      <c r="Y120" s="67" t="str">
        <f t="shared" si="19"/>
        <v/>
      </c>
      <c r="Z120" s="38" t="str">
        <f t="shared" si="31"/>
        <v/>
      </c>
      <c r="AA120" s="63"/>
      <c r="AB120" s="76" t="str">
        <f t="shared" si="32"/>
        <v/>
      </c>
      <c r="AC120" s="34"/>
      <c r="AD120" s="28"/>
      <c r="AE120" s="78"/>
      <c r="AF120" s="112"/>
      <c r="AG120" s="175"/>
      <c r="AH120" s="176"/>
      <c r="AJ120" s="197" t="str">
        <f t="shared" si="20"/>
        <v/>
      </c>
      <c r="AK120" s="197">
        <f t="shared" si="21"/>
        <v>0</v>
      </c>
      <c r="AL120" s="197" t="str">
        <f t="shared" si="22"/>
        <v/>
      </c>
      <c r="AM120" s="10">
        <f t="shared" si="33"/>
        <v>0</v>
      </c>
      <c r="AN120" s="10" t="str">
        <f t="shared" si="23"/>
        <v/>
      </c>
    </row>
    <row r="121" spans="1:40" s="6" customFormat="1" ht="34.5" customHeight="1">
      <c r="A121" s="92">
        <f t="shared" si="24"/>
        <v>109</v>
      </c>
      <c r="B121" s="98" t="str">
        <f t="shared" si="25"/>
        <v/>
      </c>
      <c r="C121" s="26"/>
      <c r="D121" s="27" t="str">
        <f t="shared" si="26"/>
        <v/>
      </c>
      <c r="E121" s="27" t="str">
        <f t="shared" si="27"/>
        <v/>
      </c>
      <c r="F121" s="173"/>
      <c r="G121" s="28"/>
      <c r="H121" s="28"/>
      <c r="I121" s="29"/>
      <c r="J121" s="30"/>
      <c r="K121" s="31"/>
      <c r="L121" s="30"/>
      <c r="M121" s="31"/>
      <c r="N121" s="32" t="str">
        <f t="shared" si="18"/>
        <v/>
      </c>
      <c r="O121" s="29"/>
      <c r="P121" s="29"/>
      <c r="Q121" s="33" t="str">
        <f t="shared" si="28"/>
        <v/>
      </c>
      <c r="R121" s="35"/>
      <c r="S121" s="36" t="str">
        <f t="shared" si="29"/>
        <v/>
      </c>
      <c r="T121" s="36" t="str">
        <f t="shared" si="30"/>
        <v/>
      </c>
      <c r="U121" s="63"/>
      <c r="V121" s="64"/>
      <c r="W121" s="37"/>
      <c r="X121" s="63"/>
      <c r="Y121" s="67" t="str">
        <f t="shared" si="19"/>
        <v/>
      </c>
      <c r="Z121" s="38" t="str">
        <f t="shared" si="31"/>
        <v/>
      </c>
      <c r="AA121" s="63"/>
      <c r="AB121" s="76" t="str">
        <f t="shared" si="32"/>
        <v/>
      </c>
      <c r="AC121" s="34"/>
      <c r="AD121" s="28"/>
      <c r="AE121" s="78"/>
      <c r="AF121" s="112"/>
      <c r="AG121" s="175"/>
      <c r="AH121" s="176"/>
      <c r="AJ121" s="197" t="str">
        <f t="shared" si="20"/>
        <v/>
      </c>
      <c r="AK121" s="197">
        <f t="shared" si="21"/>
        <v>0</v>
      </c>
      <c r="AL121" s="197" t="str">
        <f t="shared" si="22"/>
        <v/>
      </c>
      <c r="AM121" s="10">
        <f t="shared" si="33"/>
        <v>0</v>
      </c>
      <c r="AN121" s="10" t="str">
        <f t="shared" si="23"/>
        <v/>
      </c>
    </row>
    <row r="122" spans="1:40" s="6" customFormat="1" ht="34.5" customHeight="1">
      <c r="A122" s="92">
        <f t="shared" si="24"/>
        <v>110</v>
      </c>
      <c r="B122" s="98" t="str">
        <f t="shared" si="25"/>
        <v/>
      </c>
      <c r="C122" s="26"/>
      <c r="D122" s="27" t="str">
        <f t="shared" si="26"/>
        <v/>
      </c>
      <c r="E122" s="27" t="str">
        <f t="shared" si="27"/>
        <v/>
      </c>
      <c r="F122" s="173"/>
      <c r="G122" s="28"/>
      <c r="H122" s="28"/>
      <c r="I122" s="29"/>
      <c r="J122" s="30"/>
      <c r="K122" s="31"/>
      <c r="L122" s="30"/>
      <c r="M122" s="31"/>
      <c r="N122" s="32" t="str">
        <f t="shared" si="18"/>
        <v/>
      </c>
      <c r="O122" s="29"/>
      <c r="P122" s="29"/>
      <c r="Q122" s="33" t="str">
        <f t="shared" si="28"/>
        <v/>
      </c>
      <c r="R122" s="35"/>
      <c r="S122" s="36" t="str">
        <f t="shared" si="29"/>
        <v/>
      </c>
      <c r="T122" s="36" t="str">
        <f t="shared" si="30"/>
        <v/>
      </c>
      <c r="U122" s="63"/>
      <c r="V122" s="64"/>
      <c r="W122" s="37"/>
      <c r="X122" s="63"/>
      <c r="Y122" s="67" t="str">
        <f t="shared" si="19"/>
        <v/>
      </c>
      <c r="Z122" s="38" t="str">
        <f t="shared" si="31"/>
        <v/>
      </c>
      <c r="AA122" s="63"/>
      <c r="AB122" s="76" t="str">
        <f t="shared" si="32"/>
        <v/>
      </c>
      <c r="AC122" s="34"/>
      <c r="AD122" s="28"/>
      <c r="AE122" s="78"/>
      <c r="AF122" s="112"/>
      <c r="AG122" s="175"/>
      <c r="AH122" s="176"/>
      <c r="AJ122" s="197" t="str">
        <f t="shared" si="20"/>
        <v/>
      </c>
      <c r="AK122" s="197">
        <f t="shared" si="21"/>
        <v>0</v>
      </c>
      <c r="AL122" s="197" t="str">
        <f t="shared" si="22"/>
        <v/>
      </c>
      <c r="AM122" s="10">
        <f t="shared" si="33"/>
        <v>0</v>
      </c>
      <c r="AN122" s="10" t="str">
        <f t="shared" si="23"/>
        <v/>
      </c>
    </row>
    <row r="123" spans="1:40" s="6" customFormat="1" ht="34.5" customHeight="1">
      <c r="A123" s="92">
        <f t="shared" si="24"/>
        <v>111</v>
      </c>
      <c r="B123" s="98" t="str">
        <f t="shared" si="25"/>
        <v/>
      </c>
      <c r="C123" s="26"/>
      <c r="D123" s="27" t="str">
        <f t="shared" si="26"/>
        <v/>
      </c>
      <c r="E123" s="27" t="str">
        <f t="shared" si="27"/>
        <v/>
      </c>
      <c r="F123" s="173"/>
      <c r="G123" s="28"/>
      <c r="H123" s="28"/>
      <c r="I123" s="29"/>
      <c r="J123" s="30"/>
      <c r="K123" s="31"/>
      <c r="L123" s="30"/>
      <c r="M123" s="31"/>
      <c r="N123" s="32" t="str">
        <f t="shared" si="18"/>
        <v/>
      </c>
      <c r="O123" s="29"/>
      <c r="P123" s="29"/>
      <c r="Q123" s="33" t="str">
        <f t="shared" si="28"/>
        <v/>
      </c>
      <c r="R123" s="35"/>
      <c r="S123" s="36" t="str">
        <f t="shared" si="29"/>
        <v/>
      </c>
      <c r="T123" s="36" t="str">
        <f t="shared" si="30"/>
        <v/>
      </c>
      <c r="U123" s="63"/>
      <c r="V123" s="64"/>
      <c r="W123" s="37"/>
      <c r="X123" s="63"/>
      <c r="Y123" s="67" t="str">
        <f t="shared" si="19"/>
        <v/>
      </c>
      <c r="Z123" s="38" t="str">
        <f t="shared" si="31"/>
        <v/>
      </c>
      <c r="AA123" s="63"/>
      <c r="AB123" s="76" t="str">
        <f t="shared" si="32"/>
        <v/>
      </c>
      <c r="AC123" s="34"/>
      <c r="AD123" s="28"/>
      <c r="AE123" s="78"/>
      <c r="AF123" s="112"/>
      <c r="AG123" s="175"/>
      <c r="AH123" s="176"/>
      <c r="AJ123" s="197" t="str">
        <f t="shared" si="20"/>
        <v/>
      </c>
      <c r="AK123" s="197">
        <f t="shared" si="21"/>
        <v>0</v>
      </c>
      <c r="AL123" s="197" t="str">
        <f t="shared" si="22"/>
        <v/>
      </c>
      <c r="AM123" s="10">
        <f t="shared" si="33"/>
        <v>0</v>
      </c>
      <c r="AN123" s="10" t="str">
        <f t="shared" si="23"/>
        <v/>
      </c>
    </row>
    <row r="124" spans="1:40" s="6" customFormat="1" ht="34.5" customHeight="1">
      <c r="A124" s="92">
        <f t="shared" si="24"/>
        <v>112</v>
      </c>
      <c r="B124" s="98" t="str">
        <f t="shared" si="25"/>
        <v/>
      </c>
      <c r="C124" s="26"/>
      <c r="D124" s="27" t="str">
        <f t="shared" si="26"/>
        <v/>
      </c>
      <c r="E124" s="27" t="str">
        <f t="shared" si="27"/>
        <v/>
      </c>
      <c r="F124" s="173"/>
      <c r="G124" s="28"/>
      <c r="H124" s="28"/>
      <c r="I124" s="29"/>
      <c r="J124" s="30"/>
      <c r="K124" s="31"/>
      <c r="L124" s="30"/>
      <c r="M124" s="31"/>
      <c r="N124" s="32" t="str">
        <f t="shared" si="18"/>
        <v/>
      </c>
      <c r="O124" s="29"/>
      <c r="P124" s="29"/>
      <c r="Q124" s="33" t="str">
        <f t="shared" si="28"/>
        <v/>
      </c>
      <c r="R124" s="35"/>
      <c r="S124" s="36" t="str">
        <f t="shared" si="29"/>
        <v/>
      </c>
      <c r="T124" s="36" t="str">
        <f t="shared" si="30"/>
        <v/>
      </c>
      <c r="U124" s="63"/>
      <c r="V124" s="64"/>
      <c r="W124" s="37"/>
      <c r="X124" s="63"/>
      <c r="Y124" s="67" t="str">
        <f t="shared" si="19"/>
        <v/>
      </c>
      <c r="Z124" s="38" t="str">
        <f t="shared" si="31"/>
        <v/>
      </c>
      <c r="AA124" s="63"/>
      <c r="AB124" s="76" t="str">
        <f t="shared" si="32"/>
        <v/>
      </c>
      <c r="AC124" s="34"/>
      <c r="AD124" s="28"/>
      <c r="AE124" s="78"/>
      <c r="AF124" s="112"/>
      <c r="AG124" s="175"/>
      <c r="AH124" s="176"/>
      <c r="AJ124" s="197" t="str">
        <f t="shared" si="20"/>
        <v/>
      </c>
      <c r="AK124" s="197">
        <f t="shared" si="21"/>
        <v>0</v>
      </c>
      <c r="AL124" s="197" t="str">
        <f t="shared" si="22"/>
        <v/>
      </c>
      <c r="AM124" s="10">
        <f t="shared" si="33"/>
        <v>0</v>
      </c>
      <c r="AN124" s="10" t="str">
        <f t="shared" si="23"/>
        <v/>
      </c>
    </row>
    <row r="125" spans="1:40" s="6" customFormat="1" ht="34.5" customHeight="1">
      <c r="A125" s="92">
        <f t="shared" si="24"/>
        <v>113</v>
      </c>
      <c r="B125" s="98" t="str">
        <f t="shared" si="25"/>
        <v/>
      </c>
      <c r="C125" s="26"/>
      <c r="D125" s="27" t="str">
        <f t="shared" si="26"/>
        <v/>
      </c>
      <c r="E125" s="27" t="str">
        <f t="shared" si="27"/>
        <v/>
      </c>
      <c r="F125" s="173"/>
      <c r="G125" s="28"/>
      <c r="H125" s="28"/>
      <c r="I125" s="29"/>
      <c r="J125" s="30"/>
      <c r="K125" s="31"/>
      <c r="L125" s="30"/>
      <c r="M125" s="31"/>
      <c r="N125" s="32" t="str">
        <f t="shared" si="18"/>
        <v/>
      </c>
      <c r="O125" s="29"/>
      <c r="P125" s="29"/>
      <c r="Q125" s="33" t="str">
        <f t="shared" si="28"/>
        <v/>
      </c>
      <c r="R125" s="35"/>
      <c r="S125" s="36" t="str">
        <f t="shared" si="29"/>
        <v/>
      </c>
      <c r="T125" s="36" t="str">
        <f t="shared" si="30"/>
        <v/>
      </c>
      <c r="U125" s="63"/>
      <c r="V125" s="64"/>
      <c r="W125" s="37"/>
      <c r="X125" s="63"/>
      <c r="Y125" s="67" t="str">
        <f t="shared" si="19"/>
        <v/>
      </c>
      <c r="Z125" s="38" t="str">
        <f t="shared" si="31"/>
        <v/>
      </c>
      <c r="AA125" s="63"/>
      <c r="AB125" s="76" t="str">
        <f t="shared" si="32"/>
        <v/>
      </c>
      <c r="AC125" s="34"/>
      <c r="AD125" s="28"/>
      <c r="AE125" s="78"/>
      <c r="AF125" s="112"/>
      <c r="AG125" s="175"/>
      <c r="AH125" s="176"/>
      <c r="AJ125" s="197" t="str">
        <f t="shared" si="20"/>
        <v/>
      </c>
      <c r="AK125" s="197">
        <f t="shared" si="21"/>
        <v>0</v>
      </c>
      <c r="AL125" s="197" t="str">
        <f t="shared" si="22"/>
        <v/>
      </c>
      <c r="AM125" s="10">
        <f t="shared" si="33"/>
        <v>0</v>
      </c>
      <c r="AN125" s="10" t="str">
        <f t="shared" si="23"/>
        <v/>
      </c>
    </row>
    <row r="126" spans="1:40" s="6" customFormat="1" ht="34.5" customHeight="1">
      <c r="A126" s="92">
        <f t="shared" si="24"/>
        <v>114</v>
      </c>
      <c r="B126" s="98" t="str">
        <f t="shared" si="25"/>
        <v/>
      </c>
      <c r="C126" s="26"/>
      <c r="D126" s="27" t="str">
        <f t="shared" si="26"/>
        <v/>
      </c>
      <c r="E126" s="27" t="str">
        <f t="shared" si="27"/>
        <v/>
      </c>
      <c r="F126" s="173"/>
      <c r="G126" s="28"/>
      <c r="H126" s="28"/>
      <c r="I126" s="29"/>
      <c r="J126" s="30"/>
      <c r="K126" s="31"/>
      <c r="L126" s="30"/>
      <c r="M126" s="31"/>
      <c r="N126" s="32" t="str">
        <f t="shared" si="18"/>
        <v/>
      </c>
      <c r="O126" s="29"/>
      <c r="P126" s="29"/>
      <c r="Q126" s="33" t="str">
        <f t="shared" si="28"/>
        <v/>
      </c>
      <c r="R126" s="35"/>
      <c r="S126" s="36" t="str">
        <f t="shared" si="29"/>
        <v/>
      </c>
      <c r="T126" s="36" t="str">
        <f t="shared" si="30"/>
        <v/>
      </c>
      <c r="U126" s="63"/>
      <c r="V126" s="64"/>
      <c r="W126" s="37"/>
      <c r="X126" s="63"/>
      <c r="Y126" s="67" t="str">
        <f t="shared" si="19"/>
        <v/>
      </c>
      <c r="Z126" s="38" t="str">
        <f t="shared" si="31"/>
        <v/>
      </c>
      <c r="AA126" s="63"/>
      <c r="AB126" s="76" t="str">
        <f t="shared" si="32"/>
        <v/>
      </c>
      <c r="AC126" s="34"/>
      <c r="AD126" s="28"/>
      <c r="AE126" s="78"/>
      <c r="AF126" s="112"/>
      <c r="AG126" s="175"/>
      <c r="AH126" s="176"/>
      <c r="AJ126" s="197" t="str">
        <f t="shared" si="20"/>
        <v/>
      </c>
      <c r="AK126" s="197">
        <f t="shared" si="21"/>
        <v>0</v>
      </c>
      <c r="AL126" s="197" t="str">
        <f t="shared" si="22"/>
        <v/>
      </c>
      <c r="AM126" s="10">
        <f t="shared" si="33"/>
        <v>0</v>
      </c>
      <c r="AN126" s="10" t="str">
        <f t="shared" si="23"/>
        <v/>
      </c>
    </row>
    <row r="127" spans="1:40" s="6" customFormat="1" ht="34.5" customHeight="1">
      <c r="A127" s="92">
        <f t="shared" si="24"/>
        <v>115</v>
      </c>
      <c r="B127" s="98" t="str">
        <f t="shared" si="25"/>
        <v/>
      </c>
      <c r="C127" s="26"/>
      <c r="D127" s="27" t="str">
        <f t="shared" si="26"/>
        <v/>
      </c>
      <c r="E127" s="27" t="str">
        <f t="shared" si="27"/>
        <v/>
      </c>
      <c r="F127" s="173"/>
      <c r="G127" s="28"/>
      <c r="H127" s="28"/>
      <c r="I127" s="29"/>
      <c r="J127" s="30"/>
      <c r="K127" s="31"/>
      <c r="L127" s="30"/>
      <c r="M127" s="31"/>
      <c r="N127" s="32" t="str">
        <f t="shared" si="18"/>
        <v/>
      </c>
      <c r="O127" s="29"/>
      <c r="P127" s="29"/>
      <c r="Q127" s="33" t="str">
        <f t="shared" si="28"/>
        <v/>
      </c>
      <c r="R127" s="35"/>
      <c r="S127" s="36" t="str">
        <f t="shared" si="29"/>
        <v/>
      </c>
      <c r="T127" s="36" t="str">
        <f t="shared" si="30"/>
        <v/>
      </c>
      <c r="U127" s="63"/>
      <c r="V127" s="64"/>
      <c r="W127" s="37"/>
      <c r="X127" s="63"/>
      <c r="Y127" s="67" t="str">
        <f t="shared" si="19"/>
        <v/>
      </c>
      <c r="Z127" s="38" t="str">
        <f t="shared" si="31"/>
        <v/>
      </c>
      <c r="AA127" s="63"/>
      <c r="AB127" s="76" t="str">
        <f t="shared" si="32"/>
        <v/>
      </c>
      <c r="AC127" s="34"/>
      <c r="AD127" s="28"/>
      <c r="AE127" s="78"/>
      <c r="AF127" s="112"/>
      <c r="AG127" s="175"/>
      <c r="AH127" s="176"/>
      <c r="AJ127" s="197" t="str">
        <f t="shared" si="20"/>
        <v/>
      </c>
      <c r="AK127" s="197">
        <f t="shared" si="21"/>
        <v>0</v>
      </c>
      <c r="AL127" s="197" t="str">
        <f t="shared" si="22"/>
        <v/>
      </c>
      <c r="AM127" s="10">
        <f t="shared" si="33"/>
        <v>0</v>
      </c>
      <c r="AN127" s="10" t="str">
        <f t="shared" si="23"/>
        <v/>
      </c>
    </row>
    <row r="128" spans="1:40" s="6" customFormat="1" ht="34.5" customHeight="1">
      <c r="A128" s="92">
        <f t="shared" si="24"/>
        <v>116</v>
      </c>
      <c r="B128" s="98" t="str">
        <f t="shared" si="25"/>
        <v/>
      </c>
      <c r="C128" s="26"/>
      <c r="D128" s="27" t="str">
        <f t="shared" si="26"/>
        <v/>
      </c>
      <c r="E128" s="27" t="str">
        <f t="shared" si="27"/>
        <v/>
      </c>
      <c r="F128" s="173"/>
      <c r="G128" s="28"/>
      <c r="H128" s="28"/>
      <c r="I128" s="29"/>
      <c r="J128" s="30"/>
      <c r="K128" s="31"/>
      <c r="L128" s="30"/>
      <c r="M128" s="31"/>
      <c r="N128" s="32" t="str">
        <f t="shared" si="18"/>
        <v/>
      </c>
      <c r="O128" s="29"/>
      <c r="P128" s="29"/>
      <c r="Q128" s="33" t="str">
        <f t="shared" si="28"/>
        <v/>
      </c>
      <c r="R128" s="35"/>
      <c r="S128" s="36" t="str">
        <f t="shared" si="29"/>
        <v/>
      </c>
      <c r="T128" s="36" t="str">
        <f t="shared" si="30"/>
        <v/>
      </c>
      <c r="U128" s="63"/>
      <c r="V128" s="64"/>
      <c r="W128" s="37"/>
      <c r="X128" s="63"/>
      <c r="Y128" s="67" t="str">
        <f t="shared" si="19"/>
        <v/>
      </c>
      <c r="Z128" s="38" t="str">
        <f t="shared" si="31"/>
        <v/>
      </c>
      <c r="AA128" s="63"/>
      <c r="AB128" s="76" t="str">
        <f t="shared" si="32"/>
        <v/>
      </c>
      <c r="AC128" s="34"/>
      <c r="AD128" s="28"/>
      <c r="AE128" s="78"/>
      <c r="AF128" s="112"/>
      <c r="AG128" s="175"/>
      <c r="AH128" s="176"/>
      <c r="AJ128" s="197" t="str">
        <f t="shared" si="20"/>
        <v/>
      </c>
      <c r="AK128" s="197">
        <f t="shared" si="21"/>
        <v>0</v>
      </c>
      <c r="AL128" s="197" t="str">
        <f t="shared" si="22"/>
        <v/>
      </c>
      <c r="AM128" s="10">
        <f t="shared" si="33"/>
        <v>0</v>
      </c>
      <c r="AN128" s="10" t="str">
        <f t="shared" si="23"/>
        <v/>
      </c>
    </row>
    <row r="129" spans="1:40" s="6" customFormat="1" ht="34.5" customHeight="1">
      <c r="A129" s="92">
        <f t="shared" si="24"/>
        <v>117</v>
      </c>
      <c r="B129" s="98" t="str">
        <f t="shared" si="25"/>
        <v/>
      </c>
      <c r="C129" s="26"/>
      <c r="D129" s="27" t="str">
        <f t="shared" si="26"/>
        <v/>
      </c>
      <c r="E129" s="27" t="str">
        <f t="shared" si="27"/>
        <v/>
      </c>
      <c r="F129" s="173"/>
      <c r="G129" s="28"/>
      <c r="H129" s="28"/>
      <c r="I129" s="29"/>
      <c r="J129" s="30"/>
      <c r="K129" s="31"/>
      <c r="L129" s="30"/>
      <c r="M129" s="31"/>
      <c r="N129" s="32" t="str">
        <f t="shared" si="18"/>
        <v/>
      </c>
      <c r="O129" s="29"/>
      <c r="P129" s="29"/>
      <c r="Q129" s="33" t="str">
        <f t="shared" si="28"/>
        <v/>
      </c>
      <c r="R129" s="35"/>
      <c r="S129" s="36" t="str">
        <f t="shared" si="29"/>
        <v/>
      </c>
      <c r="T129" s="36" t="str">
        <f t="shared" si="30"/>
        <v/>
      </c>
      <c r="U129" s="63"/>
      <c r="V129" s="64"/>
      <c r="W129" s="37"/>
      <c r="X129" s="63"/>
      <c r="Y129" s="67" t="str">
        <f t="shared" si="19"/>
        <v/>
      </c>
      <c r="Z129" s="38" t="str">
        <f t="shared" si="31"/>
        <v/>
      </c>
      <c r="AA129" s="63"/>
      <c r="AB129" s="76" t="str">
        <f t="shared" si="32"/>
        <v/>
      </c>
      <c r="AC129" s="34"/>
      <c r="AD129" s="28"/>
      <c r="AE129" s="78"/>
      <c r="AF129" s="112"/>
      <c r="AG129" s="175"/>
      <c r="AH129" s="176"/>
      <c r="AJ129" s="197" t="str">
        <f t="shared" si="20"/>
        <v/>
      </c>
      <c r="AK129" s="197">
        <f t="shared" si="21"/>
        <v>0</v>
      </c>
      <c r="AL129" s="197" t="str">
        <f t="shared" si="22"/>
        <v/>
      </c>
      <c r="AM129" s="10">
        <f t="shared" si="33"/>
        <v>0</v>
      </c>
      <c r="AN129" s="10" t="str">
        <f t="shared" si="23"/>
        <v/>
      </c>
    </row>
    <row r="130" spans="1:40" s="6" customFormat="1" ht="34.5" customHeight="1">
      <c r="A130" s="92">
        <f t="shared" si="24"/>
        <v>118</v>
      </c>
      <c r="B130" s="98" t="str">
        <f t="shared" si="25"/>
        <v/>
      </c>
      <c r="C130" s="26"/>
      <c r="D130" s="27" t="str">
        <f t="shared" si="26"/>
        <v/>
      </c>
      <c r="E130" s="27" t="str">
        <f t="shared" si="27"/>
        <v/>
      </c>
      <c r="F130" s="173"/>
      <c r="G130" s="28"/>
      <c r="H130" s="28"/>
      <c r="I130" s="29"/>
      <c r="J130" s="30"/>
      <c r="K130" s="31"/>
      <c r="L130" s="30"/>
      <c r="M130" s="31"/>
      <c r="N130" s="32" t="str">
        <f t="shared" si="18"/>
        <v/>
      </c>
      <c r="O130" s="29"/>
      <c r="P130" s="29"/>
      <c r="Q130" s="33" t="str">
        <f t="shared" si="28"/>
        <v/>
      </c>
      <c r="R130" s="35"/>
      <c r="S130" s="36" t="str">
        <f t="shared" si="29"/>
        <v/>
      </c>
      <c r="T130" s="36" t="str">
        <f t="shared" si="30"/>
        <v/>
      </c>
      <c r="U130" s="63"/>
      <c r="V130" s="64"/>
      <c r="W130" s="37"/>
      <c r="X130" s="63"/>
      <c r="Y130" s="67" t="str">
        <f t="shared" si="19"/>
        <v/>
      </c>
      <c r="Z130" s="38" t="str">
        <f t="shared" si="31"/>
        <v/>
      </c>
      <c r="AA130" s="63"/>
      <c r="AB130" s="76" t="str">
        <f t="shared" si="32"/>
        <v/>
      </c>
      <c r="AC130" s="34"/>
      <c r="AD130" s="28"/>
      <c r="AE130" s="78"/>
      <c r="AF130" s="112"/>
      <c r="AG130" s="175"/>
      <c r="AH130" s="176"/>
      <c r="AJ130" s="197" t="str">
        <f t="shared" si="20"/>
        <v/>
      </c>
      <c r="AK130" s="197">
        <f t="shared" si="21"/>
        <v>0</v>
      </c>
      <c r="AL130" s="197" t="str">
        <f t="shared" si="22"/>
        <v/>
      </c>
      <c r="AM130" s="10">
        <f t="shared" si="33"/>
        <v>0</v>
      </c>
      <c r="AN130" s="10" t="str">
        <f t="shared" si="23"/>
        <v/>
      </c>
    </row>
    <row r="131" spans="1:40" s="6" customFormat="1" ht="34.5" customHeight="1">
      <c r="A131" s="92">
        <f t="shared" si="24"/>
        <v>119</v>
      </c>
      <c r="B131" s="98" t="str">
        <f t="shared" si="25"/>
        <v/>
      </c>
      <c r="C131" s="26"/>
      <c r="D131" s="27" t="str">
        <f t="shared" si="26"/>
        <v/>
      </c>
      <c r="E131" s="27" t="str">
        <f t="shared" si="27"/>
        <v/>
      </c>
      <c r="F131" s="173"/>
      <c r="G131" s="28"/>
      <c r="H131" s="28"/>
      <c r="I131" s="29"/>
      <c r="J131" s="30"/>
      <c r="K131" s="31"/>
      <c r="L131" s="30"/>
      <c r="M131" s="31"/>
      <c r="N131" s="32" t="str">
        <f t="shared" si="18"/>
        <v/>
      </c>
      <c r="O131" s="29"/>
      <c r="P131" s="29"/>
      <c r="Q131" s="33" t="str">
        <f t="shared" si="28"/>
        <v/>
      </c>
      <c r="R131" s="35"/>
      <c r="S131" s="36" t="str">
        <f t="shared" si="29"/>
        <v/>
      </c>
      <c r="T131" s="36" t="str">
        <f t="shared" si="30"/>
        <v/>
      </c>
      <c r="U131" s="63"/>
      <c r="V131" s="64"/>
      <c r="W131" s="37"/>
      <c r="X131" s="63"/>
      <c r="Y131" s="67" t="str">
        <f t="shared" si="19"/>
        <v/>
      </c>
      <c r="Z131" s="38" t="str">
        <f t="shared" si="31"/>
        <v/>
      </c>
      <c r="AA131" s="63"/>
      <c r="AB131" s="76" t="str">
        <f t="shared" si="32"/>
        <v/>
      </c>
      <c r="AC131" s="34"/>
      <c r="AD131" s="28"/>
      <c r="AE131" s="78"/>
      <c r="AF131" s="112"/>
      <c r="AG131" s="175"/>
      <c r="AH131" s="176"/>
      <c r="AJ131" s="197" t="str">
        <f t="shared" si="20"/>
        <v/>
      </c>
      <c r="AK131" s="197">
        <f t="shared" si="21"/>
        <v>0</v>
      </c>
      <c r="AL131" s="197" t="str">
        <f t="shared" si="22"/>
        <v/>
      </c>
      <c r="AM131" s="10">
        <f t="shared" si="33"/>
        <v>0</v>
      </c>
      <c r="AN131" s="10" t="str">
        <f t="shared" si="23"/>
        <v/>
      </c>
    </row>
    <row r="132" spans="1:40" s="6" customFormat="1" ht="34.5" customHeight="1">
      <c r="A132" s="92">
        <f t="shared" si="24"/>
        <v>120</v>
      </c>
      <c r="B132" s="98" t="str">
        <f t="shared" si="25"/>
        <v/>
      </c>
      <c r="C132" s="26"/>
      <c r="D132" s="27" t="str">
        <f t="shared" si="26"/>
        <v/>
      </c>
      <c r="E132" s="27" t="str">
        <f t="shared" si="27"/>
        <v/>
      </c>
      <c r="F132" s="173"/>
      <c r="G132" s="28"/>
      <c r="H132" s="28"/>
      <c r="I132" s="29"/>
      <c r="J132" s="30"/>
      <c r="K132" s="31"/>
      <c r="L132" s="30"/>
      <c r="M132" s="31"/>
      <c r="N132" s="32" t="str">
        <f t="shared" si="18"/>
        <v/>
      </c>
      <c r="O132" s="29"/>
      <c r="P132" s="29"/>
      <c r="Q132" s="33" t="str">
        <f t="shared" si="28"/>
        <v/>
      </c>
      <c r="R132" s="35"/>
      <c r="S132" s="36" t="str">
        <f t="shared" si="29"/>
        <v/>
      </c>
      <c r="T132" s="36" t="str">
        <f t="shared" si="30"/>
        <v/>
      </c>
      <c r="U132" s="63"/>
      <c r="V132" s="64"/>
      <c r="W132" s="37"/>
      <c r="X132" s="63"/>
      <c r="Y132" s="67" t="str">
        <f t="shared" si="19"/>
        <v/>
      </c>
      <c r="Z132" s="38" t="str">
        <f t="shared" si="31"/>
        <v/>
      </c>
      <c r="AA132" s="63"/>
      <c r="AB132" s="76" t="str">
        <f t="shared" si="32"/>
        <v/>
      </c>
      <c r="AC132" s="34"/>
      <c r="AD132" s="28"/>
      <c r="AE132" s="78"/>
      <c r="AF132" s="112"/>
      <c r="AG132" s="175"/>
      <c r="AH132" s="176"/>
      <c r="AJ132" s="197" t="str">
        <f t="shared" si="20"/>
        <v/>
      </c>
      <c r="AK132" s="197">
        <f t="shared" si="21"/>
        <v>0</v>
      </c>
      <c r="AL132" s="197" t="str">
        <f t="shared" si="22"/>
        <v/>
      </c>
      <c r="AM132" s="10">
        <f t="shared" si="33"/>
        <v>0</v>
      </c>
      <c r="AN132" s="10" t="str">
        <f t="shared" si="23"/>
        <v/>
      </c>
    </row>
    <row r="133" spans="1:40" s="6" customFormat="1" ht="34.5" customHeight="1">
      <c r="A133" s="92">
        <f t="shared" si="24"/>
        <v>121</v>
      </c>
      <c r="B133" s="98" t="str">
        <f t="shared" si="25"/>
        <v/>
      </c>
      <c r="C133" s="26"/>
      <c r="D133" s="27" t="str">
        <f t="shared" si="26"/>
        <v/>
      </c>
      <c r="E133" s="27" t="str">
        <f t="shared" si="27"/>
        <v/>
      </c>
      <c r="F133" s="173"/>
      <c r="G133" s="28"/>
      <c r="H133" s="28"/>
      <c r="I133" s="29"/>
      <c r="J133" s="30"/>
      <c r="K133" s="31"/>
      <c r="L133" s="30"/>
      <c r="M133" s="31"/>
      <c r="N133" s="32" t="str">
        <f t="shared" si="18"/>
        <v/>
      </c>
      <c r="O133" s="29"/>
      <c r="P133" s="29"/>
      <c r="Q133" s="33" t="str">
        <f t="shared" si="28"/>
        <v/>
      </c>
      <c r="R133" s="35"/>
      <c r="S133" s="36" t="str">
        <f t="shared" si="29"/>
        <v/>
      </c>
      <c r="T133" s="36" t="str">
        <f t="shared" si="30"/>
        <v/>
      </c>
      <c r="U133" s="63"/>
      <c r="V133" s="64"/>
      <c r="W133" s="37"/>
      <c r="X133" s="63"/>
      <c r="Y133" s="67" t="str">
        <f t="shared" si="19"/>
        <v/>
      </c>
      <c r="Z133" s="38" t="str">
        <f t="shared" si="31"/>
        <v/>
      </c>
      <c r="AA133" s="63"/>
      <c r="AB133" s="76" t="str">
        <f t="shared" si="32"/>
        <v/>
      </c>
      <c r="AC133" s="34"/>
      <c r="AD133" s="28"/>
      <c r="AE133" s="78"/>
      <c r="AF133" s="112"/>
      <c r="AG133" s="175"/>
      <c r="AH133" s="176"/>
      <c r="AJ133" s="197" t="str">
        <f t="shared" si="20"/>
        <v/>
      </c>
      <c r="AK133" s="197">
        <f t="shared" si="21"/>
        <v>0</v>
      </c>
      <c r="AL133" s="197" t="str">
        <f t="shared" si="22"/>
        <v/>
      </c>
      <c r="AM133" s="10">
        <f t="shared" si="33"/>
        <v>0</v>
      </c>
      <c r="AN133" s="10" t="str">
        <f t="shared" si="23"/>
        <v/>
      </c>
    </row>
    <row r="134" spans="1:40" s="6" customFormat="1" ht="34.5" customHeight="1">
      <c r="A134" s="92">
        <f t="shared" si="24"/>
        <v>122</v>
      </c>
      <c r="B134" s="98" t="str">
        <f t="shared" si="25"/>
        <v/>
      </c>
      <c r="C134" s="26"/>
      <c r="D134" s="27" t="str">
        <f t="shared" si="26"/>
        <v/>
      </c>
      <c r="E134" s="27" t="str">
        <f t="shared" si="27"/>
        <v/>
      </c>
      <c r="F134" s="173"/>
      <c r="G134" s="28"/>
      <c r="H134" s="28"/>
      <c r="I134" s="29"/>
      <c r="J134" s="30"/>
      <c r="K134" s="31"/>
      <c r="L134" s="30"/>
      <c r="M134" s="31"/>
      <c r="N134" s="32" t="str">
        <f t="shared" si="18"/>
        <v/>
      </c>
      <c r="O134" s="29"/>
      <c r="P134" s="29"/>
      <c r="Q134" s="33" t="str">
        <f t="shared" si="28"/>
        <v/>
      </c>
      <c r="R134" s="35"/>
      <c r="S134" s="36" t="str">
        <f t="shared" si="29"/>
        <v/>
      </c>
      <c r="T134" s="36" t="str">
        <f t="shared" si="30"/>
        <v/>
      </c>
      <c r="U134" s="63"/>
      <c r="V134" s="64"/>
      <c r="W134" s="37"/>
      <c r="X134" s="63"/>
      <c r="Y134" s="67" t="str">
        <f t="shared" si="19"/>
        <v/>
      </c>
      <c r="Z134" s="38" t="str">
        <f t="shared" si="31"/>
        <v/>
      </c>
      <c r="AA134" s="63"/>
      <c r="AB134" s="76" t="str">
        <f t="shared" si="32"/>
        <v/>
      </c>
      <c r="AC134" s="34"/>
      <c r="AD134" s="28"/>
      <c r="AE134" s="78"/>
      <c r="AF134" s="112"/>
      <c r="AG134" s="175"/>
      <c r="AH134" s="176"/>
      <c r="AJ134" s="197" t="str">
        <f t="shared" si="20"/>
        <v/>
      </c>
      <c r="AK134" s="197">
        <f t="shared" si="21"/>
        <v>0</v>
      </c>
      <c r="AL134" s="197" t="str">
        <f t="shared" si="22"/>
        <v/>
      </c>
      <c r="AM134" s="10">
        <f t="shared" si="33"/>
        <v>0</v>
      </c>
      <c r="AN134" s="10" t="str">
        <f t="shared" si="23"/>
        <v/>
      </c>
    </row>
    <row r="135" spans="1:40" s="6" customFormat="1" ht="34.5" customHeight="1">
      <c r="A135" s="92">
        <f t="shared" si="24"/>
        <v>123</v>
      </c>
      <c r="B135" s="98" t="str">
        <f t="shared" si="25"/>
        <v/>
      </c>
      <c r="C135" s="26"/>
      <c r="D135" s="27" t="str">
        <f t="shared" si="26"/>
        <v/>
      </c>
      <c r="E135" s="27" t="str">
        <f t="shared" si="27"/>
        <v/>
      </c>
      <c r="F135" s="173"/>
      <c r="G135" s="28"/>
      <c r="H135" s="28"/>
      <c r="I135" s="29"/>
      <c r="J135" s="30"/>
      <c r="K135" s="31"/>
      <c r="L135" s="30"/>
      <c r="M135" s="31"/>
      <c r="N135" s="32" t="str">
        <f t="shared" si="18"/>
        <v/>
      </c>
      <c r="O135" s="29"/>
      <c r="P135" s="29"/>
      <c r="Q135" s="33" t="str">
        <f t="shared" si="28"/>
        <v/>
      </c>
      <c r="R135" s="35"/>
      <c r="S135" s="36" t="str">
        <f t="shared" si="29"/>
        <v/>
      </c>
      <c r="T135" s="36" t="str">
        <f t="shared" si="30"/>
        <v/>
      </c>
      <c r="U135" s="63"/>
      <c r="V135" s="64"/>
      <c r="W135" s="37"/>
      <c r="X135" s="63"/>
      <c r="Y135" s="67" t="str">
        <f t="shared" si="19"/>
        <v/>
      </c>
      <c r="Z135" s="38" t="str">
        <f t="shared" si="31"/>
        <v/>
      </c>
      <c r="AA135" s="63"/>
      <c r="AB135" s="76" t="str">
        <f t="shared" si="32"/>
        <v/>
      </c>
      <c r="AC135" s="34"/>
      <c r="AD135" s="28"/>
      <c r="AE135" s="78"/>
      <c r="AF135" s="112"/>
      <c r="AG135" s="175"/>
      <c r="AH135" s="176"/>
      <c r="AJ135" s="197" t="str">
        <f t="shared" si="20"/>
        <v/>
      </c>
      <c r="AK135" s="197">
        <f t="shared" si="21"/>
        <v>0</v>
      </c>
      <c r="AL135" s="197" t="str">
        <f t="shared" si="22"/>
        <v/>
      </c>
      <c r="AM135" s="10">
        <f t="shared" si="33"/>
        <v>0</v>
      </c>
      <c r="AN135" s="10" t="str">
        <f t="shared" si="23"/>
        <v/>
      </c>
    </row>
    <row r="136" spans="1:40" s="6" customFormat="1" ht="34.5" customHeight="1">
      <c r="A136" s="92">
        <f t="shared" si="24"/>
        <v>124</v>
      </c>
      <c r="B136" s="98" t="str">
        <f t="shared" si="25"/>
        <v/>
      </c>
      <c r="C136" s="26"/>
      <c r="D136" s="27" t="str">
        <f t="shared" si="26"/>
        <v/>
      </c>
      <c r="E136" s="27" t="str">
        <f t="shared" si="27"/>
        <v/>
      </c>
      <c r="F136" s="173"/>
      <c r="G136" s="28"/>
      <c r="H136" s="28"/>
      <c r="I136" s="29"/>
      <c r="J136" s="30"/>
      <c r="K136" s="31"/>
      <c r="L136" s="30"/>
      <c r="M136" s="31"/>
      <c r="N136" s="32" t="str">
        <f t="shared" si="18"/>
        <v/>
      </c>
      <c r="O136" s="29"/>
      <c r="P136" s="29"/>
      <c r="Q136" s="33" t="str">
        <f t="shared" si="28"/>
        <v/>
      </c>
      <c r="R136" s="35"/>
      <c r="S136" s="36" t="str">
        <f t="shared" si="29"/>
        <v/>
      </c>
      <c r="T136" s="36" t="str">
        <f t="shared" si="30"/>
        <v/>
      </c>
      <c r="U136" s="63"/>
      <c r="V136" s="64"/>
      <c r="W136" s="37"/>
      <c r="X136" s="63"/>
      <c r="Y136" s="67" t="str">
        <f t="shared" si="19"/>
        <v/>
      </c>
      <c r="Z136" s="38" t="str">
        <f t="shared" si="31"/>
        <v/>
      </c>
      <c r="AA136" s="63"/>
      <c r="AB136" s="76" t="str">
        <f t="shared" si="32"/>
        <v/>
      </c>
      <c r="AC136" s="34"/>
      <c r="AD136" s="28"/>
      <c r="AE136" s="78"/>
      <c r="AF136" s="112"/>
      <c r="AG136" s="175"/>
      <c r="AH136" s="176"/>
      <c r="AJ136" s="197" t="str">
        <f t="shared" si="20"/>
        <v/>
      </c>
      <c r="AK136" s="197">
        <f t="shared" si="21"/>
        <v>0</v>
      </c>
      <c r="AL136" s="197" t="str">
        <f t="shared" si="22"/>
        <v/>
      </c>
      <c r="AM136" s="10">
        <f t="shared" si="33"/>
        <v>0</v>
      </c>
      <c r="AN136" s="10" t="str">
        <f t="shared" si="23"/>
        <v/>
      </c>
    </row>
    <row r="137" spans="1:40" s="6" customFormat="1" ht="34.5" customHeight="1">
      <c r="A137" s="92">
        <f t="shared" si="24"/>
        <v>125</v>
      </c>
      <c r="B137" s="98" t="str">
        <f t="shared" si="25"/>
        <v/>
      </c>
      <c r="C137" s="26"/>
      <c r="D137" s="27" t="str">
        <f t="shared" si="26"/>
        <v/>
      </c>
      <c r="E137" s="27" t="str">
        <f t="shared" si="27"/>
        <v/>
      </c>
      <c r="F137" s="173"/>
      <c r="G137" s="28"/>
      <c r="H137" s="28"/>
      <c r="I137" s="29"/>
      <c r="J137" s="30"/>
      <c r="K137" s="31"/>
      <c r="L137" s="30"/>
      <c r="M137" s="31"/>
      <c r="N137" s="32" t="str">
        <f t="shared" si="18"/>
        <v/>
      </c>
      <c r="O137" s="29"/>
      <c r="P137" s="29"/>
      <c r="Q137" s="33" t="str">
        <f t="shared" si="28"/>
        <v/>
      </c>
      <c r="R137" s="35"/>
      <c r="S137" s="36" t="str">
        <f t="shared" si="29"/>
        <v/>
      </c>
      <c r="T137" s="36" t="str">
        <f t="shared" si="30"/>
        <v/>
      </c>
      <c r="U137" s="63"/>
      <c r="V137" s="64"/>
      <c r="W137" s="37"/>
      <c r="X137" s="63"/>
      <c r="Y137" s="67" t="str">
        <f t="shared" si="19"/>
        <v/>
      </c>
      <c r="Z137" s="38" t="str">
        <f t="shared" si="31"/>
        <v/>
      </c>
      <c r="AA137" s="63"/>
      <c r="AB137" s="76" t="str">
        <f t="shared" si="32"/>
        <v/>
      </c>
      <c r="AC137" s="34"/>
      <c r="AD137" s="28"/>
      <c r="AE137" s="78"/>
      <c r="AF137" s="112"/>
      <c r="AG137" s="175"/>
      <c r="AH137" s="176"/>
      <c r="AJ137" s="197" t="str">
        <f t="shared" si="20"/>
        <v/>
      </c>
      <c r="AK137" s="197">
        <f t="shared" si="21"/>
        <v>0</v>
      </c>
      <c r="AL137" s="197" t="str">
        <f t="shared" si="22"/>
        <v/>
      </c>
      <c r="AM137" s="10">
        <f t="shared" si="33"/>
        <v>0</v>
      </c>
      <c r="AN137" s="10" t="str">
        <f t="shared" si="23"/>
        <v/>
      </c>
    </row>
    <row r="138" spans="1:40" s="6" customFormat="1" ht="34.5" customHeight="1">
      <c r="A138" s="92">
        <f t="shared" si="24"/>
        <v>126</v>
      </c>
      <c r="B138" s="98" t="str">
        <f t="shared" si="25"/>
        <v/>
      </c>
      <c r="C138" s="26"/>
      <c r="D138" s="27" t="str">
        <f t="shared" si="26"/>
        <v/>
      </c>
      <c r="E138" s="27" t="str">
        <f t="shared" si="27"/>
        <v/>
      </c>
      <c r="F138" s="173"/>
      <c r="G138" s="28"/>
      <c r="H138" s="28"/>
      <c r="I138" s="29"/>
      <c r="J138" s="30"/>
      <c r="K138" s="31"/>
      <c r="L138" s="30"/>
      <c r="M138" s="31"/>
      <c r="N138" s="32" t="str">
        <f t="shared" si="18"/>
        <v/>
      </c>
      <c r="O138" s="29"/>
      <c r="P138" s="29"/>
      <c r="Q138" s="33" t="str">
        <f t="shared" si="28"/>
        <v/>
      </c>
      <c r="R138" s="35"/>
      <c r="S138" s="36" t="str">
        <f t="shared" si="29"/>
        <v/>
      </c>
      <c r="T138" s="36" t="str">
        <f t="shared" si="30"/>
        <v/>
      </c>
      <c r="U138" s="63"/>
      <c r="V138" s="64"/>
      <c r="W138" s="37"/>
      <c r="X138" s="63"/>
      <c r="Y138" s="67" t="str">
        <f t="shared" si="19"/>
        <v/>
      </c>
      <c r="Z138" s="38" t="str">
        <f t="shared" si="31"/>
        <v/>
      </c>
      <c r="AA138" s="63"/>
      <c r="AB138" s="76" t="str">
        <f t="shared" si="32"/>
        <v/>
      </c>
      <c r="AC138" s="34"/>
      <c r="AD138" s="28"/>
      <c r="AE138" s="78"/>
      <c r="AF138" s="112"/>
      <c r="AG138" s="175"/>
      <c r="AH138" s="176"/>
      <c r="AJ138" s="197" t="str">
        <f t="shared" si="20"/>
        <v/>
      </c>
      <c r="AK138" s="197">
        <f t="shared" si="21"/>
        <v>0</v>
      </c>
      <c r="AL138" s="197" t="str">
        <f t="shared" si="22"/>
        <v/>
      </c>
      <c r="AM138" s="10">
        <f t="shared" si="33"/>
        <v>0</v>
      </c>
      <c r="AN138" s="10" t="str">
        <f t="shared" si="23"/>
        <v/>
      </c>
    </row>
    <row r="139" spans="1:40" s="6" customFormat="1" ht="34.5" customHeight="1">
      <c r="A139" s="92">
        <f t="shared" si="24"/>
        <v>127</v>
      </c>
      <c r="B139" s="98" t="str">
        <f t="shared" si="25"/>
        <v/>
      </c>
      <c r="C139" s="26"/>
      <c r="D139" s="27" t="str">
        <f t="shared" si="26"/>
        <v/>
      </c>
      <c r="E139" s="27" t="str">
        <f t="shared" si="27"/>
        <v/>
      </c>
      <c r="F139" s="173"/>
      <c r="G139" s="28"/>
      <c r="H139" s="28"/>
      <c r="I139" s="29"/>
      <c r="J139" s="30"/>
      <c r="K139" s="31"/>
      <c r="L139" s="30"/>
      <c r="M139" s="31"/>
      <c r="N139" s="32" t="str">
        <f t="shared" si="18"/>
        <v/>
      </c>
      <c r="O139" s="29"/>
      <c r="P139" s="29"/>
      <c r="Q139" s="33" t="str">
        <f t="shared" si="28"/>
        <v/>
      </c>
      <c r="R139" s="35"/>
      <c r="S139" s="36" t="str">
        <f t="shared" si="29"/>
        <v/>
      </c>
      <c r="T139" s="36" t="str">
        <f t="shared" si="30"/>
        <v/>
      </c>
      <c r="U139" s="63"/>
      <c r="V139" s="64"/>
      <c r="W139" s="37"/>
      <c r="X139" s="63"/>
      <c r="Y139" s="67" t="str">
        <f t="shared" si="19"/>
        <v/>
      </c>
      <c r="Z139" s="38" t="str">
        <f t="shared" si="31"/>
        <v/>
      </c>
      <c r="AA139" s="63"/>
      <c r="AB139" s="76" t="str">
        <f t="shared" si="32"/>
        <v/>
      </c>
      <c r="AC139" s="34"/>
      <c r="AD139" s="28"/>
      <c r="AE139" s="78"/>
      <c r="AF139" s="112"/>
      <c r="AG139" s="175"/>
      <c r="AH139" s="176"/>
      <c r="AJ139" s="197" t="str">
        <f t="shared" si="20"/>
        <v/>
      </c>
      <c r="AK139" s="197">
        <f t="shared" si="21"/>
        <v>0</v>
      </c>
      <c r="AL139" s="197" t="str">
        <f t="shared" si="22"/>
        <v/>
      </c>
      <c r="AM139" s="10">
        <f t="shared" si="33"/>
        <v>0</v>
      </c>
      <c r="AN139" s="10" t="str">
        <f t="shared" si="23"/>
        <v/>
      </c>
    </row>
    <row r="140" spans="1:40" s="6" customFormat="1" ht="34.5" customHeight="1">
      <c r="A140" s="92">
        <f t="shared" si="24"/>
        <v>128</v>
      </c>
      <c r="B140" s="98" t="str">
        <f t="shared" si="25"/>
        <v/>
      </c>
      <c r="C140" s="26"/>
      <c r="D140" s="27" t="str">
        <f t="shared" si="26"/>
        <v/>
      </c>
      <c r="E140" s="27" t="str">
        <f t="shared" si="27"/>
        <v/>
      </c>
      <c r="F140" s="173"/>
      <c r="G140" s="28"/>
      <c r="H140" s="28"/>
      <c r="I140" s="29"/>
      <c r="J140" s="30"/>
      <c r="K140" s="31"/>
      <c r="L140" s="30"/>
      <c r="M140" s="31"/>
      <c r="N140" s="32" t="str">
        <f t="shared" ref="N140:N203" si="34">IF(L140="","",L140)</f>
        <v/>
      </c>
      <c r="O140" s="29"/>
      <c r="P140" s="29"/>
      <c r="Q140" s="33" t="str">
        <f t="shared" si="28"/>
        <v/>
      </c>
      <c r="R140" s="35"/>
      <c r="S140" s="36" t="str">
        <f t="shared" si="29"/>
        <v/>
      </c>
      <c r="T140" s="36" t="str">
        <f t="shared" si="30"/>
        <v/>
      </c>
      <c r="U140" s="63"/>
      <c r="V140" s="64"/>
      <c r="W140" s="37"/>
      <c r="X140" s="63"/>
      <c r="Y140" s="67" t="str">
        <f t="shared" ref="Y140:Y203" si="35">IF(W140="","",IF(W140="(最大紙幅)","mmロール紙","mm"))</f>
        <v/>
      </c>
      <c r="Z140" s="38" t="str">
        <f t="shared" si="31"/>
        <v/>
      </c>
      <c r="AA140" s="63"/>
      <c r="AB140" s="76" t="str">
        <f t="shared" si="32"/>
        <v/>
      </c>
      <c r="AC140" s="34"/>
      <c r="AD140" s="28"/>
      <c r="AE140" s="78"/>
      <c r="AF140" s="112"/>
      <c r="AG140" s="175"/>
      <c r="AH140" s="176"/>
      <c r="AJ140" s="197" t="str">
        <f t="shared" si="20"/>
        <v/>
      </c>
      <c r="AK140" s="197">
        <f t="shared" si="21"/>
        <v>0</v>
      </c>
      <c r="AL140" s="197" t="str">
        <f t="shared" si="22"/>
        <v/>
      </c>
      <c r="AM140" s="10">
        <f t="shared" si="33"/>
        <v>0</v>
      </c>
      <c r="AN140" s="10" t="str">
        <f t="shared" si="23"/>
        <v/>
      </c>
    </row>
    <row r="141" spans="1:40" s="6" customFormat="1" ht="34.5" customHeight="1">
      <c r="A141" s="92">
        <f t="shared" si="24"/>
        <v>129</v>
      </c>
      <c r="B141" s="98" t="str">
        <f t="shared" si="25"/>
        <v/>
      </c>
      <c r="C141" s="26"/>
      <c r="D141" s="27" t="str">
        <f t="shared" si="26"/>
        <v/>
      </c>
      <c r="E141" s="27" t="str">
        <f t="shared" si="27"/>
        <v/>
      </c>
      <c r="F141" s="173"/>
      <c r="G141" s="28"/>
      <c r="H141" s="28"/>
      <c r="I141" s="29"/>
      <c r="J141" s="30"/>
      <c r="K141" s="31"/>
      <c r="L141" s="30"/>
      <c r="M141" s="31"/>
      <c r="N141" s="32" t="str">
        <f t="shared" si="34"/>
        <v/>
      </c>
      <c r="O141" s="29"/>
      <c r="P141" s="29"/>
      <c r="Q141" s="33" t="str">
        <f t="shared" si="28"/>
        <v/>
      </c>
      <c r="R141" s="35"/>
      <c r="S141" s="36" t="str">
        <f t="shared" si="29"/>
        <v/>
      </c>
      <c r="T141" s="36" t="str">
        <f t="shared" si="30"/>
        <v/>
      </c>
      <c r="U141" s="63"/>
      <c r="V141" s="64"/>
      <c r="W141" s="37"/>
      <c r="X141" s="63"/>
      <c r="Y141" s="67" t="str">
        <f t="shared" si="35"/>
        <v/>
      </c>
      <c r="Z141" s="38" t="str">
        <f t="shared" si="31"/>
        <v/>
      </c>
      <c r="AA141" s="63"/>
      <c r="AB141" s="76" t="str">
        <f t="shared" si="32"/>
        <v/>
      </c>
      <c r="AC141" s="34"/>
      <c r="AD141" s="28"/>
      <c r="AE141" s="78"/>
      <c r="AF141" s="112"/>
      <c r="AG141" s="175"/>
      <c r="AH141" s="176"/>
      <c r="AJ141" s="197" t="str">
        <f t="shared" ref="AJ141:AJ204" si="36">IF(AND(($B141&lt;&gt;""),(OR(C141="",G141="",H141="",I141="",J141="",K141="",L141="",M141="",O141="",P141="",F141="",R141="",U141="",V141="",W141="",X141="",AA141=""))),1,"")</f>
        <v/>
      </c>
      <c r="AK141" s="197">
        <f t="shared" ref="AK141:AK204" si="37">IF(AND($H141&lt;&gt;"",COUNTIF($H141,"*■*")&gt;0,$AD141=""),1,0)</f>
        <v>0</v>
      </c>
      <c r="AL141" s="197" t="str">
        <f t="shared" ref="AL141:AL204" si="38">IF(H141="","",TEXT(H141,"G/標準"))</f>
        <v/>
      </c>
      <c r="AM141" s="10">
        <f t="shared" si="33"/>
        <v>0</v>
      </c>
      <c r="AN141" s="10" t="str">
        <f t="shared" ref="AN141:AN204" si="39">IF(Q141&lt;1,1,"")</f>
        <v/>
      </c>
    </row>
    <row r="142" spans="1:40" s="6" customFormat="1" ht="34.5" customHeight="1">
      <c r="A142" s="92">
        <f t="shared" ref="A142:A205" si="40">ROW()-12</f>
        <v>130</v>
      </c>
      <c r="B142" s="98" t="str">
        <f t="shared" ref="B142:B205" si="41">IF($C142="","","印刷機械")</f>
        <v/>
      </c>
      <c r="C142" s="26"/>
      <c r="D142" s="27" t="str">
        <f t="shared" ref="D142:D205" si="42">IF($B142&lt;&gt;"",$C$2,"")</f>
        <v/>
      </c>
      <c r="E142" s="27" t="str">
        <f t="shared" ref="E142:E205" si="43">IF($B142&lt;&gt;"",$F$2,"")</f>
        <v/>
      </c>
      <c r="F142" s="173"/>
      <c r="G142" s="28"/>
      <c r="H142" s="28"/>
      <c r="I142" s="29"/>
      <c r="J142" s="30"/>
      <c r="K142" s="31"/>
      <c r="L142" s="30"/>
      <c r="M142" s="31"/>
      <c r="N142" s="32" t="str">
        <f t="shared" si="34"/>
        <v/>
      </c>
      <c r="O142" s="29"/>
      <c r="P142" s="29"/>
      <c r="Q142" s="33" t="str">
        <f t="shared" ref="Q142:Q205" si="44">IFERROR(IF($K142="","",ROUNDDOWN((ABS($K142-$M142)/$K142)/($P142-$O142)*100,1)),"")</f>
        <v/>
      </c>
      <c r="R142" s="35"/>
      <c r="S142" s="36" t="str">
        <f t="shared" ref="S142:S205" si="45">U142&amp;V142</f>
        <v/>
      </c>
      <c r="T142" s="36" t="str">
        <f t="shared" ref="T142:T205" si="46">W142&amp;X142&amp;Y142&amp;Z142&amp;AA142&amp;AB142</f>
        <v/>
      </c>
      <c r="U142" s="63"/>
      <c r="V142" s="64"/>
      <c r="W142" s="37"/>
      <c r="X142" s="63"/>
      <c r="Y142" s="67" t="str">
        <f t="shared" si="35"/>
        <v/>
      </c>
      <c r="Z142" s="38" t="str">
        <f t="shared" ref="Z142:Z205" si="47">IF(W142="","",IF(Y142="mmロール紙","","×"))</f>
        <v/>
      </c>
      <c r="AA142" s="63"/>
      <c r="AB142" s="76" t="str">
        <f t="shared" ref="AB142:AB205" si="48">IF(Y142="mm","mm","")</f>
        <v/>
      </c>
      <c r="AC142" s="34"/>
      <c r="AD142" s="28"/>
      <c r="AE142" s="78"/>
      <c r="AF142" s="112"/>
      <c r="AG142" s="175"/>
      <c r="AH142" s="176"/>
      <c r="AJ142" s="197" t="str">
        <f t="shared" si="36"/>
        <v/>
      </c>
      <c r="AK142" s="197">
        <f t="shared" si="37"/>
        <v>0</v>
      </c>
      <c r="AL142" s="197" t="str">
        <f t="shared" si="38"/>
        <v/>
      </c>
      <c r="AM142" s="10">
        <f t="shared" ref="AM142:AM205" si="49">IF(AL142="",0,COUNTIF($AL$13:$AL$1048576,AL142))</f>
        <v>0</v>
      </c>
      <c r="AN142" s="10" t="str">
        <f t="shared" si="39"/>
        <v/>
      </c>
    </row>
    <row r="143" spans="1:40" s="6" customFormat="1" ht="34.5" customHeight="1">
      <c r="A143" s="92">
        <f t="shared" si="40"/>
        <v>131</v>
      </c>
      <c r="B143" s="98" t="str">
        <f t="shared" si="41"/>
        <v/>
      </c>
      <c r="C143" s="26"/>
      <c r="D143" s="27" t="str">
        <f t="shared" si="42"/>
        <v/>
      </c>
      <c r="E143" s="27" t="str">
        <f t="shared" si="43"/>
        <v/>
      </c>
      <c r="F143" s="173"/>
      <c r="G143" s="28"/>
      <c r="H143" s="28"/>
      <c r="I143" s="29"/>
      <c r="J143" s="30"/>
      <c r="K143" s="31"/>
      <c r="L143" s="30"/>
      <c r="M143" s="31"/>
      <c r="N143" s="32" t="str">
        <f t="shared" si="34"/>
        <v/>
      </c>
      <c r="O143" s="29"/>
      <c r="P143" s="29"/>
      <c r="Q143" s="33" t="str">
        <f t="shared" si="44"/>
        <v/>
      </c>
      <c r="R143" s="35"/>
      <c r="S143" s="36" t="str">
        <f t="shared" si="45"/>
        <v/>
      </c>
      <c r="T143" s="36" t="str">
        <f t="shared" si="46"/>
        <v/>
      </c>
      <c r="U143" s="63"/>
      <c r="V143" s="64"/>
      <c r="W143" s="37"/>
      <c r="X143" s="63"/>
      <c r="Y143" s="67" t="str">
        <f t="shared" si="35"/>
        <v/>
      </c>
      <c r="Z143" s="38" t="str">
        <f t="shared" si="47"/>
        <v/>
      </c>
      <c r="AA143" s="63"/>
      <c r="AB143" s="76" t="str">
        <f t="shared" si="48"/>
        <v/>
      </c>
      <c r="AC143" s="34"/>
      <c r="AD143" s="28"/>
      <c r="AE143" s="78"/>
      <c r="AF143" s="112"/>
      <c r="AG143" s="175"/>
      <c r="AH143" s="176"/>
      <c r="AJ143" s="197" t="str">
        <f t="shared" si="36"/>
        <v/>
      </c>
      <c r="AK143" s="197">
        <f t="shared" si="37"/>
        <v>0</v>
      </c>
      <c r="AL143" s="197" t="str">
        <f t="shared" si="38"/>
        <v/>
      </c>
      <c r="AM143" s="10">
        <f t="shared" si="49"/>
        <v>0</v>
      </c>
      <c r="AN143" s="10" t="str">
        <f t="shared" si="39"/>
        <v/>
      </c>
    </row>
    <row r="144" spans="1:40" s="6" customFormat="1" ht="34.5" customHeight="1">
      <c r="A144" s="92">
        <f t="shared" si="40"/>
        <v>132</v>
      </c>
      <c r="B144" s="98" t="str">
        <f t="shared" si="41"/>
        <v/>
      </c>
      <c r="C144" s="26"/>
      <c r="D144" s="27" t="str">
        <f t="shared" si="42"/>
        <v/>
      </c>
      <c r="E144" s="27" t="str">
        <f t="shared" si="43"/>
        <v/>
      </c>
      <c r="F144" s="173"/>
      <c r="G144" s="28"/>
      <c r="H144" s="28"/>
      <c r="I144" s="29"/>
      <c r="J144" s="30"/>
      <c r="K144" s="31"/>
      <c r="L144" s="30"/>
      <c r="M144" s="31"/>
      <c r="N144" s="32" t="str">
        <f t="shared" si="34"/>
        <v/>
      </c>
      <c r="O144" s="29"/>
      <c r="P144" s="29"/>
      <c r="Q144" s="33" t="str">
        <f t="shared" si="44"/>
        <v/>
      </c>
      <c r="R144" s="35"/>
      <c r="S144" s="36" t="str">
        <f t="shared" si="45"/>
        <v/>
      </c>
      <c r="T144" s="36" t="str">
        <f t="shared" si="46"/>
        <v/>
      </c>
      <c r="U144" s="63"/>
      <c r="V144" s="64"/>
      <c r="W144" s="37"/>
      <c r="X144" s="63"/>
      <c r="Y144" s="67" t="str">
        <f t="shared" si="35"/>
        <v/>
      </c>
      <c r="Z144" s="38" t="str">
        <f t="shared" si="47"/>
        <v/>
      </c>
      <c r="AA144" s="63"/>
      <c r="AB144" s="76" t="str">
        <f t="shared" si="48"/>
        <v/>
      </c>
      <c r="AC144" s="34"/>
      <c r="AD144" s="28"/>
      <c r="AE144" s="78"/>
      <c r="AF144" s="112"/>
      <c r="AG144" s="175"/>
      <c r="AH144" s="176"/>
      <c r="AJ144" s="197" t="str">
        <f t="shared" si="36"/>
        <v/>
      </c>
      <c r="AK144" s="197">
        <f t="shared" si="37"/>
        <v>0</v>
      </c>
      <c r="AL144" s="197" t="str">
        <f t="shared" si="38"/>
        <v/>
      </c>
      <c r="AM144" s="10">
        <f t="shared" si="49"/>
        <v>0</v>
      </c>
      <c r="AN144" s="10" t="str">
        <f t="shared" si="39"/>
        <v/>
      </c>
    </row>
    <row r="145" spans="1:40" s="6" customFormat="1" ht="34.5" customHeight="1">
      <c r="A145" s="92">
        <f t="shared" si="40"/>
        <v>133</v>
      </c>
      <c r="B145" s="98" t="str">
        <f t="shared" si="41"/>
        <v/>
      </c>
      <c r="C145" s="26"/>
      <c r="D145" s="27" t="str">
        <f t="shared" si="42"/>
        <v/>
      </c>
      <c r="E145" s="27" t="str">
        <f t="shared" si="43"/>
        <v/>
      </c>
      <c r="F145" s="173"/>
      <c r="G145" s="28"/>
      <c r="H145" s="28"/>
      <c r="I145" s="29"/>
      <c r="J145" s="30"/>
      <c r="K145" s="31"/>
      <c r="L145" s="30"/>
      <c r="M145" s="31"/>
      <c r="N145" s="32" t="str">
        <f t="shared" si="34"/>
        <v/>
      </c>
      <c r="O145" s="29"/>
      <c r="P145" s="29"/>
      <c r="Q145" s="33" t="str">
        <f t="shared" si="44"/>
        <v/>
      </c>
      <c r="R145" s="35"/>
      <c r="S145" s="36" t="str">
        <f t="shared" si="45"/>
        <v/>
      </c>
      <c r="T145" s="36" t="str">
        <f t="shared" si="46"/>
        <v/>
      </c>
      <c r="U145" s="63"/>
      <c r="V145" s="64"/>
      <c r="W145" s="37"/>
      <c r="X145" s="63"/>
      <c r="Y145" s="67" t="str">
        <f t="shared" si="35"/>
        <v/>
      </c>
      <c r="Z145" s="38" t="str">
        <f t="shared" si="47"/>
        <v/>
      </c>
      <c r="AA145" s="63"/>
      <c r="AB145" s="76" t="str">
        <f t="shared" si="48"/>
        <v/>
      </c>
      <c r="AC145" s="34"/>
      <c r="AD145" s="28"/>
      <c r="AE145" s="78"/>
      <c r="AF145" s="112"/>
      <c r="AG145" s="175"/>
      <c r="AH145" s="176"/>
      <c r="AJ145" s="197" t="str">
        <f t="shared" si="36"/>
        <v/>
      </c>
      <c r="AK145" s="197">
        <f t="shared" si="37"/>
        <v>0</v>
      </c>
      <c r="AL145" s="197" t="str">
        <f t="shared" si="38"/>
        <v/>
      </c>
      <c r="AM145" s="10">
        <f t="shared" si="49"/>
        <v>0</v>
      </c>
      <c r="AN145" s="10" t="str">
        <f t="shared" si="39"/>
        <v/>
      </c>
    </row>
    <row r="146" spans="1:40" s="6" customFormat="1" ht="34.5" customHeight="1">
      <c r="A146" s="92">
        <f t="shared" si="40"/>
        <v>134</v>
      </c>
      <c r="B146" s="98" t="str">
        <f t="shared" si="41"/>
        <v/>
      </c>
      <c r="C146" s="26"/>
      <c r="D146" s="27" t="str">
        <f t="shared" si="42"/>
        <v/>
      </c>
      <c r="E146" s="27" t="str">
        <f t="shared" si="43"/>
        <v/>
      </c>
      <c r="F146" s="173"/>
      <c r="G146" s="28"/>
      <c r="H146" s="28"/>
      <c r="I146" s="29"/>
      <c r="J146" s="30"/>
      <c r="K146" s="31"/>
      <c r="L146" s="30"/>
      <c r="M146" s="31"/>
      <c r="N146" s="32" t="str">
        <f t="shared" si="34"/>
        <v/>
      </c>
      <c r="O146" s="29"/>
      <c r="P146" s="29"/>
      <c r="Q146" s="33" t="str">
        <f t="shared" si="44"/>
        <v/>
      </c>
      <c r="R146" s="35"/>
      <c r="S146" s="36" t="str">
        <f t="shared" si="45"/>
        <v/>
      </c>
      <c r="T146" s="36" t="str">
        <f t="shared" si="46"/>
        <v/>
      </c>
      <c r="U146" s="63"/>
      <c r="V146" s="64"/>
      <c r="W146" s="37"/>
      <c r="X146" s="63"/>
      <c r="Y146" s="67" t="str">
        <f t="shared" si="35"/>
        <v/>
      </c>
      <c r="Z146" s="38" t="str">
        <f t="shared" si="47"/>
        <v/>
      </c>
      <c r="AA146" s="63"/>
      <c r="AB146" s="76" t="str">
        <f t="shared" si="48"/>
        <v/>
      </c>
      <c r="AC146" s="34"/>
      <c r="AD146" s="28"/>
      <c r="AE146" s="78"/>
      <c r="AF146" s="112"/>
      <c r="AG146" s="175"/>
      <c r="AH146" s="176"/>
      <c r="AJ146" s="197" t="str">
        <f t="shared" si="36"/>
        <v/>
      </c>
      <c r="AK146" s="197">
        <f t="shared" si="37"/>
        <v>0</v>
      </c>
      <c r="AL146" s="197" t="str">
        <f t="shared" si="38"/>
        <v/>
      </c>
      <c r="AM146" s="10">
        <f t="shared" si="49"/>
        <v>0</v>
      </c>
      <c r="AN146" s="10" t="str">
        <f t="shared" si="39"/>
        <v/>
      </c>
    </row>
    <row r="147" spans="1:40" s="6" customFormat="1" ht="34.5" customHeight="1">
      <c r="A147" s="92">
        <f t="shared" si="40"/>
        <v>135</v>
      </c>
      <c r="B147" s="98" t="str">
        <f t="shared" si="41"/>
        <v/>
      </c>
      <c r="C147" s="26"/>
      <c r="D147" s="27" t="str">
        <f t="shared" si="42"/>
        <v/>
      </c>
      <c r="E147" s="27" t="str">
        <f t="shared" si="43"/>
        <v/>
      </c>
      <c r="F147" s="173"/>
      <c r="G147" s="28"/>
      <c r="H147" s="28"/>
      <c r="I147" s="29"/>
      <c r="J147" s="30"/>
      <c r="K147" s="31"/>
      <c r="L147" s="30"/>
      <c r="M147" s="31"/>
      <c r="N147" s="32" t="str">
        <f t="shared" si="34"/>
        <v/>
      </c>
      <c r="O147" s="29"/>
      <c r="P147" s="29"/>
      <c r="Q147" s="33" t="str">
        <f t="shared" si="44"/>
        <v/>
      </c>
      <c r="R147" s="35"/>
      <c r="S147" s="36" t="str">
        <f t="shared" si="45"/>
        <v/>
      </c>
      <c r="T147" s="36" t="str">
        <f t="shared" si="46"/>
        <v/>
      </c>
      <c r="U147" s="63"/>
      <c r="V147" s="64"/>
      <c r="W147" s="37"/>
      <c r="X147" s="63"/>
      <c r="Y147" s="67" t="str">
        <f t="shared" si="35"/>
        <v/>
      </c>
      <c r="Z147" s="38" t="str">
        <f t="shared" si="47"/>
        <v/>
      </c>
      <c r="AA147" s="63"/>
      <c r="AB147" s="76" t="str">
        <f t="shared" si="48"/>
        <v/>
      </c>
      <c r="AC147" s="34"/>
      <c r="AD147" s="28"/>
      <c r="AE147" s="78"/>
      <c r="AF147" s="112"/>
      <c r="AG147" s="175"/>
      <c r="AH147" s="176"/>
      <c r="AJ147" s="197" t="str">
        <f t="shared" si="36"/>
        <v/>
      </c>
      <c r="AK147" s="197">
        <f t="shared" si="37"/>
        <v>0</v>
      </c>
      <c r="AL147" s="197" t="str">
        <f t="shared" si="38"/>
        <v/>
      </c>
      <c r="AM147" s="10">
        <f t="shared" si="49"/>
        <v>0</v>
      </c>
      <c r="AN147" s="10" t="str">
        <f t="shared" si="39"/>
        <v/>
      </c>
    </row>
    <row r="148" spans="1:40" s="6" customFormat="1" ht="34.5" customHeight="1">
      <c r="A148" s="92">
        <f t="shared" si="40"/>
        <v>136</v>
      </c>
      <c r="B148" s="98" t="str">
        <f t="shared" si="41"/>
        <v/>
      </c>
      <c r="C148" s="26"/>
      <c r="D148" s="27" t="str">
        <f t="shared" si="42"/>
        <v/>
      </c>
      <c r="E148" s="27" t="str">
        <f t="shared" si="43"/>
        <v/>
      </c>
      <c r="F148" s="173"/>
      <c r="G148" s="28"/>
      <c r="H148" s="28"/>
      <c r="I148" s="29"/>
      <c r="J148" s="30"/>
      <c r="K148" s="31"/>
      <c r="L148" s="30"/>
      <c r="M148" s="31"/>
      <c r="N148" s="32" t="str">
        <f t="shared" si="34"/>
        <v/>
      </c>
      <c r="O148" s="29"/>
      <c r="P148" s="29"/>
      <c r="Q148" s="33" t="str">
        <f t="shared" si="44"/>
        <v/>
      </c>
      <c r="R148" s="35"/>
      <c r="S148" s="36" t="str">
        <f t="shared" si="45"/>
        <v/>
      </c>
      <c r="T148" s="36" t="str">
        <f t="shared" si="46"/>
        <v/>
      </c>
      <c r="U148" s="63"/>
      <c r="V148" s="64"/>
      <c r="W148" s="37"/>
      <c r="X148" s="63"/>
      <c r="Y148" s="67" t="str">
        <f t="shared" si="35"/>
        <v/>
      </c>
      <c r="Z148" s="38" t="str">
        <f t="shared" si="47"/>
        <v/>
      </c>
      <c r="AA148" s="63"/>
      <c r="AB148" s="76" t="str">
        <f t="shared" si="48"/>
        <v/>
      </c>
      <c r="AC148" s="34"/>
      <c r="AD148" s="28"/>
      <c r="AE148" s="78"/>
      <c r="AF148" s="112"/>
      <c r="AG148" s="175"/>
      <c r="AH148" s="176"/>
      <c r="AJ148" s="197" t="str">
        <f t="shared" si="36"/>
        <v/>
      </c>
      <c r="AK148" s="197">
        <f t="shared" si="37"/>
        <v>0</v>
      </c>
      <c r="AL148" s="197" t="str">
        <f t="shared" si="38"/>
        <v/>
      </c>
      <c r="AM148" s="10">
        <f t="shared" si="49"/>
        <v>0</v>
      </c>
      <c r="AN148" s="10" t="str">
        <f t="shared" si="39"/>
        <v/>
      </c>
    </row>
    <row r="149" spans="1:40" s="6" customFormat="1" ht="34.5" customHeight="1">
      <c r="A149" s="92">
        <f t="shared" si="40"/>
        <v>137</v>
      </c>
      <c r="B149" s="98" t="str">
        <f t="shared" si="41"/>
        <v/>
      </c>
      <c r="C149" s="26"/>
      <c r="D149" s="27" t="str">
        <f t="shared" si="42"/>
        <v/>
      </c>
      <c r="E149" s="27" t="str">
        <f t="shared" si="43"/>
        <v/>
      </c>
      <c r="F149" s="173"/>
      <c r="G149" s="28"/>
      <c r="H149" s="28"/>
      <c r="I149" s="29"/>
      <c r="J149" s="30"/>
      <c r="K149" s="31"/>
      <c r="L149" s="30"/>
      <c r="M149" s="31"/>
      <c r="N149" s="32" t="str">
        <f t="shared" si="34"/>
        <v/>
      </c>
      <c r="O149" s="29"/>
      <c r="P149" s="29"/>
      <c r="Q149" s="33" t="str">
        <f t="shared" si="44"/>
        <v/>
      </c>
      <c r="R149" s="35"/>
      <c r="S149" s="36" t="str">
        <f t="shared" si="45"/>
        <v/>
      </c>
      <c r="T149" s="36" t="str">
        <f t="shared" si="46"/>
        <v/>
      </c>
      <c r="U149" s="63"/>
      <c r="V149" s="64"/>
      <c r="W149" s="37"/>
      <c r="X149" s="63"/>
      <c r="Y149" s="67" t="str">
        <f t="shared" si="35"/>
        <v/>
      </c>
      <c r="Z149" s="38" t="str">
        <f t="shared" si="47"/>
        <v/>
      </c>
      <c r="AA149" s="63"/>
      <c r="AB149" s="76" t="str">
        <f t="shared" si="48"/>
        <v/>
      </c>
      <c r="AC149" s="34"/>
      <c r="AD149" s="28"/>
      <c r="AE149" s="78"/>
      <c r="AF149" s="112"/>
      <c r="AG149" s="175"/>
      <c r="AH149" s="176"/>
      <c r="AJ149" s="197" t="str">
        <f t="shared" si="36"/>
        <v/>
      </c>
      <c r="AK149" s="197">
        <f t="shared" si="37"/>
        <v>0</v>
      </c>
      <c r="AL149" s="197" t="str">
        <f t="shared" si="38"/>
        <v/>
      </c>
      <c r="AM149" s="10">
        <f t="shared" si="49"/>
        <v>0</v>
      </c>
      <c r="AN149" s="10" t="str">
        <f t="shared" si="39"/>
        <v/>
      </c>
    </row>
    <row r="150" spans="1:40" s="6" customFormat="1" ht="34.5" customHeight="1">
      <c r="A150" s="92">
        <f t="shared" si="40"/>
        <v>138</v>
      </c>
      <c r="B150" s="98" t="str">
        <f t="shared" si="41"/>
        <v/>
      </c>
      <c r="C150" s="26"/>
      <c r="D150" s="27" t="str">
        <f t="shared" si="42"/>
        <v/>
      </c>
      <c r="E150" s="27" t="str">
        <f t="shared" si="43"/>
        <v/>
      </c>
      <c r="F150" s="173"/>
      <c r="G150" s="28"/>
      <c r="H150" s="28"/>
      <c r="I150" s="29"/>
      <c r="J150" s="30"/>
      <c r="K150" s="31"/>
      <c r="L150" s="30"/>
      <c r="M150" s="31"/>
      <c r="N150" s="32" t="str">
        <f t="shared" si="34"/>
        <v/>
      </c>
      <c r="O150" s="29"/>
      <c r="P150" s="29"/>
      <c r="Q150" s="33" t="str">
        <f t="shared" si="44"/>
        <v/>
      </c>
      <c r="R150" s="35"/>
      <c r="S150" s="36" t="str">
        <f t="shared" si="45"/>
        <v/>
      </c>
      <c r="T150" s="36" t="str">
        <f t="shared" si="46"/>
        <v/>
      </c>
      <c r="U150" s="63"/>
      <c r="V150" s="64"/>
      <c r="W150" s="37"/>
      <c r="X150" s="63"/>
      <c r="Y150" s="67" t="str">
        <f t="shared" si="35"/>
        <v/>
      </c>
      <c r="Z150" s="38" t="str">
        <f t="shared" si="47"/>
        <v/>
      </c>
      <c r="AA150" s="63"/>
      <c r="AB150" s="76" t="str">
        <f t="shared" si="48"/>
        <v/>
      </c>
      <c r="AC150" s="34"/>
      <c r="AD150" s="28"/>
      <c r="AE150" s="78"/>
      <c r="AF150" s="112"/>
      <c r="AG150" s="175"/>
      <c r="AH150" s="176"/>
      <c r="AJ150" s="197" t="str">
        <f t="shared" si="36"/>
        <v/>
      </c>
      <c r="AK150" s="197">
        <f t="shared" si="37"/>
        <v>0</v>
      </c>
      <c r="AL150" s="197" t="str">
        <f t="shared" si="38"/>
        <v/>
      </c>
      <c r="AM150" s="10">
        <f t="shared" si="49"/>
        <v>0</v>
      </c>
      <c r="AN150" s="10" t="str">
        <f t="shared" si="39"/>
        <v/>
      </c>
    </row>
    <row r="151" spans="1:40" s="6" customFormat="1" ht="34.5" customHeight="1">
      <c r="A151" s="92">
        <f t="shared" si="40"/>
        <v>139</v>
      </c>
      <c r="B151" s="98" t="str">
        <f t="shared" si="41"/>
        <v/>
      </c>
      <c r="C151" s="26"/>
      <c r="D151" s="27" t="str">
        <f t="shared" si="42"/>
        <v/>
      </c>
      <c r="E151" s="27" t="str">
        <f t="shared" si="43"/>
        <v/>
      </c>
      <c r="F151" s="173"/>
      <c r="G151" s="28"/>
      <c r="H151" s="28"/>
      <c r="I151" s="29"/>
      <c r="J151" s="30"/>
      <c r="K151" s="31"/>
      <c r="L151" s="30"/>
      <c r="M151" s="31"/>
      <c r="N151" s="32" t="str">
        <f t="shared" si="34"/>
        <v/>
      </c>
      <c r="O151" s="29"/>
      <c r="P151" s="29"/>
      <c r="Q151" s="33" t="str">
        <f t="shared" si="44"/>
        <v/>
      </c>
      <c r="R151" s="35"/>
      <c r="S151" s="36" t="str">
        <f t="shared" si="45"/>
        <v/>
      </c>
      <c r="T151" s="36" t="str">
        <f t="shared" si="46"/>
        <v/>
      </c>
      <c r="U151" s="63"/>
      <c r="V151" s="64"/>
      <c r="W151" s="37"/>
      <c r="X151" s="63"/>
      <c r="Y151" s="67" t="str">
        <f t="shared" si="35"/>
        <v/>
      </c>
      <c r="Z151" s="38" t="str">
        <f t="shared" si="47"/>
        <v/>
      </c>
      <c r="AA151" s="63"/>
      <c r="AB151" s="76" t="str">
        <f t="shared" si="48"/>
        <v/>
      </c>
      <c r="AC151" s="34"/>
      <c r="AD151" s="28"/>
      <c r="AE151" s="78"/>
      <c r="AF151" s="112"/>
      <c r="AG151" s="175"/>
      <c r="AH151" s="176"/>
      <c r="AJ151" s="197" t="str">
        <f t="shared" si="36"/>
        <v/>
      </c>
      <c r="AK151" s="197">
        <f t="shared" si="37"/>
        <v>0</v>
      </c>
      <c r="AL151" s="197" t="str">
        <f t="shared" si="38"/>
        <v/>
      </c>
      <c r="AM151" s="10">
        <f t="shared" si="49"/>
        <v>0</v>
      </c>
      <c r="AN151" s="10" t="str">
        <f t="shared" si="39"/>
        <v/>
      </c>
    </row>
    <row r="152" spans="1:40" s="6" customFormat="1" ht="34.5" customHeight="1">
      <c r="A152" s="92">
        <f t="shared" si="40"/>
        <v>140</v>
      </c>
      <c r="B152" s="98" t="str">
        <f t="shared" si="41"/>
        <v/>
      </c>
      <c r="C152" s="26"/>
      <c r="D152" s="27" t="str">
        <f t="shared" si="42"/>
        <v/>
      </c>
      <c r="E152" s="27" t="str">
        <f t="shared" si="43"/>
        <v/>
      </c>
      <c r="F152" s="173"/>
      <c r="G152" s="28"/>
      <c r="H152" s="28"/>
      <c r="I152" s="29"/>
      <c r="J152" s="30"/>
      <c r="K152" s="31"/>
      <c r="L152" s="30"/>
      <c r="M152" s="31"/>
      <c r="N152" s="32" t="str">
        <f t="shared" si="34"/>
        <v/>
      </c>
      <c r="O152" s="29"/>
      <c r="P152" s="29"/>
      <c r="Q152" s="33" t="str">
        <f t="shared" si="44"/>
        <v/>
      </c>
      <c r="R152" s="35"/>
      <c r="S152" s="36" t="str">
        <f t="shared" si="45"/>
        <v/>
      </c>
      <c r="T152" s="36" t="str">
        <f t="shared" si="46"/>
        <v/>
      </c>
      <c r="U152" s="63"/>
      <c r="V152" s="64"/>
      <c r="W152" s="37"/>
      <c r="X152" s="63"/>
      <c r="Y152" s="67" t="str">
        <f t="shared" si="35"/>
        <v/>
      </c>
      <c r="Z152" s="38" t="str">
        <f t="shared" si="47"/>
        <v/>
      </c>
      <c r="AA152" s="63"/>
      <c r="AB152" s="76" t="str">
        <f t="shared" si="48"/>
        <v/>
      </c>
      <c r="AC152" s="34"/>
      <c r="AD152" s="28"/>
      <c r="AE152" s="78"/>
      <c r="AF152" s="112"/>
      <c r="AG152" s="175"/>
      <c r="AH152" s="176"/>
      <c r="AJ152" s="197" t="str">
        <f t="shared" si="36"/>
        <v/>
      </c>
      <c r="AK152" s="197">
        <f t="shared" si="37"/>
        <v>0</v>
      </c>
      <c r="AL152" s="197" t="str">
        <f t="shared" si="38"/>
        <v/>
      </c>
      <c r="AM152" s="10">
        <f t="shared" si="49"/>
        <v>0</v>
      </c>
      <c r="AN152" s="10" t="str">
        <f t="shared" si="39"/>
        <v/>
      </c>
    </row>
    <row r="153" spans="1:40" s="6" customFormat="1" ht="34.5" customHeight="1">
      <c r="A153" s="92">
        <f t="shared" si="40"/>
        <v>141</v>
      </c>
      <c r="B153" s="98" t="str">
        <f t="shared" si="41"/>
        <v/>
      </c>
      <c r="C153" s="26"/>
      <c r="D153" s="27" t="str">
        <f t="shared" si="42"/>
        <v/>
      </c>
      <c r="E153" s="27" t="str">
        <f t="shared" si="43"/>
        <v/>
      </c>
      <c r="F153" s="173"/>
      <c r="G153" s="28"/>
      <c r="H153" s="28"/>
      <c r="I153" s="29"/>
      <c r="J153" s="30"/>
      <c r="K153" s="31"/>
      <c r="L153" s="30"/>
      <c r="M153" s="31"/>
      <c r="N153" s="32" t="str">
        <f t="shared" si="34"/>
        <v/>
      </c>
      <c r="O153" s="29"/>
      <c r="P153" s="29"/>
      <c r="Q153" s="33" t="str">
        <f t="shared" si="44"/>
        <v/>
      </c>
      <c r="R153" s="35"/>
      <c r="S153" s="36" t="str">
        <f t="shared" si="45"/>
        <v/>
      </c>
      <c r="T153" s="36" t="str">
        <f t="shared" si="46"/>
        <v/>
      </c>
      <c r="U153" s="63"/>
      <c r="V153" s="64"/>
      <c r="W153" s="37"/>
      <c r="X153" s="63"/>
      <c r="Y153" s="67" t="str">
        <f t="shared" si="35"/>
        <v/>
      </c>
      <c r="Z153" s="38" t="str">
        <f t="shared" si="47"/>
        <v/>
      </c>
      <c r="AA153" s="63"/>
      <c r="AB153" s="76" t="str">
        <f t="shared" si="48"/>
        <v/>
      </c>
      <c r="AC153" s="34"/>
      <c r="AD153" s="28"/>
      <c r="AE153" s="78"/>
      <c r="AF153" s="112"/>
      <c r="AG153" s="175"/>
      <c r="AH153" s="176"/>
      <c r="AJ153" s="197" t="str">
        <f t="shared" si="36"/>
        <v/>
      </c>
      <c r="AK153" s="197">
        <f t="shared" si="37"/>
        <v>0</v>
      </c>
      <c r="AL153" s="197" t="str">
        <f t="shared" si="38"/>
        <v/>
      </c>
      <c r="AM153" s="10">
        <f t="shared" si="49"/>
        <v>0</v>
      </c>
      <c r="AN153" s="10" t="str">
        <f t="shared" si="39"/>
        <v/>
      </c>
    </row>
    <row r="154" spans="1:40" s="6" customFormat="1" ht="34.5" customHeight="1">
      <c r="A154" s="92">
        <f t="shared" si="40"/>
        <v>142</v>
      </c>
      <c r="B154" s="98" t="str">
        <f t="shared" si="41"/>
        <v/>
      </c>
      <c r="C154" s="26"/>
      <c r="D154" s="27" t="str">
        <f t="shared" si="42"/>
        <v/>
      </c>
      <c r="E154" s="27" t="str">
        <f t="shared" si="43"/>
        <v/>
      </c>
      <c r="F154" s="173"/>
      <c r="G154" s="28"/>
      <c r="H154" s="28"/>
      <c r="I154" s="29"/>
      <c r="J154" s="30"/>
      <c r="K154" s="31"/>
      <c r="L154" s="30"/>
      <c r="M154" s="31"/>
      <c r="N154" s="32" t="str">
        <f t="shared" si="34"/>
        <v/>
      </c>
      <c r="O154" s="29"/>
      <c r="P154" s="29"/>
      <c r="Q154" s="33" t="str">
        <f t="shared" si="44"/>
        <v/>
      </c>
      <c r="R154" s="35"/>
      <c r="S154" s="36" t="str">
        <f t="shared" si="45"/>
        <v/>
      </c>
      <c r="T154" s="36" t="str">
        <f t="shared" si="46"/>
        <v/>
      </c>
      <c r="U154" s="63"/>
      <c r="V154" s="64"/>
      <c r="W154" s="37"/>
      <c r="X154" s="63"/>
      <c r="Y154" s="67" t="str">
        <f t="shared" si="35"/>
        <v/>
      </c>
      <c r="Z154" s="38" t="str">
        <f t="shared" si="47"/>
        <v/>
      </c>
      <c r="AA154" s="63"/>
      <c r="AB154" s="76" t="str">
        <f t="shared" si="48"/>
        <v/>
      </c>
      <c r="AC154" s="34"/>
      <c r="AD154" s="28"/>
      <c r="AE154" s="78"/>
      <c r="AF154" s="112"/>
      <c r="AG154" s="175"/>
      <c r="AH154" s="176"/>
      <c r="AJ154" s="197" t="str">
        <f t="shared" si="36"/>
        <v/>
      </c>
      <c r="AK154" s="197">
        <f t="shared" si="37"/>
        <v>0</v>
      </c>
      <c r="AL154" s="197" t="str">
        <f t="shared" si="38"/>
        <v/>
      </c>
      <c r="AM154" s="10">
        <f t="shared" si="49"/>
        <v>0</v>
      </c>
      <c r="AN154" s="10" t="str">
        <f t="shared" si="39"/>
        <v/>
      </c>
    </row>
    <row r="155" spans="1:40" s="6" customFormat="1" ht="34.5" customHeight="1">
      <c r="A155" s="92">
        <f t="shared" si="40"/>
        <v>143</v>
      </c>
      <c r="B155" s="98" t="str">
        <f t="shared" si="41"/>
        <v/>
      </c>
      <c r="C155" s="26"/>
      <c r="D155" s="27" t="str">
        <f t="shared" si="42"/>
        <v/>
      </c>
      <c r="E155" s="27" t="str">
        <f t="shared" si="43"/>
        <v/>
      </c>
      <c r="F155" s="173"/>
      <c r="G155" s="28"/>
      <c r="H155" s="28"/>
      <c r="I155" s="29"/>
      <c r="J155" s="30"/>
      <c r="K155" s="31"/>
      <c r="L155" s="30"/>
      <c r="M155" s="31"/>
      <c r="N155" s="32" t="str">
        <f t="shared" si="34"/>
        <v/>
      </c>
      <c r="O155" s="29"/>
      <c r="P155" s="29"/>
      <c r="Q155" s="33" t="str">
        <f t="shared" si="44"/>
        <v/>
      </c>
      <c r="R155" s="35"/>
      <c r="S155" s="36" t="str">
        <f t="shared" si="45"/>
        <v/>
      </c>
      <c r="T155" s="36" t="str">
        <f t="shared" si="46"/>
        <v/>
      </c>
      <c r="U155" s="63"/>
      <c r="V155" s="64"/>
      <c r="W155" s="37"/>
      <c r="X155" s="63"/>
      <c r="Y155" s="67" t="str">
        <f t="shared" si="35"/>
        <v/>
      </c>
      <c r="Z155" s="38" t="str">
        <f t="shared" si="47"/>
        <v/>
      </c>
      <c r="AA155" s="63"/>
      <c r="AB155" s="76" t="str">
        <f t="shared" si="48"/>
        <v/>
      </c>
      <c r="AC155" s="34"/>
      <c r="AD155" s="28"/>
      <c r="AE155" s="78"/>
      <c r="AF155" s="112"/>
      <c r="AG155" s="175"/>
      <c r="AH155" s="176"/>
      <c r="AJ155" s="197" t="str">
        <f t="shared" si="36"/>
        <v/>
      </c>
      <c r="AK155" s="197">
        <f t="shared" si="37"/>
        <v>0</v>
      </c>
      <c r="AL155" s="197" t="str">
        <f t="shared" si="38"/>
        <v/>
      </c>
      <c r="AM155" s="10">
        <f t="shared" si="49"/>
        <v>0</v>
      </c>
      <c r="AN155" s="10" t="str">
        <f t="shared" si="39"/>
        <v/>
      </c>
    </row>
    <row r="156" spans="1:40" s="6" customFormat="1" ht="34.5" customHeight="1">
      <c r="A156" s="92">
        <f t="shared" si="40"/>
        <v>144</v>
      </c>
      <c r="B156" s="98" t="str">
        <f t="shared" si="41"/>
        <v/>
      </c>
      <c r="C156" s="26"/>
      <c r="D156" s="27" t="str">
        <f t="shared" si="42"/>
        <v/>
      </c>
      <c r="E156" s="27" t="str">
        <f t="shared" si="43"/>
        <v/>
      </c>
      <c r="F156" s="173"/>
      <c r="G156" s="28"/>
      <c r="H156" s="28"/>
      <c r="I156" s="29"/>
      <c r="J156" s="30"/>
      <c r="K156" s="31"/>
      <c r="L156" s="30"/>
      <c r="M156" s="31"/>
      <c r="N156" s="32" t="str">
        <f t="shared" si="34"/>
        <v/>
      </c>
      <c r="O156" s="29"/>
      <c r="P156" s="29"/>
      <c r="Q156" s="33" t="str">
        <f t="shared" si="44"/>
        <v/>
      </c>
      <c r="R156" s="35"/>
      <c r="S156" s="36" t="str">
        <f t="shared" si="45"/>
        <v/>
      </c>
      <c r="T156" s="36" t="str">
        <f t="shared" si="46"/>
        <v/>
      </c>
      <c r="U156" s="63"/>
      <c r="V156" s="64"/>
      <c r="W156" s="37"/>
      <c r="X156" s="63"/>
      <c r="Y156" s="67" t="str">
        <f t="shared" si="35"/>
        <v/>
      </c>
      <c r="Z156" s="38" t="str">
        <f t="shared" si="47"/>
        <v/>
      </c>
      <c r="AA156" s="63"/>
      <c r="AB156" s="76" t="str">
        <f t="shared" si="48"/>
        <v/>
      </c>
      <c r="AC156" s="34"/>
      <c r="AD156" s="28"/>
      <c r="AE156" s="78"/>
      <c r="AF156" s="112"/>
      <c r="AG156" s="175"/>
      <c r="AH156" s="176"/>
      <c r="AJ156" s="197" t="str">
        <f t="shared" si="36"/>
        <v/>
      </c>
      <c r="AK156" s="197">
        <f t="shared" si="37"/>
        <v>0</v>
      </c>
      <c r="AL156" s="197" t="str">
        <f t="shared" si="38"/>
        <v/>
      </c>
      <c r="AM156" s="10">
        <f t="shared" si="49"/>
        <v>0</v>
      </c>
      <c r="AN156" s="10" t="str">
        <f t="shared" si="39"/>
        <v/>
      </c>
    </row>
    <row r="157" spans="1:40" s="6" customFormat="1" ht="34.5" customHeight="1">
      <c r="A157" s="92">
        <f t="shared" si="40"/>
        <v>145</v>
      </c>
      <c r="B157" s="98" t="str">
        <f t="shared" si="41"/>
        <v/>
      </c>
      <c r="C157" s="26"/>
      <c r="D157" s="27" t="str">
        <f t="shared" si="42"/>
        <v/>
      </c>
      <c r="E157" s="27" t="str">
        <f t="shared" si="43"/>
        <v/>
      </c>
      <c r="F157" s="173"/>
      <c r="G157" s="28"/>
      <c r="H157" s="28"/>
      <c r="I157" s="29"/>
      <c r="J157" s="30"/>
      <c r="K157" s="31"/>
      <c r="L157" s="30"/>
      <c r="M157" s="31"/>
      <c r="N157" s="32" t="str">
        <f t="shared" si="34"/>
        <v/>
      </c>
      <c r="O157" s="29"/>
      <c r="P157" s="29"/>
      <c r="Q157" s="33" t="str">
        <f t="shared" si="44"/>
        <v/>
      </c>
      <c r="R157" s="35"/>
      <c r="S157" s="36" t="str">
        <f t="shared" si="45"/>
        <v/>
      </c>
      <c r="T157" s="36" t="str">
        <f t="shared" si="46"/>
        <v/>
      </c>
      <c r="U157" s="63"/>
      <c r="V157" s="64"/>
      <c r="W157" s="37"/>
      <c r="X157" s="63"/>
      <c r="Y157" s="67" t="str">
        <f t="shared" si="35"/>
        <v/>
      </c>
      <c r="Z157" s="38" t="str">
        <f t="shared" si="47"/>
        <v/>
      </c>
      <c r="AA157" s="63"/>
      <c r="AB157" s="76" t="str">
        <f t="shared" si="48"/>
        <v/>
      </c>
      <c r="AC157" s="34"/>
      <c r="AD157" s="28"/>
      <c r="AE157" s="78"/>
      <c r="AF157" s="112"/>
      <c r="AG157" s="175"/>
      <c r="AH157" s="176"/>
      <c r="AJ157" s="197" t="str">
        <f t="shared" si="36"/>
        <v/>
      </c>
      <c r="AK157" s="197">
        <f t="shared" si="37"/>
        <v>0</v>
      </c>
      <c r="AL157" s="197" t="str">
        <f t="shared" si="38"/>
        <v/>
      </c>
      <c r="AM157" s="10">
        <f t="shared" si="49"/>
        <v>0</v>
      </c>
      <c r="AN157" s="10" t="str">
        <f t="shared" si="39"/>
        <v/>
      </c>
    </row>
    <row r="158" spans="1:40" s="6" customFormat="1" ht="34.5" customHeight="1">
      <c r="A158" s="92">
        <f t="shared" si="40"/>
        <v>146</v>
      </c>
      <c r="B158" s="98" t="str">
        <f t="shared" si="41"/>
        <v/>
      </c>
      <c r="C158" s="26"/>
      <c r="D158" s="27" t="str">
        <f t="shared" si="42"/>
        <v/>
      </c>
      <c r="E158" s="27" t="str">
        <f t="shared" si="43"/>
        <v/>
      </c>
      <c r="F158" s="173"/>
      <c r="G158" s="28"/>
      <c r="H158" s="28"/>
      <c r="I158" s="29"/>
      <c r="J158" s="30"/>
      <c r="K158" s="31"/>
      <c r="L158" s="30"/>
      <c r="M158" s="31"/>
      <c r="N158" s="32" t="str">
        <f t="shared" si="34"/>
        <v/>
      </c>
      <c r="O158" s="29"/>
      <c r="P158" s="29"/>
      <c r="Q158" s="33" t="str">
        <f t="shared" si="44"/>
        <v/>
      </c>
      <c r="R158" s="35"/>
      <c r="S158" s="36" t="str">
        <f t="shared" si="45"/>
        <v/>
      </c>
      <c r="T158" s="36" t="str">
        <f t="shared" si="46"/>
        <v/>
      </c>
      <c r="U158" s="63"/>
      <c r="V158" s="64"/>
      <c r="W158" s="37"/>
      <c r="X158" s="63"/>
      <c r="Y158" s="67" t="str">
        <f t="shared" si="35"/>
        <v/>
      </c>
      <c r="Z158" s="38" t="str">
        <f t="shared" si="47"/>
        <v/>
      </c>
      <c r="AA158" s="63"/>
      <c r="AB158" s="76" t="str">
        <f t="shared" si="48"/>
        <v/>
      </c>
      <c r="AC158" s="34"/>
      <c r="AD158" s="28"/>
      <c r="AE158" s="78"/>
      <c r="AF158" s="112"/>
      <c r="AG158" s="175"/>
      <c r="AH158" s="176"/>
      <c r="AJ158" s="197" t="str">
        <f t="shared" si="36"/>
        <v/>
      </c>
      <c r="AK158" s="197">
        <f t="shared" si="37"/>
        <v>0</v>
      </c>
      <c r="AL158" s="197" t="str">
        <f t="shared" si="38"/>
        <v/>
      </c>
      <c r="AM158" s="10">
        <f t="shared" si="49"/>
        <v>0</v>
      </c>
      <c r="AN158" s="10" t="str">
        <f t="shared" si="39"/>
        <v/>
      </c>
    </row>
    <row r="159" spans="1:40" s="6" customFormat="1" ht="34.5" customHeight="1">
      <c r="A159" s="92">
        <f t="shared" si="40"/>
        <v>147</v>
      </c>
      <c r="B159" s="98" t="str">
        <f t="shared" si="41"/>
        <v/>
      </c>
      <c r="C159" s="26"/>
      <c r="D159" s="27" t="str">
        <f t="shared" si="42"/>
        <v/>
      </c>
      <c r="E159" s="27" t="str">
        <f t="shared" si="43"/>
        <v/>
      </c>
      <c r="F159" s="173"/>
      <c r="G159" s="28"/>
      <c r="H159" s="28"/>
      <c r="I159" s="29"/>
      <c r="J159" s="30"/>
      <c r="K159" s="31"/>
      <c r="L159" s="30"/>
      <c r="M159" s="31"/>
      <c r="N159" s="32" t="str">
        <f t="shared" si="34"/>
        <v/>
      </c>
      <c r="O159" s="29"/>
      <c r="P159" s="29"/>
      <c r="Q159" s="33" t="str">
        <f t="shared" si="44"/>
        <v/>
      </c>
      <c r="R159" s="35"/>
      <c r="S159" s="36" t="str">
        <f t="shared" si="45"/>
        <v/>
      </c>
      <c r="T159" s="36" t="str">
        <f t="shared" si="46"/>
        <v/>
      </c>
      <c r="U159" s="63"/>
      <c r="V159" s="64"/>
      <c r="W159" s="37"/>
      <c r="X159" s="63"/>
      <c r="Y159" s="67" t="str">
        <f t="shared" si="35"/>
        <v/>
      </c>
      <c r="Z159" s="38" t="str">
        <f t="shared" si="47"/>
        <v/>
      </c>
      <c r="AA159" s="63"/>
      <c r="AB159" s="76" t="str">
        <f t="shared" si="48"/>
        <v/>
      </c>
      <c r="AC159" s="34"/>
      <c r="AD159" s="28"/>
      <c r="AE159" s="78"/>
      <c r="AF159" s="112"/>
      <c r="AG159" s="175"/>
      <c r="AH159" s="176"/>
      <c r="AJ159" s="197" t="str">
        <f t="shared" si="36"/>
        <v/>
      </c>
      <c r="AK159" s="197">
        <f t="shared" si="37"/>
        <v>0</v>
      </c>
      <c r="AL159" s="197" t="str">
        <f t="shared" si="38"/>
        <v/>
      </c>
      <c r="AM159" s="10">
        <f t="shared" si="49"/>
        <v>0</v>
      </c>
      <c r="AN159" s="10" t="str">
        <f t="shared" si="39"/>
        <v/>
      </c>
    </row>
    <row r="160" spans="1:40" s="6" customFormat="1" ht="34.5" customHeight="1">
      <c r="A160" s="92">
        <f t="shared" si="40"/>
        <v>148</v>
      </c>
      <c r="B160" s="98" t="str">
        <f t="shared" si="41"/>
        <v/>
      </c>
      <c r="C160" s="26"/>
      <c r="D160" s="27" t="str">
        <f t="shared" si="42"/>
        <v/>
      </c>
      <c r="E160" s="27" t="str">
        <f t="shared" si="43"/>
        <v/>
      </c>
      <c r="F160" s="173"/>
      <c r="G160" s="28"/>
      <c r="H160" s="28"/>
      <c r="I160" s="29"/>
      <c r="J160" s="30"/>
      <c r="K160" s="31"/>
      <c r="L160" s="30"/>
      <c r="M160" s="31"/>
      <c r="N160" s="32" t="str">
        <f t="shared" si="34"/>
        <v/>
      </c>
      <c r="O160" s="29"/>
      <c r="P160" s="29"/>
      <c r="Q160" s="33" t="str">
        <f t="shared" si="44"/>
        <v/>
      </c>
      <c r="R160" s="35"/>
      <c r="S160" s="36" t="str">
        <f t="shared" si="45"/>
        <v/>
      </c>
      <c r="T160" s="36" t="str">
        <f t="shared" si="46"/>
        <v/>
      </c>
      <c r="U160" s="63"/>
      <c r="V160" s="64"/>
      <c r="W160" s="37"/>
      <c r="X160" s="63"/>
      <c r="Y160" s="67" t="str">
        <f t="shared" si="35"/>
        <v/>
      </c>
      <c r="Z160" s="38" t="str">
        <f t="shared" si="47"/>
        <v/>
      </c>
      <c r="AA160" s="63"/>
      <c r="AB160" s="76" t="str">
        <f t="shared" si="48"/>
        <v/>
      </c>
      <c r="AC160" s="34"/>
      <c r="AD160" s="28"/>
      <c r="AE160" s="78"/>
      <c r="AF160" s="112"/>
      <c r="AG160" s="175"/>
      <c r="AH160" s="176"/>
      <c r="AJ160" s="197" t="str">
        <f t="shared" si="36"/>
        <v/>
      </c>
      <c r="AK160" s="197">
        <f t="shared" si="37"/>
        <v>0</v>
      </c>
      <c r="AL160" s="197" t="str">
        <f t="shared" si="38"/>
        <v/>
      </c>
      <c r="AM160" s="10">
        <f t="shared" si="49"/>
        <v>0</v>
      </c>
      <c r="AN160" s="10" t="str">
        <f t="shared" si="39"/>
        <v/>
      </c>
    </row>
    <row r="161" spans="1:40" s="6" customFormat="1" ht="34.5" customHeight="1">
      <c r="A161" s="92">
        <f t="shared" si="40"/>
        <v>149</v>
      </c>
      <c r="B161" s="98" t="str">
        <f t="shared" si="41"/>
        <v/>
      </c>
      <c r="C161" s="26"/>
      <c r="D161" s="27" t="str">
        <f t="shared" si="42"/>
        <v/>
      </c>
      <c r="E161" s="27" t="str">
        <f t="shared" si="43"/>
        <v/>
      </c>
      <c r="F161" s="173"/>
      <c r="G161" s="28"/>
      <c r="H161" s="28"/>
      <c r="I161" s="29"/>
      <c r="J161" s="30"/>
      <c r="K161" s="31"/>
      <c r="L161" s="30"/>
      <c r="M161" s="31"/>
      <c r="N161" s="32" t="str">
        <f t="shared" si="34"/>
        <v/>
      </c>
      <c r="O161" s="29"/>
      <c r="P161" s="29"/>
      <c r="Q161" s="33" t="str">
        <f t="shared" si="44"/>
        <v/>
      </c>
      <c r="R161" s="35"/>
      <c r="S161" s="36" t="str">
        <f t="shared" si="45"/>
        <v/>
      </c>
      <c r="T161" s="36" t="str">
        <f t="shared" si="46"/>
        <v/>
      </c>
      <c r="U161" s="63"/>
      <c r="V161" s="64"/>
      <c r="W161" s="37"/>
      <c r="X161" s="63"/>
      <c r="Y161" s="67" t="str">
        <f t="shared" si="35"/>
        <v/>
      </c>
      <c r="Z161" s="38" t="str">
        <f t="shared" si="47"/>
        <v/>
      </c>
      <c r="AA161" s="63"/>
      <c r="AB161" s="76" t="str">
        <f t="shared" si="48"/>
        <v/>
      </c>
      <c r="AC161" s="34"/>
      <c r="AD161" s="28"/>
      <c r="AE161" s="78"/>
      <c r="AF161" s="112"/>
      <c r="AG161" s="175"/>
      <c r="AH161" s="176"/>
      <c r="AJ161" s="197" t="str">
        <f t="shared" si="36"/>
        <v/>
      </c>
      <c r="AK161" s="197">
        <f t="shared" si="37"/>
        <v>0</v>
      </c>
      <c r="AL161" s="197" t="str">
        <f t="shared" si="38"/>
        <v/>
      </c>
      <c r="AM161" s="10">
        <f t="shared" si="49"/>
        <v>0</v>
      </c>
      <c r="AN161" s="10" t="str">
        <f t="shared" si="39"/>
        <v/>
      </c>
    </row>
    <row r="162" spans="1:40" s="6" customFormat="1" ht="34.5" customHeight="1">
      <c r="A162" s="92">
        <f t="shared" si="40"/>
        <v>150</v>
      </c>
      <c r="B162" s="98" t="str">
        <f t="shared" si="41"/>
        <v/>
      </c>
      <c r="C162" s="26"/>
      <c r="D162" s="27" t="str">
        <f t="shared" si="42"/>
        <v/>
      </c>
      <c r="E162" s="27" t="str">
        <f t="shared" si="43"/>
        <v/>
      </c>
      <c r="F162" s="173"/>
      <c r="G162" s="28"/>
      <c r="H162" s="28"/>
      <c r="I162" s="29"/>
      <c r="J162" s="30"/>
      <c r="K162" s="31"/>
      <c r="L162" s="30"/>
      <c r="M162" s="31"/>
      <c r="N162" s="32" t="str">
        <f t="shared" si="34"/>
        <v/>
      </c>
      <c r="O162" s="29"/>
      <c r="P162" s="29"/>
      <c r="Q162" s="33" t="str">
        <f t="shared" si="44"/>
        <v/>
      </c>
      <c r="R162" s="35"/>
      <c r="S162" s="36" t="str">
        <f t="shared" si="45"/>
        <v/>
      </c>
      <c r="T162" s="36" t="str">
        <f t="shared" si="46"/>
        <v/>
      </c>
      <c r="U162" s="63"/>
      <c r="V162" s="64"/>
      <c r="W162" s="37"/>
      <c r="X162" s="63"/>
      <c r="Y162" s="67" t="str">
        <f t="shared" si="35"/>
        <v/>
      </c>
      <c r="Z162" s="38" t="str">
        <f t="shared" si="47"/>
        <v/>
      </c>
      <c r="AA162" s="63"/>
      <c r="AB162" s="76" t="str">
        <f t="shared" si="48"/>
        <v/>
      </c>
      <c r="AC162" s="34"/>
      <c r="AD162" s="28"/>
      <c r="AE162" s="78"/>
      <c r="AF162" s="112"/>
      <c r="AG162" s="175"/>
      <c r="AH162" s="176"/>
      <c r="AJ162" s="197" t="str">
        <f t="shared" si="36"/>
        <v/>
      </c>
      <c r="AK162" s="197">
        <f t="shared" si="37"/>
        <v>0</v>
      </c>
      <c r="AL162" s="197" t="str">
        <f t="shared" si="38"/>
        <v/>
      </c>
      <c r="AM162" s="10">
        <f t="shared" si="49"/>
        <v>0</v>
      </c>
      <c r="AN162" s="10" t="str">
        <f t="shared" si="39"/>
        <v/>
      </c>
    </row>
    <row r="163" spans="1:40" s="6" customFormat="1" ht="34.5" customHeight="1">
      <c r="A163" s="92">
        <f t="shared" si="40"/>
        <v>151</v>
      </c>
      <c r="B163" s="98" t="str">
        <f t="shared" si="41"/>
        <v/>
      </c>
      <c r="C163" s="26"/>
      <c r="D163" s="27" t="str">
        <f t="shared" si="42"/>
        <v/>
      </c>
      <c r="E163" s="27" t="str">
        <f t="shared" si="43"/>
        <v/>
      </c>
      <c r="F163" s="173"/>
      <c r="G163" s="28"/>
      <c r="H163" s="28"/>
      <c r="I163" s="29"/>
      <c r="J163" s="30"/>
      <c r="K163" s="31"/>
      <c r="L163" s="30"/>
      <c r="M163" s="31"/>
      <c r="N163" s="32" t="str">
        <f t="shared" si="34"/>
        <v/>
      </c>
      <c r="O163" s="29"/>
      <c r="P163" s="29"/>
      <c r="Q163" s="33" t="str">
        <f t="shared" si="44"/>
        <v/>
      </c>
      <c r="R163" s="35"/>
      <c r="S163" s="36" t="str">
        <f t="shared" si="45"/>
        <v/>
      </c>
      <c r="T163" s="36" t="str">
        <f t="shared" si="46"/>
        <v/>
      </c>
      <c r="U163" s="63"/>
      <c r="V163" s="64"/>
      <c r="W163" s="37"/>
      <c r="X163" s="63"/>
      <c r="Y163" s="67" t="str">
        <f t="shared" si="35"/>
        <v/>
      </c>
      <c r="Z163" s="38" t="str">
        <f t="shared" si="47"/>
        <v/>
      </c>
      <c r="AA163" s="63"/>
      <c r="AB163" s="76" t="str">
        <f t="shared" si="48"/>
        <v/>
      </c>
      <c r="AC163" s="34"/>
      <c r="AD163" s="28"/>
      <c r="AE163" s="78"/>
      <c r="AF163" s="112"/>
      <c r="AG163" s="175"/>
      <c r="AH163" s="176"/>
      <c r="AJ163" s="197" t="str">
        <f t="shared" si="36"/>
        <v/>
      </c>
      <c r="AK163" s="197">
        <f t="shared" si="37"/>
        <v>0</v>
      </c>
      <c r="AL163" s="197" t="str">
        <f t="shared" si="38"/>
        <v/>
      </c>
      <c r="AM163" s="10">
        <f t="shared" si="49"/>
        <v>0</v>
      </c>
      <c r="AN163" s="10" t="str">
        <f t="shared" si="39"/>
        <v/>
      </c>
    </row>
    <row r="164" spans="1:40" s="6" customFormat="1" ht="34.5" customHeight="1">
      <c r="A164" s="92">
        <f t="shared" si="40"/>
        <v>152</v>
      </c>
      <c r="B164" s="98" t="str">
        <f t="shared" si="41"/>
        <v/>
      </c>
      <c r="C164" s="26"/>
      <c r="D164" s="27" t="str">
        <f t="shared" si="42"/>
        <v/>
      </c>
      <c r="E164" s="27" t="str">
        <f t="shared" si="43"/>
        <v/>
      </c>
      <c r="F164" s="173"/>
      <c r="G164" s="28"/>
      <c r="H164" s="28"/>
      <c r="I164" s="29"/>
      <c r="J164" s="30"/>
      <c r="K164" s="31"/>
      <c r="L164" s="30"/>
      <c r="M164" s="31"/>
      <c r="N164" s="32" t="str">
        <f t="shared" si="34"/>
        <v/>
      </c>
      <c r="O164" s="29"/>
      <c r="P164" s="29"/>
      <c r="Q164" s="33" t="str">
        <f t="shared" si="44"/>
        <v/>
      </c>
      <c r="R164" s="35"/>
      <c r="S164" s="36" t="str">
        <f t="shared" si="45"/>
        <v/>
      </c>
      <c r="T164" s="36" t="str">
        <f t="shared" si="46"/>
        <v/>
      </c>
      <c r="U164" s="63"/>
      <c r="V164" s="64"/>
      <c r="W164" s="37"/>
      <c r="X164" s="63"/>
      <c r="Y164" s="67" t="str">
        <f t="shared" si="35"/>
        <v/>
      </c>
      <c r="Z164" s="38" t="str">
        <f t="shared" si="47"/>
        <v/>
      </c>
      <c r="AA164" s="63"/>
      <c r="AB164" s="76" t="str">
        <f t="shared" si="48"/>
        <v/>
      </c>
      <c r="AC164" s="34"/>
      <c r="AD164" s="28"/>
      <c r="AE164" s="78"/>
      <c r="AF164" s="112"/>
      <c r="AG164" s="175"/>
      <c r="AH164" s="176"/>
      <c r="AJ164" s="197" t="str">
        <f t="shared" si="36"/>
        <v/>
      </c>
      <c r="AK164" s="197">
        <f t="shared" si="37"/>
        <v>0</v>
      </c>
      <c r="AL164" s="197" t="str">
        <f t="shared" si="38"/>
        <v/>
      </c>
      <c r="AM164" s="10">
        <f t="shared" si="49"/>
        <v>0</v>
      </c>
      <c r="AN164" s="10" t="str">
        <f t="shared" si="39"/>
        <v/>
      </c>
    </row>
    <row r="165" spans="1:40" s="6" customFormat="1" ht="34.5" customHeight="1">
      <c r="A165" s="92">
        <f t="shared" si="40"/>
        <v>153</v>
      </c>
      <c r="B165" s="98" t="str">
        <f t="shared" si="41"/>
        <v/>
      </c>
      <c r="C165" s="26"/>
      <c r="D165" s="27" t="str">
        <f t="shared" si="42"/>
        <v/>
      </c>
      <c r="E165" s="27" t="str">
        <f t="shared" si="43"/>
        <v/>
      </c>
      <c r="F165" s="173"/>
      <c r="G165" s="28"/>
      <c r="H165" s="28"/>
      <c r="I165" s="29"/>
      <c r="J165" s="30"/>
      <c r="K165" s="31"/>
      <c r="L165" s="30"/>
      <c r="M165" s="31"/>
      <c r="N165" s="32" t="str">
        <f t="shared" si="34"/>
        <v/>
      </c>
      <c r="O165" s="29"/>
      <c r="P165" s="29"/>
      <c r="Q165" s="33" t="str">
        <f t="shared" si="44"/>
        <v/>
      </c>
      <c r="R165" s="35"/>
      <c r="S165" s="36" t="str">
        <f t="shared" si="45"/>
        <v/>
      </c>
      <c r="T165" s="36" t="str">
        <f t="shared" si="46"/>
        <v/>
      </c>
      <c r="U165" s="63"/>
      <c r="V165" s="64"/>
      <c r="W165" s="37"/>
      <c r="X165" s="63"/>
      <c r="Y165" s="67" t="str">
        <f t="shared" si="35"/>
        <v/>
      </c>
      <c r="Z165" s="38" t="str">
        <f t="shared" si="47"/>
        <v/>
      </c>
      <c r="AA165" s="63"/>
      <c r="AB165" s="76" t="str">
        <f t="shared" si="48"/>
        <v/>
      </c>
      <c r="AC165" s="34"/>
      <c r="AD165" s="28"/>
      <c r="AE165" s="78"/>
      <c r="AF165" s="112"/>
      <c r="AG165" s="175"/>
      <c r="AH165" s="176"/>
      <c r="AJ165" s="197" t="str">
        <f t="shared" si="36"/>
        <v/>
      </c>
      <c r="AK165" s="197">
        <f t="shared" si="37"/>
        <v>0</v>
      </c>
      <c r="AL165" s="197" t="str">
        <f t="shared" si="38"/>
        <v/>
      </c>
      <c r="AM165" s="10">
        <f t="shared" si="49"/>
        <v>0</v>
      </c>
      <c r="AN165" s="10" t="str">
        <f t="shared" si="39"/>
        <v/>
      </c>
    </row>
    <row r="166" spans="1:40" s="6" customFormat="1" ht="34.5" customHeight="1">
      <c r="A166" s="92">
        <f t="shared" si="40"/>
        <v>154</v>
      </c>
      <c r="B166" s="98" t="str">
        <f t="shared" si="41"/>
        <v/>
      </c>
      <c r="C166" s="26"/>
      <c r="D166" s="27" t="str">
        <f t="shared" si="42"/>
        <v/>
      </c>
      <c r="E166" s="27" t="str">
        <f t="shared" si="43"/>
        <v/>
      </c>
      <c r="F166" s="173"/>
      <c r="G166" s="28"/>
      <c r="H166" s="28"/>
      <c r="I166" s="29"/>
      <c r="J166" s="30"/>
      <c r="K166" s="31"/>
      <c r="L166" s="30"/>
      <c r="M166" s="31"/>
      <c r="N166" s="32" t="str">
        <f t="shared" si="34"/>
        <v/>
      </c>
      <c r="O166" s="29"/>
      <c r="P166" s="29"/>
      <c r="Q166" s="33" t="str">
        <f t="shared" si="44"/>
        <v/>
      </c>
      <c r="R166" s="35"/>
      <c r="S166" s="36" t="str">
        <f t="shared" si="45"/>
        <v/>
      </c>
      <c r="T166" s="36" t="str">
        <f t="shared" si="46"/>
        <v/>
      </c>
      <c r="U166" s="63"/>
      <c r="V166" s="64"/>
      <c r="W166" s="37"/>
      <c r="X166" s="63"/>
      <c r="Y166" s="67" t="str">
        <f t="shared" si="35"/>
        <v/>
      </c>
      <c r="Z166" s="38" t="str">
        <f t="shared" si="47"/>
        <v/>
      </c>
      <c r="AA166" s="63"/>
      <c r="AB166" s="76" t="str">
        <f t="shared" si="48"/>
        <v/>
      </c>
      <c r="AC166" s="34"/>
      <c r="AD166" s="28"/>
      <c r="AE166" s="78"/>
      <c r="AF166" s="112"/>
      <c r="AG166" s="175"/>
      <c r="AH166" s="176"/>
      <c r="AJ166" s="197" t="str">
        <f t="shared" si="36"/>
        <v/>
      </c>
      <c r="AK166" s="197">
        <f t="shared" si="37"/>
        <v>0</v>
      </c>
      <c r="AL166" s="197" t="str">
        <f t="shared" si="38"/>
        <v/>
      </c>
      <c r="AM166" s="10">
        <f t="shared" si="49"/>
        <v>0</v>
      </c>
      <c r="AN166" s="10" t="str">
        <f t="shared" si="39"/>
        <v/>
      </c>
    </row>
    <row r="167" spans="1:40" s="6" customFormat="1" ht="34.5" customHeight="1">
      <c r="A167" s="92">
        <f t="shared" si="40"/>
        <v>155</v>
      </c>
      <c r="B167" s="98" t="str">
        <f t="shared" si="41"/>
        <v/>
      </c>
      <c r="C167" s="26"/>
      <c r="D167" s="27" t="str">
        <f t="shared" si="42"/>
        <v/>
      </c>
      <c r="E167" s="27" t="str">
        <f t="shared" si="43"/>
        <v/>
      </c>
      <c r="F167" s="173"/>
      <c r="G167" s="28"/>
      <c r="H167" s="28"/>
      <c r="I167" s="29"/>
      <c r="J167" s="30"/>
      <c r="K167" s="31"/>
      <c r="L167" s="30"/>
      <c r="M167" s="31"/>
      <c r="N167" s="32" t="str">
        <f t="shared" si="34"/>
        <v/>
      </c>
      <c r="O167" s="29"/>
      <c r="P167" s="29"/>
      <c r="Q167" s="33" t="str">
        <f t="shared" si="44"/>
        <v/>
      </c>
      <c r="R167" s="35"/>
      <c r="S167" s="36" t="str">
        <f t="shared" si="45"/>
        <v/>
      </c>
      <c r="T167" s="36" t="str">
        <f t="shared" si="46"/>
        <v/>
      </c>
      <c r="U167" s="63"/>
      <c r="V167" s="64"/>
      <c r="W167" s="37"/>
      <c r="X167" s="63"/>
      <c r="Y167" s="67" t="str">
        <f t="shared" si="35"/>
        <v/>
      </c>
      <c r="Z167" s="38" t="str">
        <f t="shared" si="47"/>
        <v/>
      </c>
      <c r="AA167" s="63"/>
      <c r="AB167" s="76" t="str">
        <f t="shared" si="48"/>
        <v/>
      </c>
      <c r="AC167" s="34"/>
      <c r="AD167" s="28"/>
      <c r="AE167" s="78"/>
      <c r="AF167" s="112"/>
      <c r="AG167" s="175"/>
      <c r="AH167" s="176"/>
      <c r="AJ167" s="197" t="str">
        <f t="shared" si="36"/>
        <v/>
      </c>
      <c r="AK167" s="197">
        <f t="shared" si="37"/>
        <v>0</v>
      </c>
      <c r="AL167" s="197" t="str">
        <f t="shared" si="38"/>
        <v/>
      </c>
      <c r="AM167" s="10">
        <f t="shared" si="49"/>
        <v>0</v>
      </c>
      <c r="AN167" s="10" t="str">
        <f t="shared" si="39"/>
        <v/>
      </c>
    </row>
    <row r="168" spans="1:40" s="6" customFormat="1" ht="34.5" customHeight="1">
      <c r="A168" s="92">
        <f t="shared" si="40"/>
        <v>156</v>
      </c>
      <c r="B168" s="98" t="str">
        <f t="shared" si="41"/>
        <v/>
      </c>
      <c r="C168" s="26"/>
      <c r="D168" s="27" t="str">
        <f t="shared" si="42"/>
        <v/>
      </c>
      <c r="E168" s="27" t="str">
        <f t="shared" si="43"/>
        <v/>
      </c>
      <c r="F168" s="173"/>
      <c r="G168" s="28"/>
      <c r="H168" s="28"/>
      <c r="I168" s="29"/>
      <c r="J168" s="30"/>
      <c r="K168" s="31"/>
      <c r="L168" s="30"/>
      <c r="M168" s="31"/>
      <c r="N168" s="32" t="str">
        <f t="shared" si="34"/>
        <v/>
      </c>
      <c r="O168" s="29"/>
      <c r="P168" s="29"/>
      <c r="Q168" s="33" t="str">
        <f t="shared" si="44"/>
        <v/>
      </c>
      <c r="R168" s="35"/>
      <c r="S168" s="36" t="str">
        <f t="shared" si="45"/>
        <v/>
      </c>
      <c r="T168" s="36" t="str">
        <f t="shared" si="46"/>
        <v/>
      </c>
      <c r="U168" s="63"/>
      <c r="V168" s="64"/>
      <c r="W168" s="37"/>
      <c r="X168" s="63"/>
      <c r="Y168" s="67" t="str">
        <f t="shared" si="35"/>
        <v/>
      </c>
      <c r="Z168" s="38" t="str">
        <f t="shared" si="47"/>
        <v/>
      </c>
      <c r="AA168" s="63"/>
      <c r="AB168" s="76" t="str">
        <f t="shared" si="48"/>
        <v/>
      </c>
      <c r="AC168" s="34"/>
      <c r="AD168" s="28"/>
      <c r="AE168" s="78"/>
      <c r="AF168" s="112"/>
      <c r="AG168" s="175"/>
      <c r="AH168" s="176"/>
      <c r="AJ168" s="197" t="str">
        <f t="shared" si="36"/>
        <v/>
      </c>
      <c r="AK168" s="197">
        <f t="shared" si="37"/>
        <v>0</v>
      </c>
      <c r="AL168" s="197" t="str">
        <f t="shared" si="38"/>
        <v/>
      </c>
      <c r="AM168" s="10">
        <f t="shared" si="49"/>
        <v>0</v>
      </c>
      <c r="AN168" s="10" t="str">
        <f t="shared" si="39"/>
        <v/>
      </c>
    </row>
    <row r="169" spans="1:40" s="6" customFormat="1" ht="34.5" customHeight="1">
      <c r="A169" s="92">
        <f t="shared" si="40"/>
        <v>157</v>
      </c>
      <c r="B169" s="98" t="str">
        <f t="shared" si="41"/>
        <v/>
      </c>
      <c r="C169" s="26"/>
      <c r="D169" s="27" t="str">
        <f t="shared" si="42"/>
        <v/>
      </c>
      <c r="E169" s="27" t="str">
        <f t="shared" si="43"/>
        <v/>
      </c>
      <c r="F169" s="173"/>
      <c r="G169" s="28"/>
      <c r="H169" s="28"/>
      <c r="I169" s="29"/>
      <c r="J169" s="30"/>
      <c r="K169" s="31"/>
      <c r="L169" s="30"/>
      <c r="M169" s="31"/>
      <c r="N169" s="32" t="str">
        <f t="shared" si="34"/>
        <v/>
      </c>
      <c r="O169" s="29"/>
      <c r="P169" s="29"/>
      <c r="Q169" s="33" t="str">
        <f t="shared" si="44"/>
        <v/>
      </c>
      <c r="R169" s="35"/>
      <c r="S169" s="36" t="str">
        <f t="shared" si="45"/>
        <v/>
      </c>
      <c r="T169" s="36" t="str">
        <f t="shared" si="46"/>
        <v/>
      </c>
      <c r="U169" s="63"/>
      <c r="V169" s="64"/>
      <c r="W169" s="37"/>
      <c r="X169" s="63"/>
      <c r="Y169" s="67" t="str">
        <f t="shared" si="35"/>
        <v/>
      </c>
      <c r="Z169" s="38" t="str">
        <f t="shared" si="47"/>
        <v/>
      </c>
      <c r="AA169" s="63"/>
      <c r="AB169" s="76" t="str">
        <f t="shared" si="48"/>
        <v/>
      </c>
      <c r="AC169" s="34"/>
      <c r="AD169" s="28"/>
      <c r="AE169" s="78"/>
      <c r="AF169" s="112"/>
      <c r="AG169" s="175"/>
      <c r="AH169" s="176"/>
      <c r="AJ169" s="197" t="str">
        <f t="shared" si="36"/>
        <v/>
      </c>
      <c r="AK169" s="197">
        <f t="shared" si="37"/>
        <v>0</v>
      </c>
      <c r="AL169" s="197" t="str">
        <f t="shared" si="38"/>
        <v/>
      </c>
      <c r="AM169" s="10">
        <f t="shared" si="49"/>
        <v>0</v>
      </c>
      <c r="AN169" s="10" t="str">
        <f t="shared" si="39"/>
        <v/>
      </c>
    </row>
    <row r="170" spans="1:40" s="6" customFormat="1" ht="34.5" customHeight="1">
      <c r="A170" s="92">
        <f t="shared" si="40"/>
        <v>158</v>
      </c>
      <c r="B170" s="98" t="str">
        <f t="shared" si="41"/>
        <v/>
      </c>
      <c r="C170" s="26"/>
      <c r="D170" s="27" t="str">
        <f t="shared" si="42"/>
        <v/>
      </c>
      <c r="E170" s="27" t="str">
        <f t="shared" si="43"/>
        <v/>
      </c>
      <c r="F170" s="173"/>
      <c r="G170" s="28"/>
      <c r="H170" s="28"/>
      <c r="I170" s="29"/>
      <c r="J170" s="30"/>
      <c r="K170" s="31"/>
      <c r="L170" s="30"/>
      <c r="M170" s="31"/>
      <c r="N170" s="32" t="str">
        <f t="shared" si="34"/>
        <v/>
      </c>
      <c r="O170" s="29"/>
      <c r="P170" s="29"/>
      <c r="Q170" s="33" t="str">
        <f t="shared" si="44"/>
        <v/>
      </c>
      <c r="R170" s="35"/>
      <c r="S170" s="36" t="str">
        <f t="shared" si="45"/>
        <v/>
      </c>
      <c r="T170" s="36" t="str">
        <f t="shared" si="46"/>
        <v/>
      </c>
      <c r="U170" s="63"/>
      <c r="V170" s="64"/>
      <c r="W170" s="37"/>
      <c r="X170" s="63"/>
      <c r="Y170" s="67" t="str">
        <f t="shared" si="35"/>
        <v/>
      </c>
      <c r="Z170" s="38" t="str">
        <f t="shared" si="47"/>
        <v/>
      </c>
      <c r="AA170" s="63"/>
      <c r="AB170" s="76" t="str">
        <f t="shared" si="48"/>
        <v/>
      </c>
      <c r="AC170" s="34"/>
      <c r="AD170" s="28"/>
      <c r="AE170" s="78"/>
      <c r="AF170" s="112"/>
      <c r="AG170" s="175"/>
      <c r="AH170" s="176"/>
      <c r="AJ170" s="197" t="str">
        <f t="shared" si="36"/>
        <v/>
      </c>
      <c r="AK170" s="197">
        <f t="shared" si="37"/>
        <v>0</v>
      </c>
      <c r="AL170" s="197" t="str">
        <f t="shared" si="38"/>
        <v/>
      </c>
      <c r="AM170" s="10">
        <f t="shared" si="49"/>
        <v>0</v>
      </c>
      <c r="AN170" s="10" t="str">
        <f t="shared" si="39"/>
        <v/>
      </c>
    </row>
    <row r="171" spans="1:40" s="6" customFormat="1" ht="34.5" customHeight="1">
      <c r="A171" s="92">
        <f t="shared" si="40"/>
        <v>159</v>
      </c>
      <c r="B171" s="98" t="str">
        <f t="shared" si="41"/>
        <v/>
      </c>
      <c r="C171" s="26"/>
      <c r="D171" s="27" t="str">
        <f t="shared" si="42"/>
        <v/>
      </c>
      <c r="E171" s="27" t="str">
        <f t="shared" si="43"/>
        <v/>
      </c>
      <c r="F171" s="173"/>
      <c r="G171" s="28"/>
      <c r="H171" s="28"/>
      <c r="I171" s="29"/>
      <c r="J171" s="30"/>
      <c r="K171" s="31"/>
      <c r="L171" s="30"/>
      <c r="M171" s="31"/>
      <c r="N171" s="32" t="str">
        <f t="shared" si="34"/>
        <v/>
      </c>
      <c r="O171" s="29"/>
      <c r="P171" s="29"/>
      <c r="Q171" s="33" t="str">
        <f t="shared" si="44"/>
        <v/>
      </c>
      <c r="R171" s="35"/>
      <c r="S171" s="36" t="str">
        <f t="shared" si="45"/>
        <v/>
      </c>
      <c r="T171" s="36" t="str">
        <f t="shared" si="46"/>
        <v/>
      </c>
      <c r="U171" s="63"/>
      <c r="V171" s="64"/>
      <c r="W171" s="37"/>
      <c r="X171" s="63"/>
      <c r="Y171" s="67" t="str">
        <f t="shared" si="35"/>
        <v/>
      </c>
      <c r="Z171" s="38" t="str">
        <f t="shared" si="47"/>
        <v/>
      </c>
      <c r="AA171" s="63"/>
      <c r="AB171" s="76" t="str">
        <f t="shared" si="48"/>
        <v/>
      </c>
      <c r="AC171" s="34"/>
      <c r="AD171" s="28"/>
      <c r="AE171" s="78"/>
      <c r="AF171" s="112"/>
      <c r="AG171" s="175"/>
      <c r="AH171" s="176"/>
      <c r="AJ171" s="197" t="str">
        <f t="shared" si="36"/>
        <v/>
      </c>
      <c r="AK171" s="197">
        <f t="shared" si="37"/>
        <v>0</v>
      </c>
      <c r="AL171" s="197" t="str">
        <f t="shared" si="38"/>
        <v/>
      </c>
      <c r="AM171" s="10">
        <f t="shared" si="49"/>
        <v>0</v>
      </c>
      <c r="AN171" s="10" t="str">
        <f t="shared" si="39"/>
        <v/>
      </c>
    </row>
    <row r="172" spans="1:40" s="6" customFormat="1" ht="34.5" customHeight="1">
      <c r="A172" s="92">
        <f t="shared" si="40"/>
        <v>160</v>
      </c>
      <c r="B172" s="98" t="str">
        <f t="shared" si="41"/>
        <v/>
      </c>
      <c r="C172" s="26"/>
      <c r="D172" s="27" t="str">
        <f t="shared" si="42"/>
        <v/>
      </c>
      <c r="E172" s="27" t="str">
        <f t="shared" si="43"/>
        <v/>
      </c>
      <c r="F172" s="173"/>
      <c r="G172" s="28"/>
      <c r="H172" s="28"/>
      <c r="I172" s="29"/>
      <c r="J172" s="30"/>
      <c r="K172" s="31"/>
      <c r="L172" s="30"/>
      <c r="M172" s="31"/>
      <c r="N172" s="32" t="str">
        <f t="shared" si="34"/>
        <v/>
      </c>
      <c r="O172" s="29"/>
      <c r="P172" s="29"/>
      <c r="Q172" s="33" t="str">
        <f t="shared" si="44"/>
        <v/>
      </c>
      <c r="R172" s="35"/>
      <c r="S172" s="36" t="str">
        <f t="shared" si="45"/>
        <v/>
      </c>
      <c r="T172" s="36" t="str">
        <f t="shared" si="46"/>
        <v/>
      </c>
      <c r="U172" s="63"/>
      <c r="V172" s="64"/>
      <c r="W172" s="37"/>
      <c r="X172" s="63"/>
      <c r="Y172" s="67" t="str">
        <f t="shared" si="35"/>
        <v/>
      </c>
      <c r="Z172" s="38" t="str">
        <f t="shared" si="47"/>
        <v/>
      </c>
      <c r="AA172" s="63"/>
      <c r="AB172" s="76" t="str">
        <f t="shared" si="48"/>
        <v/>
      </c>
      <c r="AC172" s="34"/>
      <c r="AD172" s="28"/>
      <c r="AE172" s="78"/>
      <c r="AF172" s="112"/>
      <c r="AG172" s="175"/>
      <c r="AH172" s="176"/>
      <c r="AJ172" s="197" t="str">
        <f t="shared" si="36"/>
        <v/>
      </c>
      <c r="AK172" s="197">
        <f t="shared" si="37"/>
        <v>0</v>
      </c>
      <c r="AL172" s="197" t="str">
        <f t="shared" si="38"/>
        <v/>
      </c>
      <c r="AM172" s="10">
        <f t="shared" si="49"/>
        <v>0</v>
      </c>
      <c r="AN172" s="10" t="str">
        <f t="shared" si="39"/>
        <v/>
      </c>
    </row>
    <row r="173" spans="1:40" s="6" customFormat="1" ht="34.5" customHeight="1">
      <c r="A173" s="92">
        <f t="shared" si="40"/>
        <v>161</v>
      </c>
      <c r="B173" s="98" t="str">
        <f t="shared" si="41"/>
        <v/>
      </c>
      <c r="C173" s="26"/>
      <c r="D173" s="27" t="str">
        <f t="shared" si="42"/>
        <v/>
      </c>
      <c r="E173" s="27" t="str">
        <f t="shared" si="43"/>
        <v/>
      </c>
      <c r="F173" s="173"/>
      <c r="G173" s="28"/>
      <c r="H173" s="28"/>
      <c r="I173" s="29"/>
      <c r="J173" s="30"/>
      <c r="K173" s="31"/>
      <c r="L173" s="30"/>
      <c r="M173" s="31"/>
      <c r="N173" s="32" t="str">
        <f t="shared" si="34"/>
        <v/>
      </c>
      <c r="O173" s="29"/>
      <c r="P173" s="29"/>
      <c r="Q173" s="33" t="str">
        <f t="shared" si="44"/>
        <v/>
      </c>
      <c r="R173" s="35"/>
      <c r="S173" s="36" t="str">
        <f t="shared" si="45"/>
        <v/>
      </c>
      <c r="T173" s="36" t="str">
        <f t="shared" si="46"/>
        <v/>
      </c>
      <c r="U173" s="63"/>
      <c r="V173" s="64"/>
      <c r="W173" s="37"/>
      <c r="X173" s="63"/>
      <c r="Y173" s="67" t="str">
        <f t="shared" si="35"/>
        <v/>
      </c>
      <c r="Z173" s="38" t="str">
        <f t="shared" si="47"/>
        <v/>
      </c>
      <c r="AA173" s="63"/>
      <c r="AB173" s="76" t="str">
        <f t="shared" si="48"/>
        <v/>
      </c>
      <c r="AC173" s="34"/>
      <c r="AD173" s="28"/>
      <c r="AE173" s="78"/>
      <c r="AF173" s="112"/>
      <c r="AG173" s="175"/>
      <c r="AH173" s="176"/>
      <c r="AJ173" s="197" t="str">
        <f t="shared" si="36"/>
        <v/>
      </c>
      <c r="AK173" s="197">
        <f t="shared" si="37"/>
        <v>0</v>
      </c>
      <c r="AL173" s="197" t="str">
        <f t="shared" si="38"/>
        <v/>
      </c>
      <c r="AM173" s="10">
        <f t="shared" si="49"/>
        <v>0</v>
      </c>
      <c r="AN173" s="10" t="str">
        <f t="shared" si="39"/>
        <v/>
      </c>
    </row>
    <row r="174" spans="1:40" s="6" customFormat="1" ht="34.5" customHeight="1">
      <c r="A174" s="92">
        <f t="shared" si="40"/>
        <v>162</v>
      </c>
      <c r="B174" s="98" t="str">
        <f t="shared" si="41"/>
        <v/>
      </c>
      <c r="C174" s="26"/>
      <c r="D174" s="27" t="str">
        <f t="shared" si="42"/>
        <v/>
      </c>
      <c r="E174" s="27" t="str">
        <f t="shared" si="43"/>
        <v/>
      </c>
      <c r="F174" s="173"/>
      <c r="G174" s="28"/>
      <c r="H174" s="28"/>
      <c r="I174" s="29"/>
      <c r="J174" s="30"/>
      <c r="K174" s="31"/>
      <c r="L174" s="30"/>
      <c r="M174" s="31"/>
      <c r="N174" s="32" t="str">
        <f t="shared" si="34"/>
        <v/>
      </c>
      <c r="O174" s="29"/>
      <c r="P174" s="29"/>
      <c r="Q174" s="33" t="str">
        <f t="shared" si="44"/>
        <v/>
      </c>
      <c r="R174" s="35"/>
      <c r="S174" s="36" t="str">
        <f t="shared" si="45"/>
        <v/>
      </c>
      <c r="T174" s="36" t="str">
        <f t="shared" si="46"/>
        <v/>
      </c>
      <c r="U174" s="63"/>
      <c r="V174" s="64"/>
      <c r="W174" s="37"/>
      <c r="X174" s="63"/>
      <c r="Y174" s="67" t="str">
        <f t="shared" si="35"/>
        <v/>
      </c>
      <c r="Z174" s="38" t="str">
        <f t="shared" si="47"/>
        <v/>
      </c>
      <c r="AA174" s="63"/>
      <c r="AB174" s="76" t="str">
        <f t="shared" si="48"/>
        <v/>
      </c>
      <c r="AC174" s="34"/>
      <c r="AD174" s="28"/>
      <c r="AE174" s="78"/>
      <c r="AF174" s="112"/>
      <c r="AG174" s="175"/>
      <c r="AH174" s="176"/>
      <c r="AJ174" s="197" t="str">
        <f t="shared" si="36"/>
        <v/>
      </c>
      <c r="AK174" s="197">
        <f t="shared" si="37"/>
        <v>0</v>
      </c>
      <c r="AL174" s="197" t="str">
        <f t="shared" si="38"/>
        <v/>
      </c>
      <c r="AM174" s="10">
        <f t="shared" si="49"/>
        <v>0</v>
      </c>
      <c r="AN174" s="10" t="str">
        <f t="shared" si="39"/>
        <v/>
      </c>
    </row>
    <row r="175" spans="1:40" s="6" customFormat="1" ht="34.5" customHeight="1">
      <c r="A175" s="92">
        <f t="shared" si="40"/>
        <v>163</v>
      </c>
      <c r="B175" s="98" t="str">
        <f t="shared" si="41"/>
        <v/>
      </c>
      <c r="C175" s="26"/>
      <c r="D175" s="27" t="str">
        <f t="shared" si="42"/>
        <v/>
      </c>
      <c r="E175" s="27" t="str">
        <f t="shared" si="43"/>
        <v/>
      </c>
      <c r="F175" s="173"/>
      <c r="G175" s="28"/>
      <c r="H175" s="28"/>
      <c r="I175" s="29"/>
      <c r="J175" s="30"/>
      <c r="K175" s="31"/>
      <c r="L175" s="30"/>
      <c r="M175" s="31"/>
      <c r="N175" s="32" t="str">
        <f t="shared" si="34"/>
        <v/>
      </c>
      <c r="O175" s="29"/>
      <c r="P175" s="29"/>
      <c r="Q175" s="33" t="str">
        <f t="shared" si="44"/>
        <v/>
      </c>
      <c r="R175" s="35"/>
      <c r="S175" s="36" t="str">
        <f t="shared" si="45"/>
        <v/>
      </c>
      <c r="T175" s="36" t="str">
        <f t="shared" si="46"/>
        <v/>
      </c>
      <c r="U175" s="63"/>
      <c r="V175" s="64"/>
      <c r="W175" s="37"/>
      <c r="X175" s="63"/>
      <c r="Y175" s="67" t="str">
        <f t="shared" si="35"/>
        <v/>
      </c>
      <c r="Z175" s="38" t="str">
        <f t="shared" si="47"/>
        <v/>
      </c>
      <c r="AA175" s="63"/>
      <c r="AB175" s="76" t="str">
        <f t="shared" si="48"/>
        <v/>
      </c>
      <c r="AC175" s="34"/>
      <c r="AD175" s="28"/>
      <c r="AE175" s="78"/>
      <c r="AF175" s="112"/>
      <c r="AG175" s="175"/>
      <c r="AH175" s="176"/>
      <c r="AJ175" s="197" t="str">
        <f t="shared" si="36"/>
        <v/>
      </c>
      <c r="AK175" s="197">
        <f t="shared" si="37"/>
        <v>0</v>
      </c>
      <c r="AL175" s="197" t="str">
        <f t="shared" si="38"/>
        <v/>
      </c>
      <c r="AM175" s="10">
        <f t="shared" si="49"/>
        <v>0</v>
      </c>
      <c r="AN175" s="10" t="str">
        <f t="shared" si="39"/>
        <v/>
      </c>
    </row>
    <row r="176" spans="1:40" s="6" customFormat="1" ht="34.5" customHeight="1">
      <c r="A176" s="92">
        <f t="shared" si="40"/>
        <v>164</v>
      </c>
      <c r="B176" s="98" t="str">
        <f t="shared" si="41"/>
        <v/>
      </c>
      <c r="C176" s="26"/>
      <c r="D176" s="27" t="str">
        <f t="shared" si="42"/>
        <v/>
      </c>
      <c r="E176" s="27" t="str">
        <f t="shared" si="43"/>
        <v/>
      </c>
      <c r="F176" s="173"/>
      <c r="G176" s="28"/>
      <c r="H176" s="28"/>
      <c r="I176" s="29"/>
      <c r="J176" s="30"/>
      <c r="K176" s="31"/>
      <c r="L176" s="30"/>
      <c r="M176" s="31"/>
      <c r="N176" s="32" t="str">
        <f t="shared" si="34"/>
        <v/>
      </c>
      <c r="O176" s="29"/>
      <c r="P176" s="29"/>
      <c r="Q176" s="33" t="str">
        <f t="shared" si="44"/>
        <v/>
      </c>
      <c r="R176" s="35"/>
      <c r="S176" s="36" t="str">
        <f t="shared" si="45"/>
        <v/>
      </c>
      <c r="T176" s="36" t="str">
        <f t="shared" si="46"/>
        <v/>
      </c>
      <c r="U176" s="63"/>
      <c r="V176" s="64"/>
      <c r="W176" s="37"/>
      <c r="X176" s="63"/>
      <c r="Y176" s="67" t="str">
        <f t="shared" si="35"/>
        <v/>
      </c>
      <c r="Z176" s="38" t="str">
        <f t="shared" si="47"/>
        <v/>
      </c>
      <c r="AA176" s="63"/>
      <c r="AB176" s="76" t="str">
        <f t="shared" si="48"/>
        <v/>
      </c>
      <c r="AC176" s="34"/>
      <c r="AD176" s="28"/>
      <c r="AE176" s="78"/>
      <c r="AF176" s="112"/>
      <c r="AG176" s="175"/>
      <c r="AH176" s="176"/>
      <c r="AJ176" s="197" t="str">
        <f t="shared" si="36"/>
        <v/>
      </c>
      <c r="AK176" s="197">
        <f t="shared" si="37"/>
        <v>0</v>
      </c>
      <c r="AL176" s="197" t="str">
        <f t="shared" si="38"/>
        <v/>
      </c>
      <c r="AM176" s="10">
        <f t="shared" si="49"/>
        <v>0</v>
      </c>
      <c r="AN176" s="10" t="str">
        <f t="shared" si="39"/>
        <v/>
      </c>
    </row>
    <row r="177" spans="1:40" s="6" customFormat="1" ht="34.5" customHeight="1">
      <c r="A177" s="92">
        <f t="shared" si="40"/>
        <v>165</v>
      </c>
      <c r="B177" s="98" t="str">
        <f t="shared" si="41"/>
        <v/>
      </c>
      <c r="C177" s="26"/>
      <c r="D177" s="27" t="str">
        <f t="shared" si="42"/>
        <v/>
      </c>
      <c r="E177" s="27" t="str">
        <f t="shared" si="43"/>
        <v/>
      </c>
      <c r="F177" s="173"/>
      <c r="G177" s="28"/>
      <c r="H177" s="28"/>
      <c r="I177" s="29"/>
      <c r="J177" s="30"/>
      <c r="K177" s="31"/>
      <c r="L177" s="30"/>
      <c r="M177" s="31"/>
      <c r="N177" s="32" t="str">
        <f t="shared" si="34"/>
        <v/>
      </c>
      <c r="O177" s="29"/>
      <c r="P177" s="29"/>
      <c r="Q177" s="33" t="str">
        <f t="shared" si="44"/>
        <v/>
      </c>
      <c r="R177" s="35"/>
      <c r="S177" s="36" t="str">
        <f t="shared" si="45"/>
        <v/>
      </c>
      <c r="T177" s="36" t="str">
        <f t="shared" si="46"/>
        <v/>
      </c>
      <c r="U177" s="63"/>
      <c r="V177" s="64"/>
      <c r="W177" s="37"/>
      <c r="X177" s="63"/>
      <c r="Y177" s="67" t="str">
        <f t="shared" si="35"/>
        <v/>
      </c>
      <c r="Z177" s="38" t="str">
        <f t="shared" si="47"/>
        <v/>
      </c>
      <c r="AA177" s="63"/>
      <c r="AB177" s="76" t="str">
        <f t="shared" si="48"/>
        <v/>
      </c>
      <c r="AC177" s="34"/>
      <c r="AD177" s="28"/>
      <c r="AE177" s="78"/>
      <c r="AF177" s="112"/>
      <c r="AG177" s="175"/>
      <c r="AH177" s="176"/>
      <c r="AJ177" s="197" t="str">
        <f t="shared" si="36"/>
        <v/>
      </c>
      <c r="AK177" s="197">
        <f t="shared" si="37"/>
        <v>0</v>
      </c>
      <c r="AL177" s="197" t="str">
        <f t="shared" si="38"/>
        <v/>
      </c>
      <c r="AM177" s="10">
        <f t="shared" si="49"/>
        <v>0</v>
      </c>
      <c r="AN177" s="10" t="str">
        <f t="shared" si="39"/>
        <v/>
      </c>
    </row>
    <row r="178" spans="1:40" s="6" customFormat="1" ht="34.5" customHeight="1">
      <c r="A178" s="92">
        <f t="shared" si="40"/>
        <v>166</v>
      </c>
      <c r="B178" s="98" t="str">
        <f t="shared" si="41"/>
        <v/>
      </c>
      <c r="C178" s="26"/>
      <c r="D178" s="27" t="str">
        <f t="shared" si="42"/>
        <v/>
      </c>
      <c r="E178" s="27" t="str">
        <f t="shared" si="43"/>
        <v/>
      </c>
      <c r="F178" s="173"/>
      <c r="G178" s="28"/>
      <c r="H178" s="28"/>
      <c r="I178" s="29"/>
      <c r="J178" s="30"/>
      <c r="K178" s="31"/>
      <c r="L178" s="30"/>
      <c r="M178" s="31"/>
      <c r="N178" s="32" t="str">
        <f t="shared" si="34"/>
        <v/>
      </c>
      <c r="O178" s="29"/>
      <c r="P178" s="29"/>
      <c r="Q178" s="33" t="str">
        <f t="shared" si="44"/>
        <v/>
      </c>
      <c r="R178" s="35"/>
      <c r="S178" s="36" t="str">
        <f t="shared" si="45"/>
        <v/>
      </c>
      <c r="T178" s="36" t="str">
        <f t="shared" si="46"/>
        <v/>
      </c>
      <c r="U178" s="63"/>
      <c r="V178" s="64"/>
      <c r="W178" s="37"/>
      <c r="X178" s="63"/>
      <c r="Y178" s="67" t="str">
        <f t="shared" si="35"/>
        <v/>
      </c>
      <c r="Z178" s="38" t="str">
        <f t="shared" si="47"/>
        <v/>
      </c>
      <c r="AA178" s="63"/>
      <c r="AB178" s="76" t="str">
        <f t="shared" si="48"/>
        <v/>
      </c>
      <c r="AC178" s="34"/>
      <c r="AD178" s="28"/>
      <c r="AE178" s="78"/>
      <c r="AF178" s="112"/>
      <c r="AG178" s="175"/>
      <c r="AH178" s="176"/>
      <c r="AJ178" s="197" t="str">
        <f t="shared" si="36"/>
        <v/>
      </c>
      <c r="AK178" s="197">
        <f t="shared" si="37"/>
        <v>0</v>
      </c>
      <c r="AL178" s="197" t="str">
        <f t="shared" si="38"/>
        <v/>
      </c>
      <c r="AM178" s="10">
        <f t="shared" si="49"/>
        <v>0</v>
      </c>
      <c r="AN178" s="10" t="str">
        <f t="shared" si="39"/>
        <v/>
      </c>
    </row>
    <row r="179" spans="1:40" s="6" customFormat="1" ht="34.5" customHeight="1">
      <c r="A179" s="92">
        <f t="shared" si="40"/>
        <v>167</v>
      </c>
      <c r="B179" s="98" t="str">
        <f t="shared" si="41"/>
        <v/>
      </c>
      <c r="C179" s="26"/>
      <c r="D179" s="27" t="str">
        <f t="shared" si="42"/>
        <v/>
      </c>
      <c r="E179" s="27" t="str">
        <f t="shared" si="43"/>
        <v/>
      </c>
      <c r="F179" s="173"/>
      <c r="G179" s="28"/>
      <c r="H179" s="28"/>
      <c r="I179" s="29"/>
      <c r="J179" s="30"/>
      <c r="K179" s="31"/>
      <c r="L179" s="30"/>
      <c r="M179" s="31"/>
      <c r="N179" s="32" t="str">
        <f t="shared" si="34"/>
        <v/>
      </c>
      <c r="O179" s="29"/>
      <c r="P179" s="29"/>
      <c r="Q179" s="33" t="str">
        <f t="shared" si="44"/>
        <v/>
      </c>
      <c r="R179" s="35"/>
      <c r="S179" s="36" t="str">
        <f t="shared" si="45"/>
        <v/>
      </c>
      <c r="T179" s="36" t="str">
        <f t="shared" si="46"/>
        <v/>
      </c>
      <c r="U179" s="63"/>
      <c r="V179" s="64"/>
      <c r="W179" s="37"/>
      <c r="X179" s="63"/>
      <c r="Y179" s="67" t="str">
        <f t="shared" si="35"/>
        <v/>
      </c>
      <c r="Z179" s="38" t="str">
        <f t="shared" si="47"/>
        <v/>
      </c>
      <c r="AA179" s="63"/>
      <c r="AB179" s="76" t="str">
        <f t="shared" si="48"/>
        <v/>
      </c>
      <c r="AC179" s="34"/>
      <c r="AD179" s="28"/>
      <c r="AE179" s="78"/>
      <c r="AF179" s="112"/>
      <c r="AG179" s="175"/>
      <c r="AH179" s="176"/>
      <c r="AJ179" s="197" t="str">
        <f t="shared" si="36"/>
        <v/>
      </c>
      <c r="AK179" s="197">
        <f t="shared" si="37"/>
        <v>0</v>
      </c>
      <c r="AL179" s="197" t="str">
        <f t="shared" si="38"/>
        <v/>
      </c>
      <c r="AM179" s="10">
        <f t="shared" si="49"/>
        <v>0</v>
      </c>
      <c r="AN179" s="10" t="str">
        <f t="shared" si="39"/>
        <v/>
      </c>
    </row>
    <row r="180" spans="1:40" s="6" customFormat="1" ht="34.5" customHeight="1">
      <c r="A180" s="92">
        <f t="shared" si="40"/>
        <v>168</v>
      </c>
      <c r="B180" s="98" t="str">
        <f t="shared" si="41"/>
        <v/>
      </c>
      <c r="C180" s="26"/>
      <c r="D180" s="27" t="str">
        <f t="shared" si="42"/>
        <v/>
      </c>
      <c r="E180" s="27" t="str">
        <f t="shared" si="43"/>
        <v/>
      </c>
      <c r="F180" s="173"/>
      <c r="G180" s="28"/>
      <c r="H180" s="28"/>
      <c r="I180" s="29"/>
      <c r="J180" s="30"/>
      <c r="K180" s="31"/>
      <c r="L180" s="30"/>
      <c r="M180" s="31"/>
      <c r="N180" s="32" t="str">
        <f t="shared" si="34"/>
        <v/>
      </c>
      <c r="O180" s="29"/>
      <c r="P180" s="29"/>
      <c r="Q180" s="33" t="str">
        <f t="shared" si="44"/>
        <v/>
      </c>
      <c r="R180" s="35"/>
      <c r="S180" s="36" t="str">
        <f t="shared" si="45"/>
        <v/>
      </c>
      <c r="T180" s="36" t="str">
        <f t="shared" si="46"/>
        <v/>
      </c>
      <c r="U180" s="63"/>
      <c r="V180" s="64"/>
      <c r="W180" s="37"/>
      <c r="X180" s="63"/>
      <c r="Y180" s="67" t="str">
        <f t="shared" si="35"/>
        <v/>
      </c>
      <c r="Z180" s="38" t="str">
        <f t="shared" si="47"/>
        <v/>
      </c>
      <c r="AA180" s="63"/>
      <c r="AB180" s="76" t="str">
        <f t="shared" si="48"/>
        <v/>
      </c>
      <c r="AC180" s="34"/>
      <c r="AD180" s="28"/>
      <c r="AE180" s="78"/>
      <c r="AF180" s="112"/>
      <c r="AG180" s="175"/>
      <c r="AH180" s="176"/>
      <c r="AJ180" s="197" t="str">
        <f t="shared" si="36"/>
        <v/>
      </c>
      <c r="AK180" s="197">
        <f t="shared" si="37"/>
        <v>0</v>
      </c>
      <c r="AL180" s="197" t="str">
        <f t="shared" si="38"/>
        <v/>
      </c>
      <c r="AM180" s="10">
        <f t="shared" si="49"/>
        <v>0</v>
      </c>
      <c r="AN180" s="10" t="str">
        <f t="shared" si="39"/>
        <v/>
      </c>
    </row>
    <row r="181" spans="1:40" s="6" customFormat="1" ht="34.5" customHeight="1">
      <c r="A181" s="92">
        <f t="shared" si="40"/>
        <v>169</v>
      </c>
      <c r="B181" s="98" t="str">
        <f t="shared" si="41"/>
        <v/>
      </c>
      <c r="C181" s="26"/>
      <c r="D181" s="27" t="str">
        <f t="shared" si="42"/>
        <v/>
      </c>
      <c r="E181" s="27" t="str">
        <f t="shared" si="43"/>
        <v/>
      </c>
      <c r="F181" s="173"/>
      <c r="G181" s="28"/>
      <c r="H181" s="28"/>
      <c r="I181" s="29"/>
      <c r="J181" s="30"/>
      <c r="K181" s="31"/>
      <c r="L181" s="30"/>
      <c r="M181" s="31"/>
      <c r="N181" s="32" t="str">
        <f t="shared" si="34"/>
        <v/>
      </c>
      <c r="O181" s="29"/>
      <c r="P181" s="29"/>
      <c r="Q181" s="33" t="str">
        <f t="shared" si="44"/>
        <v/>
      </c>
      <c r="R181" s="35"/>
      <c r="S181" s="36" t="str">
        <f t="shared" si="45"/>
        <v/>
      </c>
      <c r="T181" s="36" t="str">
        <f t="shared" si="46"/>
        <v/>
      </c>
      <c r="U181" s="63"/>
      <c r="V181" s="64"/>
      <c r="W181" s="37"/>
      <c r="X181" s="63"/>
      <c r="Y181" s="67" t="str">
        <f t="shared" si="35"/>
        <v/>
      </c>
      <c r="Z181" s="38" t="str">
        <f t="shared" si="47"/>
        <v/>
      </c>
      <c r="AA181" s="63"/>
      <c r="AB181" s="76" t="str">
        <f t="shared" si="48"/>
        <v/>
      </c>
      <c r="AC181" s="34"/>
      <c r="AD181" s="28"/>
      <c r="AE181" s="78"/>
      <c r="AF181" s="112"/>
      <c r="AG181" s="175"/>
      <c r="AH181" s="176"/>
      <c r="AJ181" s="197" t="str">
        <f t="shared" si="36"/>
        <v/>
      </c>
      <c r="AK181" s="197">
        <f t="shared" si="37"/>
        <v>0</v>
      </c>
      <c r="AL181" s="197" t="str">
        <f t="shared" si="38"/>
        <v/>
      </c>
      <c r="AM181" s="10">
        <f t="shared" si="49"/>
        <v>0</v>
      </c>
      <c r="AN181" s="10" t="str">
        <f t="shared" si="39"/>
        <v/>
      </c>
    </row>
    <row r="182" spans="1:40" s="6" customFormat="1" ht="34.5" customHeight="1">
      <c r="A182" s="92">
        <f t="shared" si="40"/>
        <v>170</v>
      </c>
      <c r="B182" s="98" t="str">
        <f t="shared" si="41"/>
        <v/>
      </c>
      <c r="C182" s="26"/>
      <c r="D182" s="27" t="str">
        <f t="shared" si="42"/>
        <v/>
      </c>
      <c r="E182" s="27" t="str">
        <f t="shared" si="43"/>
        <v/>
      </c>
      <c r="F182" s="173"/>
      <c r="G182" s="28"/>
      <c r="H182" s="28"/>
      <c r="I182" s="29"/>
      <c r="J182" s="30"/>
      <c r="K182" s="31"/>
      <c r="L182" s="30"/>
      <c r="M182" s="31"/>
      <c r="N182" s="32" t="str">
        <f t="shared" si="34"/>
        <v/>
      </c>
      <c r="O182" s="29"/>
      <c r="P182" s="29"/>
      <c r="Q182" s="33" t="str">
        <f t="shared" si="44"/>
        <v/>
      </c>
      <c r="R182" s="35"/>
      <c r="S182" s="36" t="str">
        <f t="shared" si="45"/>
        <v/>
      </c>
      <c r="T182" s="36" t="str">
        <f t="shared" si="46"/>
        <v/>
      </c>
      <c r="U182" s="63"/>
      <c r="V182" s="64"/>
      <c r="W182" s="37"/>
      <c r="X182" s="63"/>
      <c r="Y182" s="67" t="str">
        <f t="shared" si="35"/>
        <v/>
      </c>
      <c r="Z182" s="38" t="str">
        <f t="shared" si="47"/>
        <v/>
      </c>
      <c r="AA182" s="63"/>
      <c r="AB182" s="76" t="str">
        <f t="shared" si="48"/>
        <v/>
      </c>
      <c r="AC182" s="34"/>
      <c r="AD182" s="28"/>
      <c r="AE182" s="78"/>
      <c r="AF182" s="112"/>
      <c r="AG182" s="175"/>
      <c r="AH182" s="176"/>
      <c r="AJ182" s="197" t="str">
        <f t="shared" si="36"/>
        <v/>
      </c>
      <c r="AK182" s="197">
        <f t="shared" si="37"/>
        <v>0</v>
      </c>
      <c r="AL182" s="197" t="str">
        <f t="shared" si="38"/>
        <v/>
      </c>
      <c r="AM182" s="10">
        <f t="shared" si="49"/>
        <v>0</v>
      </c>
      <c r="AN182" s="10" t="str">
        <f t="shared" si="39"/>
        <v/>
      </c>
    </row>
    <row r="183" spans="1:40" s="6" customFormat="1" ht="34.5" customHeight="1">
      <c r="A183" s="92">
        <f t="shared" si="40"/>
        <v>171</v>
      </c>
      <c r="B183" s="98" t="str">
        <f t="shared" si="41"/>
        <v/>
      </c>
      <c r="C183" s="26"/>
      <c r="D183" s="27" t="str">
        <f t="shared" si="42"/>
        <v/>
      </c>
      <c r="E183" s="27" t="str">
        <f t="shared" si="43"/>
        <v/>
      </c>
      <c r="F183" s="173"/>
      <c r="G183" s="28"/>
      <c r="H183" s="28"/>
      <c r="I183" s="29"/>
      <c r="J183" s="30"/>
      <c r="K183" s="31"/>
      <c r="L183" s="30"/>
      <c r="M183" s="31"/>
      <c r="N183" s="32" t="str">
        <f t="shared" si="34"/>
        <v/>
      </c>
      <c r="O183" s="29"/>
      <c r="P183" s="29"/>
      <c r="Q183" s="33" t="str">
        <f t="shared" si="44"/>
        <v/>
      </c>
      <c r="R183" s="35"/>
      <c r="S183" s="36" t="str">
        <f t="shared" si="45"/>
        <v/>
      </c>
      <c r="T183" s="36" t="str">
        <f t="shared" si="46"/>
        <v/>
      </c>
      <c r="U183" s="63"/>
      <c r="V183" s="64"/>
      <c r="W183" s="37"/>
      <c r="X183" s="63"/>
      <c r="Y183" s="67" t="str">
        <f t="shared" si="35"/>
        <v/>
      </c>
      <c r="Z183" s="38" t="str">
        <f t="shared" si="47"/>
        <v/>
      </c>
      <c r="AA183" s="63"/>
      <c r="AB183" s="76" t="str">
        <f t="shared" si="48"/>
        <v/>
      </c>
      <c r="AC183" s="34"/>
      <c r="AD183" s="28"/>
      <c r="AE183" s="78"/>
      <c r="AF183" s="112"/>
      <c r="AG183" s="175"/>
      <c r="AH183" s="176"/>
      <c r="AJ183" s="197" t="str">
        <f t="shared" si="36"/>
        <v/>
      </c>
      <c r="AK183" s="197">
        <f t="shared" si="37"/>
        <v>0</v>
      </c>
      <c r="AL183" s="197" t="str">
        <f t="shared" si="38"/>
        <v/>
      </c>
      <c r="AM183" s="10">
        <f t="shared" si="49"/>
        <v>0</v>
      </c>
      <c r="AN183" s="10" t="str">
        <f t="shared" si="39"/>
        <v/>
      </c>
    </row>
    <row r="184" spans="1:40" s="6" customFormat="1" ht="34.5" customHeight="1">
      <c r="A184" s="92">
        <f t="shared" si="40"/>
        <v>172</v>
      </c>
      <c r="B184" s="98" t="str">
        <f t="shared" si="41"/>
        <v/>
      </c>
      <c r="C184" s="26"/>
      <c r="D184" s="27" t="str">
        <f t="shared" si="42"/>
        <v/>
      </c>
      <c r="E184" s="27" t="str">
        <f t="shared" si="43"/>
        <v/>
      </c>
      <c r="F184" s="173"/>
      <c r="G184" s="28"/>
      <c r="H184" s="28"/>
      <c r="I184" s="29"/>
      <c r="J184" s="30"/>
      <c r="K184" s="31"/>
      <c r="L184" s="30"/>
      <c r="M184" s="31"/>
      <c r="N184" s="32" t="str">
        <f t="shared" si="34"/>
        <v/>
      </c>
      <c r="O184" s="29"/>
      <c r="P184" s="29"/>
      <c r="Q184" s="33" t="str">
        <f t="shared" si="44"/>
        <v/>
      </c>
      <c r="R184" s="35"/>
      <c r="S184" s="36" t="str">
        <f t="shared" si="45"/>
        <v/>
      </c>
      <c r="T184" s="36" t="str">
        <f t="shared" si="46"/>
        <v/>
      </c>
      <c r="U184" s="63"/>
      <c r="V184" s="64"/>
      <c r="W184" s="37"/>
      <c r="X184" s="63"/>
      <c r="Y184" s="67" t="str">
        <f t="shared" si="35"/>
        <v/>
      </c>
      <c r="Z184" s="38" t="str">
        <f t="shared" si="47"/>
        <v/>
      </c>
      <c r="AA184" s="63"/>
      <c r="AB184" s="76" t="str">
        <f t="shared" si="48"/>
        <v/>
      </c>
      <c r="AC184" s="34"/>
      <c r="AD184" s="28"/>
      <c r="AE184" s="78"/>
      <c r="AF184" s="112"/>
      <c r="AG184" s="175"/>
      <c r="AH184" s="176"/>
      <c r="AJ184" s="197" t="str">
        <f t="shared" si="36"/>
        <v/>
      </c>
      <c r="AK184" s="197">
        <f t="shared" si="37"/>
        <v>0</v>
      </c>
      <c r="AL184" s="197" t="str">
        <f t="shared" si="38"/>
        <v/>
      </c>
      <c r="AM184" s="10">
        <f t="shared" si="49"/>
        <v>0</v>
      </c>
      <c r="AN184" s="10" t="str">
        <f t="shared" si="39"/>
        <v/>
      </c>
    </row>
    <row r="185" spans="1:40" s="6" customFormat="1" ht="34.5" customHeight="1">
      <c r="A185" s="92">
        <f t="shared" si="40"/>
        <v>173</v>
      </c>
      <c r="B185" s="98" t="str">
        <f t="shared" si="41"/>
        <v/>
      </c>
      <c r="C185" s="26"/>
      <c r="D185" s="27" t="str">
        <f t="shared" si="42"/>
        <v/>
      </c>
      <c r="E185" s="27" t="str">
        <f t="shared" si="43"/>
        <v/>
      </c>
      <c r="F185" s="173"/>
      <c r="G185" s="28"/>
      <c r="H185" s="28"/>
      <c r="I185" s="29"/>
      <c r="J185" s="30"/>
      <c r="K185" s="31"/>
      <c r="L185" s="30"/>
      <c r="M185" s="31"/>
      <c r="N185" s="32" t="str">
        <f t="shared" si="34"/>
        <v/>
      </c>
      <c r="O185" s="29"/>
      <c r="P185" s="29"/>
      <c r="Q185" s="33" t="str">
        <f t="shared" si="44"/>
        <v/>
      </c>
      <c r="R185" s="35"/>
      <c r="S185" s="36" t="str">
        <f t="shared" si="45"/>
        <v/>
      </c>
      <c r="T185" s="36" t="str">
        <f t="shared" si="46"/>
        <v/>
      </c>
      <c r="U185" s="63"/>
      <c r="V185" s="64"/>
      <c r="W185" s="37"/>
      <c r="X185" s="63"/>
      <c r="Y185" s="67" t="str">
        <f t="shared" si="35"/>
        <v/>
      </c>
      <c r="Z185" s="38" t="str">
        <f t="shared" si="47"/>
        <v/>
      </c>
      <c r="AA185" s="63"/>
      <c r="AB185" s="76" t="str">
        <f t="shared" si="48"/>
        <v/>
      </c>
      <c r="AC185" s="34"/>
      <c r="AD185" s="28"/>
      <c r="AE185" s="78"/>
      <c r="AF185" s="112"/>
      <c r="AG185" s="175"/>
      <c r="AH185" s="176"/>
      <c r="AJ185" s="197" t="str">
        <f t="shared" si="36"/>
        <v/>
      </c>
      <c r="AK185" s="197">
        <f t="shared" si="37"/>
        <v>0</v>
      </c>
      <c r="AL185" s="197" t="str">
        <f t="shared" si="38"/>
        <v/>
      </c>
      <c r="AM185" s="10">
        <f t="shared" si="49"/>
        <v>0</v>
      </c>
      <c r="AN185" s="10" t="str">
        <f t="shared" si="39"/>
        <v/>
      </c>
    </row>
    <row r="186" spans="1:40" s="6" customFormat="1" ht="34.5" customHeight="1">
      <c r="A186" s="92">
        <f t="shared" si="40"/>
        <v>174</v>
      </c>
      <c r="B186" s="98" t="str">
        <f t="shared" si="41"/>
        <v/>
      </c>
      <c r="C186" s="26"/>
      <c r="D186" s="27" t="str">
        <f t="shared" si="42"/>
        <v/>
      </c>
      <c r="E186" s="27" t="str">
        <f t="shared" si="43"/>
        <v/>
      </c>
      <c r="F186" s="173"/>
      <c r="G186" s="28"/>
      <c r="H186" s="28"/>
      <c r="I186" s="29"/>
      <c r="J186" s="30"/>
      <c r="K186" s="31"/>
      <c r="L186" s="30"/>
      <c r="M186" s="31"/>
      <c r="N186" s="32" t="str">
        <f t="shared" si="34"/>
        <v/>
      </c>
      <c r="O186" s="29"/>
      <c r="P186" s="29"/>
      <c r="Q186" s="33" t="str">
        <f t="shared" si="44"/>
        <v/>
      </c>
      <c r="R186" s="35"/>
      <c r="S186" s="36" t="str">
        <f t="shared" si="45"/>
        <v/>
      </c>
      <c r="T186" s="36" t="str">
        <f t="shared" si="46"/>
        <v/>
      </c>
      <c r="U186" s="63"/>
      <c r="V186" s="64"/>
      <c r="W186" s="37"/>
      <c r="X186" s="63"/>
      <c r="Y186" s="67" t="str">
        <f t="shared" si="35"/>
        <v/>
      </c>
      <c r="Z186" s="38" t="str">
        <f t="shared" si="47"/>
        <v/>
      </c>
      <c r="AA186" s="63"/>
      <c r="AB186" s="76" t="str">
        <f t="shared" si="48"/>
        <v/>
      </c>
      <c r="AC186" s="34"/>
      <c r="AD186" s="28"/>
      <c r="AE186" s="78"/>
      <c r="AF186" s="112"/>
      <c r="AG186" s="175"/>
      <c r="AH186" s="176"/>
      <c r="AJ186" s="197" t="str">
        <f t="shared" si="36"/>
        <v/>
      </c>
      <c r="AK186" s="197">
        <f t="shared" si="37"/>
        <v>0</v>
      </c>
      <c r="AL186" s="197" t="str">
        <f t="shared" si="38"/>
        <v/>
      </c>
      <c r="AM186" s="10">
        <f t="shared" si="49"/>
        <v>0</v>
      </c>
      <c r="AN186" s="10" t="str">
        <f t="shared" si="39"/>
        <v/>
      </c>
    </row>
    <row r="187" spans="1:40" s="6" customFormat="1" ht="34.5" customHeight="1">
      <c r="A187" s="92">
        <f t="shared" si="40"/>
        <v>175</v>
      </c>
      <c r="B187" s="98" t="str">
        <f t="shared" si="41"/>
        <v/>
      </c>
      <c r="C187" s="26"/>
      <c r="D187" s="27" t="str">
        <f t="shared" si="42"/>
        <v/>
      </c>
      <c r="E187" s="27" t="str">
        <f t="shared" si="43"/>
        <v/>
      </c>
      <c r="F187" s="173"/>
      <c r="G187" s="28"/>
      <c r="H187" s="28"/>
      <c r="I187" s="29"/>
      <c r="J187" s="30"/>
      <c r="K187" s="31"/>
      <c r="L187" s="30"/>
      <c r="M187" s="31"/>
      <c r="N187" s="32" t="str">
        <f t="shared" si="34"/>
        <v/>
      </c>
      <c r="O187" s="29"/>
      <c r="P187" s="29"/>
      <c r="Q187" s="33" t="str">
        <f t="shared" si="44"/>
        <v/>
      </c>
      <c r="R187" s="35"/>
      <c r="S187" s="36" t="str">
        <f t="shared" si="45"/>
        <v/>
      </c>
      <c r="T187" s="36" t="str">
        <f t="shared" si="46"/>
        <v/>
      </c>
      <c r="U187" s="63"/>
      <c r="V187" s="64"/>
      <c r="W187" s="37"/>
      <c r="X187" s="63"/>
      <c r="Y187" s="67" t="str">
        <f t="shared" si="35"/>
        <v/>
      </c>
      <c r="Z187" s="38" t="str">
        <f t="shared" si="47"/>
        <v/>
      </c>
      <c r="AA187" s="63"/>
      <c r="AB187" s="76" t="str">
        <f t="shared" si="48"/>
        <v/>
      </c>
      <c r="AC187" s="34"/>
      <c r="AD187" s="28"/>
      <c r="AE187" s="78"/>
      <c r="AF187" s="112"/>
      <c r="AG187" s="175"/>
      <c r="AH187" s="176"/>
      <c r="AJ187" s="197" t="str">
        <f t="shared" si="36"/>
        <v/>
      </c>
      <c r="AK187" s="197">
        <f t="shared" si="37"/>
        <v>0</v>
      </c>
      <c r="AL187" s="197" t="str">
        <f t="shared" si="38"/>
        <v/>
      </c>
      <c r="AM187" s="10">
        <f t="shared" si="49"/>
        <v>0</v>
      </c>
      <c r="AN187" s="10" t="str">
        <f t="shared" si="39"/>
        <v/>
      </c>
    </row>
    <row r="188" spans="1:40" s="6" customFormat="1" ht="34.5" customHeight="1">
      <c r="A188" s="92">
        <f t="shared" si="40"/>
        <v>176</v>
      </c>
      <c r="B188" s="98" t="str">
        <f t="shared" si="41"/>
        <v/>
      </c>
      <c r="C188" s="26"/>
      <c r="D188" s="27" t="str">
        <f t="shared" si="42"/>
        <v/>
      </c>
      <c r="E188" s="27" t="str">
        <f t="shared" si="43"/>
        <v/>
      </c>
      <c r="F188" s="173"/>
      <c r="G188" s="28"/>
      <c r="H188" s="28"/>
      <c r="I188" s="29"/>
      <c r="J188" s="30"/>
      <c r="K188" s="31"/>
      <c r="L188" s="30"/>
      <c r="M188" s="31"/>
      <c r="N188" s="32" t="str">
        <f t="shared" si="34"/>
        <v/>
      </c>
      <c r="O188" s="29"/>
      <c r="P188" s="29"/>
      <c r="Q188" s="33" t="str">
        <f t="shared" si="44"/>
        <v/>
      </c>
      <c r="R188" s="35"/>
      <c r="S188" s="36" t="str">
        <f t="shared" si="45"/>
        <v/>
      </c>
      <c r="T188" s="36" t="str">
        <f t="shared" si="46"/>
        <v/>
      </c>
      <c r="U188" s="63"/>
      <c r="V188" s="64"/>
      <c r="W188" s="37"/>
      <c r="X188" s="63"/>
      <c r="Y188" s="67" t="str">
        <f t="shared" si="35"/>
        <v/>
      </c>
      <c r="Z188" s="38" t="str">
        <f t="shared" si="47"/>
        <v/>
      </c>
      <c r="AA188" s="63"/>
      <c r="AB188" s="76" t="str">
        <f t="shared" si="48"/>
        <v/>
      </c>
      <c r="AC188" s="34"/>
      <c r="AD188" s="28"/>
      <c r="AE188" s="78"/>
      <c r="AF188" s="112"/>
      <c r="AG188" s="175"/>
      <c r="AH188" s="176"/>
      <c r="AJ188" s="197" t="str">
        <f t="shared" si="36"/>
        <v/>
      </c>
      <c r="AK188" s="197">
        <f t="shared" si="37"/>
        <v>0</v>
      </c>
      <c r="AL188" s="197" t="str">
        <f t="shared" si="38"/>
        <v/>
      </c>
      <c r="AM188" s="10">
        <f t="shared" si="49"/>
        <v>0</v>
      </c>
      <c r="AN188" s="10" t="str">
        <f t="shared" si="39"/>
        <v/>
      </c>
    </row>
    <row r="189" spans="1:40" s="6" customFormat="1" ht="34.5" customHeight="1">
      <c r="A189" s="92">
        <f t="shared" si="40"/>
        <v>177</v>
      </c>
      <c r="B189" s="98" t="str">
        <f t="shared" si="41"/>
        <v/>
      </c>
      <c r="C189" s="26"/>
      <c r="D189" s="27" t="str">
        <f t="shared" si="42"/>
        <v/>
      </c>
      <c r="E189" s="27" t="str">
        <f t="shared" si="43"/>
        <v/>
      </c>
      <c r="F189" s="173"/>
      <c r="G189" s="28"/>
      <c r="H189" s="28"/>
      <c r="I189" s="29"/>
      <c r="J189" s="30"/>
      <c r="K189" s="31"/>
      <c r="L189" s="30"/>
      <c r="M189" s="31"/>
      <c r="N189" s="32" t="str">
        <f t="shared" si="34"/>
        <v/>
      </c>
      <c r="O189" s="29"/>
      <c r="P189" s="29"/>
      <c r="Q189" s="33" t="str">
        <f t="shared" si="44"/>
        <v/>
      </c>
      <c r="R189" s="35"/>
      <c r="S189" s="36" t="str">
        <f t="shared" si="45"/>
        <v/>
      </c>
      <c r="T189" s="36" t="str">
        <f t="shared" si="46"/>
        <v/>
      </c>
      <c r="U189" s="63"/>
      <c r="V189" s="64"/>
      <c r="W189" s="37"/>
      <c r="X189" s="63"/>
      <c r="Y189" s="67" t="str">
        <f t="shared" si="35"/>
        <v/>
      </c>
      <c r="Z189" s="38" t="str">
        <f t="shared" si="47"/>
        <v/>
      </c>
      <c r="AA189" s="63"/>
      <c r="AB189" s="76" t="str">
        <f t="shared" si="48"/>
        <v/>
      </c>
      <c r="AC189" s="34"/>
      <c r="AD189" s="28"/>
      <c r="AE189" s="78"/>
      <c r="AF189" s="112"/>
      <c r="AG189" s="175"/>
      <c r="AH189" s="176"/>
      <c r="AJ189" s="197" t="str">
        <f t="shared" si="36"/>
        <v/>
      </c>
      <c r="AK189" s="197">
        <f t="shared" si="37"/>
        <v>0</v>
      </c>
      <c r="AL189" s="197" t="str">
        <f t="shared" si="38"/>
        <v/>
      </c>
      <c r="AM189" s="10">
        <f t="shared" si="49"/>
        <v>0</v>
      </c>
      <c r="AN189" s="10" t="str">
        <f t="shared" si="39"/>
        <v/>
      </c>
    </row>
    <row r="190" spans="1:40" s="6" customFormat="1" ht="34.5" customHeight="1">
      <c r="A190" s="92">
        <f t="shared" si="40"/>
        <v>178</v>
      </c>
      <c r="B190" s="98" t="str">
        <f t="shared" si="41"/>
        <v/>
      </c>
      <c r="C190" s="26"/>
      <c r="D190" s="27" t="str">
        <f t="shared" si="42"/>
        <v/>
      </c>
      <c r="E190" s="27" t="str">
        <f t="shared" si="43"/>
        <v/>
      </c>
      <c r="F190" s="173"/>
      <c r="G190" s="28"/>
      <c r="H190" s="28"/>
      <c r="I190" s="29"/>
      <c r="J190" s="30"/>
      <c r="K190" s="31"/>
      <c r="L190" s="30"/>
      <c r="M190" s="31"/>
      <c r="N190" s="32" t="str">
        <f t="shared" si="34"/>
        <v/>
      </c>
      <c r="O190" s="29"/>
      <c r="P190" s="29"/>
      <c r="Q190" s="33" t="str">
        <f t="shared" si="44"/>
        <v/>
      </c>
      <c r="R190" s="35"/>
      <c r="S190" s="36" t="str">
        <f t="shared" si="45"/>
        <v/>
      </c>
      <c r="T190" s="36" t="str">
        <f t="shared" si="46"/>
        <v/>
      </c>
      <c r="U190" s="63"/>
      <c r="V190" s="64"/>
      <c r="W190" s="37"/>
      <c r="X190" s="63"/>
      <c r="Y190" s="67" t="str">
        <f t="shared" si="35"/>
        <v/>
      </c>
      <c r="Z190" s="38" t="str">
        <f t="shared" si="47"/>
        <v/>
      </c>
      <c r="AA190" s="63"/>
      <c r="AB190" s="76" t="str">
        <f t="shared" si="48"/>
        <v/>
      </c>
      <c r="AC190" s="34"/>
      <c r="AD190" s="28"/>
      <c r="AE190" s="78"/>
      <c r="AF190" s="112"/>
      <c r="AG190" s="175"/>
      <c r="AH190" s="176"/>
      <c r="AJ190" s="197" t="str">
        <f t="shared" si="36"/>
        <v/>
      </c>
      <c r="AK190" s="197">
        <f t="shared" si="37"/>
        <v>0</v>
      </c>
      <c r="AL190" s="197" t="str">
        <f t="shared" si="38"/>
        <v/>
      </c>
      <c r="AM190" s="10">
        <f t="shared" si="49"/>
        <v>0</v>
      </c>
      <c r="AN190" s="10" t="str">
        <f t="shared" si="39"/>
        <v/>
      </c>
    </row>
    <row r="191" spans="1:40" s="6" customFormat="1" ht="34.5" customHeight="1">
      <c r="A191" s="92">
        <f t="shared" si="40"/>
        <v>179</v>
      </c>
      <c r="B191" s="98" t="str">
        <f t="shared" si="41"/>
        <v/>
      </c>
      <c r="C191" s="26"/>
      <c r="D191" s="27" t="str">
        <f t="shared" si="42"/>
        <v/>
      </c>
      <c r="E191" s="27" t="str">
        <f t="shared" si="43"/>
        <v/>
      </c>
      <c r="F191" s="173"/>
      <c r="G191" s="28"/>
      <c r="H191" s="28"/>
      <c r="I191" s="29"/>
      <c r="J191" s="30"/>
      <c r="K191" s="31"/>
      <c r="L191" s="30"/>
      <c r="M191" s="31"/>
      <c r="N191" s="32" t="str">
        <f t="shared" si="34"/>
        <v/>
      </c>
      <c r="O191" s="29"/>
      <c r="P191" s="29"/>
      <c r="Q191" s="33" t="str">
        <f t="shared" si="44"/>
        <v/>
      </c>
      <c r="R191" s="35"/>
      <c r="S191" s="36" t="str">
        <f t="shared" si="45"/>
        <v/>
      </c>
      <c r="T191" s="36" t="str">
        <f t="shared" si="46"/>
        <v/>
      </c>
      <c r="U191" s="63"/>
      <c r="V191" s="64"/>
      <c r="W191" s="37"/>
      <c r="X191" s="63"/>
      <c r="Y191" s="67" t="str">
        <f t="shared" si="35"/>
        <v/>
      </c>
      <c r="Z191" s="38" t="str">
        <f t="shared" si="47"/>
        <v/>
      </c>
      <c r="AA191" s="63"/>
      <c r="AB191" s="76" t="str">
        <f t="shared" si="48"/>
        <v/>
      </c>
      <c r="AC191" s="34"/>
      <c r="AD191" s="28"/>
      <c r="AE191" s="78"/>
      <c r="AF191" s="112"/>
      <c r="AG191" s="175"/>
      <c r="AH191" s="176"/>
      <c r="AJ191" s="197" t="str">
        <f t="shared" si="36"/>
        <v/>
      </c>
      <c r="AK191" s="197">
        <f t="shared" si="37"/>
        <v>0</v>
      </c>
      <c r="AL191" s="197" t="str">
        <f t="shared" si="38"/>
        <v/>
      </c>
      <c r="AM191" s="10">
        <f t="shared" si="49"/>
        <v>0</v>
      </c>
      <c r="AN191" s="10" t="str">
        <f t="shared" si="39"/>
        <v/>
      </c>
    </row>
    <row r="192" spans="1:40" s="6" customFormat="1" ht="34.5" customHeight="1">
      <c r="A192" s="92">
        <f t="shared" si="40"/>
        <v>180</v>
      </c>
      <c r="B192" s="98" t="str">
        <f t="shared" si="41"/>
        <v/>
      </c>
      <c r="C192" s="26"/>
      <c r="D192" s="27" t="str">
        <f t="shared" si="42"/>
        <v/>
      </c>
      <c r="E192" s="27" t="str">
        <f t="shared" si="43"/>
        <v/>
      </c>
      <c r="F192" s="173"/>
      <c r="G192" s="28"/>
      <c r="H192" s="28"/>
      <c r="I192" s="29"/>
      <c r="J192" s="30"/>
      <c r="K192" s="31"/>
      <c r="L192" s="30"/>
      <c r="M192" s="31"/>
      <c r="N192" s="32" t="str">
        <f t="shared" si="34"/>
        <v/>
      </c>
      <c r="O192" s="29"/>
      <c r="P192" s="29"/>
      <c r="Q192" s="33" t="str">
        <f t="shared" si="44"/>
        <v/>
      </c>
      <c r="R192" s="35"/>
      <c r="S192" s="36" t="str">
        <f t="shared" si="45"/>
        <v/>
      </c>
      <c r="T192" s="36" t="str">
        <f t="shared" si="46"/>
        <v/>
      </c>
      <c r="U192" s="63"/>
      <c r="V192" s="64"/>
      <c r="W192" s="37"/>
      <c r="X192" s="63"/>
      <c r="Y192" s="67" t="str">
        <f t="shared" si="35"/>
        <v/>
      </c>
      <c r="Z192" s="38" t="str">
        <f t="shared" si="47"/>
        <v/>
      </c>
      <c r="AA192" s="63"/>
      <c r="AB192" s="76" t="str">
        <f t="shared" si="48"/>
        <v/>
      </c>
      <c r="AC192" s="34"/>
      <c r="AD192" s="28"/>
      <c r="AE192" s="78"/>
      <c r="AF192" s="112"/>
      <c r="AG192" s="175"/>
      <c r="AH192" s="176"/>
      <c r="AJ192" s="197" t="str">
        <f t="shared" si="36"/>
        <v/>
      </c>
      <c r="AK192" s="197">
        <f t="shared" si="37"/>
        <v>0</v>
      </c>
      <c r="AL192" s="197" t="str">
        <f t="shared" si="38"/>
        <v/>
      </c>
      <c r="AM192" s="10">
        <f t="shared" si="49"/>
        <v>0</v>
      </c>
      <c r="AN192" s="10" t="str">
        <f t="shared" si="39"/>
        <v/>
      </c>
    </row>
    <row r="193" spans="1:40" s="6" customFormat="1" ht="34.5" customHeight="1">
      <c r="A193" s="92">
        <f t="shared" si="40"/>
        <v>181</v>
      </c>
      <c r="B193" s="98" t="str">
        <f t="shared" si="41"/>
        <v/>
      </c>
      <c r="C193" s="26"/>
      <c r="D193" s="27" t="str">
        <f t="shared" si="42"/>
        <v/>
      </c>
      <c r="E193" s="27" t="str">
        <f t="shared" si="43"/>
        <v/>
      </c>
      <c r="F193" s="173"/>
      <c r="G193" s="28"/>
      <c r="H193" s="28"/>
      <c r="I193" s="29"/>
      <c r="J193" s="30"/>
      <c r="K193" s="31"/>
      <c r="L193" s="30"/>
      <c r="M193" s="31"/>
      <c r="N193" s="32" t="str">
        <f t="shared" si="34"/>
        <v/>
      </c>
      <c r="O193" s="29"/>
      <c r="P193" s="29"/>
      <c r="Q193" s="33" t="str">
        <f t="shared" si="44"/>
        <v/>
      </c>
      <c r="R193" s="35"/>
      <c r="S193" s="36" t="str">
        <f t="shared" si="45"/>
        <v/>
      </c>
      <c r="T193" s="36" t="str">
        <f t="shared" si="46"/>
        <v/>
      </c>
      <c r="U193" s="63"/>
      <c r="V193" s="64"/>
      <c r="W193" s="37"/>
      <c r="X193" s="63"/>
      <c r="Y193" s="67" t="str">
        <f t="shared" si="35"/>
        <v/>
      </c>
      <c r="Z193" s="38" t="str">
        <f t="shared" si="47"/>
        <v/>
      </c>
      <c r="AA193" s="63"/>
      <c r="AB193" s="76" t="str">
        <f t="shared" si="48"/>
        <v/>
      </c>
      <c r="AC193" s="34"/>
      <c r="AD193" s="28"/>
      <c r="AE193" s="78"/>
      <c r="AF193" s="112"/>
      <c r="AG193" s="175"/>
      <c r="AH193" s="176"/>
      <c r="AJ193" s="197" t="str">
        <f t="shared" si="36"/>
        <v/>
      </c>
      <c r="AK193" s="197">
        <f t="shared" si="37"/>
        <v>0</v>
      </c>
      <c r="AL193" s="197" t="str">
        <f t="shared" si="38"/>
        <v/>
      </c>
      <c r="AM193" s="10">
        <f t="shared" si="49"/>
        <v>0</v>
      </c>
      <c r="AN193" s="10" t="str">
        <f t="shared" si="39"/>
        <v/>
      </c>
    </row>
    <row r="194" spans="1:40" s="6" customFormat="1" ht="34.5" customHeight="1">
      <c r="A194" s="92">
        <f t="shared" si="40"/>
        <v>182</v>
      </c>
      <c r="B194" s="98" t="str">
        <f t="shared" si="41"/>
        <v/>
      </c>
      <c r="C194" s="26"/>
      <c r="D194" s="27" t="str">
        <f t="shared" si="42"/>
        <v/>
      </c>
      <c r="E194" s="27" t="str">
        <f t="shared" si="43"/>
        <v/>
      </c>
      <c r="F194" s="173"/>
      <c r="G194" s="28"/>
      <c r="H194" s="28"/>
      <c r="I194" s="29"/>
      <c r="J194" s="30"/>
      <c r="K194" s="31"/>
      <c r="L194" s="30"/>
      <c r="M194" s="31"/>
      <c r="N194" s="32" t="str">
        <f t="shared" si="34"/>
        <v/>
      </c>
      <c r="O194" s="29"/>
      <c r="P194" s="29"/>
      <c r="Q194" s="33" t="str">
        <f t="shared" si="44"/>
        <v/>
      </c>
      <c r="R194" s="35"/>
      <c r="S194" s="36" t="str">
        <f t="shared" si="45"/>
        <v/>
      </c>
      <c r="T194" s="36" t="str">
        <f t="shared" si="46"/>
        <v/>
      </c>
      <c r="U194" s="63"/>
      <c r="V194" s="64"/>
      <c r="W194" s="37"/>
      <c r="X194" s="63"/>
      <c r="Y194" s="67" t="str">
        <f t="shared" si="35"/>
        <v/>
      </c>
      <c r="Z194" s="38" t="str">
        <f t="shared" si="47"/>
        <v/>
      </c>
      <c r="AA194" s="63"/>
      <c r="AB194" s="76" t="str">
        <f t="shared" si="48"/>
        <v/>
      </c>
      <c r="AC194" s="34"/>
      <c r="AD194" s="28"/>
      <c r="AE194" s="78"/>
      <c r="AF194" s="112"/>
      <c r="AG194" s="175"/>
      <c r="AH194" s="176"/>
      <c r="AJ194" s="197" t="str">
        <f t="shared" si="36"/>
        <v/>
      </c>
      <c r="AK194" s="197">
        <f t="shared" si="37"/>
        <v>0</v>
      </c>
      <c r="AL194" s="197" t="str">
        <f t="shared" si="38"/>
        <v/>
      </c>
      <c r="AM194" s="10">
        <f t="shared" si="49"/>
        <v>0</v>
      </c>
      <c r="AN194" s="10" t="str">
        <f t="shared" si="39"/>
        <v/>
      </c>
    </row>
    <row r="195" spans="1:40" s="6" customFormat="1" ht="34.5" customHeight="1">
      <c r="A195" s="92">
        <f t="shared" si="40"/>
        <v>183</v>
      </c>
      <c r="B195" s="98" t="str">
        <f t="shared" si="41"/>
        <v/>
      </c>
      <c r="C195" s="26"/>
      <c r="D195" s="27" t="str">
        <f t="shared" si="42"/>
        <v/>
      </c>
      <c r="E195" s="27" t="str">
        <f t="shared" si="43"/>
        <v/>
      </c>
      <c r="F195" s="173"/>
      <c r="G195" s="28"/>
      <c r="H195" s="28"/>
      <c r="I195" s="29"/>
      <c r="J195" s="30"/>
      <c r="K195" s="31"/>
      <c r="L195" s="30"/>
      <c r="M195" s="31"/>
      <c r="N195" s="32" t="str">
        <f t="shared" si="34"/>
        <v/>
      </c>
      <c r="O195" s="29"/>
      <c r="P195" s="29"/>
      <c r="Q195" s="33" t="str">
        <f t="shared" si="44"/>
        <v/>
      </c>
      <c r="R195" s="35"/>
      <c r="S195" s="36" t="str">
        <f t="shared" si="45"/>
        <v/>
      </c>
      <c r="T195" s="36" t="str">
        <f t="shared" si="46"/>
        <v/>
      </c>
      <c r="U195" s="63"/>
      <c r="V195" s="64"/>
      <c r="W195" s="37"/>
      <c r="X195" s="63"/>
      <c r="Y195" s="67" t="str">
        <f t="shared" si="35"/>
        <v/>
      </c>
      <c r="Z195" s="38" t="str">
        <f t="shared" si="47"/>
        <v/>
      </c>
      <c r="AA195" s="63"/>
      <c r="AB195" s="76" t="str">
        <f t="shared" si="48"/>
        <v/>
      </c>
      <c r="AC195" s="34"/>
      <c r="AD195" s="28"/>
      <c r="AE195" s="78"/>
      <c r="AF195" s="112"/>
      <c r="AG195" s="175"/>
      <c r="AH195" s="176"/>
      <c r="AJ195" s="197" t="str">
        <f t="shared" si="36"/>
        <v/>
      </c>
      <c r="AK195" s="197">
        <f t="shared" si="37"/>
        <v>0</v>
      </c>
      <c r="AL195" s="197" t="str">
        <f t="shared" si="38"/>
        <v/>
      </c>
      <c r="AM195" s="10">
        <f t="shared" si="49"/>
        <v>0</v>
      </c>
      <c r="AN195" s="10" t="str">
        <f t="shared" si="39"/>
        <v/>
      </c>
    </row>
    <row r="196" spans="1:40" s="6" customFormat="1" ht="34.5" customHeight="1">
      <c r="A196" s="92">
        <f t="shared" si="40"/>
        <v>184</v>
      </c>
      <c r="B196" s="98" t="str">
        <f t="shared" si="41"/>
        <v/>
      </c>
      <c r="C196" s="26"/>
      <c r="D196" s="27" t="str">
        <f t="shared" si="42"/>
        <v/>
      </c>
      <c r="E196" s="27" t="str">
        <f t="shared" si="43"/>
        <v/>
      </c>
      <c r="F196" s="173"/>
      <c r="G196" s="28"/>
      <c r="H196" s="28"/>
      <c r="I196" s="29"/>
      <c r="J196" s="30"/>
      <c r="K196" s="31"/>
      <c r="L196" s="30"/>
      <c r="M196" s="31"/>
      <c r="N196" s="32" t="str">
        <f t="shared" si="34"/>
        <v/>
      </c>
      <c r="O196" s="29"/>
      <c r="P196" s="29"/>
      <c r="Q196" s="33" t="str">
        <f t="shared" si="44"/>
        <v/>
      </c>
      <c r="R196" s="35"/>
      <c r="S196" s="36" t="str">
        <f t="shared" si="45"/>
        <v/>
      </c>
      <c r="T196" s="36" t="str">
        <f t="shared" si="46"/>
        <v/>
      </c>
      <c r="U196" s="63"/>
      <c r="V196" s="64"/>
      <c r="W196" s="37"/>
      <c r="X196" s="63"/>
      <c r="Y196" s="67" t="str">
        <f t="shared" si="35"/>
        <v/>
      </c>
      <c r="Z196" s="38" t="str">
        <f t="shared" si="47"/>
        <v/>
      </c>
      <c r="AA196" s="63"/>
      <c r="AB196" s="76" t="str">
        <f t="shared" si="48"/>
        <v/>
      </c>
      <c r="AC196" s="34"/>
      <c r="AD196" s="28"/>
      <c r="AE196" s="78"/>
      <c r="AF196" s="112"/>
      <c r="AG196" s="175"/>
      <c r="AH196" s="176"/>
      <c r="AJ196" s="197" t="str">
        <f t="shared" si="36"/>
        <v/>
      </c>
      <c r="AK196" s="197">
        <f t="shared" si="37"/>
        <v>0</v>
      </c>
      <c r="AL196" s="197" t="str">
        <f t="shared" si="38"/>
        <v/>
      </c>
      <c r="AM196" s="10">
        <f t="shared" si="49"/>
        <v>0</v>
      </c>
      <c r="AN196" s="10" t="str">
        <f t="shared" si="39"/>
        <v/>
      </c>
    </row>
    <row r="197" spans="1:40" s="6" customFormat="1" ht="34.5" customHeight="1">
      <c r="A197" s="92">
        <f t="shared" si="40"/>
        <v>185</v>
      </c>
      <c r="B197" s="98" t="str">
        <f t="shared" si="41"/>
        <v/>
      </c>
      <c r="C197" s="26"/>
      <c r="D197" s="27" t="str">
        <f t="shared" si="42"/>
        <v/>
      </c>
      <c r="E197" s="27" t="str">
        <f t="shared" si="43"/>
        <v/>
      </c>
      <c r="F197" s="173"/>
      <c r="G197" s="28"/>
      <c r="H197" s="28"/>
      <c r="I197" s="29"/>
      <c r="J197" s="30"/>
      <c r="K197" s="31"/>
      <c r="L197" s="30"/>
      <c r="M197" s="31"/>
      <c r="N197" s="32" t="str">
        <f t="shared" si="34"/>
        <v/>
      </c>
      <c r="O197" s="29"/>
      <c r="P197" s="29"/>
      <c r="Q197" s="33" t="str">
        <f t="shared" si="44"/>
        <v/>
      </c>
      <c r="R197" s="35"/>
      <c r="S197" s="36" t="str">
        <f t="shared" si="45"/>
        <v/>
      </c>
      <c r="T197" s="36" t="str">
        <f t="shared" si="46"/>
        <v/>
      </c>
      <c r="U197" s="63"/>
      <c r="V197" s="64"/>
      <c r="W197" s="37"/>
      <c r="X197" s="63"/>
      <c r="Y197" s="67" t="str">
        <f t="shared" si="35"/>
        <v/>
      </c>
      <c r="Z197" s="38" t="str">
        <f t="shared" si="47"/>
        <v/>
      </c>
      <c r="AA197" s="63"/>
      <c r="AB197" s="76" t="str">
        <f t="shared" si="48"/>
        <v/>
      </c>
      <c r="AC197" s="34"/>
      <c r="AD197" s="28"/>
      <c r="AE197" s="78"/>
      <c r="AF197" s="112"/>
      <c r="AG197" s="175"/>
      <c r="AH197" s="176"/>
      <c r="AJ197" s="197" t="str">
        <f t="shared" si="36"/>
        <v/>
      </c>
      <c r="AK197" s="197">
        <f t="shared" si="37"/>
        <v>0</v>
      </c>
      <c r="AL197" s="197" t="str">
        <f t="shared" si="38"/>
        <v/>
      </c>
      <c r="AM197" s="10">
        <f t="shared" si="49"/>
        <v>0</v>
      </c>
      <c r="AN197" s="10" t="str">
        <f t="shared" si="39"/>
        <v/>
      </c>
    </row>
    <row r="198" spans="1:40" s="6" customFormat="1" ht="34.5" customHeight="1">
      <c r="A198" s="92">
        <f t="shared" si="40"/>
        <v>186</v>
      </c>
      <c r="B198" s="98" t="str">
        <f t="shared" si="41"/>
        <v/>
      </c>
      <c r="C198" s="26"/>
      <c r="D198" s="27" t="str">
        <f t="shared" si="42"/>
        <v/>
      </c>
      <c r="E198" s="27" t="str">
        <f t="shared" si="43"/>
        <v/>
      </c>
      <c r="F198" s="173"/>
      <c r="G198" s="28"/>
      <c r="H198" s="28"/>
      <c r="I198" s="29"/>
      <c r="J198" s="30"/>
      <c r="K198" s="31"/>
      <c r="L198" s="30"/>
      <c r="M198" s="31"/>
      <c r="N198" s="32" t="str">
        <f t="shared" si="34"/>
        <v/>
      </c>
      <c r="O198" s="29"/>
      <c r="P198" s="29"/>
      <c r="Q198" s="33" t="str">
        <f t="shared" si="44"/>
        <v/>
      </c>
      <c r="R198" s="35"/>
      <c r="S198" s="36" t="str">
        <f t="shared" si="45"/>
        <v/>
      </c>
      <c r="T198" s="36" t="str">
        <f t="shared" si="46"/>
        <v/>
      </c>
      <c r="U198" s="63"/>
      <c r="V198" s="64"/>
      <c r="W198" s="37"/>
      <c r="X198" s="63"/>
      <c r="Y198" s="67" t="str">
        <f t="shared" si="35"/>
        <v/>
      </c>
      <c r="Z198" s="38" t="str">
        <f t="shared" si="47"/>
        <v/>
      </c>
      <c r="AA198" s="63"/>
      <c r="AB198" s="76" t="str">
        <f t="shared" si="48"/>
        <v/>
      </c>
      <c r="AC198" s="34"/>
      <c r="AD198" s="28"/>
      <c r="AE198" s="78"/>
      <c r="AF198" s="112"/>
      <c r="AG198" s="175"/>
      <c r="AH198" s="176"/>
      <c r="AJ198" s="197" t="str">
        <f t="shared" si="36"/>
        <v/>
      </c>
      <c r="AK198" s="197">
        <f t="shared" si="37"/>
        <v>0</v>
      </c>
      <c r="AL198" s="197" t="str">
        <f t="shared" si="38"/>
        <v/>
      </c>
      <c r="AM198" s="10">
        <f t="shared" si="49"/>
        <v>0</v>
      </c>
      <c r="AN198" s="10" t="str">
        <f t="shared" si="39"/>
        <v/>
      </c>
    </row>
    <row r="199" spans="1:40" s="6" customFormat="1" ht="34.5" customHeight="1">
      <c r="A199" s="92">
        <f t="shared" si="40"/>
        <v>187</v>
      </c>
      <c r="B199" s="98" t="str">
        <f t="shared" si="41"/>
        <v/>
      </c>
      <c r="C199" s="26"/>
      <c r="D199" s="27" t="str">
        <f t="shared" si="42"/>
        <v/>
      </c>
      <c r="E199" s="27" t="str">
        <f t="shared" si="43"/>
        <v/>
      </c>
      <c r="F199" s="173"/>
      <c r="G199" s="28"/>
      <c r="H199" s="28"/>
      <c r="I199" s="29"/>
      <c r="J199" s="30"/>
      <c r="K199" s="31"/>
      <c r="L199" s="30"/>
      <c r="M199" s="31"/>
      <c r="N199" s="32" t="str">
        <f t="shared" si="34"/>
        <v/>
      </c>
      <c r="O199" s="29"/>
      <c r="P199" s="29"/>
      <c r="Q199" s="33" t="str">
        <f t="shared" si="44"/>
        <v/>
      </c>
      <c r="R199" s="35"/>
      <c r="S199" s="36" t="str">
        <f t="shared" si="45"/>
        <v/>
      </c>
      <c r="T199" s="36" t="str">
        <f t="shared" si="46"/>
        <v/>
      </c>
      <c r="U199" s="63"/>
      <c r="V199" s="64"/>
      <c r="W199" s="37"/>
      <c r="X199" s="63"/>
      <c r="Y199" s="67" t="str">
        <f t="shared" si="35"/>
        <v/>
      </c>
      <c r="Z199" s="38" t="str">
        <f t="shared" si="47"/>
        <v/>
      </c>
      <c r="AA199" s="63"/>
      <c r="AB199" s="76" t="str">
        <f t="shared" si="48"/>
        <v/>
      </c>
      <c r="AC199" s="34"/>
      <c r="AD199" s="28"/>
      <c r="AE199" s="78"/>
      <c r="AF199" s="112"/>
      <c r="AG199" s="175"/>
      <c r="AH199" s="176"/>
      <c r="AJ199" s="197" t="str">
        <f t="shared" si="36"/>
        <v/>
      </c>
      <c r="AK199" s="197">
        <f t="shared" si="37"/>
        <v>0</v>
      </c>
      <c r="AL199" s="197" t="str">
        <f t="shared" si="38"/>
        <v/>
      </c>
      <c r="AM199" s="10">
        <f t="shared" si="49"/>
        <v>0</v>
      </c>
      <c r="AN199" s="10" t="str">
        <f t="shared" si="39"/>
        <v/>
      </c>
    </row>
    <row r="200" spans="1:40" s="6" customFormat="1" ht="34.5" customHeight="1">
      <c r="A200" s="92">
        <f t="shared" si="40"/>
        <v>188</v>
      </c>
      <c r="B200" s="98" t="str">
        <f t="shared" si="41"/>
        <v/>
      </c>
      <c r="C200" s="26"/>
      <c r="D200" s="27" t="str">
        <f t="shared" si="42"/>
        <v/>
      </c>
      <c r="E200" s="27" t="str">
        <f t="shared" si="43"/>
        <v/>
      </c>
      <c r="F200" s="173"/>
      <c r="G200" s="28"/>
      <c r="H200" s="28"/>
      <c r="I200" s="29"/>
      <c r="J200" s="30"/>
      <c r="K200" s="31"/>
      <c r="L200" s="30"/>
      <c r="M200" s="31"/>
      <c r="N200" s="32" t="str">
        <f t="shared" si="34"/>
        <v/>
      </c>
      <c r="O200" s="29"/>
      <c r="P200" s="29"/>
      <c r="Q200" s="33" t="str">
        <f t="shared" si="44"/>
        <v/>
      </c>
      <c r="R200" s="35"/>
      <c r="S200" s="36" t="str">
        <f t="shared" si="45"/>
        <v/>
      </c>
      <c r="T200" s="36" t="str">
        <f t="shared" si="46"/>
        <v/>
      </c>
      <c r="U200" s="63"/>
      <c r="V200" s="64"/>
      <c r="W200" s="37"/>
      <c r="X200" s="63"/>
      <c r="Y200" s="67" t="str">
        <f t="shared" si="35"/>
        <v/>
      </c>
      <c r="Z200" s="38" t="str">
        <f t="shared" si="47"/>
        <v/>
      </c>
      <c r="AA200" s="63"/>
      <c r="AB200" s="76" t="str">
        <f t="shared" si="48"/>
        <v/>
      </c>
      <c r="AC200" s="34"/>
      <c r="AD200" s="28"/>
      <c r="AE200" s="78"/>
      <c r="AF200" s="112"/>
      <c r="AG200" s="175"/>
      <c r="AH200" s="176"/>
      <c r="AJ200" s="197" t="str">
        <f t="shared" si="36"/>
        <v/>
      </c>
      <c r="AK200" s="197">
        <f t="shared" si="37"/>
        <v>0</v>
      </c>
      <c r="AL200" s="197" t="str">
        <f t="shared" si="38"/>
        <v/>
      </c>
      <c r="AM200" s="10">
        <f t="shared" si="49"/>
        <v>0</v>
      </c>
      <c r="AN200" s="10" t="str">
        <f t="shared" si="39"/>
        <v/>
      </c>
    </row>
    <row r="201" spans="1:40" s="6" customFormat="1" ht="34.5" customHeight="1">
      <c r="A201" s="92">
        <f t="shared" si="40"/>
        <v>189</v>
      </c>
      <c r="B201" s="98" t="str">
        <f t="shared" si="41"/>
        <v/>
      </c>
      <c r="C201" s="26"/>
      <c r="D201" s="27" t="str">
        <f t="shared" si="42"/>
        <v/>
      </c>
      <c r="E201" s="27" t="str">
        <f t="shared" si="43"/>
        <v/>
      </c>
      <c r="F201" s="173"/>
      <c r="G201" s="28"/>
      <c r="H201" s="28"/>
      <c r="I201" s="29"/>
      <c r="J201" s="30"/>
      <c r="K201" s="31"/>
      <c r="L201" s="30"/>
      <c r="M201" s="31"/>
      <c r="N201" s="32" t="str">
        <f t="shared" si="34"/>
        <v/>
      </c>
      <c r="O201" s="29"/>
      <c r="P201" s="29"/>
      <c r="Q201" s="33" t="str">
        <f t="shared" si="44"/>
        <v/>
      </c>
      <c r="R201" s="35"/>
      <c r="S201" s="36" t="str">
        <f t="shared" si="45"/>
        <v/>
      </c>
      <c r="T201" s="36" t="str">
        <f t="shared" si="46"/>
        <v/>
      </c>
      <c r="U201" s="63"/>
      <c r="V201" s="64"/>
      <c r="W201" s="37"/>
      <c r="X201" s="63"/>
      <c r="Y201" s="67" t="str">
        <f t="shared" si="35"/>
        <v/>
      </c>
      <c r="Z201" s="38" t="str">
        <f t="shared" si="47"/>
        <v/>
      </c>
      <c r="AA201" s="63"/>
      <c r="AB201" s="76" t="str">
        <f t="shared" si="48"/>
        <v/>
      </c>
      <c r="AC201" s="34"/>
      <c r="AD201" s="28"/>
      <c r="AE201" s="78"/>
      <c r="AF201" s="112"/>
      <c r="AG201" s="175"/>
      <c r="AH201" s="176"/>
      <c r="AJ201" s="197" t="str">
        <f t="shared" si="36"/>
        <v/>
      </c>
      <c r="AK201" s="197">
        <f t="shared" si="37"/>
        <v>0</v>
      </c>
      <c r="AL201" s="197" t="str">
        <f t="shared" si="38"/>
        <v/>
      </c>
      <c r="AM201" s="10">
        <f t="shared" si="49"/>
        <v>0</v>
      </c>
      <c r="AN201" s="10" t="str">
        <f t="shared" si="39"/>
        <v/>
      </c>
    </row>
    <row r="202" spans="1:40" s="6" customFormat="1" ht="34.5" customHeight="1">
      <c r="A202" s="92">
        <f t="shared" si="40"/>
        <v>190</v>
      </c>
      <c r="B202" s="98" t="str">
        <f t="shared" si="41"/>
        <v/>
      </c>
      <c r="C202" s="26"/>
      <c r="D202" s="27" t="str">
        <f t="shared" si="42"/>
        <v/>
      </c>
      <c r="E202" s="27" t="str">
        <f t="shared" si="43"/>
        <v/>
      </c>
      <c r="F202" s="173"/>
      <c r="G202" s="28"/>
      <c r="H202" s="28"/>
      <c r="I202" s="29"/>
      <c r="J202" s="30"/>
      <c r="K202" s="31"/>
      <c r="L202" s="30"/>
      <c r="M202" s="31"/>
      <c r="N202" s="32" t="str">
        <f t="shared" si="34"/>
        <v/>
      </c>
      <c r="O202" s="29"/>
      <c r="P202" s="29"/>
      <c r="Q202" s="33" t="str">
        <f t="shared" si="44"/>
        <v/>
      </c>
      <c r="R202" s="35"/>
      <c r="S202" s="36" t="str">
        <f t="shared" si="45"/>
        <v/>
      </c>
      <c r="T202" s="36" t="str">
        <f t="shared" si="46"/>
        <v/>
      </c>
      <c r="U202" s="63"/>
      <c r="V202" s="64"/>
      <c r="W202" s="37"/>
      <c r="X202" s="63"/>
      <c r="Y202" s="67" t="str">
        <f t="shared" si="35"/>
        <v/>
      </c>
      <c r="Z202" s="38" t="str">
        <f t="shared" si="47"/>
        <v/>
      </c>
      <c r="AA202" s="63"/>
      <c r="AB202" s="76" t="str">
        <f t="shared" si="48"/>
        <v/>
      </c>
      <c r="AC202" s="34"/>
      <c r="AD202" s="28"/>
      <c r="AE202" s="78"/>
      <c r="AF202" s="112"/>
      <c r="AG202" s="175"/>
      <c r="AH202" s="176"/>
      <c r="AJ202" s="197" t="str">
        <f t="shared" si="36"/>
        <v/>
      </c>
      <c r="AK202" s="197">
        <f t="shared" si="37"/>
        <v>0</v>
      </c>
      <c r="AL202" s="197" t="str">
        <f t="shared" si="38"/>
        <v/>
      </c>
      <c r="AM202" s="10">
        <f t="shared" si="49"/>
        <v>0</v>
      </c>
      <c r="AN202" s="10" t="str">
        <f t="shared" si="39"/>
        <v/>
      </c>
    </row>
    <row r="203" spans="1:40" s="6" customFormat="1" ht="34.5" customHeight="1">
      <c r="A203" s="92">
        <f t="shared" si="40"/>
        <v>191</v>
      </c>
      <c r="B203" s="98" t="str">
        <f t="shared" si="41"/>
        <v/>
      </c>
      <c r="C203" s="26"/>
      <c r="D203" s="27" t="str">
        <f t="shared" si="42"/>
        <v/>
      </c>
      <c r="E203" s="27" t="str">
        <f t="shared" si="43"/>
        <v/>
      </c>
      <c r="F203" s="173"/>
      <c r="G203" s="28"/>
      <c r="H203" s="28"/>
      <c r="I203" s="29"/>
      <c r="J203" s="30"/>
      <c r="K203" s="31"/>
      <c r="L203" s="30"/>
      <c r="M203" s="31"/>
      <c r="N203" s="32" t="str">
        <f t="shared" si="34"/>
        <v/>
      </c>
      <c r="O203" s="29"/>
      <c r="P203" s="29"/>
      <c r="Q203" s="33" t="str">
        <f t="shared" si="44"/>
        <v/>
      </c>
      <c r="R203" s="35"/>
      <c r="S203" s="36" t="str">
        <f t="shared" si="45"/>
        <v/>
      </c>
      <c r="T203" s="36" t="str">
        <f t="shared" si="46"/>
        <v/>
      </c>
      <c r="U203" s="63"/>
      <c r="V203" s="64"/>
      <c r="W203" s="37"/>
      <c r="X203" s="63"/>
      <c r="Y203" s="67" t="str">
        <f t="shared" si="35"/>
        <v/>
      </c>
      <c r="Z203" s="38" t="str">
        <f t="shared" si="47"/>
        <v/>
      </c>
      <c r="AA203" s="63"/>
      <c r="AB203" s="76" t="str">
        <f t="shared" si="48"/>
        <v/>
      </c>
      <c r="AC203" s="34"/>
      <c r="AD203" s="28"/>
      <c r="AE203" s="78"/>
      <c r="AF203" s="112"/>
      <c r="AG203" s="175"/>
      <c r="AH203" s="176"/>
      <c r="AJ203" s="197" t="str">
        <f t="shared" si="36"/>
        <v/>
      </c>
      <c r="AK203" s="197">
        <f t="shared" si="37"/>
        <v>0</v>
      </c>
      <c r="AL203" s="197" t="str">
        <f t="shared" si="38"/>
        <v/>
      </c>
      <c r="AM203" s="10">
        <f t="shared" si="49"/>
        <v>0</v>
      </c>
      <c r="AN203" s="10" t="str">
        <f t="shared" si="39"/>
        <v/>
      </c>
    </row>
    <row r="204" spans="1:40" s="6" customFormat="1" ht="34.5" customHeight="1">
      <c r="A204" s="92">
        <f t="shared" si="40"/>
        <v>192</v>
      </c>
      <c r="B204" s="98" t="str">
        <f t="shared" si="41"/>
        <v/>
      </c>
      <c r="C204" s="26"/>
      <c r="D204" s="27" t="str">
        <f t="shared" si="42"/>
        <v/>
      </c>
      <c r="E204" s="27" t="str">
        <f t="shared" si="43"/>
        <v/>
      </c>
      <c r="F204" s="173"/>
      <c r="G204" s="28"/>
      <c r="H204" s="28"/>
      <c r="I204" s="29"/>
      <c r="J204" s="30"/>
      <c r="K204" s="31"/>
      <c r="L204" s="30"/>
      <c r="M204" s="31"/>
      <c r="N204" s="32" t="str">
        <f t="shared" ref="N204:N267" si="50">IF(L204="","",L204)</f>
        <v/>
      </c>
      <c r="O204" s="29"/>
      <c r="P204" s="29"/>
      <c r="Q204" s="33" t="str">
        <f t="shared" si="44"/>
        <v/>
      </c>
      <c r="R204" s="35"/>
      <c r="S204" s="36" t="str">
        <f t="shared" si="45"/>
        <v/>
      </c>
      <c r="T204" s="36" t="str">
        <f t="shared" si="46"/>
        <v/>
      </c>
      <c r="U204" s="63"/>
      <c r="V204" s="64"/>
      <c r="W204" s="37"/>
      <c r="X204" s="63"/>
      <c r="Y204" s="67" t="str">
        <f t="shared" ref="Y204:Y267" si="51">IF(W204="","",IF(W204="(最大紙幅)","mmロール紙","mm"))</f>
        <v/>
      </c>
      <c r="Z204" s="38" t="str">
        <f t="shared" si="47"/>
        <v/>
      </c>
      <c r="AA204" s="63"/>
      <c r="AB204" s="76" t="str">
        <f t="shared" si="48"/>
        <v/>
      </c>
      <c r="AC204" s="34"/>
      <c r="AD204" s="28"/>
      <c r="AE204" s="78"/>
      <c r="AF204" s="112"/>
      <c r="AG204" s="175"/>
      <c r="AH204" s="176"/>
      <c r="AJ204" s="197" t="str">
        <f t="shared" si="36"/>
        <v/>
      </c>
      <c r="AK204" s="197">
        <f t="shared" si="37"/>
        <v>0</v>
      </c>
      <c r="AL204" s="197" t="str">
        <f t="shared" si="38"/>
        <v/>
      </c>
      <c r="AM204" s="10">
        <f t="shared" si="49"/>
        <v>0</v>
      </c>
      <c r="AN204" s="10" t="str">
        <f t="shared" si="39"/>
        <v/>
      </c>
    </row>
    <row r="205" spans="1:40" s="6" customFormat="1" ht="34.5" customHeight="1">
      <c r="A205" s="92">
        <f t="shared" si="40"/>
        <v>193</v>
      </c>
      <c r="B205" s="98" t="str">
        <f t="shared" si="41"/>
        <v/>
      </c>
      <c r="C205" s="26"/>
      <c r="D205" s="27" t="str">
        <f t="shared" si="42"/>
        <v/>
      </c>
      <c r="E205" s="27" t="str">
        <f t="shared" si="43"/>
        <v/>
      </c>
      <c r="F205" s="173"/>
      <c r="G205" s="28"/>
      <c r="H205" s="28"/>
      <c r="I205" s="29"/>
      <c r="J205" s="30"/>
      <c r="K205" s="31"/>
      <c r="L205" s="30"/>
      <c r="M205" s="31"/>
      <c r="N205" s="32" t="str">
        <f t="shared" si="50"/>
        <v/>
      </c>
      <c r="O205" s="29"/>
      <c r="P205" s="29"/>
      <c r="Q205" s="33" t="str">
        <f t="shared" si="44"/>
        <v/>
      </c>
      <c r="R205" s="35"/>
      <c r="S205" s="36" t="str">
        <f t="shared" si="45"/>
        <v/>
      </c>
      <c r="T205" s="36" t="str">
        <f t="shared" si="46"/>
        <v/>
      </c>
      <c r="U205" s="63"/>
      <c r="V205" s="64"/>
      <c r="W205" s="37"/>
      <c r="X205" s="63"/>
      <c r="Y205" s="67" t="str">
        <f t="shared" si="51"/>
        <v/>
      </c>
      <c r="Z205" s="38" t="str">
        <f t="shared" si="47"/>
        <v/>
      </c>
      <c r="AA205" s="63"/>
      <c r="AB205" s="76" t="str">
        <f t="shared" si="48"/>
        <v/>
      </c>
      <c r="AC205" s="34"/>
      <c r="AD205" s="28"/>
      <c r="AE205" s="78"/>
      <c r="AF205" s="112"/>
      <c r="AG205" s="175"/>
      <c r="AH205" s="176"/>
      <c r="AJ205" s="197" t="str">
        <f t="shared" ref="AJ205:AJ268" si="52">IF(AND(($B205&lt;&gt;""),(OR(C205="",G205="",H205="",I205="",J205="",K205="",L205="",M205="",O205="",P205="",F205="",R205="",U205="",V205="",W205="",X205="",AA205=""))),1,"")</f>
        <v/>
      </c>
      <c r="AK205" s="197">
        <f t="shared" ref="AK205:AK268" si="53">IF(AND($H205&lt;&gt;"",COUNTIF($H205,"*■*")&gt;0,$AD205=""),1,0)</f>
        <v>0</v>
      </c>
      <c r="AL205" s="197" t="str">
        <f t="shared" ref="AL205:AL268" si="54">IF(H205="","",TEXT(H205,"G/標準"))</f>
        <v/>
      </c>
      <c r="AM205" s="10">
        <f t="shared" si="49"/>
        <v>0</v>
      </c>
      <c r="AN205" s="10" t="str">
        <f t="shared" ref="AN205:AN269" si="55">IF(Q205&lt;1,1,"")</f>
        <v/>
      </c>
    </row>
    <row r="206" spans="1:40" s="6" customFormat="1" ht="34.5" customHeight="1">
      <c r="A206" s="92">
        <f t="shared" ref="A206:A269" si="56">ROW()-12</f>
        <v>194</v>
      </c>
      <c r="B206" s="98" t="str">
        <f t="shared" ref="B206:B269" si="57">IF($C206="","","印刷機械")</f>
        <v/>
      </c>
      <c r="C206" s="26"/>
      <c r="D206" s="27" t="str">
        <f t="shared" ref="D206:D269" si="58">IF($B206&lt;&gt;"",$C$2,"")</f>
        <v/>
      </c>
      <c r="E206" s="27" t="str">
        <f t="shared" ref="E206:E269" si="59">IF($B206&lt;&gt;"",$F$2,"")</f>
        <v/>
      </c>
      <c r="F206" s="173"/>
      <c r="G206" s="28"/>
      <c r="H206" s="28"/>
      <c r="I206" s="29"/>
      <c r="J206" s="30"/>
      <c r="K206" s="31"/>
      <c r="L206" s="30"/>
      <c r="M206" s="31"/>
      <c r="N206" s="32" t="str">
        <f t="shared" si="50"/>
        <v/>
      </c>
      <c r="O206" s="29"/>
      <c r="P206" s="29"/>
      <c r="Q206" s="33" t="str">
        <f t="shared" ref="Q206:Q269" si="60">IFERROR(IF($K206="","",ROUNDDOWN((ABS($K206-$M206)/$K206)/($P206-$O206)*100,1)),"")</f>
        <v/>
      </c>
      <c r="R206" s="35"/>
      <c r="S206" s="36" t="str">
        <f t="shared" ref="S206:S269" si="61">U206&amp;V206</f>
        <v/>
      </c>
      <c r="T206" s="36" t="str">
        <f t="shared" ref="T206:T269" si="62">W206&amp;X206&amp;Y206&amp;Z206&amp;AA206&amp;AB206</f>
        <v/>
      </c>
      <c r="U206" s="63"/>
      <c r="V206" s="64"/>
      <c r="W206" s="37"/>
      <c r="X206" s="63"/>
      <c r="Y206" s="67" t="str">
        <f t="shared" si="51"/>
        <v/>
      </c>
      <c r="Z206" s="38" t="str">
        <f t="shared" ref="Z206:Z269" si="63">IF(W206="","",IF(Y206="mmロール紙","","×"))</f>
        <v/>
      </c>
      <c r="AA206" s="63"/>
      <c r="AB206" s="76" t="str">
        <f t="shared" ref="AB206:AB269" si="64">IF(Y206="mm","mm","")</f>
        <v/>
      </c>
      <c r="AC206" s="34"/>
      <c r="AD206" s="28"/>
      <c r="AE206" s="78"/>
      <c r="AF206" s="112"/>
      <c r="AG206" s="175"/>
      <c r="AH206" s="176"/>
      <c r="AJ206" s="197" t="str">
        <f t="shared" si="52"/>
        <v/>
      </c>
      <c r="AK206" s="197">
        <f t="shared" si="53"/>
        <v>0</v>
      </c>
      <c r="AL206" s="197" t="str">
        <f t="shared" si="54"/>
        <v/>
      </c>
      <c r="AM206" s="10">
        <f t="shared" ref="AM206:AM269" si="65">IF(AL206="",0,COUNTIF($AL$13:$AL$1048576,AL206))</f>
        <v>0</v>
      </c>
      <c r="AN206" s="10" t="str">
        <f t="shared" si="55"/>
        <v/>
      </c>
    </row>
    <row r="207" spans="1:40" s="6" customFormat="1" ht="34.5" customHeight="1">
      <c r="A207" s="92">
        <f t="shared" si="56"/>
        <v>195</v>
      </c>
      <c r="B207" s="98" t="str">
        <f t="shared" si="57"/>
        <v/>
      </c>
      <c r="C207" s="26"/>
      <c r="D207" s="27" t="str">
        <f t="shared" si="58"/>
        <v/>
      </c>
      <c r="E207" s="27" t="str">
        <f t="shared" si="59"/>
        <v/>
      </c>
      <c r="F207" s="173"/>
      <c r="G207" s="28"/>
      <c r="H207" s="28"/>
      <c r="I207" s="29"/>
      <c r="J207" s="30"/>
      <c r="K207" s="31"/>
      <c r="L207" s="30"/>
      <c r="M207" s="31"/>
      <c r="N207" s="32" t="str">
        <f t="shared" si="50"/>
        <v/>
      </c>
      <c r="O207" s="29"/>
      <c r="P207" s="29"/>
      <c r="Q207" s="33" t="str">
        <f t="shared" si="60"/>
        <v/>
      </c>
      <c r="R207" s="35"/>
      <c r="S207" s="36" t="str">
        <f t="shared" si="61"/>
        <v/>
      </c>
      <c r="T207" s="36" t="str">
        <f t="shared" si="62"/>
        <v/>
      </c>
      <c r="U207" s="63"/>
      <c r="V207" s="64"/>
      <c r="W207" s="37"/>
      <c r="X207" s="63"/>
      <c r="Y207" s="67" t="str">
        <f t="shared" si="51"/>
        <v/>
      </c>
      <c r="Z207" s="38" t="str">
        <f t="shared" si="63"/>
        <v/>
      </c>
      <c r="AA207" s="63"/>
      <c r="AB207" s="76" t="str">
        <f t="shared" si="64"/>
        <v/>
      </c>
      <c r="AC207" s="34"/>
      <c r="AD207" s="28"/>
      <c r="AE207" s="78"/>
      <c r="AF207" s="112"/>
      <c r="AG207" s="175"/>
      <c r="AH207" s="176"/>
      <c r="AJ207" s="197" t="str">
        <f t="shared" si="52"/>
        <v/>
      </c>
      <c r="AK207" s="197">
        <f t="shared" si="53"/>
        <v>0</v>
      </c>
      <c r="AL207" s="197" t="str">
        <f t="shared" si="54"/>
        <v/>
      </c>
      <c r="AM207" s="10">
        <f t="shared" si="65"/>
        <v>0</v>
      </c>
      <c r="AN207" s="10" t="str">
        <f t="shared" si="55"/>
        <v/>
      </c>
    </row>
    <row r="208" spans="1:40" s="6" customFormat="1" ht="34.5" customHeight="1">
      <c r="A208" s="92">
        <f t="shared" si="56"/>
        <v>196</v>
      </c>
      <c r="B208" s="98" t="str">
        <f t="shared" si="57"/>
        <v/>
      </c>
      <c r="C208" s="26"/>
      <c r="D208" s="27" t="str">
        <f t="shared" si="58"/>
        <v/>
      </c>
      <c r="E208" s="27" t="str">
        <f t="shared" si="59"/>
        <v/>
      </c>
      <c r="F208" s="173"/>
      <c r="G208" s="28"/>
      <c r="H208" s="28"/>
      <c r="I208" s="29"/>
      <c r="J208" s="30"/>
      <c r="K208" s="31"/>
      <c r="L208" s="30"/>
      <c r="M208" s="31"/>
      <c r="N208" s="32" t="str">
        <f t="shared" si="50"/>
        <v/>
      </c>
      <c r="O208" s="29"/>
      <c r="P208" s="29"/>
      <c r="Q208" s="33" t="str">
        <f t="shared" si="60"/>
        <v/>
      </c>
      <c r="R208" s="35"/>
      <c r="S208" s="36" t="str">
        <f t="shared" si="61"/>
        <v/>
      </c>
      <c r="T208" s="36" t="str">
        <f t="shared" si="62"/>
        <v/>
      </c>
      <c r="U208" s="63"/>
      <c r="V208" s="64"/>
      <c r="W208" s="37"/>
      <c r="X208" s="63"/>
      <c r="Y208" s="67" t="str">
        <f t="shared" si="51"/>
        <v/>
      </c>
      <c r="Z208" s="38" t="str">
        <f t="shared" si="63"/>
        <v/>
      </c>
      <c r="AA208" s="63"/>
      <c r="AB208" s="76" t="str">
        <f t="shared" si="64"/>
        <v/>
      </c>
      <c r="AC208" s="34"/>
      <c r="AD208" s="28"/>
      <c r="AE208" s="78"/>
      <c r="AF208" s="112"/>
      <c r="AG208" s="175"/>
      <c r="AH208" s="176"/>
      <c r="AJ208" s="197" t="str">
        <f t="shared" si="52"/>
        <v/>
      </c>
      <c r="AK208" s="197">
        <f t="shared" si="53"/>
        <v>0</v>
      </c>
      <c r="AL208" s="197" t="str">
        <f t="shared" si="54"/>
        <v/>
      </c>
      <c r="AM208" s="10">
        <f t="shared" si="65"/>
        <v>0</v>
      </c>
      <c r="AN208" s="10" t="str">
        <f t="shared" si="55"/>
        <v/>
      </c>
    </row>
    <row r="209" spans="1:40" s="6" customFormat="1" ht="34.5" customHeight="1">
      <c r="A209" s="92">
        <f t="shared" si="56"/>
        <v>197</v>
      </c>
      <c r="B209" s="98" t="str">
        <f t="shared" si="57"/>
        <v/>
      </c>
      <c r="C209" s="26"/>
      <c r="D209" s="27" t="str">
        <f t="shared" si="58"/>
        <v/>
      </c>
      <c r="E209" s="27" t="str">
        <f t="shared" si="59"/>
        <v/>
      </c>
      <c r="F209" s="173"/>
      <c r="G209" s="28"/>
      <c r="H209" s="28"/>
      <c r="I209" s="29"/>
      <c r="J209" s="30"/>
      <c r="K209" s="31"/>
      <c r="L209" s="30"/>
      <c r="M209" s="31"/>
      <c r="N209" s="32" t="str">
        <f t="shared" si="50"/>
        <v/>
      </c>
      <c r="O209" s="29"/>
      <c r="P209" s="29"/>
      <c r="Q209" s="33" t="str">
        <f t="shared" si="60"/>
        <v/>
      </c>
      <c r="R209" s="35"/>
      <c r="S209" s="36" t="str">
        <f t="shared" si="61"/>
        <v/>
      </c>
      <c r="T209" s="36" t="str">
        <f t="shared" si="62"/>
        <v/>
      </c>
      <c r="U209" s="63"/>
      <c r="V209" s="64"/>
      <c r="W209" s="37"/>
      <c r="X209" s="63"/>
      <c r="Y209" s="67" t="str">
        <f t="shared" si="51"/>
        <v/>
      </c>
      <c r="Z209" s="38" t="str">
        <f t="shared" si="63"/>
        <v/>
      </c>
      <c r="AA209" s="63"/>
      <c r="AB209" s="76" t="str">
        <f t="shared" si="64"/>
        <v/>
      </c>
      <c r="AC209" s="34"/>
      <c r="AD209" s="28"/>
      <c r="AE209" s="78"/>
      <c r="AF209" s="112"/>
      <c r="AG209" s="175"/>
      <c r="AH209" s="176"/>
      <c r="AJ209" s="197" t="str">
        <f t="shared" si="52"/>
        <v/>
      </c>
      <c r="AK209" s="197">
        <f t="shared" si="53"/>
        <v>0</v>
      </c>
      <c r="AL209" s="197" t="str">
        <f t="shared" si="54"/>
        <v/>
      </c>
      <c r="AM209" s="10">
        <f t="shared" si="65"/>
        <v>0</v>
      </c>
      <c r="AN209" s="10" t="str">
        <f t="shared" si="55"/>
        <v/>
      </c>
    </row>
    <row r="210" spans="1:40" s="6" customFormat="1" ht="34.5" customHeight="1">
      <c r="A210" s="92">
        <f t="shared" si="56"/>
        <v>198</v>
      </c>
      <c r="B210" s="98" t="str">
        <f t="shared" si="57"/>
        <v/>
      </c>
      <c r="C210" s="26"/>
      <c r="D210" s="27" t="str">
        <f t="shared" si="58"/>
        <v/>
      </c>
      <c r="E210" s="27" t="str">
        <f t="shared" si="59"/>
        <v/>
      </c>
      <c r="F210" s="173"/>
      <c r="G210" s="28"/>
      <c r="H210" s="28"/>
      <c r="I210" s="29"/>
      <c r="J210" s="30"/>
      <c r="K210" s="31"/>
      <c r="L210" s="30"/>
      <c r="M210" s="31"/>
      <c r="N210" s="32" t="str">
        <f t="shared" si="50"/>
        <v/>
      </c>
      <c r="O210" s="29"/>
      <c r="P210" s="29"/>
      <c r="Q210" s="33" t="str">
        <f t="shared" si="60"/>
        <v/>
      </c>
      <c r="R210" s="35"/>
      <c r="S210" s="36" t="str">
        <f t="shared" si="61"/>
        <v/>
      </c>
      <c r="T210" s="36" t="str">
        <f t="shared" si="62"/>
        <v/>
      </c>
      <c r="U210" s="63"/>
      <c r="V210" s="64"/>
      <c r="W210" s="37"/>
      <c r="X210" s="63"/>
      <c r="Y210" s="67" t="str">
        <f t="shared" si="51"/>
        <v/>
      </c>
      <c r="Z210" s="38" t="str">
        <f t="shared" si="63"/>
        <v/>
      </c>
      <c r="AA210" s="63"/>
      <c r="AB210" s="76" t="str">
        <f t="shared" si="64"/>
        <v/>
      </c>
      <c r="AC210" s="34"/>
      <c r="AD210" s="28"/>
      <c r="AE210" s="78"/>
      <c r="AF210" s="112"/>
      <c r="AG210" s="175"/>
      <c r="AH210" s="176"/>
      <c r="AJ210" s="197" t="str">
        <f t="shared" si="52"/>
        <v/>
      </c>
      <c r="AK210" s="197">
        <f t="shared" si="53"/>
        <v>0</v>
      </c>
      <c r="AL210" s="197" t="str">
        <f t="shared" si="54"/>
        <v/>
      </c>
      <c r="AM210" s="10">
        <f t="shared" si="65"/>
        <v>0</v>
      </c>
      <c r="AN210" s="10" t="str">
        <f t="shared" si="55"/>
        <v/>
      </c>
    </row>
    <row r="211" spans="1:40" s="6" customFormat="1" ht="34.5" customHeight="1">
      <c r="A211" s="92">
        <f t="shared" si="56"/>
        <v>199</v>
      </c>
      <c r="B211" s="98" t="str">
        <f t="shared" si="57"/>
        <v/>
      </c>
      <c r="C211" s="26"/>
      <c r="D211" s="27" t="str">
        <f t="shared" si="58"/>
        <v/>
      </c>
      <c r="E211" s="27" t="str">
        <f t="shared" si="59"/>
        <v/>
      </c>
      <c r="F211" s="173"/>
      <c r="G211" s="28"/>
      <c r="H211" s="28"/>
      <c r="I211" s="29"/>
      <c r="J211" s="30"/>
      <c r="K211" s="31"/>
      <c r="L211" s="30"/>
      <c r="M211" s="31"/>
      <c r="N211" s="32" t="str">
        <f t="shared" si="50"/>
        <v/>
      </c>
      <c r="O211" s="29"/>
      <c r="P211" s="29"/>
      <c r="Q211" s="33" t="str">
        <f t="shared" si="60"/>
        <v/>
      </c>
      <c r="R211" s="35"/>
      <c r="S211" s="36" t="str">
        <f t="shared" si="61"/>
        <v/>
      </c>
      <c r="T211" s="36" t="str">
        <f t="shared" si="62"/>
        <v/>
      </c>
      <c r="U211" s="63"/>
      <c r="V211" s="64"/>
      <c r="W211" s="37"/>
      <c r="X211" s="63"/>
      <c r="Y211" s="67" t="str">
        <f t="shared" si="51"/>
        <v/>
      </c>
      <c r="Z211" s="38" t="str">
        <f t="shared" si="63"/>
        <v/>
      </c>
      <c r="AA211" s="63"/>
      <c r="AB211" s="76" t="str">
        <f t="shared" si="64"/>
        <v/>
      </c>
      <c r="AC211" s="34"/>
      <c r="AD211" s="28"/>
      <c r="AE211" s="78"/>
      <c r="AF211" s="112"/>
      <c r="AG211" s="175"/>
      <c r="AH211" s="176"/>
      <c r="AJ211" s="197" t="str">
        <f t="shared" si="52"/>
        <v/>
      </c>
      <c r="AK211" s="197">
        <f t="shared" si="53"/>
        <v>0</v>
      </c>
      <c r="AL211" s="197" t="str">
        <f t="shared" si="54"/>
        <v/>
      </c>
      <c r="AM211" s="10">
        <f t="shared" si="65"/>
        <v>0</v>
      </c>
      <c r="AN211" s="10" t="str">
        <f t="shared" si="55"/>
        <v/>
      </c>
    </row>
    <row r="212" spans="1:40" s="6" customFormat="1" ht="34.5" customHeight="1">
      <c r="A212" s="92">
        <f t="shared" si="56"/>
        <v>200</v>
      </c>
      <c r="B212" s="98" t="str">
        <f t="shared" si="57"/>
        <v/>
      </c>
      <c r="C212" s="26"/>
      <c r="D212" s="27" t="str">
        <f t="shared" si="58"/>
        <v/>
      </c>
      <c r="E212" s="27" t="str">
        <f t="shared" si="59"/>
        <v/>
      </c>
      <c r="F212" s="173"/>
      <c r="G212" s="28"/>
      <c r="H212" s="28"/>
      <c r="I212" s="29"/>
      <c r="J212" s="30"/>
      <c r="K212" s="31"/>
      <c r="L212" s="30"/>
      <c r="M212" s="31"/>
      <c r="N212" s="32" t="str">
        <f t="shared" si="50"/>
        <v/>
      </c>
      <c r="O212" s="29"/>
      <c r="P212" s="29"/>
      <c r="Q212" s="33" t="str">
        <f t="shared" si="60"/>
        <v/>
      </c>
      <c r="R212" s="35"/>
      <c r="S212" s="36" t="str">
        <f t="shared" si="61"/>
        <v/>
      </c>
      <c r="T212" s="36" t="str">
        <f t="shared" si="62"/>
        <v/>
      </c>
      <c r="U212" s="63"/>
      <c r="V212" s="64"/>
      <c r="W212" s="37"/>
      <c r="X212" s="63"/>
      <c r="Y212" s="67" t="str">
        <f t="shared" si="51"/>
        <v/>
      </c>
      <c r="Z212" s="38" t="str">
        <f t="shared" si="63"/>
        <v/>
      </c>
      <c r="AA212" s="63"/>
      <c r="AB212" s="76" t="str">
        <f t="shared" si="64"/>
        <v/>
      </c>
      <c r="AC212" s="34"/>
      <c r="AD212" s="28"/>
      <c r="AE212" s="78"/>
      <c r="AF212" s="112"/>
      <c r="AG212" s="175"/>
      <c r="AH212" s="176"/>
      <c r="AJ212" s="197" t="str">
        <f t="shared" si="52"/>
        <v/>
      </c>
      <c r="AK212" s="197">
        <f t="shared" si="53"/>
        <v>0</v>
      </c>
      <c r="AL212" s="197" t="str">
        <f t="shared" si="54"/>
        <v/>
      </c>
      <c r="AM212" s="10">
        <f t="shared" si="65"/>
        <v>0</v>
      </c>
      <c r="AN212" s="10" t="str">
        <f t="shared" si="55"/>
        <v/>
      </c>
    </row>
    <row r="213" spans="1:40" s="6" customFormat="1" ht="34.5" customHeight="1">
      <c r="A213" s="92">
        <f t="shared" si="56"/>
        <v>201</v>
      </c>
      <c r="B213" s="98" t="str">
        <f t="shared" si="57"/>
        <v/>
      </c>
      <c r="C213" s="26"/>
      <c r="D213" s="27" t="str">
        <f t="shared" si="58"/>
        <v/>
      </c>
      <c r="E213" s="27" t="str">
        <f t="shared" si="59"/>
        <v/>
      </c>
      <c r="F213" s="173"/>
      <c r="G213" s="28"/>
      <c r="H213" s="28"/>
      <c r="I213" s="29"/>
      <c r="J213" s="30"/>
      <c r="K213" s="31"/>
      <c r="L213" s="30"/>
      <c r="M213" s="31"/>
      <c r="N213" s="32" t="str">
        <f t="shared" si="50"/>
        <v/>
      </c>
      <c r="O213" s="29"/>
      <c r="P213" s="29"/>
      <c r="Q213" s="33" t="str">
        <f t="shared" si="60"/>
        <v/>
      </c>
      <c r="R213" s="35"/>
      <c r="S213" s="36" t="str">
        <f t="shared" si="61"/>
        <v/>
      </c>
      <c r="T213" s="36" t="str">
        <f t="shared" si="62"/>
        <v/>
      </c>
      <c r="U213" s="63"/>
      <c r="V213" s="64"/>
      <c r="W213" s="37"/>
      <c r="X213" s="63"/>
      <c r="Y213" s="67" t="str">
        <f t="shared" si="51"/>
        <v/>
      </c>
      <c r="Z213" s="38" t="str">
        <f t="shared" si="63"/>
        <v/>
      </c>
      <c r="AA213" s="63"/>
      <c r="AB213" s="76" t="str">
        <f t="shared" si="64"/>
        <v/>
      </c>
      <c r="AC213" s="34"/>
      <c r="AD213" s="28"/>
      <c r="AE213" s="78"/>
      <c r="AF213" s="112"/>
      <c r="AG213" s="175"/>
      <c r="AH213" s="176"/>
      <c r="AJ213" s="197" t="str">
        <f t="shared" si="52"/>
        <v/>
      </c>
      <c r="AK213" s="197">
        <f t="shared" si="53"/>
        <v>0</v>
      </c>
      <c r="AL213" s="197" t="str">
        <f t="shared" si="54"/>
        <v/>
      </c>
      <c r="AM213" s="10">
        <f t="shared" si="65"/>
        <v>0</v>
      </c>
      <c r="AN213" s="10" t="str">
        <f t="shared" si="55"/>
        <v/>
      </c>
    </row>
    <row r="214" spans="1:40" s="6" customFormat="1" ht="34.5" customHeight="1">
      <c r="A214" s="92">
        <f t="shared" si="56"/>
        <v>202</v>
      </c>
      <c r="B214" s="98" t="str">
        <f t="shared" si="57"/>
        <v/>
      </c>
      <c r="C214" s="26"/>
      <c r="D214" s="27" t="str">
        <f t="shared" si="58"/>
        <v/>
      </c>
      <c r="E214" s="27" t="str">
        <f t="shared" si="59"/>
        <v/>
      </c>
      <c r="F214" s="173"/>
      <c r="G214" s="28"/>
      <c r="H214" s="28"/>
      <c r="I214" s="29"/>
      <c r="J214" s="30"/>
      <c r="K214" s="31"/>
      <c r="L214" s="30"/>
      <c r="M214" s="31"/>
      <c r="N214" s="32" t="str">
        <f t="shared" si="50"/>
        <v/>
      </c>
      <c r="O214" s="29"/>
      <c r="P214" s="29"/>
      <c r="Q214" s="33" t="str">
        <f t="shared" si="60"/>
        <v/>
      </c>
      <c r="R214" s="35"/>
      <c r="S214" s="36" t="str">
        <f t="shared" si="61"/>
        <v/>
      </c>
      <c r="T214" s="36" t="str">
        <f t="shared" si="62"/>
        <v/>
      </c>
      <c r="U214" s="63"/>
      <c r="V214" s="64"/>
      <c r="W214" s="37"/>
      <c r="X214" s="63"/>
      <c r="Y214" s="67" t="str">
        <f t="shared" si="51"/>
        <v/>
      </c>
      <c r="Z214" s="38" t="str">
        <f t="shared" si="63"/>
        <v/>
      </c>
      <c r="AA214" s="63"/>
      <c r="AB214" s="76" t="str">
        <f t="shared" si="64"/>
        <v/>
      </c>
      <c r="AC214" s="34"/>
      <c r="AD214" s="28"/>
      <c r="AE214" s="78"/>
      <c r="AF214" s="112"/>
      <c r="AG214" s="175"/>
      <c r="AH214" s="176"/>
      <c r="AJ214" s="197" t="str">
        <f t="shared" si="52"/>
        <v/>
      </c>
      <c r="AK214" s="197">
        <f t="shared" si="53"/>
        <v>0</v>
      </c>
      <c r="AL214" s="197" t="str">
        <f t="shared" si="54"/>
        <v/>
      </c>
      <c r="AM214" s="10">
        <f t="shared" si="65"/>
        <v>0</v>
      </c>
      <c r="AN214" s="10" t="str">
        <f t="shared" si="55"/>
        <v/>
      </c>
    </row>
    <row r="215" spans="1:40" s="6" customFormat="1" ht="34.5" customHeight="1">
      <c r="A215" s="92">
        <f t="shared" si="56"/>
        <v>203</v>
      </c>
      <c r="B215" s="98" t="str">
        <f t="shared" si="57"/>
        <v/>
      </c>
      <c r="C215" s="26"/>
      <c r="D215" s="27" t="str">
        <f t="shared" si="58"/>
        <v/>
      </c>
      <c r="E215" s="27" t="str">
        <f t="shared" si="59"/>
        <v/>
      </c>
      <c r="F215" s="173"/>
      <c r="G215" s="28"/>
      <c r="H215" s="28"/>
      <c r="I215" s="29"/>
      <c r="J215" s="30"/>
      <c r="K215" s="31"/>
      <c r="L215" s="30"/>
      <c r="M215" s="31"/>
      <c r="N215" s="32" t="str">
        <f t="shared" si="50"/>
        <v/>
      </c>
      <c r="O215" s="29"/>
      <c r="P215" s="29"/>
      <c r="Q215" s="33" t="str">
        <f t="shared" si="60"/>
        <v/>
      </c>
      <c r="R215" s="35"/>
      <c r="S215" s="36" t="str">
        <f t="shared" si="61"/>
        <v/>
      </c>
      <c r="T215" s="36" t="str">
        <f t="shared" si="62"/>
        <v/>
      </c>
      <c r="U215" s="63"/>
      <c r="V215" s="64"/>
      <c r="W215" s="37"/>
      <c r="X215" s="63"/>
      <c r="Y215" s="67" t="str">
        <f t="shared" si="51"/>
        <v/>
      </c>
      <c r="Z215" s="38" t="str">
        <f t="shared" si="63"/>
        <v/>
      </c>
      <c r="AA215" s="63"/>
      <c r="AB215" s="76" t="str">
        <f t="shared" si="64"/>
        <v/>
      </c>
      <c r="AC215" s="34"/>
      <c r="AD215" s="28"/>
      <c r="AE215" s="78"/>
      <c r="AF215" s="112"/>
      <c r="AG215" s="175"/>
      <c r="AH215" s="176"/>
      <c r="AJ215" s="197" t="str">
        <f t="shared" si="52"/>
        <v/>
      </c>
      <c r="AK215" s="197">
        <f t="shared" si="53"/>
        <v>0</v>
      </c>
      <c r="AL215" s="197" t="str">
        <f t="shared" si="54"/>
        <v/>
      </c>
      <c r="AM215" s="10">
        <f t="shared" si="65"/>
        <v>0</v>
      </c>
      <c r="AN215" s="10" t="str">
        <f t="shared" si="55"/>
        <v/>
      </c>
    </row>
    <row r="216" spans="1:40" s="6" customFormat="1" ht="34.5" customHeight="1">
      <c r="A216" s="92">
        <f t="shared" si="56"/>
        <v>204</v>
      </c>
      <c r="B216" s="98" t="str">
        <f t="shared" si="57"/>
        <v/>
      </c>
      <c r="C216" s="26"/>
      <c r="D216" s="27" t="str">
        <f t="shared" si="58"/>
        <v/>
      </c>
      <c r="E216" s="27" t="str">
        <f t="shared" si="59"/>
        <v/>
      </c>
      <c r="F216" s="173"/>
      <c r="G216" s="28"/>
      <c r="H216" s="28"/>
      <c r="I216" s="29"/>
      <c r="J216" s="30"/>
      <c r="K216" s="31"/>
      <c r="L216" s="30"/>
      <c r="M216" s="31"/>
      <c r="N216" s="32" t="str">
        <f t="shared" si="50"/>
        <v/>
      </c>
      <c r="O216" s="29"/>
      <c r="P216" s="29"/>
      <c r="Q216" s="33" t="str">
        <f t="shared" si="60"/>
        <v/>
      </c>
      <c r="R216" s="35"/>
      <c r="S216" s="36" t="str">
        <f t="shared" si="61"/>
        <v/>
      </c>
      <c r="T216" s="36" t="str">
        <f t="shared" si="62"/>
        <v/>
      </c>
      <c r="U216" s="63"/>
      <c r="V216" s="64"/>
      <c r="W216" s="37"/>
      <c r="X216" s="63"/>
      <c r="Y216" s="67" t="str">
        <f t="shared" si="51"/>
        <v/>
      </c>
      <c r="Z216" s="38" t="str">
        <f t="shared" si="63"/>
        <v/>
      </c>
      <c r="AA216" s="63"/>
      <c r="AB216" s="76" t="str">
        <f t="shared" si="64"/>
        <v/>
      </c>
      <c r="AC216" s="34"/>
      <c r="AD216" s="28"/>
      <c r="AE216" s="78"/>
      <c r="AF216" s="112"/>
      <c r="AG216" s="175"/>
      <c r="AH216" s="176"/>
      <c r="AJ216" s="197" t="str">
        <f t="shared" si="52"/>
        <v/>
      </c>
      <c r="AK216" s="197">
        <f t="shared" si="53"/>
        <v>0</v>
      </c>
      <c r="AL216" s="197" t="str">
        <f t="shared" si="54"/>
        <v/>
      </c>
      <c r="AM216" s="10">
        <f t="shared" si="65"/>
        <v>0</v>
      </c>
      <c r="AN216" s="10" t="str">
        <f t="shared" si="55"/>
        <v/>
      </c>
    </row>
    <row r="217" spans="1:40" s="6" customFormat="1" ht="34.5" customHeight="1">
      <c r="A217" s="92">
        <f t="shared" si="56"/>
        <v>205</v>
      </c>
      <c r="B217" s="98" t="str">
        <f t="shared" si="57"/>
        <v/>
      </c>
      <c r="C217" s="26"/>
      <c r="D217" s="27" t="str">
        <f t="shared" si="58"/>
        <v/>
      </c>
      <c r="E217" s="27" t="str">
        <f t="shared" si="59"/>
        <v/>
      </c>
      <c r="F217" s="173"/>
      <c r="G217" s="28"/>
      <c r="H217" s="28"/>
      <c r="I217" s="29"/>
      <c r="J217" s="30"/>
      <c r="K217" s="31"/>
      <c r="L217" s="30"/>
      <c r="M217" s="31"/>
      <c r="N217" s="32" t="str">
        <f t="shared" si="50"/>
        <v/>
      </c>
      <c r="O217" s="29"/>
      <c r="P217" s="29"/>
      <c r="Q217" s="33" t="str">
        <f t="shared" si="60"/>
        <v/>
      </c>
      <c r="R217" s="35"/>
      <c r="S217" s="36" t="str">
        <f t="shared" si="61"/>
        <v/>
      </c>
      <c r="T217" s="36" t="str">
        <f t="shared" si="62"/>
        <v/>
      </c>
      <c r="U217" s="63"/>
      <c r="V217" s="64"/>
      <c r="W217" s="37"/>
      <c r="X217" s="63"/>
      <c r="Y217" s="67" t="str">
        <f t="shared" si="51"/>
        <v/>
      </c>
      <c r="Z217" s="38" t="str">
        <f t="shared" si="63"/>
        <v/>
      </c>
      <c r="AA217" s="63"/>
      <c r="AB217" s="76" t="str">
        <f t="shared" si="64"/>
        <v/>
      </c>
      <c r="AC217" s="34"/>
      <c r="AD217" s="28"/>
      <c r="AE217" s="78"/>
      <c r="AF217" s="112"/>
      <c r="AG217" s="175"/>
      <c r="AH217" s="176"/>
      <c r="AJ217" s="197" t="str">
        <f t="shared" si="52"/>
        <v/>
      </c>
      <c r="AK217" s="197">
        <f t="shared" si="53"/>
        <v>0</v>
      </c>
      <c r="AL217" s="197" t="str">
        <f t="shared" si="54"/>
        <v/>
      </c>
      <c r="AM217" s="10">
        <f t="shared" si="65"/>
        <v>0</v>
      </c>
      <c r="AN217" s="10" t="str">
        <f t="shared" si="55"/>
        <v/>
      </c>
    </row>
    <row r="218" spans="1:40" s="6" customFormat="1" ht="34.5" customHeight="1">
      <c r="A218" s="92">
        <f t="shared" si="56"/>
        <v>206</v>
      </c>
      <c r="B218" s="98" t="str">
        <f t="shared" si="57"/>
        <v/>
      </c>
      <c r="C218" s="26"/>
      <c r="D218" s="27" t="str">
        <f t="shared" si="58"/>
        <v/>
      </c>
      <c r="E218" s="27" t="str">
        <f t="shared" si="59"/>
        <v/>
      </c>
      <c r="F218" s="173"/>
      <c r="G218" s="28"/>
      <c r="H218" s="28"/>
      <c r="I218" s="29"/>
      <c r="J218" s="30"/>
      <c r="K218" s="31"/>
      <c r="L218" s="30"/>
      <c r="M218" s="31"/>
      <c r="N218" s="32" t="str">
        <f t="shared" si="50"/>
        <v/>
      </c>
      <c r="O218" s="29"/>
      <c r="P218" s="29"/>
      <c r="Q218" s="33" t="str">
        <f t="shared" si="60"/>
        <v/>
      </c>
      <c r="R218" s="35"/>
      <c r="S218" s="36" t="str">
        <f t="shared" si="61"/>
        <v/>
      </c>
      <c r="T218" s="36" t="str">
        <f t="shared" si="62"/>
        <v/>
      </c>
      <c r="U218" s="63"/>
      <c r="V218" s="64"/>
      <c r="W218" s="37"/>
      <c r="X218" s="63"/>
      <c r="Y218" s="67" t="str">
        <f t="shared" si="51"/>
        <v/>
      </c>
      <c r="Z218" s="38" t="str">
        <f t="shared" si="63"/>
        <v/>
      </c>
      <c r="AA218" s="63"/>
      <c r="AB218" s="76" t="str">
        <f t="shared" si="64"/>
        <v/>
      </c>
      <c r="AC218" s="34"/>
      <c r="AD218" s="28"/>
      <c r="AE218" s="78"/>
      <c r="AF218" s="112"/>
      <c r="AG218" s="175"/>
      <c r="AH218" s="176"/>
      <c r="AJ218" s="197" t="str">
        <f t="shared" si="52"/>
        <v/>
      </c>
      <c r="AK218" s="197">
        <f t="shared" si="53"/>
        <v>0</v>
      </c>
      <c r="AL218" s="197" t="str">
        <f t="shared" si="54"/>
        <v/>
      </c>
      <c r="AM218" s="10">
        <f t="shared" si="65"/>
        <v>0</v>
      </c>
      <c r="AN218" s="10" t="str">
        <f t="shared" si="55"/>
        <v/>
      </c>
    </row>
    <row r="219" spans="1:40" s="6" customFormat="1" ht="34.5" customHeight="1">
      <c r="A219" s="92">
        <f t="shared" si="56"/>
        <v>207</v>
      </c>
      <c r="B219" s="98" t="str">
        <f t="shared" si="57"/>
        <v/>
      </c>
      <c r="C219" s="26"/>
      <c r="D219" s="27" t="str">
        <f t="shared" si="58"/>
        <v/>
      </c>
      <c r="E219" s="27" t="str">
        <f t="shared" si="59"/>
        <v/>
      </c>
      <c r="F219" s="173"/>
      <c r="G219" s="28"/>
      <c r="H219" s="28"/>
      <c r="I219" s="29"/>
      <c r="J219" s="30"/>
      <c r="K219" s="31"/>
      <c r="L219" s="30"/>
      <c r="M219" s="31"/>
      <c r="N219" s="32" t="str">
        <f t="shared" si="50"/>
        <v/>
      </c>
      <c r="O219" s="29"/>
      <c r="P219" s="29"/>
      <c r="Q219" s="33" t="str">
        <f t="shared" si="60"/>
        <v/>
      </c>
      <c r="R219" s="35"/>
      <c r="S219" s="36" t="str">
        <f t="shared" si="61"/>
        <v/>
      </c>
      <c r="T219" s="36" t="str">
        <f t="shared" si="62"/>
        <v/>
      </c>
      <c r="U219" s="63"/>
      <c r="V219" s="64"/>
      <c r="W219" s="37"/>
      <c r="X219" s="63"/>
      <c r="Y219" s="67" t="str">
        <f t="shared" si="51"/>
        <v/>
      </c>
      <c r="Z219" s="38" t="str">
        <f t="shared" si="63"/>
        <v/>
      </c>
      <c r="AA219" s="63"/>
      <c r="AB219" s="76" t="str">
        <f t="shared" si="64"/>
        <v/>
      </c>
      <c r="AC219" s="34"/>
      <c r="AD219" s="28"/>
      <c r="AE219" s="78"/>
      <c r="AF219" s="112"/>
      <c r="AG219" s="175"/>
      <c r="AH219" s="176"/>
      <c r="AJ219" s="197" t="str">
        <f t="shared" si="52"/>
        <v/>
      </c>
      <c r="AK219" s="197">
        <f t="shared" si="53"/>
        <v>0</v>
      </c>
      <c r="AL219" s="197" t="str">
        <f t="shared" si="54"/>
        <v/>
      </c>
      <c r="AM219" s="10">
        <f t="shared" si="65"/>
        <v>0</v>
      </c>
      <c r="AN219" s="10" t="str">
        <f t="shared" si="55"/>
        <v/>
      </c>
    </row>
    <row r="220" spans="1:40" s="6" customFormat="1" ht="34.5" customHeight="1">
      <c r="A220" s="92">
        <f t="shared" si="56"/>
        <v>208</v>
      </c>
      <c r="B220" s="98" t="str">
        <f t="shared" si="57"/>
        <v/>
      </c>
      <c r="C220" s="26"/>
      <c r="D220" s="27" t="str">
        <f t="shared" si="58"/>
        <v/>
      </c>
      <c r="E220" s="27" t="str">
        <f t="shared" si="59"/>
        <v/>
      </c>
      <c r="F220" s="173"/>
      <c r="G220" s="28"/>
      <c r="H220" s="28"/>
      <c r="I220" s="29"/>
      <c r="J220" s="30"/>
      <c r="K220" s="31"/>
      <c r="L220" s="30"/>
      <c r="M220" s="31"/>
      <c r="N220" s="32" t="str">
        <f t="shared" si="50"/>
        <v/>
      </c>
      <c r="O220" s="29"/>
      <c r="P220" s="29"/>
      <c r="Q220" s="33" t="str">
        <f t="shared" si="60"/>
        <v/>
      </c>
      <c r="R220" s="35"/>
      <c r="S220" s="36" t="str">
        <f t="shared" si="61"/>
        <v/>
      </c>
      <c r="T220" s="36" t="str">
        <f t="shared" si="62"/>
        <v/>
      </c>
      <c r="U220" s="63"/>
      <c r="V220" s="64"/>
      <c r="W220" s="37"/>
      <c r="X220" s="63"/>
      <c r="Y220" s="67" t="str">
        <f t="shared" si="51"/>
        <v/>
      </c>
      <c r="Z220" s="38" t="str">
        <f t="shared" si="63"/>
        <v/>
      </c>
      <c r="AA220" s="63"/>
      <c r="AB220" s="76" t="str">
        <f t="shared" si="64"/>
        <v/>
      </c>
      <c r="AC220" s="34"/>
      <c r="AD220" s="28"/>
      <c r="AE220" s="78"/>
      <c r="AF220" s="112"/>
      <c r="AG220" s="175"/>
      <c r="AH220" s="176"/>
      <c r="AJ220" s="197" t="str">
        <f t="shared" si="52"/>
        <v/>
      </c>
      <c r="AK220" s="197">
        <f t="shared" si="53"/>
        <v>0</v>
      </c>
      <c r="AL220" s="197" t="str">
        <f t="shared" si="54"/>
        <v/>
      </c>
      <c r="AM220" s="10">
        <f t="shared" si="65"/>
        <v>0</v>
      </c>
      <c r="AN220" s="10" t="str">
        <f t="shared" si="55"/>
        <v/>
      </c>
    </row>
    <row r="221" spans="1:40" s="6" customFormat="1" ht="34.5" customHeight="1">
      <c r="A221" s="92">
        <f t="shared" si="56"/>
        <v>209</v>
      </c>
      <c r="B221" s="98" t="str">
        <f t="shared" si="57"/>
        <v/>
      </c>
      <c r="C221" s="26"/>
      <c r="D221" s="27" t="str">
        <f t="shared" si="58"/>
        <v/>
      </c>
      <c r="E221" s="27" t="str">
        <f t="shared" si="59"/>
        <v/>
      </c>
      <c r="F221" s="173"/>
      <c r="G221" s="28"/>
      <c r="H221" s="28"/>
      <c r="I221" s="29"/>
      <c r="J221" s="30"/>
      <c r="K221" s="31"/>
      <c r="L221" s="30"/>
      <c r="M221" s="31"/>
      <c r="N221" s="32" t="str">
        <f t="shared" si="50"/>
        <v/>
      </c>
      <c r="O221" s="29"/>
      <c r="P221" s="29"/>
      <c r="Q221" s="33" t="str">
        <f t="shared" si="60"/>
        <v/>
      </c>
      <c r="R221" s="35"/>
      <c r="S221" s="36" t="str">
        <f t="shared" si="61"/>
        <v/>
      </c>
      <c r="T221" s="36" t="str">
        <f t="shared" si="62"/>
        <v/>
      </c>
      <c r="U221" s="63"/>
      <c r="V221" s="64"/>
      <c r="W221" s="37"/>
      <c r="X221" s="63"/>
      <c r="Y221" s="67" t="str">
        <f t="shared" si="51"/>
        <v/>
      </c>
      <c r="Z221" s="38" t="str">
        <f t="shared" si="63"/>
        <v/>
      </c>
      <c r="AA221" s="63"/>
      <c r="AB221" s="76" t="str">
        <f t="shared" si="64"/>
        <v/>
      </c>
      <c r="AC221" s="34"/>
      <c r="AD221" s="28"/>
      <c r="AE221" s="78"/>
      <c r="AF221" s="112"/>
      <c r="AG221" s="175"/>
      <c r="AH221" s="176"/>
      <c r="AJ221" s="197" t="str">
        <f t="shared" si="52"/>
        <v/>
      </c>
      <c r="AK221" s="197">
        <f t="shared" si="53"/>
        <v>0</v>
      </c>
      <c r="AL221" s="197" t="str">
        <f t="shared" si="54"/>
        <v/>
      </c>
      <c r="AM221" s="10">
        <f t="shared" si="65"/>
        <v>0</v>
      </c>
      <c r="AN221" s="10" t="str">
        <f t="shared" si="55"/>
        <v/>
      </c>
    </row>
    <row r="222" spans="1:40" s="6" customFormat="1" ht="34.5" customHeight="1">
      <c r="A222" s="92">
        <f t="shared" si="56"/>
        <v>210</v>
      </c>
      <c r="B222" s="98" t="str">
        <f t="shared" si="57"/>
        <v/>
      </c>
      <c r="C222" s="26"/>
      <c r="D222" s="27" t="str">
        <f t="shared" si="58"/>
        <v/>
      </c>
      <c r="E222" s="27" t="str">
        <f t="shared" si="59"/>
        <v/>
      </c>
      <c r="F222" s="173"/>
      <c r="G222" s="28"/>
      <c r="H222" s="28"/>
      <c r="I222" s="29"/>
      <c r="J222" s="30"/>
      <c r="K222" s="31"/>
      <c r="L222" s="30"/>
      <c r="M222" s="31"/>
      <c r="N222" s="32" t="str">
        <f t="shared" si="50"/>
        <v/>
      </c>
      <c r="O222" s="29"/>
      <c r="P222" s="29"/>
      <c r="Q222" s="33" t="str">
        <f t="shared" si="60"/>
        <v/>
      </c>
      <c r="R222" s="35"/>
      <c r="S222" s="36" t="str">
        <f t="shared" si="61"/>
        <v/>
      </c>
      <c r="T222" s="36" t="str">
        <f t="shared" si="62"/>
        <v/>
      </c>
      <c r="U222" s="63"/>
      <c r="V222" s="64"/>
      <c r="W222" s="37"/>
      <c r="X222" s="63"/>
      <c r="Y222" s="67" t="str">
        <f t="shared" si="51"/>
        <v/>
      </c>
      <c r="Z222" s="38" t="str">
        <f t="shared" si="63"/>
        <v/>
      </c>
      <c r="AA222" s="63"/>
      <c r="AB222" s="76" t="str">
        <f t="shared" si="64"/>
        <v/>
      </c>
      <c r="AC222" s="34"/>
      <c r="AD222" s="28"/>
      <c r="AE222" s="78"/>
      <c r="AF222" s="112"/>
      <c r="AG222" s="175"/>
      <c r="AH222" s="176"/>
      <c r="AJ222" s="197" t="str">
        <f t="shared" si="52"/>
        <v/>
      </c>
      <c r="AK222" s="197">
        <f t="shared" si="53"/>
        <v>0</v>
      </c>
      <c r="AL222" s="197" t="str">
        <f t="shared" si="54"/>
        <v/>
      </c>
      <c r="AM222" s="10">
        <f t="shared" si="65"/>
        <v>0</v>
      </c>
      <c r="AN222" s="10" t="str">
        <f t="shared" si="55"/>
        <v/>
      </c>
    </row>
    <row r="223" spans="1:40" s="6" customFormat="1" ht="34.5" customHeight="1">
      <c r="A223" s="92">
        <f t="shared" si="56"/>
        <v>211</v>
      </c>
      <c r="B223" s="98" t="str">
        <f t="shared" si="57"/>
        <v/>
      </c>
      <c r="C223" s="26"/>
      <c r="D223" s="27" t="str">
        <f t="shared" si="58"/>
        <v/>
      </c>
      <c r="E223" s="27" t="str">
        <f t="shared" si="59"/>
        <v/>
      </c>
      <c r="F223" s="173"/>
      <c r="G223" s="28"/>
      <c r="H223" s="28"/>
      <c r="I223" s="29"/>
      <c r="J223" s="30"/>
      <c r="K223" s="31"/>
      <c r="L223" s="30"/>
      <c r="M223" s="31"/>
      <c r="N223" s="32" t="str">
        <f t="shared" si="50"/>
        <v/>
      </c>
      <c r="O223" s="29"/>
      <c r="P223" s="29"/>
      <c r="Q223" s="33" t="str">
        <f t="shared" si="60"/>
        <v/>
      </c>
      <c r="R223" s="35"/>
      <c r="S223" s="36" t="str">
        <f t="shared" si="61"/>
        <v/>
      </c>
      <c r="T223" s="36" t="str">
        <f t="shared" si="62"/>
        <v/>
      </c>
      <c r="U223" s="63"/>
      <c r="V223" s="64"/>
      <c r="W223" s="37"/>
      <c r="X223" s="63"/>
      <c r="Y223" s="67" t="str">
        <f t="shared" si="51"/>
        <v/>
      </c>
      <c r="Z223" s="38" t="str">
        <f t="shared" si="63"/>
        <v/>
      </c>
      <c r="AA223" s="63"/>
      <c r="AB223" s="76" t="str">
        <f t="shared" si="64"/>
        <v/>
      </c>
      <c r="AC223" s="34"/>
      <c r="AD223" s="28"/>
      <c r="AE223" s="78"/>
      <c r="AF223" s="112"/>
      <c r="AG223" s="175"/>
      <c r="AH223" s="176"/>
      <c r="AJ223" s="197" t="str">
        <f t="shared" si="52"/>
        <v/>
      </c>
      <c r="AK223" s="197">
        <f t="shared" si="53"/>
        <v>0</v>
      </c>
      <c r="AL223" s="197" t="str">
        <f t="shared" si="54"/>
        <v/>
      </c>
      <c r="AM223" s="10">
        <f t="shared" si="65"/>
        <v>0</v>
      </c>
      <c r="AN223" s="10" t="str">
        <f t="shared" si="55"/>
        <v/>
      </c>
    </row>
    <row r="224" spans="1:40" s="6" customFormat="1" ht="34.5" customHeight="1">
      <c r="A224" s="92">
        <f t="shared" si="56"/>
        <v>212</v>
      </c>
      <c r="B224" s="98" t="str">
        <f t="shared" si="57"/>
        <v/>
      </c>
      <c r="C224" s="26"/>
      <c r="D224" s="27" t="str">
        <f t="shared" si="58"/>
        <v/>
      </c>
      <c r="E224" s="27" t="str">
        <f t="shared" si="59"/>
        <v/>
      </c>
      <c r="F224" s="173"/>
      <c r="G224" s="28"/>
      <c r="H224" s="28"/>
      <c r="I224" s="29"/>
      <c r="J224" s="30"/>
      <c r="K224" s="31"/>
      <c r="L224" s="30"/>
      <c r="M224" s="31"/>
      <c r="N224" s="32" t="str">
        <f t="shared" si="50"/>
        <v/>
      </c>
      <c r="O224" s="29"/>
      <c r="P224" s="29"/>
      <c r="Q224" s="33" t="str">
        <f t="shared" si="60"/>
        <v/>
      </c>
      <c r="R224" s="35"/>
      <c r="S224" s="36" t="str">
        <f t="shared" si="61"/>
        <v/>
      </c>
      <c r="T224" s="36" t="str">
        <f t="shared" si="62"/>
        <v/>
      </c>
      <c r="U224" s="63"/>
      <c r="V224" s="64"/>
      <c r="W224" s="37"/>
      <c r="X224" s="63"/>
      <c r="Y224" s="67" t="str">
        <f t="shared" si="51"/>
        <v/>
      </c>
      <c r="Z224" s="38" t="str">
        <f t="shared" si="63"/>
        <v/>
      </c>
      <c r="AA224" s="63"/>
      <c r="AB224" s="76" t="str">
        <f t="shared" si="64"/>
        <v/>
      </c>
      <c r="AC224" s="34"/>
      <c r="AD224" s="28"/>
      <c r="AE224" s="78"/>
      <c r="AF224" s="112"/>
      <c r="AG224" s="175"/>
      <c r="AH224" s="176"/>
      <c r="AJ224" s="197" t="str">
        <f t="shared" si="52"/>
        <v/>
      </c>
      <c r="AK224" s="197">
        <f t="shared" si="53"/>
        <v>0</v>
      </c>
      <c r="AL224" s="197" t="str">
        <f t="shared" si="54"/>
        <v/>
      </c>
      <c r="AM224" s="10">
        <f t="shared" si="65"/>
        <v>0</v>
      </c>
      <c r="AN224" s="10" t="str">
        <f t="shared" si="55"/>
        <v/>
      </c>
    </row>
    <row r="225" spans="1:40" s="6" customFormat="1" ht="34.5" customHeight="1">
      <c r="A225" s="92">
        <f t="shared" si="56"/>
        <v>213</v>
      </c>
      <c r="B225" s="98" t="str">
        <f t="shared" si="57"/>
        <v/>
      </c>
      <c r="C225" s="26"/>
      <c r="D225" s="27" t="str">
        <f t="shared" si="58"/>
        <v/>
      </c>
      <c r="E225" s="27" t="str">
        <f t="shared" si="59"/>
        <v/>
      </c>
      <c r="F225" s="173"/>
      <c r="G225" s="28"/>
      <c r="H225" s="28"/>
      <c r="I225" s="29"/>
      <c r="J225" s="30"/>
      <c r="K225" s="31"/>
      <c r="L225" s="30"/>
      <c r="M225" s="31"/>
      <c r="N225" s="32" t="str">
        <f t="shared" si="50"/>
        <v/>
      </c>
      <c r="O225" s="29"/>
      <c r="P225" s="29"/>
      <c r="Q225" s="33" t="str">
        <f t="shared" si="60"/>
        <v/>
      </c>
      <c r="R225" s="35"/>
      <c r="S225" s="36" t="str">
        <f t="shared" si="61"/>
        <v/>
      </c>
      <c r="T225" s="36" t="str">
        <f t="shared" si="62"/>
        <v/>
      </c>
      <c r="U225" s="63"/>
      <c r="V225" s="64"/>
      <c r="W225" s="37"/>
      <c r="X225" s="63"/>
      <c r="Y225" s="67" t="str">
        <f t="shared" si="51"/>
        <v/>
      </c>
      <c r="Z225" s="38" t="str">
        <f t="shared" si="63"/>
        <v/>
      </c>
      <c r="AA225" s="63"/>
      <c r="AB225" s="76" t="str">
        <f t="shared" si="64"/>
        <v/>
      </c>
      <c r="AC225" s="34"/>
      <c r="AD225" s="28"/>
      <c r="AE225" s="78"/>
      <c r="AF225" s="112"/>
      <c r="AG225" s="175"/>
      <c r="AH225" s="176"/>
      <c r="AJ225" s="197" t="str">
        <f t="shared" si="52"/>
        <v/>
      </c>
      <c r="AK225" s="197">
        <f t="shared" si="53"/>
        <v>0</v>
      </c>
      <c r="AL225" s="197" t="str">
        <f t="shared" si="54"/>
        <v/>
      </c>
      <c r="AM225" s="10">
        <f t="shared" si="65"/>
        <v>0</v>
      </c>
      <c r="AN225" s="10" t="str">
        <f t="shared" si="55"/>
        <v/>
      </c>
    </row>
    <row r="226" spans="1:40" s="6" customFormat="1" ht="34.5" customHeight="1">
      <c r="A226" s="92">
        <f t="shared" si="56"/>
        <v>214</v>
      </c>
      <c r="B226" s="98" t="str">
        <f t="shared" si="57"/>
        <v/>
      </c>
      <c r="C226" s="26"/>
      <c r="D226" s="27" t="str">
        <f t="shared" si="58"/>
        <v/>
      </c>
      <c r="E226" s="27" t="str">
        <f t="shared" si="59"/>
        <v/>
      </c>
      <c r="F226" s="173"/>
      <c r="G226" s="28"/>
      <c r="H226" s="28"/>
      <c r="I226" s="29"/>
      <c r="J226" s="30"/>
      <c r="K226" s="31"/>
      <c r="L226" s="30"/>
      <c r="M226" s="31"/>
      <c r="N226" s="32" t="str">
        <f t="shared" si="50"/>
        <v/>
      </c>
      <c r="O226" s="29"/>
      <c r="P226" s="29"/>
      <c r="Q226" s="33" t="str">
        <f t="shared" si="60"/>
        <v/>
      </c>
      <c r="R226" s="35"/>
      <c r="S226" s="36" t="str">
        <f t="shared" si="61"/>
        <v/>
      </c>
      <c r="T226" s="36" t="str">
        <f t="shared" si="62"/>
        <v/>
      </c>
      <c r="U226" s="63"/>
      <c r="V226" s="64"/>
      <c r="W226" s="37"/>
      <c r="X226" s="63"/>
      <c r="Y226" s="67" t="str">
        <f t="shared" si="51"/>
        <v/>
      </c>
      <c r="Z226" s="38" t="str">
        <f t="shared" si="63"/>
        <v/>
      </c>
      <c r="AA226" s="63"/>
      <c r="AB226" s="76" t="str">
        <f t="shared" si="64"/>
        <v/>
      </c>
      <c r="AC226" s="34"/>
      <c r="AD226" s="28"/>
      <c r="AE226" s="78"/>
      <c r="AF226" s="112"/>
      <c r="AG226" s="175"/>
      <c r="AH226" s="176"/>
      <c r="AJ226" s="197" t="str">
        <f t="shared" si="52"/>
        <v/>
      </c>
      <c r="AK226" s="197">
        <f t="shared" si="53"/>
        <v>0</v>
      </c>
      <c r="AL226" s="197" t="str">
        <f t="shared" si="54"/>
        <v/>
      </c>
      <c r="AM226" s="10">
        <f t="shared" si="65"/>
        <v>0</v>
      </c>
      <c r="AN226" s="10" t="str">
        <f t="shared" si="55"/>
        <v/>
      </c>
    </row>
    <row r="227" spans="1:40" s="6" customFormat="1" ht="34.5" customHeight="1">
      <c r="A227" s="92">
        <f t="shared" si="56"/>
        <v>215</v>
      </c>
      <c r="B227" s="98" t="str">
        <f t="shared" si="57"/>
        <v/>
      </c>
      <c r="C227" s="26"/>
      <c r="D227" s="27" t="str">
        <f t="shared" si="58"/>
        <v/>
      </c>
      <c r="E227" s="27" t="str">
        <f t="shared" si="59"/>
        <v/>
      </c>
      <c r="F227" s="173"/>
      <c r="G227" s="28"/>
      <c r="H227" s="28"/>
      <c r="I227" s="29"/>
      <c r="J227" s="30"/>
      <c r="K227" s="31"/>
      <c r="L227" s="30"/>
      <c r="M227" s="31"/>
      <c r="N227" s="32" t="str">
        <f t="shared" si="50"/>
        <v/>
      </c>
      <c r="O227" s="29"/>
      <c r="P227" s="29"/>
      <c r="Q227" s="33" t="str">
        <f t="shared" si="60"/>
        <v/>
      </c>
      <c r="R227" s="35"/>
      <c r="S227" s="36" t="str">
        <f t="shared" si="61"/>
        <v/>
      </c>
      <c r="T227" s="36" t="str">
        <f t="shared" si="62"/>
        <v/>
      </c>
      <c r="U227" s="63"/>
      <c r="V227" s="64"/>
      <c r="W227" s="37"/>
      <c r="X227" s="63"/>
      <c r="Y227" s="67" t="str">
        <f t="shared" si="51"/>
        <v/>
      </c>
      <c r="Z227" s="38" t="str">
        <f t="shared" si="63"/>
        <v/>
      </c>
      <c r="AA227" s="63"/>
      <c r="AB227" s="76" t="str">
        <f t="shared" si="64"/>
        <v/>
      </c>
      <c r="AC227" s="34"/>
      <c r="AD227" s="28"/>
      <c r="AE227" s="78"/>
      <c r="AF227" s="112"/>
      <c r="AG227" s="175"/>
      <c r="AH227" s="176"/>
      <c r="AJ227" s="197" t="str">
        <f t="shared" si="52"/>
        <v/>
      </c>
      <c r="AK227" s="197">
        <f t="shared" si="53"/>
        <v>0</v>
      </c>
      <c r="AL227" s="197" t="str">
        <f t="shared" si="54"/>
        <v/>
      </c>
      <c r="AM227" s="10">
        <f t="shared" si="65"/>
        <v>0</v>
      </c>
      <c r="AN227" s="10" t="str">
        <f t="shared" si="55"/>
        <v/>
      </c>
    </row>
    <row r="228" spans="1:40" s="6" customFormat="1" ht="34.5" customHeight="1">
      <c r="A228" s="92">
        <f t="shared" si="56"/>
        <v>216</v>
      </c>
      <c r="B228" s="98" t="str">
        <f t="shared" si="57"/>
        <v/>
      </c>
      <c r="C228" s="26"/>
      <c r="D228" s="27" t="str">
        <f t="shared" si="58"/>
        <v/>
      </c>
      <c r="E228" s="27" t="str">
        <f t="shared" si="59"/>
        <v/>
      </c>
      <c r="F228" s="173"/>
      <c r="G228" s="28"/>
      <c r="H228" s="28"/>
      <c r="I228" s="29"/>
      <c r="J228" s="30"/>
      <c r="K228" s="31"/>
      <c r="L228" s="30"/>
      <c r="M228" s="31"/>
      <c r="N228" s="32" t="str">
        <f t="shared" si="50"/>
        <v/>
      </c>
      <c r="O228" s="29"/>
      <c r="P228" s="29"/>
      <c r="Q228" s="33" t="str">
        <f t="shared" si="60"/>
        <v/>
      </c>
      <c r="R228" s="35"/>
      <c r="S228" s="36" t="str">
        <f t="shared" si="61"/>
        <v/>
      </c>
      <c r="T228" s="36" t="str">
        <f t="shared" si="62"/>
        <v/>
      </c>
      <c r="U228" s="63"/>
      <c r="V228" s="64"/>
      <c r="W228" s="37"/>
      <c r="X228" s="63"/>
      <c r="Y228" s="67" t="str">
        <f t="shared" si="51"/>
        <v/>
      </c>
      <c r="Z228" s="38" t="str">
        <f t="shared" si="63"/>
        <v/>
      </c>
      <c r="AA228" s="63"/>
      <c r="AB228" s="76" t="str">
        <f t="shared" si="64"/>
        <v/>
      </c>
      <c r="AC228" s="34"/>
      <c r="AD228" s="28"/>
      <c r="AE228" s="78"/>
      <c r="AF228" s="112"/>
      <c r="AG228" s="175"/>
      <c r="AH228" s="176"/>
      <c r="AJ228" s="197" t="str">
        <f t="shared" si="52"/>
        <v/>
      </c>
      <c r="AK228" s="197">
        <f t="shared" si="53"/>
        <v>0</v>
      </c>
      <c r="AL228" s="197" t="str">
        <f t="shared" si="54"/>
        <v/>
      </c>
      <c r="AM228" s="10">
        <f t="shared" si="65"/>
        <v>0</v>
      </c>
      <c r="AN228" s="10" t="str">
        <f t="shared" si="55"/>
        <v/>
      </c>
    </row>
    <row r="229" spans="1:40" s="6" customFormat="1" ht="34.5" customHeight="1">
      <c r="A229" s="92">
        <f t="shared" si="56"/>
        <v>217</v>
      </c>
      <c r="B229" s="98" t="str">
        <f t="shared" si="57"/>
        <v/>
      </c>
      <c r="C229" s="26"/>
      <c r="D229" s="27" t="str">
        <f t="shared" si="58"/>
        <v/>
      </c>
      <c r="E229" s="27" t="str">
        <f t="shared" si="59"/>
        <v/>
      </c>
      <c r="F229" s="173"/>
      <c r="G229" s="28"/>
      <c r="H229" s="28"/>
      <c r="I229" s="29"/>
      <c r="J229" s="30"/>
      <c r="K229" s="31"/>
      <c r="L229" s="30"/>
      <c r="M229" s="31"/>
      <c r="N229" s="32" t="str">
        <f t="shared" si="50"/>
        <v/>
      </c>
      <c r="O229" s="29"/>
      <c r="P229" s="29"/>
      <c r="Q229" s="33" t="str">
        <f t="shared" si="60"/>
        <v/>
      </c>
      <c r="R229" s="35"/>
      <c r="S229" s="36" t="str">
        <f t="shared" si="61"/>
        <v/>
      </c>
      <c r="T229" s="36" t="str">
        <f t="shared" si="62"/>
        <v/>
      </c>
      <c r="U229" s="63"/>
      <c r="V229" s="64"/>
      <c r="W229" s="37"/>
      <c r="X229" s="63"/>
      <c r="Y229" s="67" t="str">
        <f t="shared" si="51"/>
        <v/>
      </c>
      <c r="Z229" s="38" t="str">
        <f t="shared" si="63"/>
        <v/>
      </c>
      <c r="AA229" s="63"/>
      <c r="AB229" s="76" t="str">
        <f t="shared" si="64"/>
        <v/>
      </c>
      <c r="AC229" s="34"/>
      <c r="AD229" s="28"/>
      <c r="AE229" s="78"/>
      <c r="AF229" s="112"/>
      <c r="AG229" s="175"/>
      <c r="AH229" s="176"/>
      <c r="AJ229" s="197" t="str">
        <f t="shared" si="52"/>
        <v/>
      </c>
      <c r="AK229" s="197">
        <f t="shared" si="53"/>
        <v>0</v>
      </c>
      <c r="AL229" s="197" t="str">
        <f t="shared" si="54"/>
        <v/>
      </c>
      <c r="AM229" s="10">
        <f t="shared" si="65"/>
        <v>0</v>
      </c>
      <c r="AN229" s="10" t="str">
        <f t="shared" si="55"/>
        <v/>
      </c>
    </row>
    <row r="230" spans="1:40" s="6" customFormat="1" ht="34.5" customHeight="1">
      <c r="A230" s="92">
        <f t="shared" si="56"/>
        <v>218</v>
      </c>
      <c r="B230" s="98" t="str">
        <f t="shared" si="57"/>
        <v/>
      </c>
      <c r="C230" s="26"/>
      <c r="D230" s="27" t="str">
        <f t="shared" si="58"/>
        <v/>
      </c>
      <c r="E230" s="27" t="str">
        <f t="shared" si="59"/>
        <v/>
      </c>
      <c r="F230" s="173"/>
      <c r="G230" s="28"/>
      <c r="H230" s="28"/>
      <c r="I230" s="29"/>
      <c r="J230" s="30"/>
      <c r="K230" s="31"/>
      <c r="L230" s="30"/>
      <c r="M230" s="31"/>
      <c r="N230" s="32" t="str">
        <f t="shared" si="50"/>
        <v/>
      </c>
      <c r="O230" s="29"/>
      <c r="P230" s="29"/>
      <c r="Q230" s="33" t="str">
        <f t="shared" si="60"/>
        <v/>
      </c>
      <c r="R230" s="35"/>
      <c r="S230" s="36" t="str">
        <f t="shared" si="61"/>
        <v/>
      </c>
      <c r="T230" s="36" t="str">
        <f t="shared" si="62"/>
        <v/>
      </c>
      <c r="U230" s="63"/>
      <c r="V230" s="64"/>
      <c r="W230" s="37"/>
      <c r="X230" s="63"/>
      <c r="Y230" s="67" t="str">
        <f t="shared" si="51"/>
        <v/>
      </c>
      <c r="Z230" s="38" t="str">
        <f t="shared" si="63"/>
        <v/>
      </c>
      <c r="AA230" s="63"/>
      <c r="AB230" s="76" t="str">
        <f t="shared" si="64"/>
        <v/>
      </c>
      <c r="AC230" s="34"/>
      <c r="AD230" s="28"/>
      <c r="AE230" s="78"/>
      <c r="AF230" s="112"/>
      <c r="AG230" s="175"/>
      <c r="AH230" s="176"/>
      <c r="AJ230" s="197" t="str">
        <f t="shared" si="52"/>
        <v/>
      </c>
      <c r="AK230" s="197">
        <f t="shared" si="53"/>
        <v>0</v>
      </c>
      <c r="AL230" s="197" t="str">
        <f t="shared" si="54"/>
        <v/>
      </c>
      <c r="AM230" s="10">
        <f t="shared" si="65"/>
        <v>0</v>
      </c>
      <c r="AN230" s="10" t="str">
        <f t="shared" si="55"/>
        <v/>
      </c>
    </row>
    <row r="231" spans="1:40" s="6" customFormat="1" ht="34.5" customHeight="1">
      <c r="A231" s="92">
        <f t="shared" si="56"/>
        <v>219</v>
      </c>
      <c r="B231" s="98" t="str">
        <f t="shared" si="57"/>
        <v/>
      </c>
      <c r="C231" s="26"/>
      <c r="D231" s="27" t="str">
        <f t="shared" si="58"/>
        <v/>
      </c>
      <c r="E231" s="27" t="str">
        <f t="shared" si="59"/>
        <v/>
      </c>
      <c r="F231" s="173"/>
      <c r="G231" s="28"/>
      <c r="H231" s="28"/>
      <c r="I231" s="29"/>
      <c r="J231" s="30"/>
      <c r="K231" s="31"/>
      <c r="L231" s="30"/>
      <c r="M231" s="31"/>
      <c r="N231" s="32" t="str">
        <f t="shared" si="50"/>
        <v/>
      </c>
      <c r="O231" s="29"/>
      <c r="P231" s="29"/>
      <c r="Q231" s="33" t="str">
        <f t="shared" si="60"/>
        <v/>
      </c>
      <c r="R231" s="35"/>
      <c r="S231" s="36" t="str">
        <f t="shared" si="61"/>
        <v/>
      </c>
      <c r="T231" s="36" t="str">
        <f t="shared" si="62"/>
        <v/>
      </c>
      <c r="U231" s="63"/>
      <c r="V231" s="64"/>
      <c r="W231" s="37"/>
      <c r="X231" s="63"/>
      <c r="Y231" s="67" t="str">
        <f t="shared" si="51"/>
        <v/>
      </c>
      <c r="Z231" s="38" t="str">
        <f t="shared" si="63"/>
        <v/>
      </c>
      <c r="AA231" s="63"/>
      <c r="AB231" s="76" t="str">
        <f t="shared" si="64"/>
        <v/>
      </c>
      <c r="AC231" s="34"/>
      <c r="AD231" s="28"/>
      <c r="AE231" s="78"/>
      <c r="AF231" s="112"/>
      <c r="AG231" s="175"/>
      <c r="AH231" s="176"/>
      <c r="AJ231" s="197" t="str">
        <f t="shared" si="52"/>
        <v/>
      </c>
      <c r="AK231" s="197">
        <f t="shared" si="53"/>
        <v>0</v>
      </c>
      <c r="AL231" s="197" t="str">
        <f t="shared" si="54"/>
        <v/>
      </c>
      <c r="AM231" s="10">
        <f t="shared" si="65"/>
        <v>0</v>
      </c>
      <c r="AN231" s="10" t="str">
        <f t="shared" si="55"/>
        <v/>
      </c>
    </row>
    <row r="232" spans="1:40" s="6" customFormat="1" ht="34.5" customHeight="1">
      <c r="A232" s="92">
        <f t="shared" si="56"/>
        <v>220</v>
      </c>
      <c r="B232" s="98" t="str">
        <f t="shared" si="57"/>
        <v/>
      </c>
      <c r="C232" s="26"/>
      <c r="D232" s="27" t="str">
        <f t="shared" si="58"/>
        <v/>
      </c>
      <c r="E232" s="27" t="str">
        <f t="shared" si="59"/>
        <v/>
      </c>
      <c r="F232" s="173"/>
      <c r="G232" s="28"/>
      <c r="H232" s="28"/>
      <c r="I232" s="29"/>
      <c r="J232" s="30"/>
      <c r="K232" s="31"/>
      <c r="L232" s="30"/>
      <c r="M232" s="31"/>
      <c r="N232" s="32" t="str">
        <f t="shared" si="50"/>
        <v/>
      </c>
      <c r="O232" s="29"/>
      <c r="P232" s="29"/>
      <c r="Q232" s="33" t="str">
        <f t="shared" si="60"/>
        <v/>
      </c>
      <c r="R232" s="35"/>
      <c r="S232" s="36" t="str">
        <f t="shared" si="61"/>
        <v/>
      </c>
      <c r="T232" s="36" t="str">
        <f t="shared" si="62"/>
        <v/>
      </c>
      <c r="U232" s="63"/>
      <c r="V232" s="64"/>
      <c r="W232" s="37"/>
      <c r="X232" s="63"/>
      <c r="Y232" s="67" t="str">
        <f t="shared" si="51"/>
        <v/>
      </c>
      <c r="Z232" s="38" t="str">
        <f t="shared" si="63"/>
        <v/>
      </c>
      <c r="AA232" s="63"/>
      <c r="AB232" s="76" t="str">
        <f t="shared" si="64"/>
        <v/>
      </c>
      <c r="AC232" s="34"/>
      <c r="AD232" s="28"/>
      <c r="AE232" s="78"/>
      <c r="AF232" s="112"/>
      <c r="AG232" s="175"/>
      <c r="AH232" s="176"/>
      <c r="AJ232" s="197" t="str">
        <f t="shared" si="52"/>
        <v/>
      </c>
      <c r="AK232" s="197">
        <f t="shared" si="53"/>
        <v>0</v>
      </c>
      <c r="AL232" s="197" t="str">
        <f t="shared" si="54"/>
        <v/>
      </c>
      <c r="AM232" s="10">
        <f t="shared" si="65"/>
        <v>0</v>
      </c>
      <c r="AN232" s="10" t="str">
        <f t="shared" si="55"/>
        <v/>
      </c>
    </row>
    <row r="233" spans="1:40" s="6" customFormat="1" ht="34.5" customHeight="1">
      <c r="A233" s="92">
        <f t="shared" si="56"/>
        <v>221</v>
      </c>
      <c r="B233" s="98" t="str">
        <f t="shared" si="57"/>
        <v/>
      </c>
      <c r="C233" s="26"/>
      <c r="D233" s="27" t="str">
        <f t="shared" si="58"/>
        <v/>
      </c>
      <c r="E233" s="27" t="str">
        <f t="shared" si="59"/>
        <v/>
      </c>
      <c r="F233" s="173"/>
      <c r="G233" s="28"/>
      <c r="H233" s="28"/>
      <c r="I233" s="29"/>
      <c r="J233" s="30"/>
      <c r="K233" s="31"/>
      <c r="L233" s="30"/>
      <c r="M233" s="31"/>
      <c r="N233" s="32" t="str">
        <f t="shared" si="50"/>
        <v/>
      </c>
      <c r="O233" s="29"/>
      <c r="P233" s="29"/>
      <c r="Q233" s="33" t="str">
        <f t="shared" si="60"/>
        <v/>
      </c>
      <c r="R233" s="35"/>
      <c r="S233" s="36" t="str">
        <f t="shared" si="61"/>
        <v/>
      </c>
      <c r="T233" s="36" t="str">
        <f t="shared" si="62"/>
        <v/>
      </c>
      <c r="U233" s="63"/>
      <c r="V233" s="64"/>
      <c r="W233" s="37"/>
      <c r="X233" s="63"/>
      <c r="Y233" s="67" t="str">
        <f t="shared" si="51"/>
        <v/>
      </c>
      <c r="Z233" s="38" t="str">
        <f t="shared" si="63"/>
        <v/>
      </c>
      <c r="AA233" s="63"/>
      <c r="AB233" s="76" t="str">
        <f t="shared" si="64"/>
        <v/>
      </c>
      <c r="AC233" s="34"/>
      <c r="AD233" s="28"/>
      <c r="AE233" s="78"/>
      <c r="AF233" s="112"/>
      <c r="AG233" s="175"/>
      <c r="AH233" s="176"/>
      <c r="AJ233" s="197" t="str">
        <f t="shared" si="52"/>
        <v/>
      </c>
      <c r="AK233" s="197">
        <f t="shared" si="53"/>
        <v>0</v>
      </c>
      <c r="AL233" s="197" t="str">
        <f t="shared" si="54"/>
        <v/>
      </c>
      <c r="AM233" s="10">
        <f t="shared" si="65"/>
        <v>0</v>
      </c>
      <c r="AN233" s="10" t="str">
        <f t="shared" si="55"/>
        <v/>
      </c>
    </row>
    <row r="234" spans="1:40" s="6" customFormat="1" ht="34.5" customHeight="1">
      <c r="A234" s="92">
        <f t="shared" si="56"/>
        <v>222</v>
      </c>
      <c r="B234" s="98" t="str">
        <f t="shared" si="57"/>
        <v/>
      </c>
      <c r="C234" s="26"/>
      <c r="D234" s="27" t="str">
        <f t="shared" si="58"/>
        <v/>
      </c>
      <c r="E234" s="27" t="str">
        <f t="shared" si="59"/>
        <v/>
      </c>
      <c r="F234" s="173"/>
      <c r="G234" s="28"/>
      <c r="H234" s="28"/>
      <c r="I234" s="29"/>
      <c r="J234" s="30"/>
      <c r="K234" s="31"/>
      <c r="L234" s="30"/>
      <c r="M234" s="31"/>
      <c r="N234" s="32" t="str">
        <f t="shared" si="50"/>
        <v/>
      </c>
      <c r="O234" s="29"/>
      <c r="P234" s="29"/>
      <c r="Q234" s="33" t="str">
        <f t="shared" si="60"/>
        <v/>
      </c>
      <c r="R234" s="35"/>
      <c r="S234" s="36" t="str">
        <f t="shared" si="61"/>
        <v/>
      </c>
      <c r="T234" s="36" t="str">
        <f t="shared" si="62"/>
        <v/>
      </c>
      <c r="U234" s="63"/>
      <c r="V234" s="64"/>
      <c r="W234" s="37"/>
      <c r="X234" s="63"/>
      <c r="Y234" s="67" t="str">
        <f t="shared" si="51"/>
        <v/>
      </c>
      <c r="Z234" s="38" t="str">
        <f t="shared" si="63"/>
        <v/>
      </c>
      <c r="AA234" s="63"/>
      <c r="AB234" s="76" t="str">
        <f t="shared" si="64"/>
        <v/>
      </c>
      <c r="AC234" s="34"/>
      <c r="AD234" s="28"/>
      <c r="AE234" s="78"/>
      <c r="AF234" s="112"/>
      <c r="AG234" s="175"/>
      <c r="AH234" s="176"/>
      <c r="AJ234" s="197" t="str">
        <f t="shared" si="52"/>
        <v/>
      </c>
      <c r="AK234" s="197">
        <f t="shared" si="53"/>
        <v>0</v>
      </c>
      <c r="AL234" s="197" t="str">
        <f t="shared" si="54"/>
        <v/>
      </c>
      <c r="AM234" s="10">
        <f t="shared" si="65"/>
        <v>0</v>
      </c>
      <c r="AN234" s="10" t="str">
        <f t="shared" si="55"/>
        <v/>
      </c>
    </row>
    <row r="235" spans="1:40" s="6" customFormat="1" ht="34.5" customHeight="1">
      <c r="A235" s="92">
        <f t="shared" si="56"/>
        <v>223</v>
      </c>
      <c r="B235" s="98" t="str">
        <f t="shared" si="57"/>
        <v/>
      </c>
      <c r="C235" s="26"/>
      <c r="D235" s="27" t="str">
        <f t="shared" si="58"/>
        <v/>
      </c>
      <c r="E235" s="27" t="str">
        <f t="shared" si="59"/>
        <v/>
      </c>
      <c r="F235" s="173"/>
      <c r="G235" s="28"/>
      <c r="H235" s="28"/>
      <c r="I235" s="29"/>
      <c r="J235" s="30"/>
      <c r="K235" s="31"/>
      <c r="L235" s="30"/>
      <c r="M235" s="31"/>
      <c r="N235" s="32" t="str">
        <f t="shared" si="50"/>
        <v/>
      </c>
      <c r="O235" s="29"/>
      <c r="P235" s="29"/>
      <c r="Q235" s="33" t="str">
        <f t="shared" si="60"/>
        <v/>
      </c>
      <c r="R235" s="35"/>
      <c r="S235" s="36" t="str">
        <f t="shared" si="61"/>
        <v/>
      </c>
      <c r="T235" s="36" t="str">
        <f t="shared" si="62"/>
        <v/>
      </c>
      <c r="U235" s="63"/>
      <c r="V235" s="64"/>
      <c r="W235" s="37"/>
      <c r="X235" s="63"/>
      <c r="Y235" s="67" t="str">
        <f t="shared" si="51"/>
        <v/>
      </c>
      <c r="Z235" s="38" t="str">
        <f t="shared" si="63"/>
        <v/>
      </c>
      <c r="AA235" s="63"/>
      <c r="AB235" s="76" t="str">
        <f t="shared" si="64"/>
        <v/>
      </c>
      <c r="AC235" s="34"/>
      <c r="AD235" s="28"/>
      <c r="AE235" s="78"/>
      <c r="AF235" s="112"/>
      <c r="AG235" s="175"/>
      <c r="AH235" s="176"/>
      <c r="AJ235" s="197" t="str">
        <f t="shared" si="52"/>
        <v/>
      </c>
      <c r="AK235" s="197">
        <f t="shared" si="53"/>
        <v>0</v>
      </c>
      <c r="AL235" s="197" t="str">
        <f t="shared" si="54"/>
        <v/>
      </c>
      <c r="AM235" s="10">
        <f t="shared" si="65"/>
        <v>0</v>
      </c>
      <c r="AN235" s="10" t="str">
        <f t="shared" si="55"/>
        <v/>
      </c>
    </row>
    <row r="236" spans="1:40" s="6" customFormat="1" ht="34.5" customHeight="1">
      <c r="A236" s="92">
        <f t="shared" si="56"/>
        <v>224</v>
      </c>
      <c r="B236" s="98" t="str">
        <f t="shared" si="57"/>
        <v/>
      </c>
      <c r="C236" s="26"/>
      <c r="D236" s="27" t="str">
        <f t="shared" si="58"/>
        <v/>
      </c>
      <c r="E236" s="27" t="str">
        <f t="shared" si="59"/>
        <v/>
      </c>
      <c r="F236" s="173"/>
      <c r="G236" s="28"/>
      <c r="H236" s="28"/>
      <c r="I236" s="29"/>
      <c r="J236" s="30"/>
      <c r="K236" s="31"/>
      <c r="L236" s="30"/>
      <c r="M236" s="31"/>
      <c r="N236" s="32" t="str">
        <f t="shared" si="50"/>
        <v/>
      </c>
      <c r="O236" s="29"/>
      <c r="P236" s="29"/>
      <c r="Q236" s="33" t="str">
        <f t="shared" si="60"/>
        <v/>
      </c>
      <c r="R236" s="35"/>
      <c r="S236" s="36" t="str">
        <f t="shared" si="61"/>
        <v/>
      </c>
      <c r="T236" s="36" t="str">
        <f t="shared" si="62"/>
        <v/>
      </c>
      <c r="U236" s="63"/>
      <c r="V236" s="64"/>
      <c r="W236" s="37"/>
      <c r="X236" s="63"/>
      <c r="Y236" s="67" t="str">
        <f t="shared" si="51"/>
        <v/>
      </c>
      <c r="Z236" s="38" t="str">
        <f t="shared" si="63"/>
        <v/>
      </c>
      <c r="AA236" s="63"/>
      <c r="AB236" s="76" t="str">
        <f t="shared" si="64"/>
        <v/>
      </c>
      <c r="AC236" s="34"/>
      <c r="AD236" s="28"/>
      <c r="AE236" s="78"/>
      <c r="AF236" s="112"/>
      <c r="AG236" s="175"/>
      <c r="AH236" s="176"/>
      <c r="AJ236" s="197" t="str">
        <f t="shared" si="52"/>
        <v/>
      </c>
      <c r="AK236" s="197">
        <f t="shared" si="53"/>
        <v>0</v>
      </c>
      <c r="AL236" s="197" t="str">
        <f t="shared" si="54"/>
        <v/>
      </c>
      <c r="AM236" s="10">
        <f t="shared" si="65"/>
        <v>0</v>
      </c>
      <c r="AN236" s="10" t="str">
        <f t="shared" si="55"/>
        <v/>
      </c>
    </row>
    <row r="237" spans="1:40" s="6" customFormat="1" ht="34.5" customHeight="1">
      <c r="A237" s="92">
        <f t="shared" si="56"/>
        <v>225</v>
      </c>
      <c r="B237" s="98" t="str">
        <f t="shared" si="57"/>
        <v/>
      </c>
      <c r="C237" s="26"/>
      <c r="D237" s="27" t="str">
        <f t="shared" si="58"/>
        <v/>
      </c>
      <c r="E237" s="27" t="str">
        <f t="shared" si="59"/>
        <v/>
      </c>
      <c r="F237" s="173"/>
      <c r="G237" s="28"/>
      <c r="H237" s="28"/>
      <c r="I237" s="29"/>
      <c r="J237" s="30"/>
      <c r="K237" s="31"/>
      <c r="L237" s="30"/>
      <c r="M237" s="31"/>
      <c r="N237" s="32" t="str">
        <f t="shared" si="50"/>
        <v/>
      </c>
      <c r="O237" s="29"/>
      <c r="P237" s="29"/>
      <c r="Q237" s="33" t="str">
        <f t="shared" si="60"/>
        <v/>
      </c>
      <c r="R237" s="35"/>
      <c r="S237" s="36" t="str">
        <f t="shared" si="61"/>
        <v/>
      </c>
      <c r="T237" s="36" t="str">
        <f t="shared" si="62"/>
        <v/>
      </c>
      <c r="U237" s="63"/>
      <c r="V237" s="64"/>
      <c r="W237" s="37"/>
      <c r="X237" s="63"/>
      <c r="Y237" s="67" t="str">
        <f t="shared" si="51"/>
        <v/>
      </c>
      <c r="Z237" s="38" t="str">
        <f t="shared" si="63"/>
        <v/>
      </c>
      <c r="AA237" s="63"/>
      <c r="AB237" s="76" t="str">
        <f t="shared" si="64"/>
        <v/>
      </c>
      <c r="AC237" s="34"/>
      <c r="AD237" s="28"/>
      <c r="AE237" s="78"/>
      <c r="AF237" s="112"/>
      <c r="AG237" s="175"/>
      <c r="AH237" s="176"/>
      <c r="AJ237" s="197" t="str">
        <f t="shared" si="52"/>
        <v/>
      </c>
      <c r="AK237" s="197">
        <f t="shared" si="53"/>
        <v>0</v>
      </c>
      <c r="AL237" s="197" t="str">
        <f t="shared" si="54"/>
        <v/>
      </c>
      <c r="AM237" s="10">
        <f t="shared" si="65"/>
        <v>0</v>
      </c>
      <c r="AN237" s="10" t="str">
        <f t="shared" si="55"/>
        <v/>
      </c>
    </row>
    <row r="238" spans="1:40" s="6" customFormat="1" ht="34.5" customHeight="1">
      <c r="A238" s="92">
        <f t="shared" si="56"/>
        <v>226</v>
      </c>
      <c r="B238" s="98" t="str">
        <f t="shared" si="57"/>
        <v/>
      </c>
      <c r="C238" s="26"/>
      <c r="D238" s="27" t="str">
        <f t="shared" si="58"/>
        <v/>
      </c>
      <c r="E238" s="27" t="str">
        <f t="shared" si="59"/>
        <v/>
      </c>
      <c r="F238" s="173"/>
      <c r="G238" s="28"/>
      <c r="H238" s="28"/>
      <c r="I238" s="29"/>
      <c r="J238" s="30"/>
      <c r="K238" s="31"/>
      <c r="L238" s="30"/>
      <c r="M238" s="31"/>
      <c r="N238" s="32" t="str">
        <f t="shared" si="50"/>
        <v/>
      </c>
      <c r="O238" s="29"/>
      <c r="P238" s="29"/>
      <c r="Q238" s="33" t="str">
        <f t="shared" si="60"/>
        <v/>
      </c>
      <c r="R238" s="35"/>
      <c r="S238" s="36" t="str">
        <f t="shared" si="61"/>
        <v/>
      </c>
      <c r="T238" s="36" t="str">
        <f t="shared" si="62"/>
        <v/>
      </c>
      <c r="U238" s="63"/>
      <c r="V238" s="64"/>
      <c r="W238" s="37"/>
      <c r="X238" s="63"/>
      <c r="Y238" s="67" t="str">
        <f t="shared" si="51"/>
        <v/>
      </c>
      <c r="Z238" s="38" t="str">
        <f t="shared" si="63"/>
        <v/>
      </c>
      <c r="AA238" s="63"/>
      <c r="AB238" s="76" t="str">
        <f t="shared" si="64"/>
        <v/>
      </c>
      <c r="AC238" s="34"/>
      <c r="AD238" s="28"/>
      <c r="AE238" s="78"/>
      <c r="AF238" s="112"/>
      <c r="AG238" s="175"/>
      <c r="AH238" s="176"/>
      <c r="AJ238" s="197" t="str">
        <f t="shared" si="52"/>
        <v/>
      </c>
      <c r="AK238" s="197">
        <f t="shared" si="53"/>
        <v>0</v>
      </c>
      <c r="AL238" s="197" t="str">
        <f t="shared" si="54"/>
        <v/>
      </c>
      <c r="AM238" s="10">
        <f t="shared" si="65"/>
        <v>0</v>
      </c>
      <c r="AN238" s="10" t="str">
        <f t="shared" si="55"/>
        <v/>
      </c>
    </row>
    <row r="239" spans="1:40" s="6" customFormat="1" ht="34.5" customHeight="1">
      <c r="A239" s="92">
        <f t="shared" si="56"/>
        <v>227</v>
      </c>
      <c r="B239" s="98" t="str">
        <f t="shared" si="57"/>
        <v/>
      </c>
      <c r="C239" s="26"/>
      <c r="D239" s="27" t="str">
        <f t="shared" si="58"/>
        <v/>
      </c>
      <c r="E239" s="27" t="str">
        <f t="shared" si="59"/>
        <v/>
      </c>
      <c r="F239" s="173"/>
      <c r="G239" s="28"/>
      <c r="H239" s="28"/>
      <c r="I239" s="29"/>
      <c r="J239" s="30"/>
      <c r="K239" s="31"/>
      <c r="L239" s="30"/>
      <c r="M239" s="31"/>
      <c r="N239" s="32" t="str">
        <f t="shared" si="50"/>
        <v/>
      </c>
      <c r="O239" s="29"/>
      <c r="P239" s="29"/>
      <c r="Q239" s="33" t="str">
        <f t="shared" si="60"/>
        <v/>
      </c>
      <c r="R239" s="35"/>
      <c r="S239" s="36" t="str">
        <f t="shared" si="61"/>
        <v/>
      </c>
      <c r="T239" s="36" t="str">
        <f t="shared" si="62"/>
        <v/>
      </c>
      <c r="U239" s="63"/>
      <c r="V239" s="64"/>
      <c r="W239" s="37"/>
      <c r="X239" s="63"/>
      <c r="Y239" s="67" t="str">
        <f t="shared" si="51"/>
        <v/>
      </c>
      <c r="Z239" s="38" t="str">
        <f t="shared" si="63"/>
        <v/>
      </c>
      <c r="AA239" s="63"/>
      <c r="AB239" s="76" t="str">
        <f t="shared" si="64"/>
        <v/>
      </c>
      <c r="AC239" s="34"/>
      <c r="AD239" s="28"/>
      <c r="AE239" s="78"/>
      <c r="AF239" s="112"/>
      <c r="AG239" s="175"/>
      <c r="AH239" s="176"/>
      <c r="AJ239" s="197" t="str">
        <f t="shared" si="52"/>
        <v/>
      </c>
      <c r="AK239" s="197">
        <f t="shared" si="53"/>
        <v>0</v>
      </c>
      <c r="AL239" s="197" t="str">
        <f t="shared" si="54"/>
        <v/>
      </c>
      <c r="AM239" s="10">
        <f t="shared" si="65"/>
        <v>0</v>
      </c>
      <c r="AN239" s="10" t="str">
        <f t="shared" si="55"/>
        <v/>
      </c>
    </row>
    <row r="240" spans="1:40" s="6" customFormat="1" ht="34.5" customHeight="1">
      <c r="A240" s="92">
        <f t="shared" si="56"/>
        <v>228</v>
      </c>
      <c r="B240" s="98" t="str">
        <f t="shared" si="57"/>
        <v/>
      </c>
      <c r="C240" s="26"/>
      <c r="D240" s="27" t="str">
        <f t="shared" si="58"/>
        <v/>
      </c>
      <c r="E240" s="27" t="str">
        <f t="shared" si="59"/>
        <v/>
      </c>
      <c r="F240" s="173"/>
      <c r="G240" s="28"/>
      <c r="H240" s="28"/>
      <c r="I240" s="29"/>
      <c r="J240" s="30"/>
      <c r="K240" s="31"/>
      <c r="L240" s="30"/>
      <c r="M240" s="31"/>
      <c r="N240" s="32" t="str">
        <f t="shared" si="50"/>
        <v/>
      </c>
      <c r="O240" s="29"/>
      <c r="P240" s="29"/>
      <c r="Q240" s="33" t="str">
        <f t="shared" si="60"/>
        <v/>
      </c>
      <c r="R240" s="35"/>
      <c r="S240" s="36" t="str">
        <f t="shared" si="61"/>
        <v/>
      </c>
      <c r="T240" s="36" t="str">
        <f t="shared" si="62"/>
        <v/>
      </c>
      <c r="U240" s="63"/>
      <c r="V240" s="64"/>
      <c r="W240" s="37"/>
      <c r="X240" s="63"/>
      <c r="Y240" s="67" t="str">
        <f t="shared" si="51"/>
        <v/>
      </c>
      <c r="Z240" s="38" t="str">
        <f t="shared" si="63"/>
        <v/>
      </c>
      <c r="AA240" s="63"/>
      <c r="AB240" s="76" t="str">
        <f t="shared" si="64"/>
        <v/>
      </c>
      <c r="AC240" s="34"/>
      <c r="AD240" s="28"/>
      <c r="AE240" s="78"/>
      <c r="AF240" s="112"/>
      <c r="AG240" s="175"/>
      <c r="AH240" s="176"/>
      <c r="AJ240" s="197" t="str">
        <f t="shared" si="52"/>
        <v/>
      </c>
      <c r="AK240" s="197">
        <f t="shared" si="53"/>
        <v>0</v>
      </c>
      <c r="AL240" s="197" t="str">
        <f t="shared" si="54"/>
        <v/>
      </c>
      <c r="AM240" s="10">
        <f t="shared" si="65"/>
        <v>0</v>
      </c>
      <c r="AN240" s="10" t="str">
        <f t="shared" si="55"/>
        <v/>
      </c>
    </row>
    <row r="241" spans="1:40" s="6" customFormat="1" ht="34.5" customHeight="1">
      <c r="A241" s="92">
        <f t="shared" si="56"/>
        <v>229</v>
      </c>
      <c r="B241" s="98" t="str">
        <f t="shared" si="57"/>
        <v/>
      </c>
      <c r="C241" s="26"/>
      <c r="D241" s="27" t="str">
        <f t="shared" si="58"/>
        <v/>
      </c>
      <c r="E241" s="27" t="str">
        <f t="shared" si="59"/>
        <v/>
      </c>
      <c r="F241" s="173"/>
      <c r="G241" s="28"/>
      <c r="H241" s="28"/>
      <c r="I241" s="29"/>
      <c r="J241" s="30"/>
      <c r="K241" s="31"/>
      <c r="L241" s="30"/>
      <c r="M241" s="31"/>
      <c r="N241" s="32" t="str">
        <f t="shared" si="50"/>
        <v/>
      </c>
      <c r="O241" s="29"/>
      <c r="P241" s="29"/>
      <c r="Q241" s="33" t="str">
        <f t="shared" si="60"/>
        <v/>
      </c>
      <c r="R241" s="35"/>
      <c r="S241" s="36" t="str">
        <f t="shared" si="61"/>
        <v/>
      </c>
      <c r="T241" s="36" t="str">
        <f t="shared" si="62"/>
        <v/>
      </c>
      <c r="U241" s="63"/>
      <c r="V241" s="64"/>
      <c r="W241" s="37"/>
      <c r="X241" s="63"/>
      <c r="Y241" s="67" t="str">
        <f t="shared" si="51"/>
        <v/>
      </c>
      <c r="Z241" s="38" t="str">
        <f t="shared" si="63"/>
        <v/>
      </c>
      <c r="AA241" s="63"/>
      <c r="AB241" s="76" t="str">
        <f t="shared" si="64"/>
        <v/>
      </c>
      <c r="AC241" s="34"/>
      <c r="AD241" s="28"/>
      <c r="AE241" s="78"/>
      <c r="AF241" s="112"/>
      <c r="AG241" s="175"/>
      <c r="AH241" s="176"/>
      <c r="AJ241" s="197" t="str">
        <f t="shared" si="52"/>
        <v/>
      </c>
      <c r="AK241" s="197">
        <f t="shared" si="53"/>
        <v>0</v>
      </c>
      <c r="AL241" s="197" t="str">
        <f t="shared" si="54"/>
        <v/>
      </c>
      <c r="AM241" s="10">
        <f t="shared" si="65"/>
        <v>0</v>
      </c>
      <c r="AN241" s="10" t="str">
        <f t="shared" si="55"/>
        <v/>
      </c>
    </row>
    <row r="242" spans="1:40" s="6" customFormat="1" ht="34.5" customHeight="1">
      <c r="A242" s="92">
        <f t="shared" si="56"/>
        <v>230</v>
      </c>
      <c r="B242" s="98" t="str">
        <f t="shared" si="57"/>
        <v/>
      </c>
      <c r="C242" s="26"/>
      <c r="D242" s="27" t="str">
        <f t="shared" si="58"/>
        <v/>
      </c>
      <c r="E242" s="27" t="str">
        <f t="shared" si="59"/>
        <v/>
      </c>
      <c r="F242" s="173"/>
      <c r="G242" s="28"/>
      <c r="H242" s="28"/>
      <c r="I242" s="29"/>
      <c r="J242" s="30"/>
      <c r="K242" s="31"/>
      <c r="L242" s="30"/>
      <c r="M242" s="31"/>
      <c r="N242" s="32" t="str">
        <f t="shared" si="50"/>
        <v/>
      </c>
      <c r="O242" s="29"/>
      <c r="P242" s="29"/>
      <c r="Q242" s="33" t="str">
        <f t="shared" si="60"/>
        <v/>
      </c>
      <c r="R242" s="35"/>
      <c r="S242" s="36" t="str">
        <f t="shared" si="61"/>
        <v/>
      </c>
      <c r="T242" s="36" t="str">
        <f t="shared" si="62"/>
        <v/>
      </c>
      <c r="U242" s="63"/>
      <c r="V242" s="64"/>
      <c r="W242" s="37"/>
      <c r="X242" s="63"/>
      <c r="Y242" s="67" t="str">
        <f t="shared" si="51"/>
        <v/>
      </c>
      <c r="Z242" s="38" t="str">
        <f t="shared" si="63"/>
        <v/>
      </c>
      <c r="AA242" s="63"/>
      <c r="AB242" s="76" t="str">
        <f t="shared" si="64"/>
        <v/>
      </c>
      <c r="AC242" s="34"/>
      <c r="AD242" s="28"/>
      <c r="AE242" s="78"/>
      <c r="AF242" s="112"/>
      <c r="AG242" s="175"/>
      <c r="AH242" s="176"/>
      <c r="AJ242" s="197" t="str">
        <f t="shared" si="52"/>
        <v/>
      </c>
      <c r="AK242" s="197">
        <f t="shared" si="53"/>
        <v>0</v>
      </c>
      <c r="AL242" s="197" t="str">
        <f t="shared" si="54"/>
        <v/>
      </c>
      <c r="AM242" s="10">
        <f t="shared" si="65"/>
        <v>0</v>
      </c>
      <c r="AN242" s="10" t="str">
        <f t="shared" si="55"/>
        <v/>
      </c>
    </row>
    <row r="243" spans="1:40" s="6" customFormat="1" ht="34.5" customHeight="1">
      <c r="A243" s="92">
        <f t="shared" si="56"/>
        <v>231</v>
      </c>
      <c r="B243" s="98" t="str">
        <f t="shared" si="57"/>
        <v/>
      </c>
      <c r="C243" s="26"/>
      <c r="D243" s="27" t="str">
        <f t="shared" si="58"/>
        <v/>
      </c>
      <c r="E243" s="27" t="str">
        <f t="shared" si="59"/>
        <v/>
      </c>
      <c r="F243" s="173"/>
      <c r="G243" s="28"/>
      <c r="H243" s="28"/>
      <c r="I243" s="29"/>
      <c r="J243" s="30"/>
      <c r="K243" s="31"/>
      <c r="L243" s="30"/>
      <c r="M243" s="31"/>
      <c r="N243" s="32" t="str">
        <f t="shared" si="50"/>
        <v/>
      </c>
      <c r="O243" s="29"/>
      <c r="P243" s="29"/>
      <c r="Q243" s="33" t="str">
        <f t="shared" si="60"/>
        <v/>
      </c>
      <c r="R243" s="35"/>
      <c r="S243" s="36" t="str">
        <f t="shared" si="61"/>
        <v/>
      </c>
      <c r="T243" s="36" t="str">
        <f t="shared" si="62"/>
        <v/>
      </c>
      <c r="U243" s="63"/>
      <c r="V243" s="64"/>
      <c r="W243" s="37"/>
      <c r="X243" s="63"/>
      <c r="Y243" s="67" t="str">
        <f t="shared" si="51"/>
        <v/>
      </c>
      <c r="Z243" s="38" t="str">
        <f t="shared" si="63"/>
        <v/>
      </c>
      <c r="AA243" s="63"/>
      <c r="AB243" s="76" t="str">
        <f t="shared" si="64"/>
        <v/>
      </c>
      <c r="AC243" s="34"/>
      <c r="AD243" s="28"/>
      <c r="AE243" s="78"/>
      <c r="AF243" s="112"/>
      <c r="AG243" s="175"/>
      <c r="AH243" s="176"/>
      <c r="AJ243" s="197" t="str">
        <f t="shared" si="52"/>
        <v/>
      </c>
      <c r="AK243" s="197">
        <f t="shared" si="53"/>
        <v>0</v>
      </c>
      <c r="AL243" s="197" t="str">
        <f t="shared" si="54"/>
        <v/>
      </c>
      <c r="AM243" s="10">
        <f t="shared" si="65"/>
        <v>0</v>
      </c>
      <c r="AN243" s="10" t="str">
        <f t="shared" si="55"/>
        <v/>
      </c>
    </row>
    <row r="244" spans="1:40" s="6" customFormat="1" ht="34.5" customHeight="1">
      <c r="A244" s="92">
        <f t="shared" si="56"/>
        <v>232</v>
      </c>
      <c r="B244" s="98" t="str">
        <f t="shared" si="57"/>
        <v/>
      </c>
      <c r="C244" s="26"/>
      <c r="D244" s="27" t="str">
        <f t="shared" si="58"/>
        <v/>
      </c>
      <c r="E244" s="27" t="str">
        <f t="shared" si="59"/>
        <v/>
      </c>
      <c r="F244" s="173"/>
      <c r="G244" s="28"/>
      <c r="H244" s="28"/>
      <c r="I244" s="29"/>
      <c r="J244" s="30"/>
      <c r="K244" s="31"/>
      <c r="L244" s="30"/>
      <c r="M244" s="31"/>
      <c r="N244" s="32" t="str">
        <f t="shared" si="50"/>
        <v/>
      </c>
      <c r="O244" s="29"/>
      <c r="P244" s="29"/>
      <c r="Q244" s="33" t="str">
        <f t="shared" si="60"/>
        <v/>
      </c>
      <c r="R244" s="35"/>
      <c r="S244" s="36" t="str">
        <f t="shared" si="61"/>
        <v/>
      </c>
      <c r="T244" s="36" t="str">
        <f t="shared" si="62"/>
        <v/>
      </c>
      <c r="U244" s="63"/>
      <c r="V244" s="64"/>
      <c r="W244" s="37"/>
      <c r="X244" s="63"/>
      <c r="Y244" s="67" t="str">
        <f t="shared" si="51"/>
        <v/>
      </c>
      <c r="Z244" s="38" t="str">
        <f t="shared" si="63"/>
        <v/>
      </c>
      <c r="AA244" s="63"/>
      <c r="AB244" s="76" t="str">
        <f t="shared" si="64"/>
        <v/>
      </c>
      <c r="AC244" s="34"/>
      <c r="AD244" s="28"/>
      <c r="AE244" s="78"/>
      <c r="AF244" s="112"/>
      <c r="AG244" s="175"/>
      <c r="AH244" s="176"/>
      <c r="AJ244" s="197" t="str">
        <f t="shared" si="52"/>
        <v/>
      </c>
      <c r="AK244" s="197">
        <f t="shared" si="53"/>
        <v>0</v>
      </c>
      <c r="AL244" s="197" t="str">
        <f t="shared" si="54"/>
        <v/>
      </c>
      <c r="AM244" s="10">
        <f t="shared" si="65"/>
        <v>0</v>
      </c>
      <c r="AN244" s="10" t="str">
        <f t="shared" si="55"/>
        <v/>
      </c>
    </row>
    <row r="245" spans="1:40" s="6" customFormat="1" ht="34.5" customHeight="1">
      <c r="A245" s="92">
        <f t="shared" si="56"/>
        <v>233</v>
      </c>
      <c r="B245" s="98" t="str">
        <f t="shared" si="57"/>
        <v/>
      </c>
      <c r="C245" s="26"/>
      <c r="D245" s="27" t="str">
        <f t="shared" si="58"/>
        <v/>
      </c>
      <c r="E245" s="27" t="str">
        <f t="shared" si="59"/>
        <v/>
      </c>
      <c r="F245" s="173"/>
      <c r="G245" s="28"/>
      <c r="H245" s="28"/>
      <c r="I245" s="29"/>
      <c r="J245" s="30"/>
      <c r="K245" s="31"/>
      <c r="L245" s="30"/>
      <c r="M245" s="31"/>
      <c r="N245" s="32" t="str">
        <f t="shared" si="50"/>
        <v/>
      </c>
      <c r="O245" s="29"/>
      <c r="P245" s="29"/>
      <c r="Q245" s="33" t="str">
        <f t="shared" si="60"/>
        <v/>
      </c>
      <c r="R245" s="35"/>
      <c r="S245" s="36" t="str">
        <f t="shared" si="61"/>
        <v/>
      </c>
      <c r="T245" s="36" t="str">
        <f t="shared" si="62"/>
        <v/>
      </c>
      <c r="U245" s="63"/>
      <c r="V245" s="64"/>
      <c r="W245" s="37"/>
      <c r="X245" s="63"/>
      <c r="Y245" s="67" t="str">
        <f t="shared" si="51"/>
        <v/>
      </c>
      <c r="Z245" s="38" t="str">
        <f t="shared" si="63"/>
        <v/>
      </c>
      <c r="AA245" s="63"/>
      <c r="AB245" s="76" t="str">
        <f t="shared" si="64"/>
        <v/>
      </c>
      <c r="AC245" s="34"/>
      <c r="AD245" s="28"/>
      <c r="AE245" s="78"/>
      <c r="AF245" s="112"/>
      <c r="AG245" s="175"/>
      <c r="AH245" s="176"/>
      <c r="AJ245" s="197" t="str">
        <f t="shared" si="52"/>
        <v/>
      </c>
      <c r="AK245" s="197">
        <f t="shared" si="53"/>
        <v>0</v>
      </c>
      <c r="AL245" s="197" t="str">
        <f t="shared" si="54"/>
        <v/>
      </c>
      <c r="AM245" s="10">
        <f t="shared" si="65"/>
        <v>0</v>
      </c>
      <c r="AN245" s="10" t="str">
        <f t="shared" si="55"/>
        <v/>
      </c>
    </row>
    <row r="246" spans="1:40" s="6" customFormat="1" ht="34.5" customHeight="1">
      <c r="A246" s="92">
        <f t="shared" si="56"/>
        <v>234</v>
      </c>
      <c r="B246" s="98" t="str">
        <f t="shared" si="57"/>
        <v/>
      </c>
      <c r="C246" s="26"/>
      <c r="D246" s="27" t="str">
        <f t="shared" si="58"/>
        <v/>
      </c>
      <c r="E246" s="27" t="str">
        <f t="shared" si="59"/>
        <v/>
      </c>
      <c r="F246" s="173"/>
      <c r="G246" s="28"/>
      <c r="H246" s="28"/>
      <c r="I246" s="29"/>
      <c r="J246" s="30"/>
      <c r="K246" s="31"/>
      <c r="L246" s="30"/>
      <c r="M246" s="31"/>
      <c r="N246" s="32" t="str">
        <f t="shared" si="50"/>
        <v/>
      </c>
      <c r="O246" s="29"/>
      <c r="P246" s="29"/>
      <c r="Q246" s="33" t="str">
        <f t="shared" si="60"/>
        <v/>
      </c>
      <c r="R246" s="35"/>
      <c r="S246" s="36" t="str">
        <f t="shared" si="61"/>
        <v/>
      </c>
      <c r="T246" s="36" t="str">
        <f t="shared" si="62"/>
        <v/>
      </c>
      <c r="U246" s="63"/>
      <c r="V246" s="64"/>
      <c r="W246" s="37"/>
      <c r="X246" s="63"/>
      <c r="Y246" s="67" t="str">
        <f t="shared" si="51"/>
        <v/>
      </c>
      <c r="Z246" s="38" t="str">
        <f t="shared" si="63"/>
        <v/>
      </c>
      <c r="AA246" s="63"/>
      <c r="AB246" s="76" t="str">
        <f t="shared" si="64"/>
        <v/>
      </c>
      <c r="AC246" s="34"/>
      <c r="AD246" s="28"/>
      <c r="AE246" s="78"/>
      <c r="AF246" s="112"/>
      <c r="AG246" s="175"/>
      <c r="AH246" s="176"/>
      <c r="AJ246" s="197" t="str">
        <f t="shared" si="52"/>
        <v/>
      </c>
      <c r="AK246" s="197">
        <f t="shared" si="53"/>
        <v>0</v>
      </c>
      <c r="AL246" s="197" t="str">
        <f t="shared" si="54"/>
        <v/>
      </c>
      <c r="AM246" s="10">
        <f t="shared" si="65"/>
        <v>0</v>
      </c>
      <c r="AN246" s="10" t="str">
        <f t="shared" si="55"/>
        <v/>
      </c>
    </row>
    <row r="247" spans="1:40" s="6" customFormat="1" ht="34.5" customHeight="1">
      <c r="A247" s="92">
        <f t="shared" si="56"/>
        <v>235</v>
      </c>
      <c r="B247" s="98" t="str">
        <f t="shared" si="57"/>
        <v/>
      </c>
      <c r="C247" s="26"/>
      <c r="D247" s="27" t="str">
        <f t="shared" si="58"/>
        <v/>
      </c>
      <c r="E247" s="27" t="str">
        <f t="shared" si="59"/>
        <v/>
      </c>
      <c r="F247" s="173"/>
      <c r="G247" s="28"/>
      <c r="H247" s="28"/>
      <c r="I247" s="29"/>
      <c r="J247" s="30"/>
      <c r="K247" s="31"/>
      <c r="L247" s="30"/>
      <c r="M247" s="31"/>
      <c r="N247" s="32" t="str">
        <f t="shared" si="50"/>
        <v/>
      </c>
      <c r="O247" s="29"/>
      <c r="P247" s="29"/>
      <c r="Q247" s="33" t="str">
        <f t="shared" si="60"/>
        <v/>
      </c>
      <c r="R247" s="35"/>
      <c r="S247" s="36" t="str">
        <f t="shared" si="61"/>
        <v/>
      </c>
      <c r="T247" s="36" t="str">
        <f t="shared" si="62"/>
        <v/>
      </c>
      <c r="U247" s="63"/>
      <c r="V247" s="64"/>
      <c r="W247" s="37"/>
      <c r="X247" s="63"/>
      <c r="Y247" s="67" t="str">
        <f t="shared" si="51"/>
        <v/>
      </c>
      <c r="Z247" s="38" t="str">
        <f t="shared" si="63"/>
        <v/>
      </c>
      <c r="AA247" s="63"/>
      <c r="AB247" s="76" t="str">
        <f t="shared" si="64"/>
        <v/>
      </c>
      <c r="AC247" s="34"/>
      <c r="AD247" s="28"/>
      <c r="AE247" s="78"/>
      <c r="AF247" s="112"/>
      <c r="AG247" s="175"/>
      <c r="AH247" s="176"/>
      <c r="AJ247" s="197" t="str">
        <f t="shared" si="52"/>
        <v/>
      </c>
      <c r="AK247" s="197">
        <f t="shared" si="53"/>
        <v>0</v>
      </c>
      <c r="AL247" s="197" t="str">
        <f t="shared" si="54"/>
        <v/>
      </c>
      <c r="AM247" s="10">
        <f t="shared" si="65"/>
        <v>0</v>
      </c>
      <c r="AN247" s="10" t="str">
        <f t="shared" si="55"/>
        <v/>
      </c>
    </row>
    <row r="248" spans="1:40" s="6" customFormat="1" ht="34.5" customHeight="1">
      <c r="A248" s="92">
        <f t="shared" si="56"/>
        <v>236</v>
      </c>
      <c r="B248" s="98" t="str">
        <f t="shared" si="57"/>
        <v/>
      </c>
      <c r="C248" s="26"/>
      <c r="D248" s="27" t="str">
        <f t="shared" si="58"/>
        <v/>
      </c>
      <c r="E248" s="27" t="str">
        <f t="shared" si="59"/>
        <v/>
      </c>
      <c r="F248" s="173"/>
      <c r="G248" s="28"/>
      <c r="H248" s="28"/>
      <c r="I248" s="29"/>
      <c r="J248" s="30"/>
      <c r="K248" s="31"/>
      <c r="L248" s="30"/>
      <c r="M248" s="31"/>
      <c r="N248" s="32" t="str">
        <f t="shared" si="50"/>
        <v/>
      </c>
      <c r="O248" s="29"/>
      <c r="P248" s="29"/>
      <c r="Q248" s="33" t="str">
        <f t="shared" si="60"/>
        <v/>
      </c>
      <c r="R248" s="35"/>
      <c r="S248" s="36" t="str">
        <f t="shared" si="61"/>
        <v/>
      </c>
      <c r="T248" s="36" t="str">
        <f t="shared" si="62"/>
        <v/>
      </c>
      <c r="U248" s="63"/>
      <c r="V248" s="64"/>
      <c r="W248" s="37"/>
      <c r="X248" s="63"/>
      <c r="Y248" s="67" t="str">
        <f t="shared" si="51"/>
        <v/>
      </c>
      <c r="Z248" s="38" t="str">
        <f t="shared" si="63"/>
        <v/>
      </c>
      <c r="AA248" s="63"/>
      <c r="AB248" s="76" t="str">
        <f t="shared" si="64"/>
        <v/>
      </c>
      <c r="AC248" s="34"/>
      <c r="AD248" s="28"/>
      <c r="AE248" s="78"/>
      <c r="AF248" s="112"/>
      <c r="AG248" s="175"/>
      <c r="AH248" s="176"/>
      <c r="AJ248" s="197" t="str">
        <f t="shared" si="52"/>
        <v/>
      </c>
      <c r="AK248" s="197">
        <f t="shared" si="53"/>
        <v>0</v>
      </c>
      <c r="AL248" s="197" t="str">
        <f t="shared" si="54"/>
        <v/>
      </c>
      <c r="AM248" s="10">
        <f t="shared" si="65"/>
        <v>0</v>
      </c>
      <c r="AN248" s="10" t="str">
        <f t="shared" si="55"/>
        <v/>
      </c>
    </row>
    <row r="249" spans="1:40" s="6" customFormat="1" ht="34.5" customHeight="1">
      <c r="A249" s="92">
        <f t="shared" si="56"/>
        <v>237</v>
      </c>
      <c r="B249" s="98" t="str">
        <f t="shared" si="57"/>
        <v/>
      </c>
      <c r="C249" s="26"/>
      <c r="D249" s="27" t="str">
        <f t="shared" si="58"/>
        <v/>
      </c>
      <c r="E249" s="27" t="str">
        <f t="shared" si="59"/>
        <v/>
      </c>
      <c r="F249" s="173"/>
      <c r="G249" s="28"/>
      <c r="H249" s="28"/>
      <c r="I249" s="29"/>
      <c r="J249" s="30"/>
      <c r="K249" s="31"/>
      <c r="L249" s="30"/>
      <c r="M249" s="31"/>
      <c r="N249" s="32" t="str">
        <f t="shared" si="50"/>
        <v/>
      </c>
      <c r="O249" s="29"/>
      <c r="P249" s="29"/>
      <c r="Q249" s="33" t="str">
        <f t="shared" si="60"/>
        <v/>
      </c>
      <c r="R249" s="35"/>
      <c r="S249" s="36" t="str">
        <f t="shared" si="61"/>
        <v/>
      </c>
      <c r="T249" s="36" t="str">
        <f t="shared" si="62"/>
        <v/>
      </c>
      <c r="U249" s="63"/>
      <c r="V249" s="64"/>
      <c r="W249" s="37"/>
      <c r="X249" s="63"/>
      <c r="Y249" s="67" t="str">
        <f t="shared" si="51"/>
        <v/>
      </c>
      <c r="Z249" s="38" t="str">
        <f t="shared" si="63"/>
        <v/>
      </c>
      <c r="AA249" s="63"/>
      <c r="AB249" s="76" t="str">
        <f t="shared" si="64"/>
        <v/>
      </c>
      <c r="AC249" s="34"/>
      <c r="AD249" s="28"/>
      <c r="AE249" s="78"/>
      <c r="AF249" s="112"/>
      <c r="AG249" s="175"/>
      <c r="AH249" s="176"/>
      <c r="AJ249" s="197" t="str">
        <f t="shared" si="52"/>
        <v/>
      </c>
      <c r="AK249" s="197">
        <f t="shared" si="53"/>
        <v>0</v>
      </c>
      <c r="AL249" s="197" t="str">
        <f t="shared" si="54"/>
        <v/>
      </c>
      <c r="AM249" s="10">
        <f t="shared" si="65"/>
        <v>0</v>
      </c>
      <c r="AN249" s="10" t="str">
        <f t="shared" si="55"/>
        <v/>
      </c>
    </row>
    <row r="250" spans="1:40" s="6" customFormat="1" ht="34.5" customHeight="1">
      <c r="A250" s="92">
        <f t="shared" si="56"/>
        <v>238</v>
      </c>
      <c r="B250" s="98" t="str">
        <f t="shared" si="57"/>
        <v/>
      </c>
      <c r="C250" s="26"/>
      <c r="D250" s="27" t="str">
        <f t="shared" si="58"/>
        <v/>
      </c>
      <c r="E250" s="27" t="str">
        <f t="shared" si="59"/>
        <v/>
      </c>
      <c r="F250" s="173"/>
      <c r="G250" s="28"/>
      <c r="H250" s="28"/>
      <c r="I250" s="29"/>
      <c r="J250" s="30"/>
      <c r="K250" s="31"/>
      <c r="L250" s="30"/>
      <c r="M250" s="31"/>
      <c r="N250" s="32" t="str">
        <f t="shared" si="50"/>
        <v/>
      </c>
      <c r="O250" s="29"/>
      <c r="P250" s="29"/>
      <c r="Q250" s="33" t="str">
        <f t="shared" si="60"/>
        <v/>
      </c>
      <c r="R250" s="35"/>
      <c r="S250" s="36" t="str">
        <f t="shared" si="61"/>
        <v/>
      </c>
      <c r="T250" s="36" t="str">
        <f t="shared" si="62"/>
        <v/>
      </c>
      <c r="U250" s="63"/>
      <c r="V250" s="64"/>
      <c r="W250" s="37"/>
      <c r="X250" s="63"/>
      <c r="Y250" s="67" t="str">
        <f t="shared" si="51"/>
        <v/>
      </c>
      <c r="Z250" s="38" t="str">
        <f t="shared" si="63"/>
        <v/>
      </c>
      <c r="AA250" s="63"/>
      <c r="AB250" s="76" t="str">
        <f t="shared" si="64"/>
        <v/>
      </c>
      <c r="AC250" s="34"/>
      <c r="AD250" s="28"/>
      <c r="AE250" s="78"/>
      <c r="AF250" s="112"/>
      <c r="AG250" s="175"/>
      <c r="AH250" s="176"/>
      <c r="AJ250" s="197" t="str">
        <f t="shared" si="52"/>
        <v/>
      </c>
      <c r="AK250" s="197">
        <f t="shared" si="53"/>
        <v>0</v>
      </c>
      <c r="AL250" s="197" t="str">
        <f t="shared" si="54"/>
        <v/>
      </c>
      <c r="AM250" s="10">
        <f t="shared" si="65"/>
        <v>0</v>
      </c>
      <c r="AN250" s="10" t="str">
        <f t="shared" si="55"/>
        <v/>
      </c>
    </row>
    <row r="251" spans="1:40" s="6" customFormat="1" ht="34.5" customHeight="1">
      <c r="A251" s="92">
        <f t="shared" si="56"/>
        <v>239</v>
      </c>
      <c r="B251" s="98" t="str">
        <f t="shared" si="57"/>
        <v/>
      </c>
      <c r="C251" s="26"/>
      <c r="D251" s="27" t="str">
        <f t="shared" si="58"/>
        <v/>
      </c>
      <c r="E251" s="27" t="str">
        <f t="shared" si="59"/>
        <v/>
      </c>
      <c r="F251" s="173"/>
      <c r="G251" s="28"/>
      <c r="H251" s="28"/>
      <c r="I251" s="29"/>
      <c r="J251" s="30"/>
      <c r="K251" s="31"/>
      <c r="L251" s="30"/>
      <c r="M251" s="31"/>
      <c r="N251" s="32" t="str">
        <f t="shared" si="50"/>
        <v/>
      </c>
      <c r="O251" s="29"/>
      <c r="P251" s="29"/>
      <c r="Q251" s="33" t="str">
        <f t="shared" si="60"/>
        <v/>
      </c>
      <c r="R251" s="35"/>
      <c r="S251" s="36" t="str">
        <f t="shared" si="61"/>
        <v/>
      </c>
      <c r="T251" s="36" t="str">
        <f t="shared" si="62"/>
        <v/>
      </c>
      <c r="U251" s="63"/>
      <c r="V251" s="64"/>
      <c r="W251" s="37"/>
      <c r="X251" s="63"/>
      <c r="Y251" s="67" t="str">
        <f t="shared" si="51"/>
        <v/>
      </c>
      <c r="Z251" s="38" t="str">
        <f t="shared" si="63"/>
        <v/>
      </c>
      <c r="AA251" s="63"/>
      <c r="AB251" s="76" t="str">
        <f t="shared" si="64"/>
        <v/>
      </c>
      <c r="AC251" s="34"/>
      <c r="AD251" s="28"/>
      <c r="AE251" s="78"/>
      <c r="AF251" s="112"/>
      <c r="AG251" s="175"/>
      <c r="AH251" s="176"/>
      <c r="AJ251" s="197" t="str">
        <f t="shared" si="52"/>
        <v/>
      </c>
      <c r="AK251" s="197">
        <f t="shared" si="53"/>
        <v>0</v>
      </c>
      <c r="AL251" s="197" t="str">
        <f t="shared" si="54"/>
        <v/>
      </c>
      <c r="AM251" s="10">
        <f t="shared" si="65"/>
        <v>0</v>
      </c>
      <c r="AN251" s="10" t="str">
        <f t="shared" si="55"/>
        <v/>
      </c>
    </row>
    <row r="252" spans="1:40" s="6" customFormat="1" ht="34.5" customHeight="1">
      <c r="A252" s="92">
        <f t="shared" si="56"/>
        <v>240</v>
      </c>
      <c r="B252" s="98" t="str">
        <f t="shared" si="57"/>
        <v/>
      </c>
      <c r="C252" s="26"/>
      <c r="D252" s="27" t="str">
        <f t="shared" si="58"/>
        <v/>
      </c>
      <c r="E252" s="27" t="str">
        <f t="shared" si="59"/>
        <v/>
      </c>
      <c r="F252" s="173"/>
      <c r="G252" s="28"/>
      <c r="H252" s="28"/>
      <c r="I252" s="29"/>
      <c r="J252" s="30"/>
      <c r="K252" s="31"/>
      <c r="L252" s="30"/>
      <c r="M252" s="31"/>
      <c r="N252" s="32" t="str">
        <f t="shared" si="50"/>
        <v/>
      </c>
      <c r="O252" s="29"/>
      <c r="P252" s="29"/>
      <c r="Q252" s="33" t="str">
        <f t="shared" si="60"/>
        <v/>
      </c>
      <c r="R252" s="35"/>
      <c r="S252" s="36" t="str">
        <f t="shared" si="61"/>
        <v/>
      </c>
      <c r="T252" s="36" t="str">
        <f t="shared" si="62"/>
        <v/>
      </c>
      <c r="U252" s="63"/>
      <c r="V252" s="64"/>
      <c r="W252" s="37"/>
      <c r="X252" s="63"/>
      <c r="Y252" s="67" t="str">
        <f t="shared" si="51"/>
        <v/>
      </c>
      <c r="Z252" s="38" t="str">
        <f t="shared" si="63"/>
        <v/>
      </c>
      <c r="AA252" s="63"/>
      <c r="AB252" s="76" t="str">
        <f t="shared" si="64"/>
        <v/>
      </c>
      <c r="AC252" s="34"/>
      <c r="AD252" s="28"/>
      <c r="AE252" s="78"/>
      <c r="AF252" s="112"/>
      <c r="AG252" s="175"/>
      <c r="AH252" s="176"/>
      <c r="AJ252" s="197" t="str">
        <f t="shared" si="52"/>
        <v/>
      </c>
      <c r="AK252" s="197">
        <f t="shared" si="53"/>
        <v>0</v>
      </c>
      <c r="AL252" s="197" t="str">
        <f t="shared" si="54"/>
        <v/>
      </c>
      <c r="AM252" s="10">
        <f t="shared" si="65"/>
        <v>0</v>
      </c>
      <c r="AN252" s="10" t="str">
        <f t="shared" si="55"/>
        <v/>
      </c>
    </row>
    <row r="253" spans="1:40" s="6" customFormat="1" ht="34.5" customHeight="1">
      <c r="A253" s="92">
        <f t="shared" si="56"/>
        <v>241</v>
      </c>
      <c r="B253" s="98" t="str">
        <f t="shared" si="57"/>
        <v/>
      </c>
      <c r="C253" s="26"/>
      <c r="D253" s="27" t="str">
        <f t="shared" si="58"/>
        <v/>
      </c>
      <c r="E253" s="27" t="str">
        <f t="shared" si="59"/>
        <v/>
      </c>
      <c r="F253" s="173"/>
      <c r="G253" s="28"/>
      <c r="H253" s="28"/>
      <c r="I253" s="29"/>
      <c r="J253" s="30"/>
      <c r="K253" s="31"/>
      <c r="L253" s="30"/>
      <c r="M253" s="31"/>
      <c r="N253" s="32" t="str">
        <f t="shared" si="50"/>
        <v/>
      </c>
      <c r="O253" s="29"/>
      <c r="P253" s="29"/>
      <c r="Q253" s="33" t="str">
        <f t="shared" si="60"/>
        <v/>
      </c>
      <c r="R253" s="35"/>
      <c r="S253" s="36" t="str">
        <f t="shared" si="61"/>
        <v/>
      </c>
      <c r="T253" s="36" t="str">
        <f t="shared" si="62"/>
        <v/>
      </c>
      <c r="U253" s="63"/>
      <c r="V253" s="64"/>
      <c r="W253" s="37"/>
      <c r="X253" s="63"/>
      <c r="Y253" s="67" t="str">
        <f t="shared" si="51"/>
        <v/>
      </c>
      <c r="Z253" s="38" t="str">
        <f t="shared" si="63"/>
        <v/>
      </c>
      <c r="AA253" s="63"/>
      <c r="AB253" s="76" t="str">
        <f t="shared" si="64"/>
        <v/>
      </c>
      <c r="AC253" s="34"/>
      <c r="AD253" s="28"/>
      <c r="AE253" s="78"/>
      <c r="AF253" s="112"/>
      <c r="AG253" s="175"/>
      <c r="AH253" s="176"/>
      <c r="AJ253" s="197" t="str">
        <f t="shared" si="52"/>
        <v/>
      </c>
      <c r="AK253" s="197">
        <f t="shared" si="53"/>
        <v>0</v>
      </c>
      <c r="AL253" s="197" t="str">
        <f t="shared" si="54"/>
        <v/>
      </c>
      <c r="AM253" s="10">
        <f t="shared" si="65"/>
        <v>0</v>
      </c>
      <c r="AN253" s="10" t="str">
        <f t="shared" si="55"/>
        <v/>
      </c>
    </row>
    <row r="254" spans="1:40" s="6" customFormat="1" ht="34.5" customHeight="1">
      <c r="A254" s="92">
        <f t="shared" si="56"/>
        <v>242</v>
      </c>
      <c r="B254" s="98" t="str">
        <f t="shared" si="57"/>
        <v/>
      </c>
      <c r="C254" s="26"/>
      <c r="D254" s="27" t="str">
        <f t="shared" si="58"/>
        <v/>
      </c>
      <c r="E254" s="27" t="str">
        <f t="shared" si="59"/>
        <v/>
      </c>
      <c r="F254" s="173"/>
      <c r="G254" s="28"/>
      <c r="H254" s="28"/>
      <c r="I254" s="29"/>
      <c r="J254" s="30"/>
      <c r="K254" s="31"/>
      <c r="L254" s="30"/>
      <c r="M254" s="31"/>
      <c r="N254" s="32" t="str">
        <f t="shared" si="50"/>
        <v/>
      </c>
      <c r="O254" s="29"/>
      <c r="P254" s="29"/>
      <c r="Q254" s="33" t="str">
        <f t="shared" si="60"/>
        <v/>
      </c>
      <c r="R254" s="35"/>
      <c r="S254" s="36" t="str">
        <f t="shared" si="61"/>
        <v/>
      </c>
      <c r="T254" s="36" t="str">
        <f t="shared" si="62"/>
        <v/>
      </c>
      <c r="U254" s="63"/>
      <c r="V254" s="64"/>
      <c r="W254" s="37"/>
      <c r="X254" s="63"/>
      <c r="Y254" s="67" t="str">
        <f t="shared" si="51"/>
        <v/>
      </c>
      <c r="Z254" s="38" t="str">
        <f t="shared" si="63"/>
        <v/>
      </c>
      <c r="AA254" s="63"/>
      <c r="AB254" s="76" t="str">
        <f t="shared" si="64"/>
        <v/>
      </c>
      <c r="AC254" s="34"/>
      <c r="AD254" s="28"/>
      <c r="AE254" s="78"/>
      <c r="AF254" s="112"/>
      <c r="AG254" s="175"/>
      <c r="AH254" s="176"/>
      <c r="AJ254" s="197" t="str">
        <f t="shared" si="52"/>
        <v/>
      </c>
      <c r="AK254" s="197">
        <f t="shared" si="53"/>
        <v>0</v>
      </c>
      <c r="AL254" s="197" t="str">
        <f t="shared" si="54"/>
        <v/>
      </c>
      <c r="AM254" s="10">
        <f t="shared" si="65"/>
        <v>0</v>
      </c>
      <c r="AN254" s="10" t="str">
        <f t="shared" si="55"/>
        <v/>
      </c>
    </row>
    <row r="255" spans="1:40" s="6" customFormat="1" ht="34.5" customHeight="1">
      <c r="A255" s="92">
        <f t="shared" si="56"/>
        <v>243</v>
      </c>
      <c r="B255" s="98" t="str">
        <f t="shared" si="57"/>
        <v/>
      </c>
      <c r="C255" s="26"/>
      <c r="D255" s="27" t="str">
        <f t="shared" si="58"/>
        <v/>
      </c>
      <c r="E255" s="27" t="str">
        <f t="shared" si="59"/>
        <v/>
      </c>
      <c r="F255" s="173"/>
      <c r="G255" s="28"/>
      <c r="H255" s="28"/>
      <c r="I255" s="29"/>
      <c r="J255" s="30"/>
      <c r="K255" s="31"/>
      <c r="L255" s="30"/>
      <c r="M255" s="31"/>
      <c r="N255" s="32" t="str">
        <f t="shared" si="50"/>
        <v/>
      </c>
      <c r="O255" s="29"/>
      <c r="P255" s="29"/>
      <c r="Q255" s="33" t="str">
        <f t="shared" si="60"/>
        <v/>
      </c>
      <c r="R255" s="35"/>
      <c r="S255" s="36" t="str">
        <f t="shared" si="61"/>
        <v/>
      </c>
      <c r="T255" s="36" t="str">
        <f t="shared" si="62"/>
        <v/>
      </c>
      <c r="U255" s="63"/>
      <c r="V255" s="64"/>
      <c r="W255" s="37"/>
      <c r="X255" s="63"/>
      <c r="Y255" s="67" t="str">
        <f t="shared" si="51"/>
        <v/>
      </c>
      <c r="Z255" s="38" t="str">
        <f t="shared" si="63"/>
        <v/>
      </c>
      <c r="AA255" s="63"/>
      <c r="AB255" s="76" t="str">
        <f t="shared" si="64"/>
        <v/>
      </c>
      <c r="AC255" s="34"/>
      <c r="AD255" s="28"/>
      <c r="AE255" s="78"/>
      <c r="AF255" s="112"/>
      <c r="AG255" s="175"/>
      <c r="AH255" s="176"/>
      <c r="AJ255" s="197" t="str">
        <f t="shared" si="52"/>
        <v/>
      </c>
      <c r="AK255" s="197">
        <f t="shared" si="53"/>
        <v>0</v>
      </c>
      <c r="AL255" s="197" t="str">
        <f t="shared" si="54"/>
        <v/>
      </c>
      <c r="AM255" s="10">
        <f t="shared" si="65"/>
        <v>0</v>
      </c>
      <c r="AN255" s="10" t="str">
        <f t="shared" si="55"/>
        <v/>
      </c>
    </row>
    <row r="256" spans="1:40" s="6" customFormat="1" ht="34.5" customHeight="1">
      <c r="A256" s="92">
        <f t="shared" si="56"/>
        <v>244</v>
      </c>
      <c r="B256" s="98" t="str">
        <f t="shared" si="57"/>
        <v/>
      </c>
      <c r="C256" s="26"/>
      <c r="D256" s="27" t="str">
        <f t="shared" si="58"/>
        <v/>
      </c>
      <c r="E256" s="27" t="str">
        <f t="shared" si="59"/>
        <v/>
      </c>
      <c r="F256" s="173"/>
      <c r="G256" s="28"/>
      <c r="H256" s="28"/>
      <c r="I256" s="29"/>
      <c r="J256" s="30"/>
      <c r="K256" s="31"/>
      <c r="L256" s="30"/>
      <c r="M256" s="31"/>
      <c r="N256" s="32" t="str">
        <f t="shared" si="50"/>
        <v/>
      </c>
      <c r="O256" s="29"/>
      <c r="P256" s="29"/>
      <c r="Q256" s="33" t="str">
        <f t="shared" si="60"/>
        <v/>
      </c>
      <c r="R256" s="35"/>
      <c r="S256" s="36" t="str">
        <f t="shared" si="61"/>
        <v/>
      </c>
      <c r="T256" s="36" t="str">
        <f t="shared" si="62"/>
        <v/>
      </c>
      <c r="U256" s="63"/>
      <c r="V256" s="64"/>
      <c r="W256" s="37"/>
      <c r="X256" s="63"/>
      <c r="Y256" s="67" t="str">
        <f t="shared" si="51"/>
        <v/>
      </c>
      <c r="Z256" s="38" t="str">
        <f t="shared" si="63"/>
        <v/>
      </c>
      <c r="AA256" s="63"/>
      <c r="AB256" s="76" t="str">
        <f t="shared" si="64"/>
        <v/>
      </c>
      <c r="AC256" s="34"/>
      <c r="AD256" s="28"/>
      <c r="AE256" s="78"/>
      <c r="AF256" s="112"/>
      <c r="AG256" s="175"/>
      <c r="AH256" s="176"/>
      <c r="AJ256" s="197" t="str">
        <f t="shared" si="52"/>
        <v/>
      </c>
      <c r="AK256" s="197">
        <f t="shared" si="53"/>
        <v>0</v>
      </c>
      <c r="AL256" s="197" t="str">
        <f t="shared" si="54"/>
        <v/>
      </c>
      <c r="AM256" s="10">
        <f t="shared" si="65"/>
        <v>0</v>
      </c>
      <c r="AN256" s="10" t="str">
        <f t="shared" si="55"/>
        <v/>
      </c>
    </row>
    <row r="257" spans="1:40" s="6" customFormat="1" ht="34.5" customHeight="1">
      <c r="A257" s="92">
        <f t="shared" si="56"/>
        <v>245</v>
      </c>
      <c r="B257" s="98" t="str">
        <f t="shared" si="57"/>
        <v/>
      </c>
      <c r="C257" s="26"/>
      <c r="D257" s="27" t="str">
        <f t="shared" si="58"/>
        <v/>
      </c>
      <c r="E257" s="27" t="str">
        <f t="shared" si="59"/>
        <v/>
      </c>
      <c r="F257" s="173"/>
      <c r="G257" s="28"/>
      <c r="H257" s="28"/>
      <c r="I257" s="29"/>
      <c r="J257" s="30"/>
      <c r="K257" s="31"/>
      <c r="L257" s="30"/>
      <c r="M257" s="31"/>
      <c r="N257" s="32" t="str">
        <f t="shared" si="50"/>
        <v/>
      </c>
      <c r="O257" s="29"/>
      <c r="P257" s="29"/>
      <c r="Q257" s="33" t="str">
        <f t="shared" si="60"/>
        <v/>
      </c>
      <c r="R257" s="35"/>
      <c r="S257" s="36" t="str">
        <f t="shared" si="61"/>
        <v/>
      </c>
      <c r="T257" s="36" t="str">
        <f t="shared" si="62"/>
        <v/>
      </c>
      <c r="U257" s="63"/>
      <c r="V257" s="64"/>
      <c r="W257" s="37"/>
      <c r="X257" s="63"/>
      <c r="Y257" s="67" t="str">
        <f t="shared" si="51"/>
        <v/>
      </c>
      <c r="Z257" s="38" t="str">
        <f t="shared" si="63"/>
        <v/>
      </c>
      <c r="AA257" s="63"/>
      <c r="AB257" s="76" t="str">
        <f t="shared" si="64"/>
        <v/>
      </c>
      <c r="AC257" s="34"/>
      <c r="AD257" s="28"/>
      <c r="AE257" s="78"/>
      <c r="AF257" s="112"/>
      <c r="AG257" s="175"/>
      <c r="AH257" s="176"/>
      <c r="AJ257" s="197" t="str">
        <f t="shared" si="52"/>
        <v/>
      </c>
      <c r="AK257" s="197">
        <f t="shared" si="53"/>
        <v>0</v>
      </c>
      <c r="AL257" s="197" t="str">
        <f t="shared" si="54"/>
        <v/>
      </c>
      <c r="AM257" s="10">
        <f t="shared" si="65"/>
        <v>0</v>
      </c>
      <c r="AN257" s="10" t="str">
        <f t="shared" si="55"/>
        <v/>
      </c>
    </row>
    <row r="258" spans="1:40" s="6" customFormat="1" ht="34.5" customHeight="1">
      <c r="A258" s="92">
        <f t="shared" si="56"/>
        <v>246</v>
      </c>
      <c r="B258" s="98" t="str">
        <f t="shared" si="57"/>
        <v/>
      </c>
      <c r="C258" s="26"/>
      <c r="D258" s="27" t="str">
        <f t="shared" si="58"/>
        <v/>
      </c>
      <c r="E258" s="27" t="str">
        <f t="shared" si="59"/>
        <v/>
      </c>
      <c r="F258" s="173"/>
      <c r="G258" s="28"/>
      <c r="H258" s="28"/>
      <c r="I258" s="29"/>
      <c r="J258" s="30"/>
      <c r="K258" s="31"/>
      <c r="L258" s="30"/>
      <c r="M258" s="31"/>
      <c r="N258" s="32" t="str">
        <f t="shared" si="50"/>
        <v/>
      </c>
      <c r="O258" s="29"/>
      <c r="P258" s="29"/>
      <c r="Q258" s="33" t="str">
        <f t="shared" si="60"/>
        <v/>
      </c>
      <c r="R258" s="35"/>
      <c r="S258" s="36" t="str">
        <f t="shared" si="61"/>
        <v/>
      </c>
      <c r="T258" s="36" t="str">
        <f t="shared" si="62"/>
        <v/>
      </c>
      <c r="U258" s="63"/>
      <c r="V258" s="64"/>
      <c r="W258" s="37"/>
      <c r="X258" s="63"/>
      <c r="Y258" s="67" t="str">
        <f t="shared" si="51"/>
        <v/>
      </c>
      <c r="Z258" s="38" t="str">
        <f t="shared" si="63"/>
        <v/>
      </c>
      <c r="AA258" s="63"/>
      <c r="AB258" s="76" t="str">
        <f t="shared" si="64"/>
        <v/>
      </c>
      <c r="AC258" s="34"/>
      <c r="AD258" s="28"/>
      <c r="AE258" s="78"/>
      <c r="AF258" s="112"/>
      <c r="AG258" s="175"/>
      <c r="AH258" s="176"/>
      <c r="AJ258" s="197" t="str">
        <f t="shared" si="52"/>
        <v/>
      </c>
      <c r="AK258" s="197">
        <f t="shared" si="53"/>
        <v>0</v>
      </c>
      <c r="AL258" s="197" t="str">
        <f t="shared" si="54"/>
        <v/>
      </c>
      <c r="AM258" s="10">
        <f t="shared" si="65"/>
        <v>0</v>
      </c>
      <c r="AN258" s="10" t="str">
        <f t="shared" si="55"/>
        <v/>
      </c>
    </row>
    <row r="259" spans="1:40" s="6" customFormat="1" ht="34.5" customHeight="1">
      <c r="A259" s="92">
        <f t="shared" si="56"/>
        <v>247</v>
      </c>
      <c r="B259" s="98" t="str">
        <f t="shared" si="57"/>
        <v/>
      </c>
      <c r="C259" s="26"/>
      <c r="D259" s="27" t="str">
        <f t="shared" si="58"/>
        <v/>
      </c>
      <c r="E259" s="27" t="str">
        <f t="shared" si="59"/>
        <v/>
      </c>
      <c r="F259" s="173"/>
      <c r="G259" s="28"/>
      <c r="H259" s="28"/>
      <c r="I259" s="29"/>
      <c r="J259" s="30"/>
      <c r="K259" s="31"/>
      <c r="L259" s="30"/>
      <c r="M259" s="31"/>
      <c r="N259" s="32" t="str">
        <f t="shared" si="50"/>
        <v/>
      </c>
      <c r="O259" s="29"/>
      <c r="P259" s="29"/>
      <c r="Q259" s="33" t="str">
        <f t="shared" si="60"/>
        <v/>
      </c>
      <c r="R259" s="35"/>
      <c r="S259" s="36" t="str">
        <f t="shared" si="61"/>
        <v/>
      </c>
      <c r="T259" s="36" t="str">
        <f t="shared" si="62"/>
        <v/>
      </c>
      <c r="U259" s="63"/>
      <c r="V259" s="64"/>
      <c r="W259" s="37"/>
      <c r="X259" s="63"/>
      <c r="Y259" s="67" t="str">
        <f t="shared" si="51"/>
        <v/>
      </c>
      <c r="Z259" s="38" t="str">
        <f t="shared" si="63"/>
        <v/>
      </c>
      <c r="AA259" s="63"/>
      <c r="AB259" s="76" t="str">
        <f t="shared" si="64"/>
        <v/>
      </c>
      <c r="AC259" s="34"/>
      <c r="AD259" s="28"/>
      <c r="AE259" s="78"/>
      <c r="AF259" s="112"/>
      <c r="AG259" s="175"/>
      <c r="AH259" s="176"/>
      <c r="AJ259" s="197" t="str">
        <f t="shared" si="52"/>
        <v/>
      </c>
      <c r="AK259" s="197">
        <f t="shared" si="53"/>
        <v>0</v>
      </c>
      <c r="AL259" s="197" t="str">
        <f t="shared" si="54"/>
        <v/>
      </c>
      <c r="AM259" s="10">
        <f t="shared" si="65"/>
        <v>0</v>
      </c>
      <c r="AN259" s="10" t="str">
        <f t="shared" si="55"/>
        <v/>
      </c>
    </row>
    <row r="260" spans="1:40" s="6" customFormat="1" ht="34.5" customHeight="1">
      <c r="A260" s="92">
        <f t="shared" si="56"/>
        <v>248</v>
      </c>
      <c r="B260" s="98" t="str">
        <f t="shared" si="57"/>
        <v/>
      </c>
      <c r="C260" s="26"/>
      <c r="D260" s="27" t="str">
        <f t="shared" si="58"/>
        <v/>
      </c>
      <c r="E260" s="27" t="str">
        <f t="shared" si="59"/>
        <v/>
      </c>
      <c r="F260" s="173"/>
      <c r="G260" s="28"/>
      <c r="H260" s="28"/>
      <c r="I260" s="29"/>
      <c r="J260" s="30"/>
      <c r="K260" s="31"/>
      <c r="L260" s="30"/>
      <c r="M260" s="31"/>
      <c r="N260" s="32" t="str">
        <f t="shared" si="50"/>
        <v/>
      </c>
      <c r="O260" s="29"/>
      <c r="P260" s="29"/>
      <c r="Q260" s="33" t="str">
        <f t="shared" si="60"/>
        <v/>
      </c>
      <c r="R260" s="35"/>
      <c r="S260" s="36" t="str">
        <f t="shared" si="61"/>
        <v/>
      </c>
      <c r="T260" s="36" t="str">
        <f t="shared" si="62"/>
        <v/>
      </c>
      <c r="U260" s="63"/>
      <c r="V260" s="64"/>
      <c r="W260" s="37"/>
      <c r="X260" s="63"/>
      <c r="Y260" s="67" t="str">
        <f t="shared" si="51"/>
        <v/>
      </c>
      <c r="Z260" s="38" t="str">
        <f t="shared" si="63"/>
        <v/>
      </c>
      <c r="AA260" s="63"/>
      <c r="AB260" s="76" t="str">
        <f t="shared" si="64"/>
        <v/>
      </c>
      <c r="AC260" s="34"/>
      <c r="AD260" s="28"/>
      <c r="AE260" s="78"/>
      <c r="AF260" s="112"/>
      <c r="AG260" s="175"/>
      <c r="AH260" s="176"/>
      <c r="AJ260" s="197" t="str">
        <f t="shared" si="52"/>
        <v/>
      </c>
      <c r="AK260" s="197">
        <f t="shared" si="53"/>
        <v>0</v>
      </c>
      <c r="AL260" s="197" t="str">
        <f t="shared" si="54"/>
        <v/>
      </c>
      <c r="AM260" s="10">
        <f t="shared" si="65"/>
        <v>0</v>
      </c>
      <c r="AN260" s="10" t="str">
        <f t="shared" si="55"/>
        <v/>
      </c>
    </row>
    <row r="261" spans="1:40" s="6" customFormat="1" ht="34.5" customHeight="1">
      <c r="A261" s="92">
        <f t="shared" si="56"/>
        <v>249</v>
      </c>
      <c r="B261" s="98" t="str">
        <f t="shared" si="57"/>
        <v/>
      </c>
      <c r="C261" s="26"/>
      <c r="D261" s="27" t="str">
        <f t="shared" si="58"/>
        <v/>
      </c>
      <c r="E261" s="27" t="str">
        <f t="shared" si="59"/>
        <v/>
      </c>
      <c r="F261" s="173"/>
      <c r="G261" s="28"/>
      <c r="H261" s="28"/>
      <c r="I261" s="29"/>
      <c r="J261" s="30"/>
      <c r="K261" s="31"/>
      <c r="L261" s="30"/>
      <c r="M261" s="31"/>
      <c r="N261" s="32" t="str">
        <f t="shared" si="50"/>
        <v/>
      </c>
      <c r="O261" s="29"/>
      <c r="P261" s="29"/>
      <c r="Q261" s="33" t="str">
        <f t="shared" si="60"/>
        <v/>
      </c>
      <c r="R261" s="35"/>
      <c r="S261" s="36" t="str">
        <f t="shared" si="61"/>
        <v/>
      </c>
      <c r="T261" s="36" t="str">
        <f t="shared" si="62"/>
        <v/>
      </c>
      <c r="U261" s="63"/>
      <c r="V261" s="64"/>
      <c r="W261" s="37"/>
      <c r="X261" s="63"/>
      <c r="Y261" s="67" t="str">
        <f t="shared" si="51"/>
        <v/>
      </c>
      <c r="Z261" s="38" t="str">
        <f t="shared" si="63"/>
        <v/>
      </c>
      <c r="AA261" s="63"/>
      <c r="AB261" s="76" t="str">
        <f t="shared" si="64"/>
        <v/>
      </c>
      <c r="AC261" s="34"/>
      <c r="AD261" s="28"/>
      <c r="AE261" s="78"/>
      <c r="AF261" s="112"/>
      <c r="AG261" s="175"/>
      <c r="AH261" s="176"/>
      <c r="AJ261" s="197" t="str">
        <f t="shared" si="52"/>
        <v/>
      </c>
      <c r="AK261" s="197">
        <f t="shared" si="53"/>
        <v>0</v>
      </c>
      <c r="AL261" s="197" t="str">
        <f t="shared" si="54"/>
        <v/>
      </c>
      <c r="AM261" s="10">
        <f t="shared" si="65"/>
        <v>0</v>
      </c>
      <c r="AN261" s="10" t="str">
        <f t="shared" si="55"/>
        <v/>
      </c>
    </row>
    <row r="262" spans="1:40" s="6" customFormat="1" ht="34.5" customHeight="1">
      <c r="A262" s="92">
        <f t="shared" si="56"/>
        <v>250</v>
      </c>
      <c r="B262" s="98" t="str">
        <f t="shared" si="57"/>
        <v/>
      </c>
      <c r="C262" s="26"/>
      <c r="D262" s="27" t="str">
        <f t="shared" si="58"/>
        <v/>
      </c>
      <c r="E262" s="27" t="str">
        <f t="shared" si="59"/>
        <v/>
      </c>
      <c r="F262" s="173"/>
      <c r="G262" s="28"/>
      <c r="H262" s="28"/>
      <c r="I262" s="29"/>
      <c r="J262" s="30"/>
      <c r="K262" s="31"/>
      <c r="L262" s="30"/>
      <c r="M262" s="31"/>
      <c r="N262" s="32" t="str">
        <f t="shared" si="50"/>
        <v/>
      </c>
      <c r="O262" s="29"/>
      <c r="P262" s="29"/>
      <c r="Q262" s="33" t="str">
        <f t="shared" si="60"/>
        <v/>
      </c>
      <c r="R262" s="35"/>
      <c r="S262" s="36" t="str">
        <f t="shared" si="61"/>
        <v/>
      </c>
      <c r="T262" s="36" t="str">
        <f t="shared" si="62"/>
        <v/>
      </c>
      <c r="U262" s="63"/>
      <c r="V262" s="64"/>
      <c r="W262" s="37"/>
      <c r="X262" s="63"/>
      <c r="Y262" s="67" t="str">
        <f t="shared" si="51"/>
        <v/>
      </c>
      <c r="Z262" s="38" t="str">
        <f t="shared" si="63"/>
        <v/>
      </c>
      <c r="AA262" s="63"/>
      <c r="AB262" s="76" t="str">
        <f t="shared" si="64"/>
        <v/>
      </c>
      <c r="AC262" s="34"/>
      <c r="AD262" s="28"/>
      <c r="AE262" s="78"/>
      <c r="AF262" s="112"/>
      <c r="AG262" s="175"/>
      <c r="AH262" s="176"/>
      <c r="AJ262" s="197" t="str">
        <f t="shared" si="52"/>
        <v/>
      </c>
      <c r="AK262" s="197">
        <f t="shared" si="53"/>
        <v>0</v>
      </c>
      <c r="AL262" s="197" t="str">
        <f t="shared" si="54"/>
        <v/>
      </c>
      <c r="AM262" s="10">
        <f t="shared" si="65"/>
        <v>0</v>
      </c>
      <c r="AN262" s="10" t="str">
        <f t="shared" si="55"/>
        <v/>
      </c>
    </row>
    <row r="263" spans="1:40" s="6" customFormat="1" ht="34.5" customHeight="1">
      <c r="A263" s="92">
        <f t="shared" si="56"/>
        <v>251</v>
      </c>
      <c r="B263" s="98" t="str">
        <f t="shared" si="57"/>
        <v/>
      </c>
      <c r="C263" s="26"/>
      <c r="D263" s="27" t="str">
        <f t="shared" si="58"/>
        <v/>
      </c>
      <c r="E263" s="27" t="str">
        <f t="shared" si="59"/>
        <v/>
      </c>
      <c r="F263" s="173"/>
      <c r="G263" s="28"/>
      <c r="H263" s="28"/>
      <c r="I263" s="29"/>
      <c r="J263" s="30"/>
      <c r="K263" s="31"/>
      <c r="L263" s="30"/>
      <c r="M263" s="31"/>
      <c r="N263" s="32" t="str">
        <f t="shared" si="50"/>
        <v/>
      </c>
      <c r="O263" s="29"/>
      <c r="P263" s="29"/>
      <c r="Q263" s="33" t="str">
        <f t="shared" si="60"/>
        <v/>
      </c>
      <c r="R263" s="35"/>
      <c r="S263" s="36" t="str">
        <f t="shared" si="61"/>
        <v/>
      </c>
      <c r="T263" s="36" t="str">
        <f t="shared" si="62"/>
        <v/>
      </c>
      <c r="U263" s="63"/>
      <c r="V263" s="64"/>
      <c r="W263" s="37"/>
      <c r="X263" s="63"/>
      <c r="Y263" s="67" t="str">
        <f t="shared" si="51"/>
        <v/>
      </c>
      <c r="Z263" s="38" t="str">
        <f t="shared" si="63"/>
        <v/>
      </c>
      <c r="AA263" s="63"/>
      <c r="AB263" s="76" t="str">
        <f t="shared" si="64"/>
        <v/>
      </c>
      <c r="AC263" s="34"/>
      <c r="AD263" s="28"/>
      <c r="AE263" s="78"/>
      <c r="AF263" s="112"/>
      <c r="AG263" s="175"/>
      <c r="AH263" s="176"/>
      <c r="AJ263" s="197" t="str">
        <f t="shared" si="52"/>
        <v/>
      </c>
      <c r="AK263" s="197">
        <f t="shared" si="53"/>
        <v>0</v>
      </c>
      <c r="AL263" s="197" t="str">
        <f t="shared" si="54"/>
        <v/>
      </c>
      <c r="AM263" s="10">
        <f t="shared" si="65"/>
        <v>0</v>
      </c>
      <c r="AN263" s="10" t="str">
        <f t="shared" si="55"/>
        <v/>
      </c>
    </row>
    <row r="264" spans="1:40" s="6" customFormat="1" ht="34.5" customHeight="1">
      <c r="A264" s="92">
        <f t="shared" si="56"/>
        <v>252</v>
      </c>
      <c r="B264" s="98" t="str">
        <f t="shared" si="57"/>
        <v/>
      </c>
      <c r="C264" s="26"/>
      <c r="D264" s="27" t="str">
        <f t="shared" si="58"/>
        <v/>
      </c>
      <c r="E264" s="27" t="str">
        <f t="shared" si="59"/>
        <v/>
      </c>
      <c r="F264" s="173"/>
      <c r="G264" s="28"/>
      <c r="H264" s="28"/>
      <c r="I264" s="29"/>
      <c r="J264" s="30"/>
      <c r="K264" s="31"/>
      <c r="L264" s="30"/>
      <c r="M264" s="31"/>
      <c r="N264" s="32" t="str">
        <f t="shared" si="50"/>
        <v/>
      </c>
      <c r="O264" s="29"/>
      <c r="P264" s="29"/>
      <c r="Q264" s="33" t="str">
        <f t="shared" si="60"/>
        <v/>
      </c>
      <c r="R264" s="35"/>
      <c r="S264" s="36" t="str">
        <f t="shared" si="61"/>
        <v/>
      </c>
      <c r="T264" s="36" t="str">
        <f t="shared" si="62"/>
        <v/>
      </c>
      <c r="U264" s="63"/>
      <c r="V264" s="64"/>
      <c r="W264" s="37"/>
      <c r="X264" s="63"/>
      <c r="Y264" s="67" t="str">
        <f t="shared" si="51"/>
        <v/>
      </c>
      <c r="Z264" s="38" t="str">
        <f t="shared" si="63"/>
        <v/>
      </c>
      <c r="AA264" s="63"/>
      <c r="AB264" s="76" t="str">
        <f t="shared" si="64"/>
        <v/>
      </c>
      <c r="AC264" s="34"/>
      <c r="AD264" s="28"/>
      <c r="AE264" s="78"/>
      <c r="AF264" s="112"/>
      <c r="AG264" s="175"/>
      <c r="AH264" s="176"/>
      <c r="AJ264" s="197" t="str">
        <f t="shared" si="52"/>
        <v/>
      </c>
      <c r="AK264" s="197">
        <f t="shared" si="53"/>
        <v>0</v>
      </c>
      <c r="AL264" s="197" t="str">
        <f t="shared" si="54"/>
        <v/>
      </c>
      <c r="AM264" s="10">
        <f t="shared" si="65"/>
        <v>0</v>
      </c>
      <c r="AN264" s="10" t="str">
        <f t="shared" si="55"/>
        <v/>
      </c>
    </row>
    <row r="265" spans="1:40" s="6" customFormat="1" ht="34.5" customHeight="1">
      <c r="A265" s="92">
        <f t="shared" si="56"/>
        <v>253</v>
      </c>
      <c r="B265" s="98" t="str">
        <f t="shared" si="57"/>
        <v/>
      </c>
      <c r="C265" s="26"/>
      <c r="D265" s="27" t="str">
        <f t="shared" si="58"/>
        <v/>
      </c>
      <c r="E265" s="27" t="str">
        <f t="shared" si="59"/>
        <v/>
      </c>
      <c r="F265" s="173"/>
      <c r="G265" s="28"/>
      <c r="H265" s="28"/>
      <c r="I265" s="29"/>
      <c r="J265" s="30"/>
      <c r="K265" s="31"/>
      <c r="L265" s="30"/>
      <c r="M265" s="31"/>
      <c r="N265" s="32" t="str">
        <f t="shared" si="50"/>
        <v/>
      </c>
      <c r="O265" s="29"/>
      <c r="P265" s="29"/>
      <c r="Q265" s="33" t="str">
        <f t="shared" si="60"/>
        <v/>
      </c>
      <c r="R265" s="35"/>
      <c r="S265" s="36" t="str">
        <f t="shared" si="61"/>
        <v/>
      </c>
      <c r="T265" s="36" t="str">
        <f t="shared" si="62"/>
        <v/>
      </c>
      <c r="U265" s="63"/>
      <c r="V265" s="64"/>
      <c r="W265" s="37"/>
      <c r="X265" s="63"/>
      <c r="Y265" s="67" t="str">
        <f t="shared" si="51"/>
        <v/>
      </c>
      <c r="Z265" s="38" t="str">
        <f t="shared" si="63"/>
        <v/>
      </c>
      <c r="AA265" s="63"/>
      <c r="AB265" s="76" t="str">
        <f t="shared" si="64"/>
        <v/>
      </c>
      <c r="AC265" s="34"/>
      <c r="AD265" s="28"/>
      <c r="AE265" s="78"/>
      <c r="AF265" s="112"/>
      <c r="AG265" s="175"/>
      <c r="AH265" s="176"/>
      <c r="AJ265" s="197" t="str">
        <f t="shared" si="52"/>
        <v/>
      </c>
      <c r="AK265" s="197">
        <f t="shared" si="53"/>
        <v>0</v>
      </c>
      <c r="AL265" s="197" t="str">
        <f t="shared" si="54"/>
        <v/>
      </c>
      <c r="AM265" s="10">
        <f t="shared" si="65"/>
        <v>0</v>
      </c>
      <c r="AN265" s="10" t="str">
        <f t="shared" si="55"/>
        <v/>
      </c>
    </row>
    <row r="266" spans="1:40" s="6" customFormat="1" ht="34.5" customHeight="1">
      <c r="A266" s="92">
        <f t="shared" si="56"/>
        <v>254</v>
      </c>
      <c r="B266" s="98" t="str">
        <f t="shared" si="57"/>
        <v/>
      </c>
      <c r="C266" s="26"/>
      <c r="D266" s="27" t="str">
        <f t="shared" si="58"/>
        <v/>
      </c>
      <c r="E266" s="27" t="str">
        <f t="shared" si="59"/>
        <v/>
      </c>
      <c r="F266" s="173"/>
      <c r="G266" s="28"/>
      <c r="H266" s="28"/>
      <c r="I266" s="29"/>
      <c r="J266" s="30"/>
      <c r="K266" s="31"/>
      <c r="L266" s="30"/>
      <c r="M266" s="31"/>
      <c r="N266" s="32" t="str">
        <f t="shared" si="50"/>
        <v/>
      </c>
      <c r="O266" s="29"/>
      <c r="P266" s="29"/>
      <c r="Q266" s="33" t="str">
        <f t="shared" si="60"/>
        <v/>
      </c>
      <c r="R266" s="35"/>
      <c r="S266" s="36" t="str">
        <f t="shared" si="61"/>
        <v/>
      </c>
      <c r="T266" s="36" t="str">
        <f t="shared" si="62"/>
        <v/>
      </c>
      <c r="U266" s="63"/>
      <c r="V266" s="64"/>
      <c r="W266" s="37"/>
      <c r="X266" s="63"/>
      <c r="Y266" s="67" t="str">
        <f t="shared" si="51"/>
        <v/>
      </c>
      <c r="Z266" s="38" t="str">
        <f t="shared" si="63"/>
        <v/>
      </c>
      <c r="AA266" s="63"/>
      <c r="AB266" s="76" t="str">
        <f t="shared" si="64"/>
        <v/>
      </c>
      <c r="AC266" s="34"/>
      <c r="AD266" s="28"/>
      <c r="AE266" s="78"/>
      <c r="AF266" s="112"/>
      <c r="AG266" s="175"/>
      <c r="AH266" s="176"/>
      <c r="AJ266" s="197" t="str">
        <f t="shared" si="52"/>
        <v/>
      </c>
      <c r="AK266" s="197">
        <f t="shared" si="53"/>
        <v>0</v>
      </c>
      <c r="AL266" s="197" t="str">
        <f t="shared" si="54"/>
        <v/>
      </c>
      <c r="AM266" s="10">
        <f t="shared" si="65"/>
        <v>0</v>
      </c>
      <c r="AN266" s="10" t="str">
        <f t="shared" si="55"/>
        <v/>
      </c>
    </row>
    <row r="267" spans="1:40" s="6" customFormat="1" ht="34.5" customHeight="1">
      <c r="A267" s="92">
        <f t="shared" si="56"/>
        <v>255</v>
      </c>
      <c r="B267" s="98" t="str">
        <f t="shared" si="57"/>
        <v/>
      </c>
      <c r="C267" s="26"/>
      <c r="D267" s="27" t="str">
        <f t="shared" si="58"/>
        <v/>
      </c>
      <c r="E267" s="27" t="str">
        <f t="shared" si="59"/>
        <v/>
      </c>
      <c r="F267" s="173"/>
      <c r="G267" s="28"/>
      <c r="H267" s="28"/>
      <c r="I267" s="29"/>
      <c r="J267" s="30"/>
      <c r="K267" s="31"/>
      <c r="L267" s="30"/>
      <c r="M267" s="31"/>
      <c r="N267" s="32" t="str">
        <f t="shared" si="50"/>
        <v/>
      </c>
      <c r="O267" s="29"/>
      <c r="P267" s="29"/>
      <c r="Q267" s="33" t="str">
        <f t="shared" si="60"/>
        <v/>
      </c>
      <c r="R267" s="35"/>
      <c r="S267" s="36" t="str">
        <f t="shared" si="61"/>
        <v/>
      </c>
      <c r="T267" s="36" t="str">
        <f t="shared" si="62"/>
        <v/>
      </c>
      <c r="U267" s="63"/>
      <c r="V267" s="64"/>
      <c r="W267" s="37"/>
      <c r="X267" s="63"/>
      <c r="Y267" s="67" t="str">
        <f t="shared" si="51"/>
        <v/>
      </c>
      <c r="Z267" s="38" t="str">
        <f t="shared" si="63"/>
        <v/>
      </c>
      <c r="AA267" s="63"/>
      <c r="AB267" s="76" t="str">
        <f t="shared" si="64"/>
        <v/>
      </c>
      <c r="AC267" s="34"/>
      <c r="AD267" s="28"/>
      <c r="AE267" s="78"/>
      <c r="AF267" s="112"/>
      <c r="AG267" s="175"/>
      <c r="AH267" s="176"/>
      <c r="AJ267" s="197" t="str">
        <f t="shared" si="52"/>
        <v/>
      </c>
      <c r="AK267" s="197">
        <f t="shared" si="53"/>
        <v>0</v>
      </c>
      <c r="AL267" s="197" t="str">
        <f t="shared" si="54"/>
        <v/>
      </c>
      <c r="AM267" s="10">
        <f t="shared" si="65"/>
        <v>0</v>
      </c>
      <c r="AN267" s="10" t="str">
        <f t="shared" si="55"/>
        <v/>
      </c>
    </row>
    <row r="268" spans="1:40" s="6" customFormat="1" ht="34.5" customHeight="1">
      <c r="A268" s="92">
        <f t="shared" si="56"/>
        <v>256</v>
      </c>
      <c r="B268" s="98" t="str">
        <f t="shared" si="57"/>
        <v/>
      </c>
      <c r="C268" s="26"/>
      <c r="D268" s="27" t="str">
        <f t="shared" si="58"/>
        <v/>
      </c>
      <c r="E268" s="27" t="str">
        <f t="shared" si="59"/>
        <v/>
      </c>
      <c r="F268" s="173"/>
      <c r="G268" s="28"/>
      <c r="H268" s="28"/>
      <c r="I268" s="29"/>
      <c r="J268" s="30"/>
      <c r="K268" s="31"/>
      <c r="L268" s="30"/>
      <c r="M268" s="31"/>
      <c r="N268" s="32" t="str">
        <f t="shared" ref="N268:N312" si="66">IF(L268="","",L268)</f>
        <v/>
      </c>
      <c r="O268" s="29"/>
      <c r="P268" s="29"/>
      <c r="Q268" s="33" t="str">
        <f t="shared" si="60"/>
        <v/>
      </c>
      <c r="R268" s="35"/>
      <c r="S268" s="36" t="str">
        <f t="shared" si="61"/>
        <v/>
      </c>
      <c r="T268" s="36" t="str">
        <f t="shared" si="62"/>
        <v/>
      </c>
      <c r="U268" s="63"/>
      <c r="V268" s="64"/>
      <c r="W268" s="37"/>
      <c r="X268" s="63"/>
      <c r="Y268" s="67" t="str">
        <f t="shared" ref="Y268:Y312" si="67">IF(W268="","",IF(W268="(最大紙幅)","mmロール紙","mm"))</f>
        <v/>
      </c>
      <c r="Z268" s="38" t="str">
        <f t="shared" si="63"/>
        <v/>
      </c>
      <c r="AA268" s="63"/>
      <c r="AB268" s="76" t="str">
        <f t="shared" si="64"/>
        <v/>
      </c>
      <c r="AC268" s="34"/>
      <c r="AD268" s="28"/>
      <c r="AE268" s="78"/>
      <c r="AF268" s="112"/>
      <c r="AG268" s="175"/>
      <c r="AH268" s="176"/>
      <c r="AJ268" s="197" t="str">
        <f t="shared" si="52"/>
        <v/>
      </c>
      <c r="AK268" s="197">
        <f t="shared" si="53"/>
        <v>0</v>
      </c>
      <c r="AL268" s="197" t="str">
        <f t="shared" si="54"/>
        <v/>
      </c>
      <c r="AM268" s="10">
        <f t="shared" si="65"/>
        <v>0</v>
      </c>
      <c r="AN268" s="10" t="str">
        <f t="shared" si="55"/>
        <v/>
      </c>
    </row>
    <row r="269" spans="1:40" s="6" customFormat="1" ht="34.5" customHeight="1">
      <c r="A269" s="92">
        <f t="shared" si="56"/>
        <v>257</v>
      </c>
      <c r="B269" s="98" t="str">
        <f t="shared" si="57"/>
        <v/>
      </c>
      <c r="C269" s="26"/>
      <c r="D269" s="27" t="str">
        <f t="shared" si="58"/>
        <v/>
      </c>
      <c r="E269" s="27" t="str">
        <f t="shared" si="59"/>
        <v/>
      </c>
      <c r="F269" s="173"/>
      <c r="G269" s="28"/>
      <c r="H269" s="28"/>
      <c r="I269" s="29"/>
      <c r="J269" s="30"/>
      <c r="K269" s="31"/>
      <c r="L269" s="30"/>
      <c r="M269" s="31"/>
      <c r="N269" s="32" t="str">
        <f t="shared" si="66"/>
        <v/>
      </c>
      <c r="O269" s="29"/>
      <c r="P269" s="29"/>
      <c r="Q269" s="33" t="str">
        <f t="shared" si="60"/>
        <v/>
      </c>
      <c r="R269" s="35"/>
      <c r="S269" s="36" t="str">
        <f t="shared" si="61"/>
        <v/>
      </c>
      <c r="T269" s="36" t="str">
        <f t="shared" si="62"/>
        <v/>
      </c>
      <c r="U269" s="63"/>
      <c r="V269" s="64"/>
      <c r="W269" s="37"/>
      <c r="X269" s="63"/>
      <c r="Y269" s="67" t="str">
        <f t="shared" si="67"/>
        <v/>
      </c>
      <c r="Z269" s="38" t="str">
        <f t="shared" si="63"/>
        <v/>
      </c>
      <c r="AA269" s="63"/>
      <c r="AB269" s="76" t="str">
        <f t="shared" si="64"/>
        <v/>
      </c>
      <c r="AC269" s="34"/>
      <c r="AD269" s="28"/>
      <c r="AE269" s="78"/>
      <c r="AF269" s="112"/>
      <c r="AG269" s="175"/>
      <c r="AH269" s="176"/>
      <c r="AJ269" s="197" t="str">
        <f t="shared" ref="AJ269:AJ312" si="68">IF(AND(($B269&lt;&gt;""),(OR(C269="",G269="",H269="",I269="",J269="",K269="",L269="",M269="",O269="",P269="",F269="",R269="",U269="",V269="",W269="",X269="",AA269=""))),1,"")</f>
        <v/>
      </c>
      <c r="AK269" s="197">
        <f t="shared" ref="AK269:AK312" si="69">IF(AND($H269&lt;&gt;"",COUNTIF($H269,"*■*")&gt;0,$AD269=""),1,0)</f>
        <v>0</v>
      </c>
      <c r="AL269" s="197" t="str">
        <f t="shared" ref="AL269:AL312" si="70">IF(H269="","",TEXT(H269,"G/標準"))</f>
        <v/>
      </c>
      <c r="AM269" s="10">
        <f t="shared" si="65"/>
        <v>0</v>
      </c>
      <c r="AN269" s="10" t="str">
        <f t="shared" si="55"/>
        <v/>
      </c>
    </row>
    <row r="270" spans="1:40" s="6" customFormat="1" ht="34.5" customHeight="1">
      <c r="A270" s="92">
        <f t="shared" ref="A270:A312" si="71">ROW()-12</f>
        <v>258</v>
      </c>
      <c r="B270" s="98" t="str">
        <f t="shared" ref="B270:B312" si="72">IF($C270="","","印刷機械")</f>
        <v/>
      </c>
      <c r="C270" s="26"/>
      <c r="D270" s="27" t="str">
        <f t="shared" ref="D270:D312" si="73">IF($B270&lt;&gt;"",$C$2,"")</f>
        <v/>
      </c>
      <c r="E270" s="27" t="str">
        <f t="shared" ref="E270:E312" si="74">IF($B270&lt;&gt;"",$F$2,"")</f>
        <v/>
      </c>
      <c r="F270" s="173"/>
      <c r="G270" s="28"/>
      <c r="H270" s="28"/>
      <c r="I270" s="29"/>
      <c r="J270" s="30"/>
      <c r="K270" s="31"/>
      <c r="L270" s="30"/>
      <c r="M270" s="31"/>
      <c r="N270" s="32" t="str">
        <f t="shared" si="66"/>
        <v/>
      </c>
      <c r="O270" s="29"/>
      <c r="P270" s="29"/>
      <c r="Q270" s="33" t="str">
        <f t="shared" ref="Q270:Q312" si="75">IFERROR(IF($K270="","",ROUNDDOWN((ABS($K270-$M270)/$K270)/($P270-$O270)*100,1)),"")</f>
        <v/>
      </c>
      <c r="R270" s="35"/>
      <c r="S270" s="36" t="str">
        <f t="shared" ref="S270:S312" si="76">U270&amp;V270</f>
        <v/>
      </c>
      <c r="T270" s="36" t="str">
        <f t="shared" ref="T270:T312" si="77">W270&amp;X270&amp;Y270&amp;Z270&amp;AA270&amp;AB270</f>
        <v/>
      </c>
      <c r="U270" s="63"/>
      <c r="V270" s="64"/>
      <c r="W270" s="37"/>
      <c r="X270" s="63"/>
      <c r="Y270" s="67" t="str">
        <f t="shared" si="67"/>
        <v/>
      </c>
      <c r="Z270" s="38" t="str">
        <f t="shared" ref="Z270:Z312" si="78">IF(W270="","",IF(Y270="mmロール紙","","×"))</f>
        <v/>
      </c>
      <c r="AA270" s="63"/>
      <c r="AB270" s="76" t="str">
        <f t="shared" ref="AB270:AB312" si="79">IF(Y270="mm","mm","")</f>
        <v/>
      </c>
      <c r="AC270" s="34"/>
      <c r="AD270" s="28"/>
      <c r="AE270" s="78"/>
      <c r="AF270" s="112"/>
      <c r="AG270" s="175"/>
      <c r="AH270" s="176"/>
      <c r="AJ270" s="197" t="str">
        <f t="shared" si="68"/>
        <v/>
      </c>
      <c r="AK270" s="197">
        <f t="shared" si="69"/>
        <v>0</v>
      </c>
      <c r="AL270" s="197" t="str">
        <f t="shared" si="70"/>
        <v/>
      </c>
      <c r="AM270" s="10">
        <f t="shared" ref="AM270:AM312" si="80">IF(AL270="",0,COUNTIF($AL$13:$AL$1048576,AL270))</f>
        <v>0</v>
      </c>
      <c r="AN270" s="10" t="str">
        <f t="shared" ref="AN270:AN312" si="81">IF(Q270&lt;1,1,"")</f>
        <v/>
      </c>
    </row>
    <row r="271" spans="1:40" s="6" customFormat="1" ht="34.5" customHeight="1">
      <c r="A271" s="92">
        <f t="shared" si="71"/>
        <v>259</v>
      </c>
      <c r="B271" s="98" t="str">
        <f t="shared" si="72"/>
        <v/>
      </c>
      <c r="C271" s="26"/>
      <c r="D271" s="27" t="str">
        <f t="shared" si="73"/>
        <v/>
      </c>
      <c r="E271" s="27" t="str">
        <f t="shared" si="74"/>
        <v/>
      </c>
      <c r="F271" s="173"/>
      <c r="G271" s="28"/>
      <c r="H271" s="28"/>
      <c r="I271" s="29"/>
      <c r="J271" s="30"/>
      <c r="K271" s="31"/>
      <c r="L271" s="30"/>
      <c r="M271" s="31"/>
      <c r="N271" s="32" t="str">
        <f t="shared" si="66"/>
        <v/>
      </c>
      <c r="O271" s="29"/>
      <c r="P271" s="29"/>
      <c r="Q271" s="33" t="str">
        <f t="shared" si="75"/>
        <v/>
      </c>
      <c r="R271" s="35"/>
      <c r="S271" s="36" t="str">
        <f t="shared" si="76"/>
        <v/>
      </c>
      <c r="T271" s="36" t="str">
        <f t="shared" si="77"/>
        <v/>
      </c>
      <c r="U271" s="63"/>
      <c r="V271" s="64"/>
      <c r="W271" s="37"/>
      <c r="X271" s="63"/>
      <c r="Y271" s="67" t="str">
        <f t="shared" si="67"/>
        <v/>
      </c>
      <c r="Z271" s="38" t="str">
        <f t="shared" si="78"/>
        <v/>
      </c>
      <c r="AA271" s="63"/>
      <c r="AB271" s="76" t="str">
        <f t="shared" si="79"/>
        <v/>
      </c>
      <c r="AC271" s="34"/>
      <c r="AD271" s="28"/>
      <c r="AE271" s="78"/>
      <c r="AF271" s="112"/>
      <c r="AG271" s="175"/>
      <c r="AH271" s="176"/>
      <c r="AJ271" s="197" t="str">
        <f t="shared" si="68"/>
        <v/>
      </c>
      <c r="AK271" s="197">
        <f t="shared" si="69"/>
        <v>0</v>
      </c>
      <c r="AL271" s="197" t="str">
        <f t="shared" si="70"/>
        <v/>
      </c>
      <c r="AM271" s="10">
        <f t="shared" si="80"/>
        <v>0</v>
      </c>
      <c r="AN271" s="10" t="str">
        <f t="shared" si="81"/>
        <v/>
      </c>
    </row>
    <row r="272" spans="1:40" s="6" customFormat="1" ht="34.5" customHeight="1">
      <c r="A272" s="92">
        <f t="shared" si="71"/>
        <v>260</v>
      </c>
      <c r="B272" s="98" t="str">
        <f t="shared" si="72"/>
        <v/>
      </c>
      <c r="C272" s="26"/>
      <c r="D272" s="27" t="str">
        <f t="shared" si="73"/>
        <v/>
      </c>
      <c r="E272" s="27" t="str">
        <f t="shared" si="74"/>
        <v/>
      </c>
      <c r="F272" s="173"/>
      <c r="G272" s="28"/>
      <c r="H272" s="28"/>
      <c r="I272" s="29"/>
      <c r="J272" s="30"/>
      <c r="K272" s="31"/>
      <c r="L272" s="30"/>
      <c r="M272" s="31"/>
      <c r="N272" s="32" t="str">
        <f t="shared" si="66"/>
        <v/>
      </c>
      <c r="O272" s="29"/>
      <c r="P272" s="29"/>
      <c r="Q272" s="33" t="str">
        <f t="shared" si="75"/>
        <v/>
      </c>
      <c r="R272" s="35"/>
      <c r="S272" s="36" t="str">
        <f t="shared" si="76"/>
        <v/>
      </c>
      <c r="T272" s="36" t="str">
        <f t="shared" si="77"/>
        <v/>
      </c>
      <c r="U272" s="63"/>
      <c r="V272" s="64"/>
      <c r="W272" s="37"/>
      <c r="X272" s="63"/>
      <c r="Y272" s="67" t="str">
        <f t="shared" si="67"/>
        <v/>
      </c>
      <c r="Z272" s="38" t="str">
        <f t="shared" si="78"/>
        <v/>
      </c>
      <c r="AA272" s="63"/>
      <c r="AB272" s="76" t="str">
        <f t="shared" si="79"/>
        <v/>
      </c>
      <c r="AC272" s="34"/>
      <c r="AD272" s="28"/>
      <c r="AE272" s="78"/>
      <c r="AF272" s="112"/>
      <c r="AG272" s="175"/>
      <c r="AH272" s="176"/>
      <c r="AJ272" s="197" t="str">
        <f t="shared" si="68"/>
        <v/>
      </c>
      <c r="AK272" s="197">
        <f t="shared" si="69"/>
        <v>0</v>
      </c>
      <c r="AL272" s="197" t="str">
        <f t="shared" si="70"/>
        <v/>
      </c>
      <c r="AM272" s="10">
        <f t="shared" si="80"/>
        <v>0</v>
      </c>
      <c r="AN272" s="10" t="str">
        <f t="shared" si="81"/>
        <v/>
      </c>
    </row>
    <row r="273" spans="1:40" s="6" customFormat="1" ht="34.5" customHeight="1">
      <c r="A273" s="92">
        <f t="shared" si="71"/>
        <v>261</v>
      </c>
      <c r="B273" s="98" t="str">
        <f t="shared" si="72"/>
        <v/>
      </c>
      <c r="C273" s="26"/>
      <c r="D273" s="27" t="str">
        <f t="shared" si="73"/>
        <v/>
      </c>
      <c r="E273" s="27" t="str">
        <f t="shared" si="74"/>
        <v/>
      </c>
      <c r="F273" s="173"/>
      <c r="G273" s="28"/>
      <c r="H273" s="28"/>
      <c r="I273" s="29"/>
      <c r="J273" s="30"/>
      <c r="K273" s="31"/>
      <c r="L273" s="30"/>
      <c r="M273" s="31"/>
      <c r="N273" s="32" t="str">
        <f t="shared" si="66"/>
        <v/>
      </c>
      <c r="O273" s="29"/>
      <c r="P273" s="29"/>
      <c r="Q273" s="33" t="str">
        <f t="shared" si="75"/>
        <v/>
      </c>
      <c r="R273" s="35"/>
      <c r="S273" s="36" t="str">
        <f t="shared" si="76"/>
        <v/>
      </c>
      <c r="T273" s="36" t="str">
        <f t="shared" si="77"/>
        <v/>
      </c>
      <c r="U273" s="63"/>
      <c r="V273" s="64"/>
      <c r="W273" s="37"/>
      <c r="X273" s="63"/>
      <c r="Y273" s="67" t="str">
        <f t="shared" si="67"/>
        <v/>
      </c>
      <c r="Z273" s="38" t="str">
        <f t="shared" si="78"/>
        <v/>
      </c>
      <c r="AA273" s="63"/>
      <c r="AB273" s="76" t="str">
        <f t="shared" si="79"/>
        <v/>
      </c>
      <c r="AC273" s="34"/>
      <c r="AD273" s="28"/>
      <c r="AE273" s="78"/>
      <c r="AF273" s="112"/>
      <c r="AG273" s="175"/>
      <c r="AH273" s="176"/>
      <c r="AJ273" s="197" t="str">
        <f t="shared" si="68"/>
        <v/>
      </c>
      <c r="AK273" s="197">
        <f t="shared" si="69"/>
        <v>0</v>
      </c>
      <c r="AL273" s="197" t="str">
        <f t="shared" si="70"/>
        <v/>
      </c>
      <c r="AM273" s="10">
        <f t="shared" si="80"/>
        <v>0</v>
      </c>
      <c r="AN273" s="10" t="str">
        <f t="shared" si="81"/>
        <v/>
      </c>
    </row>
    <row r="274" spans="1:40" s="6" customFormat="1" ht="34.5" customHeight="1">
      <c r="A274" s="92">
        <f t="shared" si="71"/>
        <v>262</v>
      </c>
      <c r="B274" s="98" t="str">
        <f t="shared" si="72"/>
        <v/>
      </c>
      <c r="C274" s="26"/>
      <c r="D274" s="27" t="str">
        <f t="shared" si="73"/>
        <v/>
      </c>
      <c r="E274" s="27" t="str">
        <f t="shared" si="74"/>
        <v/>
      </c>
      <c r="F274" s="173"/>
      <c r="G274" s="28"/>
      <c r="H274" s="28"/>
      <c r="I274" s="29"/>
      <c r="J274" s="30"/>
      <c r="K274" s="31"/>
      <c r="L274" s="30"/>
      <c r="M274" s="31"/>
      <c r="N274" s="32" t="str">
        <f t="shared" si="66"/>
        <v/>
      </c>
      <c r="O274" s="29"/>
      <c r="P274" s="29"/>
      <c r="Q274" s="33" t="str">
        <f t="shared" si="75"/>
        <v/>
      </c>
      <c r="R274" s="35"/>
      <c r="S274" s="36" t="str">
        <f t="shared" si="76"/>
        <v/>
      </c>
      <c r="T274" s="36" t="str">
        <f t="shared" si="77"/>
        <v/>
      </c>
      <c r="U274" s="63"/>
      <c r="V274" s="64"/>
      <c r="W274" s="37"/>
      <c r="X274" s="63"/>
      <c r="Y274" s="67" t="str">
        <f t="shared" si="67"/>
        <v/>
      </c>
      <c r="Z274" s="38" t="str">
        <f t="shared" si="78"/>
        <v/>
      </c>
      <c r="AA274" s="63"/>
      <c r="AB274" s="76" t="str">
        <f t="shared" si="79"/>
        <v/>
      </c>
      <c r="AC274" s="34"/>
      <c r="AD274" s="28"/>
      <c r="AE274" s="78"/>
      <c r="AF274" s="112"/>
      <c r="AG274" s="175"/>
      <c r="AH274" s="176"/>
      <c r="AJ274" s="197" t="str">
        <f t="shared" si="68"/>
        <v/>
      </c>
      <c r="AK274" s="197">
        <f t="shared" si="69"/>
        <v>0</v>
      </c>
      <c r="AL274" s="197" t="str">
        <f t="shared" si="70"/>
        <v/>
      </c>
      <c r="AM274" s="10">
        <f t="shared" si="80"/>
        <v>0</v>
      </c>
      <c r="AN274" s="10" t="str">
        <f t="shared" si="81"/>
        <v/>
      </c>
    </row>
    <row r="275" spans="1:40" s="6" customFormat="1" ht="34.5" customHeight="1">
      <c r="A275" s="92">
        <f t="shared" si="71"/>
        <v>263</v>
      </c>
      <c r="B275" s="98" t="str">
        <f t="shared" si="72"/>
        <v/>
      </c>
      <c r="C275" s="26"/>
      <c r="D275" s="27" t="str">
        <f t="shared" si="73"/>
        <v/>
      </c>
      <c r="E275" s="27" t="str">
        <f t="shared" si="74"/>
        <v/>
      </c>
      <c r="F275" s="173"/>
      <c r="G275" s="28"/>
      <c r="H275" s="28"/>
      <c r="I275" s="29"/>
      <c r="J275" s="30"/>
      <c r="K275" s="31"/>
      <c r="L275" s="30"/>
      <c r="M275" s="31"/>
      <c r="N275" s="32" t="str">
        <f t="shared" si="66"/>
        <v/>
      </c>
      <c r="O275" s="29"/>
      <c r="P275" s="29"/>
      <c r="Q275" s="33" t="str">
        <f t="shared" si="75"/>
        <v/>
      </c>
      <c r="R275" s="35"/>
      <c r="S275" s="36" t="str">
        <f t="shared" si="76"/>
        <v/>
      </c>
      <c r="T275" s="36" t="str">
        <f t="shared" si="77"/>
        <v/>
      </c>
      <c r="U275" s="63"/>
      <c r="V275" s="64"/>
      <c r="W275" s="37"/>
      <c r="X275" s="63"/>
      <c r="Y275" s="67" t="str">
        <f t="shared" si="67"/>
        <v/>
      </c>
      <c r="Z275" s="38" t="str">
        <f t="shared" si="78"/>
        <v/>
      </c>
      <c r="AA275" s="63"/>
      <c r="AB275" s="76" t="str">
        <f t="shared" si="79"/>
        <v/>
      </c>
      <c r="AC275" s="34"/>
      <c r="AD275" s="28"/>
      <c r="AE275" s="78"/>
      <c r="AF275" s="112"/>
      <c r="AG275" s="175"/>
      <c r="AH275" s="176"/>
      <c r="AJ275" s="197" t="str">
        <f t="shared" si="68"/>
        <v/>
      </c>
      <c r="AK275" s="197">
        <f t="shared" si="69"/>
        <v>0</v>
      </c>
      <c r="AL275" s="197" t="str">
        <f t="shared" si="70"/>
        <v/>
      </c>
      <c r="AM275" s="10">
        <f t="shared" si="80"/>
        <v>0</v>
      </c>
      <c r="AN275" s="10" t="str">
        <f t="shared" si="81"/>
        <v/>
      </c>
    </row>
    <row r="276" spans="1:40" s="6" customFormat="1" ht="34.5" customHeight="1">
      <c r="A276" s="92">
        <f t="shared" si="71"/>
        <v>264</v>
      </c>
      <c r="B276" s="98" t="str">
        <f t="shared" si="72"/>
        <v/>
      </c>
      <c r="C276" s="26"/>
      <c r="D276" s="27" t="str">
        <f t="shared" si="73"/>
        <v/>
      </c>
      <c r="E276" s="27" t="str">
        <f t="shared" si="74"/>
        <v/>
      </c>
      <c r="F276" s="173"/>
      <c r="G276" s="28"/>
      <c r="H276" s="28"/>
      <c r="I276" s="29"/>
      <c r="J276" s="30"/>
      <c r="K276" s="31"/>
      <c r="L276" s="30"/>
      <c r="M276" s="31"/>
      <c r="N276" s="32" t="str">
        <f t="shared" si="66"/>
        <v/>
      </c>
      <c r="O276" s="29"/>
      <c r="P276" s="29"/>
      <c r="Q276" s="33" t="str">
        <f t="shared" si="75"/>
        <v/>
      </c>
      <c r="R276" s="35"/>
      <c r="S276" s="36" t="str">
        <f t="shared" si="76"/>
        <v/>
      </c>
      <c r="T276" s="36" t="str">
        <f t="shared" si="77"/>
        <v/>
      </c>
      <c r="U276" s="63"/>
      <c r="V276" s="64"/>
      <c r="W276" s="37"/>
      <c r="X276" s="63"/>
      <c r="Y276" s="67" t="str">
        <f t="shared" si="67"/>
        <v/>
      </c>
      <c r="Z276" s="38" t="str">
        <f t="shared" si="78"/>
        <v/>
      </c>
      <c r="AA276" s="63"/>
      <c r="AB276" s="76" t="str">
        <f t="shared" si="79"/>
        <v/>
      </c>
      <c r="AC276" s="34"/>
      <c r="AD276" s="28"/>
      <c r="AE276" s="78"/>
      <c r="AF276" s="112"/>
      <c r="AG276" s="175"/>
      <c r="AH276" s="176"/>
      <c r="AJ276" s="197" t="str">
        <f t="shared" si="68"/>
        <v/>
      </c>
      <c r="AK276" s="197">
        <f t="shared" si="69"/>
        <v>0</v>
      </c>
      <c r="AL276" s="197" t="str">
        <f t="shared" si="70"/>
        <v/>
      </c>
      <c r="AM276" s="10">
        <f t="shared" si="80"/>
        <v>0</v>
      </c>
      <c r="AN276" s="10" t="str">
        <f t="shared" si="81"/>
        <v/>
      </c>
    </row>
    <row r="277" spans="1:40" s="6" customFormat="1" ht="34.5" customHeight="1">
      <c r="A277" s="92">
        <f t="shared" si="71"/>
        <v>265</v>
      </c>
      <c r="B277" s="98" t="str">
        <f t="shared" si="72"/>
        <v/>
      </c>
      <c r="C277" s="26"/>
      <c r="D277" s="27" t="str">
        <f t="shared" si="73"/>
        <v/>
      </c>
      <c r="E277" s="27" t="str">
        <f t="shared" si="74"/>
        <v/>
      </c>
      <c r="F277" s="173"/>
      <c r="G277" s="28"/>
      <c r="H277" s="28"/>
      <c r="I277" s="29"/>
      <c r="J277" s="30"/>
      <c r="K277" s="31"/>
      <c r="L277" s="30"/>
      <c r="M277" s="31"/>
      <c r="N277" s="32" t="str">
        <f t="shared" si="66"/>
        <v/>
      </c>
      <c r="O277" s="29"/>
      <c r="P277" s="29"/>
      <c r="Q277" s="33" t="str">
        <f t="shared" si="75"/>
        <v/>
      </c>
      <c r="R277" s="35"/>
      <c r="S277" s="36" t="str">
        <f t="shared" si="76"/>
        <v/>
      </c>
      <c r="T277" s="36" t="str">
        <f t="shared" si="77"/>
        <v/>
      </c>
      <c r="U277" s="63"/>
      <c r="V277" s="64"/>
      <c r="W277" s="37"/>
      <c r="X277" s="63"/>
      <c r="Y277" s="67" t="str">
        <f t="shared" si="67"/>
        <v/>
      </c>
      <c r="Z277" s="38" t="str">
        <f t="shared" si="78"/>
        <v/>
      </c>
      <c r="AA277" s="63"/>
      <c r="AB277" s="76" t="str">
        <f t="shared" si="79"/>
        <v/>
      </c>
      <c r="AC277" s="34"/>
      <c r="AD277" s="28"/>
      <c r="AE277" s="78"/>
      <c r="AF277" s="112"/>
      <c r="AG277" s="175"/>
      <c r="AH277" s="176"/>
      <c r="AJ277" s="197" t="str">
        <f t="shared" si="68"/>
        <v/>
      </c>
      <c r="AK277" s="197">
        <f t="shared" si="69"/>
        <v>0</v>
      </c>
      <c r="AL277" s="197" t="str">
        <f t="shared" si="70"/>
        <v/>
      </c>
      <c r="AM277" s="10">
        <f t="shared" si="80"/>
        <v>0</v>
      </c>
      <c r="AN277" s="10" t="str">
        <f t="shared" si="81"/>
        <v/>
      </c>
    </row>
    <row r="278" spans="1:40" s="6" customFormat="1" ht="34.5" customHeight="1">
      <c r="A278" s="92">
        <f t="shared" si="71"/>
        <v>266</v>
      </c>
      <c r="B278" s="98" t="str">
        <f t="shared" si="72"/>
        <v/>
      </c>
      <c r="C278" s="26"/>
      <c r="D278" s="27" t="str">
        <f t="shared" si="73"/>
        <v/>
      </c>
      <c r="E278" s="27" t="str">
        <f t="shared" si="74"/>
        <v/>
      </c>
      <c r="F278" s="173"/>
      <c r="G278" s="28"/>
      <c r="H278" s="28"/>
      <c r="I278" s="29"/>
      <c r="J278" s="30"/>
      <c r="K278" s="31"/>
      <c r="L278" s="30"/>
      <c r="M278" s="31"/>
      <c r="N278" s="32" t="str">
        <f t="shared" si="66"/>
        <v/>
      </c>
      <c r="O278" s="29"/>
      <c r="P278" s="29"/>
      <c r="Q278" s="33" t="str">
        <f t="shared" si="75"/>
        <v/>
      </c>
      <c r="R278" s="35"/>
      <c r="S278" s="36" t="str">
        <f t="shared" si="76"/>
        <v/>
      </c>
      <c r="T278" s="36" t="str">
        <f t="shared" si="77"/>
        <v/>
      </c>
      <c r="U278" s="63"/>
      <c r="V278" s="64"/>
      <c r="W278" s="37"/>
      <c r="X278" s="63"/>
      <c r="Y278" s="67" t="str">
        <f t="shared" si="67"/>
        <v/>
      </c>
      <c r="Z278" s="38" t="str">
        <f t="shared" si="78"/>
        <v/>
      </c>
      <c r="AA278" s="63"/>
      <c r="AB278" s="76" t="str">
        <f t="shared" si="79"/>
        <v/>
      </c>
      <c r="AC278" s="34"/>
      <c r="AD278" s="28"/>
      <c r="AE278" s="78"/>
      <c r="AF278" s="112"/>
      <c r="AG278" s="175"/>
      <c r="AH278" s="176"/>
      <c r="AJ278" s="197" t="str">
        <f t="shared" si="68"/>
        <v/>
      </c>
      <c r="AK278" s="197">
        <f t="shared" si="69"/>
        <v>0</v>
      </c>
      <c r="AL278" s="197" t="str">
        <f t="shared" si="70"/>
        <v/>
      </c>
      <c r="AM278" s="10">
        <f t="shared" si="80"/>
        <v>0</v>
      </c>
      <c r="AN278" s="10" t="str">
        <f t="shared" si="81"/>
        <v/>
      </c>
    </row>
    <row r="279" spans="1:40" s="6" customFormat="1" ht="34.5" customHeight="1">
      <c r="A279" s="92">
        <f t="shared" si="71"/>
        <v>267</v>
      </c>
      <c r="B279" s="98" t="str">
        <f t="shared" si="72"/>
        <v/>
      </c>
      <c r="C279" s="26"/>
      <c r="D279" s="27" t="str">
        <f t="shared" si="73"/>
        <v/>
      </c>
      <c r="E279" s="27" t="str">
        <f t="shared" si="74"/>
        <v/>
      </c>
      <c r="F279" s="173"/>
      <c r="G279" s="28"/>
      <c r="H279" s="28"/>
      <c r="I279" s="29"/>
      <c r="J279" s="30"/>
      <c r="K279" s="31"/>
      <c r="L279" s="30"/>
      <c r="M279" s="31"/>
      <c r="N279" s="32" t="str">
        <f t="shared" si="66"/>
        <v/>
      </c>
      <c r="O279" s="29"/>
      <c r="P279" s="29"/>
      <c r="Q279" s="33" t="str">
        <f t="shared" si="75"/>
        <v/>
      </c>
      <c r="R279" s="35"/>
      <c r="S279" s="36" t="str">
        <f t="shared" si="76"/>
        <v/>
      </c>
      <c r="T279" s="36" t="str">
        <f t="shared" si="77"/>
        <v/>
      </c>
      <c r="U279" s="63"/>
      <c r="V279" s="64"/>
      <c r="W279" s="37"/>
      <c r="X279" s="63"/>
      <c r="Y279" s="67" t="str">
        <f t="shared" si="67"/>
        <v/>
      </c>
      <c r="Z279" s="38" t="str">
        <f t="shared" si="78"/>
        <v/>
      </c>
      <c r="AA279" s="63"/>
      <c r="AB279" s="76" t="str">
        <f t="shared" si="79"/>
        <v/>
      </c>
      <c r="AC279" s="34"/>
      <c r="AD279" s="28"/>
      <c r="AE279" s="78"/>
      <c r="AF279" s="112"/>
      <c r="AG279" s="175"/>
      <c r="AH279" s="176"/>
      <c r="AJ279" s="197" t="str">
        <f t="shared" si="68"/>
        <v/>
      </c>
      <c r="AK279" s="197">
        <f t="shared" si="69"/>
        <v>0</v>
      </c>
      <c r="AL279" s="197" t="str">
        <f t="shared" si="70"/>
        <v/>
      </c>
      <c r="AM279" s="10">
        <f t="shared" si="80"/>
        <v>0</v>
      </c>
      <c r="AN279" s="10" t="str">
        <f t="shared" si="81"/>
        <v/>
      </c>
    </row>
    <row r="280" spans="1:40" s="6" customFormat="1" ht="34.5" customHeight="1">
      <c r="A280" s="92">
        <f t="shared" si="71"/>
        <v>268</v>
      </c>
      <c r="B280" s="98" t="str">
        <f t="shared" si="72"/>
        <v/>
      </c>
      <c r="C280" s="26"/>
      <c r="D280" s="27" t="str">
        <f t="shared" si="73"/>
        <v/>
      </c>
      <c r="E280" s="27" t="str">
        <f t="shared" si="74"/>
        <v/>
      </c>
      <c r="F280" s="173"/>
      <c r="G280" s="28"/>
      <c r="H280" s="28"/>
      <c r="I280" s="29"/>
      <c r="J280" s="30"/>
      <c r="K280" s="31"/>
      <c r="L280" s="30"/>
      <c r="M280" s="31"/>
      <c r="N280" s="32" t="str">
        <f t="shared" si="66"/>
        <v/>
      </c>
      <c r="O280" s="29"/>
      <c r="P280" s="29"/>
      <c r="Q280" s="33" t="str">
        <f t="shared" si="75"/>
        <v/>
      </c>
      <c r="R280" s="35"/>
      <c r="S280" s="36" t="str">
        <f t="shared" si="76"/>
        <v/>
      </c>
      <c r="T280" s="36" t="str">
        <f t="shared" si="77"/>
        <v/>
      </c>
      <c r="U280" s="63"/>
      <c r="V280" s="64"/>
      <c r="W280" s="37"/>
      <c r="X280" s="63"/>
      <c r="Y280" s="67" t="str">
        <f t="shared" si="67"/>
        <v/>
      </c>
      <c r="Z280" s="38" t="str">
        <f t="shared" si="78"/>
        <v/>
      </c>
      <c r="AA280" s="63"/>
      <c r="AB280" s="76" t="str">
        <f t="shared" si="79"/>
        <v/>
      </c>
      <c r="AC280" s="34"/>
      <c r="AD280" s="28"/>
      <c r="AE280" s="78"/>
      <c r="AF280" s="112"/>
      <c r="AG280" s="175"/>
      <c r="AH280" s="176"/>
      <c r="AJ280" s="197" t="str">
        <f t="shared" si="68"/>
        <v/>
      </c>
      <c r="AK280" s="197">
        <f t="shared" si="69"/>
        <v>0</v>
      </c>
      <c r="AL280" s="197" t="str">
        <f t="shared" si="70"/>
        <v/>
      </c>
      <c r="AM280" s="10">
        <f t="shared" si="80"/>
        <v>0</v>
      </c>
      <c r="AN280" s="10" t="str">
        <f t="shared" si="81"/>
        <v/>
      </c>
    </row>
    <row r="281" spans="1:40" s="6" customFormat="1" ht="34.5" customHeight="1">
      <c r="A281" s="92">
        <f t="shared" si="71"/>
        <v>269</v>
      </c>
      <c r="B281" s="98" t="str">
        <f t="shared" si="72"/>
        <v/>
      </c>
      <c r="C281" s="26"/>
      <c r="D281" s="27" t="str">
        <f t="shared" si="73"/>
        <v/>
      </c>
      <c r="E281" s="27" t="str">
        <f t="shared" si="74"/>
        <v/>
      </c>
      <c r="F281" s="173"/>
      <c r="G281" s="28"/>
      <c r="H281" s="28"/>
      <c r="I281" s="29"/>
      <c r="J281" s="30"/>
      <c r="K281" s="31"/>
      <c r="L281" s="30"/>
      <c r="M281" s="31"/>
      <c r="N281" s="32" t="str">
        <f t="shared" si="66"/>
        <v/>
      </c>
      <c r="O281" s="29"/>
      <c r="P281" s="29"/>
      <c r="Q281" s="33" t="str">
        <f t="shared" si="75"/>
        <v/>
      </c>
      <c r="R281" s="35"/>
      <c r="S281" s="36" t="str">
        <f t="shared" si="76"/>
        <v/>
      </c>
      <c r="T281" s="36" t="str">
        <f t="shared" si="77"/>
        <v/>
      </c>
      <c r="U281" s="63"/>
      <c r="V281" s="64"/>
      <c r="W281" s="37"/>
      <c r="X281" s="63"/>
      <c r="Y281" s="67" t="str">
        <f t="shared" si="67"/>
        <v/>
      </c>
      <c r="Z281" s="38" t="str">
        <f t="shared" si="78"/>
        <v/>
      </c>
      <c r="AA281" s="63"/>
      <c r="AB281" s="76" t="str">
        <f t="shared" si="79"/>
        <v/>
      </c>
      <c r="AC281" s="34"/>
      <c r="AD281" s="28"/>
      <c r="AE281" s="78"/>
      <c r="AF281" s="112"/>
      <c r="AG281" s="175"/>
      <c r="AH281" s="176"/>
      <c r="AJ281" s="197" t="str">
        <f t="shared" si="68"/>
        <v/>
      </c>
      <c r="AK281" s="197">
        <f t="shared" si="69"/>
        <v>0</v>
      </c>
      <c r="AL281" s="197" t="str">
        <f t="shared" si="70"/>
        <v/>
      </c>
      <c r="AM281" s="10">
        <f t="shared" si="80"/>
        <v>0</v>
      </c>
      <c r="AN281" s="10" t="str">
        <f t="shared" si="81"/>
        <v/>
      </c>
    </row>
    <row r="282" spans="1:40" s="6" customFormat="1" ht="34.5" customHeight="1">
      <c r="A282" s="92">
        <f t="shared" si="71"/>
        <v>270</v>
      </c>
      <c r="B282" s="98" t="str">
        <f t="shared" si="72"/>
        <v/>
      </c>
      <c r="C282" s="26"/>
      <c r="D282" s="27" t="str">
        <f t="shared" si="73"/>
        <v/>
      </c>
      <c r="E282" s="27" t="str">
        <f t="shared" si="74"/>
        <v/>
      </c>
      <c r="F282" s="173"/>
      <c r="G282" s="28"/>
      <c r="H282" s="28"/>
      <c r="I282" s="29"/>
      <c r="J282" s="30"/>
      <c r="K282" s="31"/>
      <c r="L282" s="30"/>
      <c r="M282" s="31"/>
      <c r="N282" s="32" t="str">
        <f t="shared" si="66"/>
        <v/>
      </c>
      <c r="O282" s="29"/>
      <c r="P282" s="29"/>
      <c r="Q282" s="33" t="str">
        <f t="shared" si="75"/>
        <v/>
      </c>
      <c r="R282" s="35"/>
      <c r="S282" s="36" t="str">
        <f t="shared" si="76"/>
        <v/>
      </c>
      <c r="T282" s="36" t="str">
        <f t="shared" si="77"/>
        <v/>
      </c>
      <c r="U282" s="63"/>
      <c r="V282" s="64"/>
      <c r="W282" s="37"/>
      <c r="X282" s="63"/>
      <c r="Y282" s="67" t="str">
        <f t="shared" si="67"/>
        <v/>
      </c>
      <c r="Z282" s="38" t="str">
        <f t="shared" si="78"/>
        <v/>
      </c>
      <c r="AA282" s="63"/>
      <c r="AB282" s="76" t="str">
        <f t="shared" si="79"/>
        <v/>
      </c>
      <c r="AC282" s="34"/>
      <c r="AD282" s="28"/>
      <c r="AE282" s="78"/>
      <c r="AF282" s="112"/>
      <c r="AG282" s="175"/>
      <c r="AH282" s="176"/>
      <c r="AJ282" s="197" t="str">
        <f t="shared" si="68"/>
        <v/>
      </c>
      <c r="AK282" s="197">
        <f t="shared" si="69"/>
        <v>0</v>
      </c>
      <c r="AL282" s="197" t="str">
        <f t="shared" si="70"/>
        <v/>
      </c>
      <c r="AM282" s="10">
        <f t="shared" si="80"/>
        <v>0</v>
      </c>
      <c r="AN282" s="10" t="str">
        <f t="shared" si="81"/>
        <v/>
      </c>
    </row>
    <row r="283" spans="1:40" s="6" customFormat="1" ht="34.5" customHeight="1">
      <c r="A283" s="92">
        <f t="shared" si="71"/>
        <v>271</v>
      </c>
      <c r="B283" s="98" t="str">
        <f t="shared" si="72"/>
        <v/>
      </c>
      <c r="C283" s="26"/>
      <c r="D283" s="27" t="str">
        <f t="shared" si="73"/>
        <v/>
      </c>
      <c r="E283" s="27" t="str">
        <f t="shared" si="74"/>
        <v/>
      </c>
      <c r="F283" s="173"/>
      <c r="G283" s="28"/>
      <c r="H283" s="28"/>
      <c r="I283" s="29"/>
      <c r="J283" s="30"/>
      <c r="K283" s="31"/>
      <c r="L283" s="30"/>
      <c r="M283" s="31"/>
      <c r="N283" s="32" t="str">
        <f t="shared" si="66"/>
        <v/>
      </c>
      <c r="O283" s="29"/>
      <c r="P283" s="29"/>
      <c r="Q283" s="33" t="str">
        <f t="shared" si="75"/>
        <v/>
      </c>
      <c r="R283" s="35"/>
      <c r="S283" s="36" t="str">
        <f t="shared" si="76"/>
        <v/>
      </c>
      <c r="T283" s="36" t="str">
        <f t="shared" si="77"/>
        <v/>
      </c>
      <c r="U283" s="63"/>
      <c r="V283" s="64"/>
      <c r="W283" s="37"/>
      <c r="X283" s="63"/>
      <c r="Y283" s="67" t="str">
        <f t="shared" si="67"/>
        <v/>
      </c>
      <c r="Z283" s="38" t="str">
        <f t="shared" si="78"/>
        <v/>
      </c>
      <c r="AA283" s="63"/>
      <c r="AB283" s="76" t="str">
        <f t="shared" si="79"/>
        <v/>
      </c>
      <c r="AC283" s="34"/>
      <c r="AD283" s="28"/>
      <c r="AE283" s="78"/>
      <c r="AF283" s="112"/>
      <c r="AG283" s="175"/>
      <c r="AH283" s="176"/>
      <c r="AJ283" s="197" t="str">
        <f t="shared" si="68"/>
        <v/>
      </c>
      <c r="AK283" s="197">
        <f t="shared" si="69"/>
        <v>0</v>
      </c>
      <c r="AL283" s="197" t="str">
        <f t="shared" si="70"/>
        <v/>
      </c>
      <c r="AM283" s="10">
        <f t="shared" si="80"/>
        <v>0</v>
      </c>
      <c r="AN283" s="10" t="str">
        <f t="shared" si="81"/>
        <v/>
      </c>
    </row>
    <row r="284" spans="1:40" s="6" customFormat="1" ht="34.5" customHeight="1">
      <c r="A284" s="92">
        <f t="shared" si="71"/>
        <v>272</v>
      </c>
      <c r="B284" s="98" t="str">
        <f t="shared" si="72"/>
        <v/>
      </c>
      <c r="C284" s="26"/>
      <c r="D284" s="27" t="str">
        <f t="shared" si="73"/>
        <v/>
      </c>
      <c r="E284" s="27" t="str">
        <f t="shared" si="74"/>
        <v/>
      </c>
      <c r="F284" s="173"/>
      <c r="G284" s="28"/>
      <c r="H284" s="28"/>
      <c r="I284" s="29"/>
      <c r="J284" s="30"/>
      <c r="K284" s="31"/>
      <c r="L284" s="30"/>
      <c r="M284" s="31"/>
      <c r="N284" s="32" t="str">
        <f t="shared" si="66"/>
        <v/>
      </c>
      <c r="O284" s="29"/>
      <c r="P284" s="29"/>
      <c r="Q284" s="33" t="str">
        <f t="shared" si="75"/>
        <v/>
      </c>
      <c r="R284" s="35"/>
      <c r="S284" s="36" t="str">
        <f t="shared" si="76"/>
        <v/>
      </c>
      <c r="T284" s="36" t="str">
        <f t="shared" si="77"/>
        <v/>
      </c>
      <c r="U284" s="63"/>
      <c r="V284" s="64"/>
      <c r="W284" s="37"/>
      <c r="X284" s="63"/>
      <c r="Y284" s="67" t="str">
        <f t="shared" si="67"/>
        <v/>
      </c>
      <c r="Z284" s="38" t="str">
        <f t="shared" si="78"/>
        <v/>
      </c>
      <c r="AA284" s="63"/>
      <c r="AB284" s="76" t="str">
        <f t="shared" si="79"/>
        <v/>
      </c>
      <c r="AC284" s="34"/>
      <c r="AD284" s="28"/>
      <c r="AE284" s="78"/>
      <c r="AF284" s="112"/>
      <c r="AG284" s="175"/>
      <c r="AH284" s="176"/>
      <c r="AJ284" s="197" t="str">
        <f t="shared" si="68"/>
        <v/>
      </c>
      <c r="AK284" s="197">
        <f t="shared" si="69"/>
        <v>0</v>
      </c>
      <c r="AL284" s="197" t="str">
        <f t="shared" si="70"/>
        <v/>
      </c>
      <c r="AM284" s="10">
        <f t="shared" si="80"/>
        <v>0</v>
      </c>
      <c r="AN284" s="10" t="str">
        <f t="shared" si="81"/>
        <v/>
      </c>
    </row>
    <row r="285" spans="1:40" s="6" customFormat="1" ht="34.5" customHeight="1">
      <c r="A285" s="92">
        <f t="shared" si="71"/>
        <v>273</v>
      </c>
      <c r="B285" s="98" t="str">
        <f t="shared" si="72"/>
        <v/>
      </c>
      <c r="C285" s="26"/>
      <c r="D285" s="27" t="str">
        <f t="shared" si="73"/>
        <v/>
      </c>
      <c r="E285" s="27" t="str">
        <f t="shared" si="74"/>
        <v/>
      </c>
      <c r="F285" s="173"/>
      <c r="G285" s="28"/>
      <c r="H285" s="28"/>
      <c r="I285" s="29"/>
      <c r="J285" s="30"/>
      <c r="K285" s="31"/>
      <c r="L285" s="30"/>
      <c r="M285" s="31"/>
      <c r="N285" s="32" t="str">
        <f t="shared" si="66"/>
        <v/>
      </c>
      <c r="O285" s="29"/>
      <c r="P285" s="29"/>
      <c r="Q285" s="33" t="str">
        <f t="shared" si="75"/>
        <v/>
      </c>
      <c r="R285" s="35"/>
      <c r="S285" s="36" t="str">
        <f t="shared" si="76"/>
        <v/>
      </c>
      <c r="T285" s="36" t="str">
        <f t="shared" si="77"/>
        <v/>
      </c>
      <c r="U285" s="63"/>
      <c r="V285" s="64"/>
      <c r="W285" s="37"/>
      <c r="X285" s="63"/>
      <c r="Y285" s="67" t="str">
        <f t="shared" si="67"/>
        <v/>
      </c>
      <c r="Z285" s="38" t="str">
        <f t="shared" si="78"/>
        <v/>
      </c>
      <c r="AA285" s="63"/>
      <c r="AB285" s="76" t="str">
        <f t="shared" si="79"/>
        <v/>
      </c>
      <c r="AC285" s="34"/>
      <c r="AD285" s="28"/>
      <c r="AE285" s="78"/>
      <c r="AF285" s="112"/>
      <c r="AG285" s="175"/>
      <c r="AH285" s="176"/>
      <c r="AJ285" s="197" t="str">
        <f t="shared" si="68"/>
        <v/>
      </c>
      <c r="AK285" s="197">
        <f t="shared" si="69"/>
        <v>0</v>
      </c>
      <c r="AL285" s="197" t="str">
        <f t="shared" si="70"/>
        <v/>
      </c>
      <c r="AM285" s="10">
        <f t="shared" si="80"/>
        <v>0</v>
      </c>
      <c r="AN285" s="10" t="str">
        <f t="shared" si="81"/>
        <v/>
      </c>
    </row>
    <row r="286" spans="1:40" s="6" customFormat="1" ht="34.5" customHeight="1">
      <c r="A286" s="92">
        <f t="shared" si="71"/>
        <v>274</v>
      </c>
      <c r="B286" s="98" t="str">
        <f t="shared" si="72"/>
        <v/>
      </c>
      <c r="C286" s="26"/>
      <c r="D286" s="27" t="str">
        <f t="shared" si="73"/>
        <v/>
      </c>
      <c r="E286" s="27" t="str">
        <f t="shared" si="74"/>
        <v/>
      </c>
      <c r="F286" s="173"/>
      <c r="G286" s="28"/>
      <c r="H286" s="28"/>
      <c r="I286" s="29"/>
      <c r="J286" s="30"/>
      <c r="K286" s="31"/>
      <c r="L286" s="30"/>
      <c r="M286" s="31"/>
      <c r="N286" s="32" t="str">
        <f t="shared" si="66"/>
        <v/>
      </c>
      <c r="O286" s="29"/>
      <c r="P286" s="29"/>
      <c r="Q286" s="33" t="str">
        <f t="shared" si="75"/>
        <v/>
      </c>
      <c r="R286" s="35"/>
      <c r="S286" s="36" t="str">
        <f t="shared" si="76"/>
        <v/>
      </c>
      <c r="T286" s="36" t="str">
        <f t="shared" si="77"/>
        <v/>
      </c>
      <c r="U286" s="63"/>
      <c r="V286" s="64"/>
      <c r="W286" s="37"/>
      <c r="X286" s="63"/>
      <c r="Y286" s="67" t="str">
        <f t="shared" si="67"/>
        <v/>
      </c>
      <c r="Z286" s="38" t="str">
        <f t="shared" si="78"/>
        <v/>
      </c>
      <c r="AA286" s="63"/>
      <c r="AB286" s="76" t="str">
        <f t="shared" si="79"/>
        <v/>
      </c>
      <c r="AC286" s="34"/>
      <c r="AD286" s="28"/>
      <c r="AE286" s="78"/>
      <c r="AF286" s="112"/>
      <c r="AG286" s="175"/>
      <c r="AH286" s="176"/>
      <c r="AJ286" s="197" t="str">
        <f t="shared" si="68"/>
        <v/>
      </c>
      <c r="AK286" s="197">
        <f t="shared" si="69"/>
        <v>0</v>
      </c>
      <c r="AL286" s="197" t="str">
        <f t="shared" si="70"/>
        <v/>
      </c>
      <c r="AM286" s="10">
        <f t="shared" si="80"/>
        <v>0</v>
      </c>
      <c r="AN286" s="10" t="str">
        <f t="shared" si="81"/>
        <v/>
      </c>
    </row>
    <row r="287" spans="1:40" s="6" customFormat="1" ht="34.5" customHeight="1">
      <c r="A287" s="92">
        <f t="shared" si="71"/>
        <v>275</v>
      </c>
      <c r="B287" s="98" t="str">
        <f t="shared" si="72"/>
        <v/>
      </c>
      <c r="C287" s="26"/>
      <c r="D287" s="27" t="str">
        <f t="shared" si="73"/>
        <v/>
      </c>
      <c r="E287" s="27" t="str">
        <f t="shared" si="74"/>
        <v/>
      </c>
      <c r="F287" s="173"/>
      <c r="G287" s="28"/>
      <c r="H287" s="28"/>
      <c r="I287" s="29"/>
      <c r="J287" s="30"/>
      <c r="K287" s="31"/>
      <c r="L287" s="30"/>
      <c r="M287" s="31"/>
      <c r="N287" s="32" t="str">
        <f t="shared" si="66"/>
        <v/>
      </c>
      <c r="O287" s="29"/>
      <c r="P287" s="29"/>
      <c r="Q287" s="33" t="str">
        <f t="shared" si="75"/>
        <v/>
      </c>
      <c r="R287" s="35"/>
      <c r="S287" s="36" t="str">
        <f t="shared" si="76"/>
        <v/>
      </c>
      <c r="T287" s="36" t="str">
        <f t="shared" si="77"/>
        <v/>
      </c>
      <c r="U287" s="63"/>
      <c r="V287" s="64"/>
      <c r="W287" s="37"/>
      <c r="X287" s="63"/>
      <c r="Y287" s="67" t="str">
        <f t="shared" si="67"/>
        <v/>
      </c>
      <c r="Z287" s="38" t="str">
        <f t="shared" si="78"/>
        <v/>
      </c>
      <c r="AA287" s="63"/>
      <c r="AB287" s="76" t="str">
        <f t="shared" si="79"/>
        <v/>
      </c>
      <c r="AC287" s="34"/>
      <c r="AD287" s="28"/>
      <c r="AE287" s="78"/>
      <c r="AF287" s="112"/>
      <c r="AG287" s="175"/>
      <c r="AH287" s="176"/>
      <c r="AJ287" s="197" t="str">
        <f t="shared" si="68"/>
        <v/>
      </c>
      <c r="AK287" s="197">
        <f t="shared" si="69"/>
        <v>0</v>
      </c>
      <c r="AL287" s="197" t="str">
        <f t="shared" si="70"/>
        <v/>
      </c>
      <c r="AM287" s="10">
        <f t="shared" si="80"/>
        <v>0</v>
      </c>
      <c r="AN287" s="10" t="str">
        <f t="shared" si="81"/>
        <v/>
      </c>
    </row>
    <row r="288" spans="1:40" s="6" customFormat="1" ht="34.5" customHeight="1">
      <c r="A288" s="92">
        <f t="shared" si="71"/>
        <v>276</v>
      </c>
      <c r="B288" s="98" t="str">
        <f t="shared" si="72"/>
        <v/>
      </c>
      <c r="C288" s="26"/>
      <c r="D288" s="27" t="str">
        <f t="shared" si="73"/>
        <v/>
      </c>
      <c r="E288" s="27" t="str">
        <f t="shared" si="74"/>
        <v/>
      </c>
      <c r="F288" s="173"/>
      <c r="G288" s="28"/>
      <c r="H288" s="28"/>
      <c r="I288" s="29"/>
      <c r="J288" s="30"/>
      <c r="K288" s="31"/>
      <c r="L288" s="30"/>
      <c r="M288" s="31"/>
      <c r="N288" s="32" t="str">
        <f t="shared" si="66"/>
        <v/>
      </c>
      <c r="O288" s="29"/>
      <c r="P288" s="29"/>
      <c r="Q288" s="33" t="str">
        <f t="shared" si="75"/>
        <v/>
      </c>
      <c r="R288" s="35"/>
      <c r="S288" s="36" t="str">
        <f t="shared" si="76"/>
        <v/>
      </c>
      <c r="T288" s="36" t="str">
        <f t="shared" si="77"/>
        <v/>
      </c>
      <c r="U288" s="63"/>
      <c r="V288" s="64"/>
      <c r="W288" s="37"/>
      <c r="X288" s="63"/>
      <c r="Y288" s="67" t="str">
        <f t="shared" si="67"/>
        <v/>
      </c>
      <c r="Z288" s="38" t="str">
        <f t="shared" si="78"/>
        <v/>
      </c>
      <c r="AA288" s="63"/>
      <c r="AB288" s="76" t="str">
        <f t="shared" si="79"/>
        <v/>
      </c>
      <c r="AC288" s="34"/>
      <c r="AD288" s="28"/>
      <c r="AE288" s="78"/>
      <c r="AF288" s="112"/>
      <c r="AG288" s="175"/>
      <c r="AH288" s="176"/>
      <c r="AJ288" s="197" t="str">
        <f t="shared" si="68"/>
        <v/>
      </c>
      <c r="AK288" s="197">
        <f t="shared" si="69"/>
        <v>0</v>
      </c>
      <c r="AL288" s="197" t="str">
        <f t="shared" si="70"/>
        <v/>
      </c>
      <c r="AM288" s="10">
        <f t="shared" si="80"/>
        <v>0</v>
      </c>
      <c r="AN288" s="10" t="str">
        <f t="shared" si="81"/>
        <v/>
      </c>
    </row>
    <row r="289" spans="1:40" s="6" customFormat="1" ht="34.5" customHeight="1">
      <c r="A289" s="92">
        <f t="shared" si="71"/>
        <v>277</v>
      </c>
      <c r="B289" s="98" t="str">
        <f t="shared" si="72"/>
        <v/>
      </c>
      <c r="C289" s="26"/>
      <c r="D289" s="27" t="str">
        <f t="shared" si="73"/>
        <v/>
      </c>
      <c r="E289" s="27" t="str">
        <f t="shared" si="74"/>
        <v/>
      </c>
      <c r="F289" s="173"/>
      <c r="G289" s="28"/>
      <c r="H289" s="28"/>
      <c r="I289" s="29"/>
      <c r="J289" s="30"/>
      <c r="K289" s="31"/>
      <c r="L289" s="30"/>
      <c r="M289" s="31"/>
      <c r="N289" s="32" t="str">
        <f t="shared" si="66"/>
        <v/>
      </c>
      <c r="O289" s="29"/>
      <c r="P289" s="29"/>
      <c r="Q289" s="33" t="str">
        <f t="shared" si="75"/>
        <v/>
      </c>
      <c r="R289" s="35"/>
      <c r="S289" s="36" t="str">
        <f t="shared" si="76"/>
        <v/>
      </c>
      <c r="T289" s="36" t="str">
        <f t="shared" si="77"/>
        <v/>
      </c>
      <c r="U289" s="63"/>
      <c r="V289" s="64"/>
      <c r="W289" s="37"/>
      <c r="X289" s="63"/>
      <c r="Y289" s="67" t="str">
        <f t="shared" si="67"/>
        <v/>
      </c>
      <c r="Z289" s="38" t="str">
        <f t="shared" si="78"/>
        <v/>
      </c>
      <c r="AA289" s="63"/>
      <c r="AB289" s="76" t="str">
        <f t="shared" si="79"/>
        <v/>
      </c>
      <c r="AC289" s="34"/>
      <c r="AD289" s="28"/>
      <c r="AE289" s="78"/>
      <c r="AF289" s="112"/>
      <c r="AG289" s="175"/>
      <c r="AH289" s="176"/>
      <c r="AJ289" s="197" t="str">
        <f t="shared" si="68"/>
        <v/>
      </c>
      <c r="AK289" s="197">
        <f t="shared" si="69"/>
        <v>0</v>
      </c>
      <c r="AL289" s="197" t="str">
        <f t="shared" si="70"/>
        <v/>
      </c>
      <c r="AM289" s="10">
        <f t="shared" si="80"/>
        <v>0</v>
      </c>
      <c r="AN289" s="10" t="str">
        <f t="shared" si="81"/>
        <v/>
      </c>
    </row>
    <row r="290" spans="1:40" s="6" customFormat="1" ht="34.5" customHeight="1">
      <c r="A290" s="92">
        <f t="shared" si="71"/>
        <v>278</v>
      </c>
      <c r="B290" s="98" t="str">
        <f t="shared" si="72"/>
        <v/>
      </c>
      <c r="C290" s="26"/>
      <c r="D290" s="27" t="str">
        <f t="shared" si="73"/>
        <v/>
      </c>
      <c r="E290" s="27" t="str">
        <f t="shared" si="74"/>
        <v/>
      </c>
      <c r="F290" s="173"/>
      <c r="G290" s="28"/>
      <c r="H290" s="28"/>
      <c r="I290" s="29"/>
      <c r="J290" s="30"/>
      <c r="K290" s="31"/>
      <c r="L290" s="30"/>
      <c r="M290" s="31"/>
      <c r="N290" s="32" t="str">
        <f t="shared" si="66"/>
        <v/>
      </c>
      <c r="O290" s="29"/>
      <c r="P290" s="29"/>
      <c r="Q290" s="33" t="str">
        <f t="shared" si="75"/>
        <v/>
      </c>
      <c r="R290" s="35"/>
      <c r="S290" s="36" t="str">
        <f t="shared" si="76"/>
        <v/>
      </c>
      <c r="T290" s="36" t="str">
        <f t="shared" si="77"/>
        <v/>
      </c>
      <c r="U290" s="63"/>
      <c r="V290" s="64"/>
      <c r="W290" s="37"/>
      <c r="X290" s="63"/>
      <c r="Y290" s="67" t="str">
        <f t="shared" si="67"/>
        <v/>
      </c>
      <c r="Z290" s="38" t="str">
        <f t="shared" si="78"/>
        <v/>
      </c>
      <c r="AA290" s="63"/>
      <c r="AB290" s="76" t="str">
        <f t="shared" si="79"/>
        <v/>
      </c>
      <c r="AC290" s="34"/>
      <c r="AD290" s="28"/>
      <c r="AE290" s="78"/>
      <c r="AF290" s="112"/>
      <c r="AG290" s="175"/>
      <c r="AH290" s="176"/>
      <c r="AJ290" s="197" t="str">
        <f t="shared" si="68"/>
        <v/>
      </c>
      <c r="AK290" s="197">
        <f t="shared" si="69"/>
        <v>0</v>
      </c>
      <c r="AL290" s="197" t="str">
        <f t="shared" si="70"/>
        <v/>
      </c>
      <c r="AM290" s="10">
        <f t="shared" si="80"/>
        <v>0</v>
      </c>
      <c r="AN290" s="10" t="str">
        <f t="shared" si="81"/>
        <v/>
      </c>
    </row>
    <row r="291" spans="1:40" s="6" customFormat="1" ht="34.5" customHeight="1">
      <c r="A291" s="92">
        <f t="shared" si="71"/>
        <v>279</v>
      </c>
      <c r="B291" s="98" t="str">
        <f t="shared" si="72"/>
        <v/>
      </c>
      <c r="C291" s="26"/>
      <c r="D291" s="27" t="str">
        <f t="shared" si="73"/>
        <v/>
      </c>
      <c r="E291" s="27" t="str">
        <f t="shared" si="74"/>
        <v/>
      </c>
      <c r="F291" s="173"/>
      <c r="G291" s="28"/>
      <c r="H291" s="28"/>
      <c r="I291" s="29"/>
      <c r="J291" s="30"/>
      <c r="K291" s="31"/>
      <c r="L291" s="30"/>
      <c r="M291" s="31"/>
      <c r="N291" s="32" t="str">
        <f t="shared" si="66"/>
        <v/>
      </c>
      <c r="O291" s="29"/>
      <c r="P291" s="29"/>
      <c r="Q291" s="33" t="str">
        <f t="shared" si="75"/>
        <v/>
      </c>
      <c r="R291" s="35"/>
      <c r="S291" s="36" t="str">
        <f t="shared" si="76"/>
        <v/>
      </c>
      <c r="T291" s="36" t="str">
        <f t="shared" si="77"/>
        <v/>
      </c>
      <c r="U291" s="63"/>
      <c r="V291" s="64"/>
      <c r="W291" s="37"/>
      <c r="X291" s="63"/>
      <c r="Y291" s="67" t="str">
        <f t="shared" si="67"/>
        <v/>
      </c>
      <c r="Z291" s="38" t="str">
        <f t="shared" si="78"/>
        <v/>
      </c>
      <c r="AA291" s="63"/>
      <c r="AB291" s="76" t="str">
        <f t="shared" si="79"/>
        <v/>
      </c>
      <c r="AC291" s="34"/>
      <c r="AD291" s="28"/>
      <c r="AE291" s="78"/>
      <c r="AF291" s="112"/>
      <c r="AG291" s="175"/>
      <c r="AH291" s="176"/>
      <c r="AJ291" s="197" t="str">
        <f t="shared" si="68"/>
        <v/>
      </c>
      <c r="AK291" s="197">
        <f t="shared" si="69"/>
        <v>0</v>
      </c>
      <c r="AL291" s="197" t="str">
        <f t="shared" si="70"/>
        <v/>
      </c>
      <c r="AM291" s="10">
        <f t="shared" si="80"/>
        <v>0</v>
      </c>
      <c r="AN291" s="10" t="str">
        <f t="shared" si="81"/>
        <v/>
      </c>
    </row>
    <row r="292" spans="1:40" s="6" customFormat="1" ht="34.5" customHeight="1">
      <c r="A292" s="92">
        <f t="shared" si="71"/>
        <v>280</v>
      </c>
      <c r="B292" s="98" t="str">
        <f t="shared" si="72"/>
        <v/>
      </c>
      <c r="C292" s="26"/>
      <c r="D292" s="27" t="str">
        <f t="shared" si="73"/>
        <v/>
      </c>
      <c r="E292" s="27" t="str">
        <f t="shared" si="74"/>
        <v/>
      </c>
      <c r="F292" s="173"/>
      <c r="G292" s="28"/>
      <c r="H292" s="28"/>
      <c r="I292" s="29"/>
      <c r="J292" s="30"/>
      <c r="K292" s="31"/>
      <c r="L292" s="30"/>
      <c r="M292" s="31"/>
      <c r="N292" s="32" t="str">
        <f t="shared" si="66"/>
        <v/>
      </c>
      <c r="O292" s="29"/>
      <c r="P292" s="29"/>
      <c r="Q292" s="33" t="str">
        <f t="shared" si="75"/>
        <v/>
      </c>
      <c r="R292" s="35"/>
      <c r="S292" s="36" t="str">
        <f t="shared" si="76"/>
        <v/>
      </c>
      <c r="T292" s="36" t="str">
        <f t="shared" si="77"/>
        <v/>
      </c>
      <c r="U292" s="63"/>
      <c r="V292" s="64"/>
      <c r="W292" s="37"/>
      <c r="X292" s="63"/>
      <c r="Y292" s="67" t="str">
        <f t="shared" si="67"/>
        <v/>
      </c>
      <c r="Z292" s="38" t="str">
        <f t="shared" si="78"/>
        <v/>
      </c>
      <c r="AA292" s="63"/>
      <c r="AB292" s="76" t="str">
        <f t="shared" si="79"/>
        <v/>
      </c>
      <c r="AC292" s="34"/>
      <c r="AD292" s="28"/>
      <c r="AE292" s="78"/>
      <c r="AF292" s="112"/>
      <c r="AG292" s="175"/>
      <c r="AH292" s="176"/>
      <c r="AJ292" s="197" t="str">
        <f t="shared" si="68"/>
        <v/>
      </c>
      <c r="AK292" s="197">
        <f t="shared" si="69"/>
        <v>0</v>
      </c>
      <c r="AL292" s="197" t="str">
        <f t="shared" si="70"/>
        <v/>
      </c>
      <c r="AM292" s="10">
        <f t="shared" si="80"/>
        <v>0</v>
      </c>
      <c r="AN292" s="10" t="str">
        <f t="shared" si="81"/>
        <v/>
      </c>
    </row>
    <row r="293" spans="1:40" s="6" customFormat="1" ht="34.5" customHeight="1">
      <c r="A293" s="92">
        <f t="shared" si="71"/>
        <v>281</v>
      </c>
      <c r="B293" s="98" t="str">
        <f t="shared" si="72"/>
        <v/>
      </c>
      <c r="C293" s="26"/>
      <c r="D293" s="27" t="str">
        <f t="shared" si="73"/>
        <v/>
      </c>
      <c r="E293" s="27" t="str">
        <f t="shared" si="74"/>
        <v/>
      </c>
      <c r="F293" s="173"/>
      <c r="G293" s="28"/>
      <c r="H293" s="28"/>
      <c r="I293" s="29"/>
      <c r="J293" s="30"/>
      <c r="K293" s="31"/>
      <c r="L293" s="30"/>
      <c r="M293" s="31"/>
      <c r="N293" s="32" t="str">
        <f t="shared" si="66"/>
        <v/>
      </c>
      <c r="O293" s="29"/>
      <c r="P293" s="29"/>
      <c r="Q293" s="33" t="str">
        <f t="shared" si="75"/>
        <v/>
      </c>
      <c r="R293" s="35"/>
      <c r="S293" s="36" t="str">
        <f t="shared" si="76"/>
        <v/>
      </c>
      <c r="T293" s="36" t="str">
        <f t="shared" si="77"/>
        <v/>
      </c>
      <c r="U293" s="63"/>
      <c r="V293" s="64"/>
      <c r="W293" s="37"/>
      <c r="X293" s="63"/>
      <c r="Y293" s="67" t="str">
        <f t="shared" si="67"/>
        <v/>
      </c>
      <c r="Z293" s="38" t="str">
        <f t="shared" si="78"/>
        <v/>
      </c>
      <c r="AA293" s="63"/>
      <c r="AB293" s="76" t="str">
        <f t="shared" si="79"/>
        <v/>
      </c>
      <c r="AC293" s="34"/>
      <c r="AD293" s="28"/>
      <c r="AE293" s="78"/>
      <c r="AF293" s="112"/>
      <c r="AG293" s="175"/>
      <c r="AH293" s="176"/>
      <c r="AJ293" s="197" t="str">
        <f t="shared" si="68"/>
        <v/>
      </c>
      <c r="AK293" s="197">
        <f t="shared" si="69"/>
        <v>0</v>
      </c>
      <c r="AL293" s="197" t="str">
        <f t="shared" si="70"/>
        <v/>
      </c>
      <c r="AM293" s="10">
        <f t="shared" si="80"/>
        <v>0</v>
      </c>
      <c r="AN293" s="10" t="str">
        <f t="shared" si="81"/>
        <v/>
      </c>
    </row>
    <row r="294" spans="1:40" s="6" customFormat="1" ht="34.5" customHeight="1">
      <c r="A294" s="92">
        <f t="shared" si="71"/>
        <v>282</v>
      </c>
      <c r="B294" s="98" t="str">
        <f t="shared" si="72"/>
        <v/>
      </c>
      <c r="C294" s="26"/>
      <c r="D294" s="27" t="str">
        <f t="shared" si="73"/>
        <v/>
      </c>
      <c r="E294" s="27" t="str">
        <f t="shared" si="74"/>
        <v/>
      </c>
      <c r="F294" s="173"/>
      <c r="G294" s="28"/>
      <c r="H294" s="28"/>
      <c r="I294" s="29"/>
      <c r="J294" s="30"/>
      <c r="K294" s="31"/>
      <c r="L294" s="30"/>
      <c r="M294" s="31"/>
      <c r="N294" s="32" t="str">
        <f t="shared" si="66"/>
        <v/>
      </c>
      <c r="O294" s="29"/>
      <c r="P294" s="29"/>
      <c r="Q294" s="33" t="str">
        <f t="shared" si="75"/>
        <v/>
      </c>
      <c r="R294" s="35"/>
      <c r="S294" s="36" t="str">
        <f t="shared" si="76"/>
        <v/>
      </c>
      <c r="T294" s="36" t="str">
        <f t="shared" si="77"/>
        <v/>
      </c>
      <c r="U294" s="63"/>
      <c r="V294" s="64"/>
      <c r="W294" s="37"/>
      <c r="X294" s="63"/>
      <c r="Y294" s="67" t="str">
        <f t="shared" si="67"/>
        <v/>
      </c>
      <c r="Z294" s="38" t="str">
        <f t="shared" si="78"/>
        <v/>
      </c>
      <c r="AA294" s="63"/>
      <c r="AB294" s="76" t="str">
        <f t="shared" si="79"/>
        <v/>
      </c>
      <c r="AC294" s="34"/>
      <c r="AD294" s="28"/>
      <c r="AE294" s="78"/>
      <c r="AF294" s="112"/>
      <c r="AG294" s="175"/>
      <c r="AH294" s="176"/>
      <c r="AJ294" s="197" t="str">
        <f t="shared" si="68"/>
        <v/>
      </c>
      <c r="AK294" s="197">
        <f t="shared" si="69"/>
        <v>0</v>
      </c>
      <c r="AL294" s="197" t="str">
        <f t="shared" si="70"/>
        <v/>
      </c>
      <c r="AM294" s="10">
        <f t="shared" si="80"/>
        <v>0</v>
      </c>
      <c r="AN294" s="10" t="str">
        <f t="shared" si="81"/>
        <v/>
      </c>
    </row>
    <row r="295" spans="1:40" s="6" customFormat="1" ht="34.5" customHeight="1">
      <c r="A295" s="92">
        <f t="shared" si="71"/>
        <v>283</v>
      </c>
      <c r="B295" s="98" t="str">
        <f t="shared" si="72"/>
        <v/>
      </c>
      <c r="C295" s="26"/>
      <c r="D295" s="27" t="str">
        <f t="shared" si="73"/>
        <v/>
      </c>
      <c r="E295" s="27" t="str">
        <f t="shared" si="74"/>
        <v/>
      </c>
      <c r="F295" s="173"/>
      <c r="G295" s="28"/>
      <c r="H295" s="28"/>
      <c r="I295" s="29"/>
      <c r="J295" s="30"/>
      <c r="K295" s="31"/>
      <c r="L295" s="30"/>
      <c r="M295" s="31"/>
      <c r="N295" s="32" t="str">
        <f t="shared" si="66"/>
        <v/>
      </c>
      <c r="O295" s="29"/>
      <c r="P295" s="29"/>
      <c r="Q295" s="33" t="str">
        <f t="shared" si="75"/>
        <v/>
      </c>
      <c r="R295" s="35"/>
      <c r="S295" s="36" t="str">
        <f t="shared" si="76"/>
        <v/>
      </c>
      <c r="T295" s="36" t="str">
        <f t="shared" si="77"/>
        <v/>
      </c>
      <c r="U295" s="63"/>
      <c r="V295" s="64"/>
      <c r="W295" s="37"/>
      <c r="X295" s="63"/>
      <c r="Y295" s="67" t="str">
        <f t="shared" si="67"/>
        <v/>
      </c>
      <c r="Z295" s="38" t="str">
        <f t="shared" si="78"/>
        <v/>
      </c>
      <c r="AA295" s="63"/>
      <c r="AB295" s="76" t="str">
        <f t="shared" si="79"/>
        <v/>
      </c>
      <c r="AC295" s="34"/>
      <c r="AD295" s="28"/>
      <c r="AE295" s="78"/>
      <c r="AF295" s="112"/>
      <c r="AG295" s="175"/>
      <c r="AH295" s="176"/>
      <c r="AJ295" s="197" t="str">
        <f t="shared" si="68"/>
        <v/>
      </c>
      <c r="AK295" s="197">
        <f t="shared" si="69"/>
        <v>0</v>
      </c>
      <c r="AL295" s="197" t="str">
        <f t="shared" si="70"/>
        <v/>
      </c>
      <c r="AM295" s="10">
        <f t="shared" si="80"/>
        <v>0</v>
      </c>
      <c r="AN295" s="10" t="str">
        <f t="shared" si="81"/>
        <v/>
      </c>
    </row>
    <row r="296" spans="1:40" s="6" customFormat="1" ht="34.5" customHeight="1">
      <c r="A296" s="92">
        <f t="shared" si="71"/>
        <v>284</v>
      </c>
      <c r="B296" s="98" t="str">
        <f t="shared" si="72"/>
        <v/>
      </c>
      <c r="C296" s="26"/>
      <c r="D296" s="27" t="str">
        <f t="shared" si="73"/>
        <v/>
      </c>
      <c r="E296" s="27" t="str">
        <f t="shared" si="74"/>
        <v/>
      </c>
      <c r="F296" s="173"/>
      <c r="G296" s="28"/>
      <c r="H296" s="28"/>
      <c r="I296" s="29"/>
      <c r="J296" s="30"/>
      <c r="K296" s="31"/>
      <c r="L296" s="30"/>
      <c r="M296" s="31"/>
      <c r="N296" s="32" t="str">
        <f t="shared" si="66"/>
        <v/>
      </c>
      <c r="O296" s="29"/>
      <c r="P296" s="29"/>
      <c r="Q296" s="33" t="str">
        <f t="shared" si="75"/>
        <v/>
      </c>
      <c r="R296" s="35"/>
      <c r="S296" s="36" t="str">
        <f t="shared" si="76"/>
        <v/>
      </c>
      <c r="T296" s="36" t="str">
        <f t="shared" si="77"/>
        <v/>
      </c>
      <c r="U296" s="63"/>
      <c r="V296" s="64"/>
      <c r="W296" s="37"/>
      <c r="X296" s="63"/>
      <c r="Y296" s="67" t="str">
        <f t="shared" si="67"/>
        <v/>
      </c>
      <c r="Z296" s="38" t="str">
        <f t="shared" si="78"/>
        <v/>
      </c>
      <c r="AA296" s="63"/>
      <c r="AB296" s="76" t="str">
        <f t="shared" si="79"/>
        <v/>
      </c>
      <c r="AC296" s="34"/>
      <c r="AD296" s="28"/>
      <c r="AE296" s="78"/>
      <c r="AF296" s="112"/>
      <c r="AG296" s="175"/>
      <c r="AH296" s="176"/>
      <c r="AJ296" s="197" t="str">
        <f t="shared" si="68"/>
        <v/>
      </c>
      <c r="AK296" s="197">
        <f t="shared" si="69"/>
        <v>0</v>
      </c>
      <c r="AL296" s="197" t="str">
        <f t="shared" si="70"/>
        <v/>
      </c>
      <c r="AM296" s="10">
        <f t="shared" si="80"/>
        <v>0</v>
      </c>
      <c r="AN296" s="10" t="str">
        <f t="shared" si="81"/>
        <v/>
      </c>
    </row>
    <row r="297" spans="1:40" s="6" customFormat="1" ht="34.5" customHeight="1">
      <c r="A297" s="92">
        <f t="shared" si="71"/>
        <v>285</v>
      </c>
      <c r="B297" s="98" t="str">
        <f t="shared" si="72"/>
        <v/>
      </c>
      <c r="C297" s="26"/>
      <c r="D297" s="27" t="str">
        <f t="shared" si="73"/>
        <v/>
      </c>
      <c r="E297" s="27" t="str">
        <f t="shared" si="74"/>
        <v/>
      </c>
      <c r="F297" s="173"/>
      <c r="G297" s="28"/>
      <c r="H297" s="28"/>
      <c r="I297" s="29"/>
      <c r="J297" s="30"/>
      <c r="K297" s="31"/>
      <c r="L297" s="30"/>
      <c r="M297" s="31"/>
      <c r="N297" s="32" t="str">
        <f t="shared" si="66"/>
        <v/>
      </c>
      <c r="O297" s="29"/>
      <c r="P297" s="29"/>
      <c r="Q297" s="33" t="str">
        <f t="shared" si="75"/>
        <v/>
      </c>
      <c r="R297" s="35"/>
      <c r="S297" s="36" t="str">
        <f t="shared" si="76"/>
        <v/>
      </c>
      <c r="T297" s="36" t="str">
        <f t="shared" si="77"/>
        <v/>
      </c>
      <c r="U297" s="63"/>
      <c r="V297" s="64"/>
      <c r="W297" s="37"/>
      <c r="X297" s="63"/>
      <c r="Y297" s="67" t="str">
        <f t="shared" si="67"/>
        <v/>
      </c>
      <c r="Z297" s="38" t="str">
        <f t="shared" si="78"/>
        <v/>
      </c>
      <c r="AA297" s="63"/>
      <c r="AB297" s="76" t="str">
        <f t="shared" si="79"/>
        <v/>
      </c>
      <c r="AC297" s="34"/>
      <c r="AD297" s="28"/>
      <c r="AE297" s="78"/>
      <c r="AF297" s="112"/>
      <c r="AG297" s="175"/>
      <c r="AH297" s="176"/>
      <c r="AJ297" s="197" t="str">
        <f t="shared" si="68"/>
        <v/>
      </c>
      <c r="AK297" s="197">
        <f t="shared" si="69"/>
        <v>0</v>
      </c>
      <c r="AL297" s="197" t="str">
        <f t="shared" si="70"/>
        <v/>
      </c>
      <c r="AM297" s="10">
        <f t="shared" si="80"/>
        <v>0</v>
      </c>
      <c r="AN297" s="10" t="str">
        <f t="shared" si="81"/>
        <v/>
      </c>
    </row>
    <row r="298" spans="1:40" s="6" customFormat="1" ht="34.5" customHeight="1">
      <c r="A298" s="92">
        <f t="shared" si="71"/>
        <v>286</v>
      </c>
      <c r="B298" s="98" t="str">
        <f t="shared" si="72"/>
        <v/>
      </c>
      <c r="C298" s="26"/>
      <c r="D298" s="27" t="str">
        <f t="shared" si="73"/>
        <v/>
      </c>
      <c r="E298" s="27" t="str">
        <f t="shared" si="74"/>
        <v/>
      </c>
      <c r="F298" s="173"/>
      <c r="G298" s="28"/>
      <c r="H298" s="28"/>
      <c r="I298" s="29"/>
      <c r="J298" s="30"/>
      <c r="K298" s="31"/>
      <c r="L298" s="30"/>
      <c r="M298" s="31"/>
      <c r="N298" s="32" t="str">
        <f t="shared" si="66"/>
        <v/>
      </c>
      <c r="O298" s="29"/>
      <c r="P298" s="29"/>
      <c r="Q298" s="33" t="str">
        <f t="shared" si="75"/>
        <v/>
      </c>
      <c r="R298" s="35"/>
      <c r="S298" s="36" t="str">
        <f t="shared" si="76"/>
        <v/>
      </c>
      <c r="T298" s="36" t="str">
        <f t="shared" si="77"/>
        <v/>
      </c>
      <c r="U298" s="63"/>
      <c r="V298" s="64"/>
      <c r="W298" s="37"/>
      <c r="X298" s="63"/>
      <c r="Y298" s="67" t="str">
        <f t="shared" si="67"/>
        <v/>
      </c>
      <c r="Z298" s="38" t="str">
        <f t="shared" si="78"/>
        <v/>
      </c>
      <c r="AA298" s="63"/>
      <c r="AB298" s="76" t="str">
        <f t="shared" si="79"/>
        <v/>
      </c>
      <c r="AC298" s="34"/>
      <c r="AD298" s="28"/>
      <c r="AE298" s="78"/>
      <c r="AF298" s="112"/>
      <c r="AG298" s="175"/>
      <c r="AH298" s="176"/>
      <c r="AJ298" s="197" t="str">
        <f t="shared" si="68"/>
        <v/>
      </c>
      <c r="AK298" s="197">
        <f t="shared" si="69"/>
        <v>0</v>
      </c>
      <c r="AL298" s="197" t="str">
        <f t="shared" si="70"/>
        <v/>
      </c>
      <c r="AM298" s="10">
        <f t="shared" si="80"/>
        <v>0</v>
      </c>
      <c r="AN298" s="10" t="str">
        <f t="shared" si="81"/>
        <v/>
      </c>
    </row>
    <row r="299" spans="1:40" s="6" customFormat="1" ht="34.5" customHeight="1">
      <c r="A299" s="92">
        <f t="shared" si="71"/>
        <v>287</v>
      </c>
      <c r="B299" s="98" t="str">
        <f t="shared" si="72"/>
        <v/>
      </c>
      <c r="C299" s="26"/>
      <c r="D299" s="27" t="str">
        <f t="shared" si="73"/>
        <v/>
      </c>
      <c r="E299" s="27" t="str">
        <f t="shared" si="74"/>
        <v/>
      </c>
      <c r="F299" s="173"/>
      <c r="G299" s="28"/>
      <c r="H299" s="28"/>
      <c r="I299" s="29"/>
      <c r="J299" s="30"/>
      <c r="K299" s="31"/>
      <c r="L299" s="30"/>
      <c r="M299" s="31"/>
      <c r="N299" s="32" t="str">
        <f t="shared" si="66"/>
        <v/>
      </c>
      <c r="O299" s="29"/>
      <c r="P299" s="29"/>
      <c r="Q299" s="33" t="str">
        <f t="shared" si="75"/>
        <v/>
      </c>
      <c r="R299" s="35"/>
      <c r="S299" s="36" t="str">
        <f t="shared" si="76"/>
        <v/>
      </c>
      <c r="T299" s="36" t="str">
        <f t="shared" si="77"/>
        <v/>
      </c>
      <c r="U299" s="63"/>
      <c r="V299" s="64"/>
      <c r="W299" s="37"/>
      <c r="X299" s="63"/>
      <c r="Y299" s="67" t="str">
        <f t="shared" si="67"/>
        <v/>
      </c>
      <c r="Z299" s="38" t="str">
        <f t="shared" si="78"/>
        <v/>
      </c>
      <c r="AA299" s="63"/>
      <c r="AB299" s="76" t="str">
        <f t="shared" si="79"/>
        <v/>
      </c>
      <c r="AC299" s="34"/>
      <c r="AD299" s="28"/>
      <c r="AE299" s="78"/>
      <c r="AF299" s="112"/>
      <c r="AG299" s="175"/>
      <c r="AH299" s="176"/>
      <c r="AJ299" s="197" t="str">
        <f t="shared" si="68"/>
        <v/>
      </c>
      <c r="AK299" s="197">
        <f t="shared" si="69"/>
        <v>0</v>
      </c>
      <c r="AL299" s="197" t="str">
        <f t="shared" si="70"/>
        <v/>
      </c>
      <c r="AM299" s="10">
        <f t="shared" si="80"/>
        <v>0</v>
      </c>
      <c r="AN299" s="10" t="str">
        <f t="shared" si="81"/>
        <v/>
      </c>
    </row>
    <row r="300" spans="1:40" s="6" customFormat="1" ht="34.5" customHeight="1">
      <c r="A300" s="92">
        <f t="shared" si="71"/>
        <v>288</v>
      </c>
      <c r="B300" s="98" t="str">
        <f t="shared" si="72"/>
        <v/>
      </c>
      <c r="C300" s="26"/>
      <c r="D300" s="27" t="str">
        <f t="shared" si="73"/>
        <v/>
      </c>
      <c r="E300" s="27" t="str">
        <f t="shared" si="74"/>
        <v/>
      </c>
      <c r="F300" s="173"/>
      <c r="G300" s="28"/>
      <c r="H300" s="28"/>
      <c r="I300" s="29"/>
      <c r="J300" s="30"/>
      <c r="K300" s="31"/>
      <c r="L300" s="30"/>
      <c r="M300" s="31"/>
      <c r="N300" s="32" t="str">
        <f t="shared" si="66"/>
        <v/>
      </c>
      <c r="O300" s="29"/>
      <c r="P300" s="29"/>
      <c r="Q300" s="33" t="str">
        <f t="shared" si="75"/>
        <v/>
      </c>
      <c r="R300" s="35"/>
      <c r="S300" s="36" t="str">
        <f t="shared" si="76"/>
        <v/>
      </c>
      <c r="T300" s="36" t="str">
        <f t="shared" si="77"/>
        <v/>
      </c>
      <c r="U300" s="63"/>
      <c r="V300" s="64"/>
      <c r="W300" s="37"/>
      <c r="X300" s="63"/>
      <c r="Y300" s="67" t="str">
        <f t="shared" si="67"/>
        <v/>
      </c>
      <c r="Z300" s="38" t="str">
        <f t="shared" si="78"/>
        <v/>
      </c>
      <c r="AA300" s="63"/>
      <c r="AB300" s="76" t="str">
        <f t="shared" si="79"/>
        <v/>
      </c>
      <c r="AC300" s="34"/>
      <c r="AD300" s="28"/>
      <c r="AE300" s="78"/>
      <c r="AF300" s="112"/>
      <c r="AG300" s="175"/>
      <c r="AH300" s="176"/>
      <c r="AJ300" s="197" t="str">
        <f t="shared" si="68"/>
        <v/>
      </c>
      <c r="AK300" s="197">
        <f t="shared" si="69"/>
        <v>0</v>
      </c>
      <c r="AL300" s="197" t="str">
        <f t="shared" si="70"/>
        <v/>
      </c>
      <c r="AM300" s="10">
        <f t="shared" si="80"/>
        <v>0</v>
      </c>
      <c r="AN300" s="10" t="str">
        <f t="shared" si="81"/>
        <v/>
      </c>
    </row>
    <row r="301" spans="1:40" s="6" customFormat="1" ht="34.5" customHeight="1">
      <c r="A301" s="92">
        <f t="shared" si="71"/>
        <v>289</v>
      </c>
      <c r="B301" s="98" t="str">
        <f t="shared" si="72"/>
        <v/>
      </c>
      <c r="C301" s="26"/>
      <c r="D301" s="27" t="str">
        <f t="shared" si="73"/>
        <v/>
      </c>
      <c r="E301" s="27" t="str">
        <f t="shared" si="74"/>
        <v/>
      </c>
      <c r="F301" s="173"/>
      <c r="G301" s="28"/>
      <c r="H301" s="28"/>
      <c r="I301" s="29"/>
      <c r="J301" s="30"/>
      <c r="K301" s="31"/>
      <c r="L301" s="30"/>
      <c r="M301" s="31"/>
      <c r="N301" s="32" t="str">
        <f t="shared" si="66"/>
        <v/>
      </c>
      <c r="O301" s="29"/>
      <c r="P301" s="29"/>
      <c r="Q301" s="33" t="str">
        <f t="shared" si="75"/>
        <v/>
      </c>
      <c r="R301" s="35"/>
      <c r="S301" s="36" t="str">
        <f t="shared" si="76"/>
        <v/>
      </c>
      <c r="T301" s="36" t="str">
        <f t="shared" si="77"/>
        <v/>
      </c>
      <c r="U301" s="63"/>
      <c r="V301" s="64"/>
      <c r="W301" s="37"/>
      <c r="X301" s="63"/>
      <c r="Y301" s="67" t="str">
        <f t="shared" si="67"/>
        <v/>
      </c>
      <c r="Z301" s="38" t="str">
        <f t="shared" si="78"/>
        <v/>
      </c>
      <c r="AA301" s="63"/>
      <c r="AB301" s="76" t="str">
        <f t="shared" si="79"/>
        <v/>
      </c>
      <c r="AC301" s="34"/>
      <c r="AD301" s="28"/>
      <c r="AE301" s="78"/>
      <c r="AF301" s="112"/>
      <c r="AG301" s="175"/>
      <c r="AH301" s="176"/>
      <c r="AJ301" s="197" t="str">
        <f t="shared" si="68"/>
        <v/>
      </c>
      <c r="AK301" s="197">
        <f t="shared" si="69"/>
        <v>0</v>
      </c>
      <c r="AL301" s="197" t="str">
        <f t="shared" si="70"/>
        <v/>
      </c>
      <c r="AM301" s="10">
        <f t="shared" si="80"/>
        <v>0</v>
      </c>
      <c r="AN301" s="10" t="str">
        <f t="shared" si="81"/>
        <v/>
      </c>
    </row>
    <row r="302" spans="1:40" s="6" customFormat="1" ht="34.5" customHeight="1">
      <c r="A302" s="92">
        <f t="shared" si="71"/>
        <v>290</v>
      </c>
      <c r="B302" s="98" t="str">
        <f>IF($C302="","","印刷機械")</f>
        <v/>
      </c>
      <c r="C302" s="26"/>
      <c r="D302" s="27" t="str">
        <f t="shared" si="73"/>
        <v/>
      </c>
      <c r="E302" s="27" t="str">
        <f t="shared" si="74"/>
        <v/>
      </c>
      <c r="F302" s="173"/>
      <c r="G302" s="28"/>
      <c r="H302" s="28"/>
      <c r="I302" s="29"/>
      <c r="J302" s="30"/>
      <c r="K302" s="31"/>
      <c r="L302" s="30"/>
      <c r="M302" s="31"/>
      <c r="N302" s="32" t="str">
        <f t="shared" si="66"/>
        <v/>
      </c>
      <c r="O302" s="29"/>
      <c r="P302" s="29"/>
      <c r="Q302" s="33" t="str">
        <f t="shared" si="75"/>
        <v/>
      </c>
      <c r="R302" s="35"/>
      <c r="S302" s="36" t="str">
        <f t="shared" si="76"/>
        <v/>
      </c>
      <c r="T302" s="36" t="str">
        <f t="shared" si="77"/>
        <v/>
      </c>
      <c r="U302" s="63"/>
      <c r="V302" s="64"/>
      <c r="W302" s="37"/>
      <c r="X302" s="63"/>
      <c r="Y302" s="67" t="str">
        <f t="shared" si="67"/>
        <v/>
      </c>
      <c r="Z302" s="38" t="str">
        <f t="shared" si="78"/>
        <v/>
      </c>
      <c r="AA302" s="63"/>
      <c r="AB302" s="76" t="str">
        <f t="shared" si="79"/>
        <v/>
      </c>
      <c r="AC302" s="34"/>
      <c r="AD302" s="28"/>
      <c r="AE302" s="78"/>
      <c r="AF302" s="112"/>
      <c r="AG302" s="175"/>
      <c r="AH302" s="176"/>
      <c r="AJ302" s="197" t="str">
        <f t="shared" si="68"/>
        <v/>
      </c>
      <c r="AK302" s="197">
        <f t="shared" si="69"/>
        <v>0</v>
      </c>
      <c r="AL302" s="197" t="str">
        <f t="shared" si="70"/>
        <v/>
      </c>
      <c r="AM302" s="10">
        <f t="shared" si="80"/>
        <v>0</v>
      </c>
      <c r="AN302" s="10" t="str">
        <f t="shared" si="81"/>
        <v/>
      </c>
    </row>
    <row r="303" spans="1:40" s="6" customFormat="1" ht="34.5" customHeight="1">
      <c r="A303" s="92">
        <f t="shared" si="71"/>
        <v>291</v>
      </c>
      <c r="B303" s="98" t="str">
        <f t="shared" si="72"/>
        <v/>
      </c>
      <c r="C303" s="26"/>
      <c r="D303" s="27" t="str">
        <f t="shared" si="73"/>
        <v/>
      </c>
      <c r="E303" s="27" t="str">
        <f t="shared" si="74"/>
        <v/>
      </c>
      <c r="F303" s="173"/>
      <c r="G303" s="28"/>
      <c r="H303" s="28"/>
      <c r="I303" s="29"/>
      <c r="J303" s="30"/>
      <c r="K303" s="31"/>
      <c r="L303" s="30"/>
      <c r="M303" s="31"/>
      <c r="N303" s="32" t="str">
        <f t="shared" si="66"/>
        <v/>
      </c>
      <c r="O303" s="29"/>
      <c r="P303" s="29"/>
      <c r="Q303" s="33" t="str">
        <f t="shared" si="75"/>
        <v/>
      </c>
      <c r="R303" s="35"/>
      <c r="S303" s="36" t="str">
        <f t="shared" si="76"/>
        <v/>
      </c>
      <c r="T303" s="36" t="str">
        <f t="shared" si="77"/>
        <v/>
      </c>
      <c r="U303" s="63"/>
      <c r="V303" s="64"/>
      <c r="W303" s="37"/>
      <c r="X303" s="63"/>
      <c r="Y303" s="67" t="str">
        <f t="shared" si="67"/>
        <v/>
      </c>
      <c r="Z303" s="38" t="str">
        <f t="shared" si="78"/>
        <v/>
      </c>
      <c r="AA303" s="63"/>
      <c r="AB303" s="76" t="str">
        <f t="shared" si="79"/>
        <v/>
      </c>
      <c r="AC303" s="34"/>
      <c r="AD303" s="28"/>
      <c r="AE303" s="78"/>
      <c r="AF303" s="112"/>
      <c r="AG303" s="175"/>
      <c r="AH303" s="176"/>
      <c r="AJ303" s="197" t="str">
        <f t="shared" si="68"/>
        <v/>
      </c>
      <c r="AK303" s="197">
        <f t="shared" si="69"/>
        <v>0</v>
      </c>
      <c r="AL303" s="197" t="str">
        <f t="shared" si="70"/>
        <v/>
      </c>
      <c r="AM303" s="10">
        <f t="shared" si="80"/>
        <v>0</v>
      </c>
      <c r="AN303" s="10" t="str">
        <f t="shared" si="81"/>
        <v/>
      </c>
    </row>
    <row r="304" spans="1:40" s="6" customFormat="1" ht="34.5" customHeight="1">
      <c r="A304" s="92">
        <f t="shared" si="71"/>
        <v>292</v>
      </c>
      <c r="B304" s="98" t="str">
        <f t="shared" si="72"/>
        <v/>
      </c>
      <c r="C304" s="26"/>
      <c r="D304" s="27" t="str">
        <f t="shared" si="73"/>
        <v/>
      </c>
      <c r="E304" s="27" t="str">
        <f t="shared" si="74"/>
        <v/>
      </c>
      <c r="F304" s="173"/>
      <c r="G304" s="28"/>
      <c r="H304" s="28"/>
      <c r="I304" s="29"/>
      <c r="J304" s="30"/>
      <c r="K304" s="31"/>
      <c r="L304" s="30"/>
      <c r="M304" s="31"/>
      <c r="N304" s="32" t="str">
        <f t="shared" si="66"/>
        <v/>
      </c>
      <c r="O304" s="29"/>
      <c r="P304" s="29"/>
      <c r="Q304" s="33" t="str">
        <f t="shared" si="75"/>
        <v/>
      </c>
      <c r="R304" s="35"/>
      <c r="S304" s="36" t="str">
        <f t="shared" si="76"/>
        <v/>
      </c>
      <c r="T304" s="36" t="str">
        <f t="shared" si="77"/>
        <v/>
      </c>
      <c r="U304" s="63"/>
      <c r="V304" s="64"/>
      <c r="W304" s="37"/>
      <c r="X304" s="63"/>
      <c r="Y304" s="67" t="str">
        <f t="shared" si="67"/>
        <v/>
      </c>
      <c r="Z304" s="38" t="str">
        <f t="shared" si="78"/>
        <v/>
      </c>
      <c r="AA304" s="63"/>
      <c r="AB304" s="76" t="str">
        <f t="shared" si="79"/>
        <v/>
      </c>
      <c r="AC304" s="34"/>
      <c r="AD304" s="28"/>
      <c r="AE304" s="78"/>
      <c r="AF304" s="112"/>
      <c r="AG304" s="175"/>
      <c r="AH304" s="176"/>
      <c r="AJ304" s="197" t="str">
        <f t="shared" si="68"/>
        <v/>
      </c>
      <c r="AK304" s="197">
        <f t="shared" si="69"/>
        <v>0</v>
      </c>
      <c r="AL304" s="197" t="str">
        <f t="shared" si="70"/>
        <v/>
      </c>
      <c r="AM304" s="10">
        <f t="shared" si="80"/>
        <v>0</v>
      </c>
      <c r="AN304" s="10" t="str">
        <f t="shared" si="81"/>
        <v/>
      </c>
    </row>
    <row r="305" spans="1:40" s="6" customFormat="1" ht="34.5" customHeight="1">
      <c r="A305" s="92">
        <f t="shared" si="71"/>
        <v>293</v>
      </c>
      <c r="B305" s="98" t="str">
        <f t="shared" si="72"/>
        <v/>
      </c>
      <c r="C305" s="26"/>
      <c r="D305" s="27" t="str">
        <f t="shared" si="73"/>
        <v/>
      </c>
      <c r="E305" s="27" t="str">
        <f t="shared" si="74"/>
        <v/>
      </c>
      <c r="F305" s="173"/>
      <c r="G305" s="28"/>
      <c r="H305" s="28"/>
      <c r="I305" s="29"/>
      <c r="J305" s="30"/>
      <c r="K305" s="31"/>
      <c r="L305" s="30"/>
      <c r="M305" s="31"/>
      <c r="N305" s="32" t="str">
        <f t="shared" si="66"/>
        <v/>
      </c>
      <c r="O305" s="29"/>
      <c r="P305" s="29"/>
      <c r="Q305" s="33" t="str">
        <f t="shared" si="75"/>
        <v/>
      </c>
      <c r="R305" s="35"/>
      <c r="S305" s="36" t="str">
        <f t="shared" si="76"/>
        <v/>
      </c>
      <c r="T305" s="36" t="str">
        <f t="shared" si="77"/>
        <v/>
      </c>
      <c r="U305" s="63"/>
      <c r="V305" s="64"/>
      <c r="W305" s="37"/>
      <c r="X305" s="63"/>
      <c r="Y305" s="67" t="str">
        <f t="shared" si="67"/>
        <v/>
      </c>
      <c r="Z305" s="38" t="str">
        <f t="shared" si="78"/>
        <v/>
      </c>
      <c r="AA305" s="63"/>
      <c r="AB305" s="76" t="str">
        <f t="shared" si="79"/>
        <v/>
      </c>
      <c r="AC305" s="34"/>
      <c r="AD305" s="28"/>
      <c r="AE305" s="78"/>
      <c r="AF305" s="112"/>
      <c r="AG305" s="175"/>
      <c r="AH305" s="176"/>
      <c r="AJ305" s="197" t="str">
        <f t="shared" si="68"/>
        <v/>
      </c>
      <c r="AK305" s="197">
        <f t="shared" si="69"/>
        <v>0</v>
      </c>
      <c r="AL305" s="197" t="str">
        <f t="shared" si="70"/>
        <v/>
      </c>
      <c r="AM305" s="10">
        <f t="shared" si="80"/>
        <v>0</v>
      </c>
      <c r="AN305" s="10" t="str">
        <f t="shared" si="81"/>
        <v/>
      </c>
    </row>
    <row r="306" spans="1:40" s="6" customFormat="1" ht="34.5" customHeight="1">
      <c r="A306" s="92">
        <f t="shared" si="71"/>
        <v>294</v>
      </c>
      <c r="B306" s="98" t="str">
        <f t="shared" si="72"/>
        <v/>
      </c>
      <c r="C306" s="26"/>
      <c r="D306" s="27" t="str">
        <f t="shared" si="73"/>
        <v/>
      </c>
      <c r="E306" s="27" t="str">
        <f t="shared" si="74"/>
        <v/>
      </c>
      <c r="F306" s="173"/>
      <c r="G306" s="28"/>
      <c r="H306" s="28"/>
      <c r="I306" s="29"/>
      <c r="J306" s="30"/>
      <c r="K306" s="31"/>
      <c r="L306" s="30"/>
      <c r="M306" s="31"/>
      <c r="N306" s="32" t="str">
        <f t="shared" si="66"/>
        <v/>
      </c>
      <c r="O306" s="29"/>
      <c r="P306" s="29"/>
      <c r="Q306" s="33" t="str">
        <f t="shared" si="75"/>
        <v/>
      </c>
      <c r="R306" s="35"/>
      <c r="S306" s="36" t="str">
        <f t="shared" si="76"/>
        <v/>
      </c>
      <c r="T306" s="36" t="str">
        <f t="shared" si="77"/>
        <v/>
      </c>
      <c r="U306" s="63"/>
      <c r="V306" s="64"/>
      <c r="W306" s="37"/>
      <c r="X306" s="63"/>
      <c r="Y306" s="67" t="str">
        <f t="shared" si="67"/>
        <v/>
      </c>
      <c r="Z306" s="38" t="str">
        <f t="shared" si="78"/>
        <v/>
      </c>
      <c r="AA306" s="63"/>
      <c r="AB306" s="76" t="str">
        <f t="shared" si="79"/>
        <v/>
      </c>
      <c r="AC306" s="34"/>
      <c r="AD306" s="28"/>
      <c r="AE306" s="78"/>
      <c r="AF306" s="112"/>
      <c r="AG306" s="175"/>
      <c r="AH306" s="176"/>
      <c r="AJ306" s="197" t="str">
        <f t="shared" si="68"/>
        <v/>
      </c>
      <c r="AK306" s="197">
        <f t="shared" si="69"/>
        <v>0</v>
      </c>
      <c r="AL306" s="197" t="str">
        <f t="shared" si="70"/>
        <v/>
      </c>
      <c r="AM306" s="10">
        <f t="shared" si="80"/>
        <v>0</v>
      </c>
      <c r="AN306" s="10" t="str">
        <f t="shared" si="81"/>
        <v/>
      </c>
    </row>
    <row r="307" spans="1:40" s="6" customFormat="1" ht="34.5" customHeight="1">
      <c r="A307" s="92">
        <f t="shared" si="71"/>
        <v>295</v>
      </c>
      <c r="B307" s="98" t="str">
        <f t="shared" si="72"/>
        <v/>
      </c>
      <c r="C307" s="26"/>
      <c r="D307" s="27" t="str">
        <f t="shared" si="73"/>
        <v/>
      </c>
      <c r="E307" s="27" t="str">
        <f t="shared" si="74"/>
        <v/>
      </c>
      <c r="F307" s="173"/>
      <c r="G307" s="28"/>
      <c r="H307" s="28"/>
      <c r="I307" s="29"/>
      <c r="J307" s="30"/>
      <c r="K307" s="31"/>
      <c r="L307" s="30"/>
      <c r="M307" s="31"/>
      <c r="N307" s="32" t="str">
        <f t="shared" si="66"/>
        <v/>
      </c>
      <c r="O307" s="29"/>
      <c r="P307" s="29"/>
      <c r="Q307" s="33" t="str">
        <f t="shared" si="75"/>
        <v/>
      </c>
      <c r="R307" s="35"/>
      <c r="S307" s="36" t="str">
        <f t="shared" si="76"/>
        <v/>
      </c>
      <c r="T307" s="36" t="str">
        <f t="shared" si="77"/>
        <v/>
      </c>
      <c r="U307" s="63"/>
      <c r="V307" s="64"/>
      <c r="W307" s="37"/>
      <c r="X307" s="63"/>
      <c r="Y307" s="67" t="str">
        <f t="shared" si="67"/>
        <v/>
      </c>
      <c r="Z307" s="38" t="str">
        <f t="shared" si="78"/>
        <v/>
      </c>
      <c r="AA307" s="63"/>
      <c r="AB307" s="76" t="str">
        <f t="shared" si="79"/>
        <v/>
      </c>
      <c r="AC307" s="34"/>
      <c r="AD307" s="28"/>
      <c r="AE307" s="78"/>
      <c r="AF307" s="112"/>
      <c r="AG307" s="175"/>
      <c r="AH307" s="176"/>
      <c r="AJ307" s="197" t="str">
        <f t="shared" si="68"/>
        <v/>
      </c>
      <c r="AK307" s="197">
        <f t="shared" si="69"/>
        <v>0</v>
      </c>
      <c r="AL307" s="197" t="str">
        <f t="shared" si="70"/>
        <v/>
      </c>
      <c r="AM307" s="10">
        <f t="shared" si="80"/>
        <v>0</v>
      </c>
      <c r="AN307" s="10" t="str">
        <f t="shared" si="81"/>
        <v/>
      </c>
    </row>
    <row r="308" spans="1:40" s="6" customFormat="1" ht="34.5" customHeight="1">
      <c r="A308" s="92">
        <f t="shared" si="71"/>
        <v>296</v>
      </c>
      <c r="B308" s="98" t="str">
        <f t="shared" si="72"/>
        <v/>
      </c>
      <c r="C308" s="26"/>
      <c r="D308" s="27" t="str">
        <f t="shared" si="73"/>
        <v/>
      </c>
      <c r="E308" s="27" t="str">
        <f t="shared" si="74"/>
        <v/>
      </c>
      <c r="F308" s="173"/>
      <c r="G308" s="28"/>
      <c r="H308" s="28"/>
      <c r="I308" s="29"/>
      <c r="J308" s="30"/>
      <c r="K308" s="31"/>
      <c r="L308" s="30"/>
      <c r="M308" s="31"/>
      <c r="N308" s="32" t="str">
        <f t="shared" si="66"/>
        <v/>
      </c>
      <c r="O308" s="29"/>
      <c r="P308" s="29"/>
      <c r="Q308" s="33" t="str">
        <f t="shared" si="75"/>
        <v/>
      </c>
      <c r="R308" s="35"/>
      <c r="S308" s="36" t="str">
        <f t="shared" si="76"/>
        <v/>
      </c>
      <c r="T308" s="36" t="str">
        <f t="shared" si="77"/>
        <v/>
      </c>
      <c r="U308" s="63"/>
      <c r="V308" s="64"/>
      <c r="W308" s="37"/>
      <c r="X308" s="63"/>
      <c r="Y308" s="67" t="str">
        <f t="shared" si="67"/>
        <v/>
      </c>
      <c r="Z308" s="38" t="str">
        <f t="shared" si="78"/>
        <v/>
      </c>
      <c r="AA308" s="63"/>
      <c r="AB308" s="76" t="str">
        <f t="shared" si="79"/>
        <v/>
      </c>
      <c r="AC308" s="34"/>
      <c r="AD308" s="28"/>
      <c r="AE308" s="78"/>
      <c r="AF308" s="112"/>
      <c r="AG308" s="175"/>
      <c r="AH308" s="176"/>
      <c r="AJ308" s="197" t="str">
        <f t="shared" si="68"/>
        <v/>
      </c>
      <c r="AK308" s="197">
        <f t="shared" si="69"/>
        <v>0</v>
      </c>
      <c r="AL308" s="197" t="str">
        <f t="shared" si="70"/>
        <v/>
      </c>
      <c r="AM308" s="10">
        <f t="shared" si="80"/>
        <v>0</v>
      </c>
      <c r="AN308" s="10" t="str">
        <f t="shared" si="81"/>
        <v/>
      </c>
    </row>
    <row r="309" spans="1:40" s="6" customFormat="1" ht="34.5" customHeight="1">
      <c r="A309" s="92">
        <f t="shared" si="71"/>
        <v>297</v>
      </c>
      <c r="B309" s="98" t="str">
        <f t="shared" si="72"/>
        <v/>
      </c>
      <c r="C309" s="26"/>
      <c r="D309" s="27" t="str">
        <f t="shared" si="73"/>
        <v/>
      </c>
      <c r="E309" s="27" t="str">
        <f t="shared" si="74"/>
        <v/>
      </c>
      <c r="F309" s="173"/>
      <c r="G309" s="28"/>
      <c r="H309" s="28"/>
      <c r="I309" s="29"/>
      <c r="J309" s="30"/>
      <c r="K309" s="31"/>
      <c r="L309" s="30"/>
      <c r="M309" s="31"/>
      <c r="N309" s="32" t="str">
        <f t="shared" si="66"/>
        <v/>
      </c>
      <c r="O309" s="29"/>
      <c r="P309" s="29"/>
      <c r="Q309" s="33" t="str">
        <f t="shared" si="75"/>
        <v/>
      </c>
      <c r="R309" s="35"/>
      <c r="S309" s="36" t="str">
        <f t="shared" si="76"/>
        <v/>
      </c>
      <c r="T309" s="36" t="str">
        <f t="shared" si="77"/>
        <v/>
      </c>
      <c r="U309" s="63"/>
      <c r="V309" s="64"/>
      <c r="W309" s="37"/>
      <c r="X309" s="63"/>
      <c r="Y309" s="67" t="str">
        <f t="shared" si="67"/>
        <v/>
      </c>
      <c r="Z309" s="38" t="str">
        <f t="shared" si="78"/>
        <v/>
      </c>
      <c r="AA309" s="63"/>
      <c r="AB309" s="76" t="str">
        <f t="shared" si="79"/>
        <v/>
      </c>
      <c r="AC309" s="34"/>
      <c r="AD309" s="28"/>
      <c r="AE309" s="78"/>
      <c r="AF309" s="112"/>
      <c r="AG309" s="175"/>
      <c r="AH309" s="176"/>
      <c r="AJ309" s="197" t="str">
        <f t="shared" si="68"/>
        <v/>
      </c>
      <c r="AK309" s="197">
        <f t="shared" si="69"/>
        <v>0</v>
      </c>
      <c r="AL309" s="197" t="str">
        <f t="shared" si="70"/>
        <v/>
      </c>
      <c r="AM309" s="10">
        <f t="shared" si="80"/>
        <v>0</v>
      </c>
      <c r="AN309" s="10" t="str">
        <f t="shared" si="81"/>
        <v/>
      </c>
    </row>
    <row r="310" spans="1:40" s="6" customFormat="1" ht="34.5" customHeight="1">
      <c r="A310" s="92">
        <f t="shared" si="71"/>
        <v>298</v>
      </c>
      <c r="B310" s="98" t="str">
        <f t="shared" si="72"/>
        <v/>
      </c>
      <c r="C310" s="26"/>
      <c r="D310" s="27" t="str">
        <f t="shared" si="73"/>
        <v/>
      </c>
      <c r="E310" s="27" t="str">
        <f t="shared" si="74"/>
        <v/>
      </c>
      <c r="F310" s="173"/>
      <c r="G310" s="28"/>
      <c r="H310" s="28"/>
      <c r="I310" s="29"/>
      <c r="J310" s="30"/>
      <c r="K310" s="31"/>
      <c r="L310" s="30"/>
      <c r="M310" s="31"/>
      <c r="N310" s="32" t="str">
        <f t="shared" si="66"/>
        <v/>
      </c>
      <c r="O310" s="29"/>
      <c r="P310" s="29"/>
      <c r="Q310" s="33" t="str">
        <f t="shared" si="75"/>
        <v/>
      </c>
      <c r="R310" s="35"/>
      <c r="S310" s="36" t="str">
        <f t="shared" si="76"/>
        <v/>
      </c>
      <c r="T310" s="36" t="str">
        <f t="shared" si="77"/>
        <v/>
      </c>
      <c r="U310" s="63"/>
      <c r="V310" s="64"/>
      <c r="W310" s="37"/>
      <c r="X310" s="63"/>
      <c r="Y310" s="67" t="str">
        <f t="shared" si="67"/>
        <v/>
      </c>
      <c r="Z310" s="38" t="str">
        <f t="shared" si="78"/>
        <v/>
      </c>
      <c r="AA310" s="63"/>
      <c r="AB310" s="76" t="str">
        <f t="shared" si="79"/>
        <v/>
      </c>
      <c r="AC310" s="34"/>
      <c r="AD310" s="28"/>
      <c r="AE310" s="78"/>
      <c r="AF310" s="112"/>
      <c r="AG310" s="175"/>
      <c r="AH310" s="176"/>
      <c r="AJ310" s="197" t="str">
        <f t="shared" si="68"/>
        <v/>
      </c>
      <c r="AK310" s="197">
        <f t="shared" si="69"/>
        <v>0</v>
      </c>
      <c r="AL310" s="197" t="str">
        <f t="shared" si="70"/>
        <v/>
      </c>
      <c r="AM310" s="10">
        <f t="shared" si="80"/>
        <v>0</v>
      </c>
      <c r="AN310" s="10" t="str">
        <f t="shared" si="81"/>
        <v/>
      </c>
    </row>
    <row r="311" spans="1:40" s="6" customFormat="1" ht="34.5" customHeight="1">
      <c r="A311" s="92">
        <f t="shared" si="71"/>
        <v>299</v>
      </c>
      <c r="B311" s="98" t="str">
        <f t="shared" si="72"/>
        <v/>
      </c>
      <c r="C311" s="26"/>
      <c r="D311" s="27" t="str">
        <f t="shared" si="73"/>
        <v/>
      </c>
      <c r="E311" s="27" t="str">
        <f t="shared" si="74"/>
        <v/>
      </c>
      <c r="F311" s="173"/>
      <c r="G311" s="28"/>
      <c r="H311" s="28"/>
      <c r="I311" s="29"/>
      <c r="J311" s="30"/>
      <c r="K311" s="31"/>
      <c r="L311" s="30"/>
      <c r="M311" s="31"/>
      <c r="N311" s="32" t="str">
        <f t="shared" si="66"/>
        <v/>
      </c>
      <c r="O311" s="29"/>
      <c r="P311" s="29"/>
      <c r="Q311" s="33" t="str">
        <f t="shared" si="75"/>
        <v/>
      </c>
      <c r="R311" s="35"/>
      <c r="S311" s="36" t="str">
        <f t="shared" si="76"/>
        <v/>
      </c>
      <c r="T311" s="36" t="str">
        <f t="shared" si="77"/>
        <v/>
      </c>
      <c r="U311" s="63"/>
      <c r="V311" s="64"/>
      <c r="W311" s="37"/>
      <c r="X311" s="63"/>
      <c r="Y311" s="67" t="str">
        <f t="shared" si="67"/>
        <v/>
      </c>
      <c r="Z311" s="38" t="str">
        <f t="shared" si="78"/>
        <v/>
      </c>
      <c r="AA311" s="63"/>
      <c r="AB311" s="76" t="str">
        <f t="shared" si="79"/>
        <v/>
      </c>
      <c r="AC311" s="34"/>
      <c r="AD311" s="28"/>
      <c r="AE311" s="78"/>
      <c r="AF311" s="112"/>
      <c r="AG311" s="175"/>
      <c r="AH311" s="176"/>
      <c r="AJ311" s="197" t="str">
        <f t="shared" si="68"/>
        <v/>
      </c>
      <c r="AK311" s="197">
        <f t="shared" si="69"/>
        <v>0</v>
      </c>
      <c r="AL311" s="197" t="str">
        <f t="shared" si="70"/>
        <v/>
      </c>
      <c r="AM311" s="10">
        <f t="shared" si="80"/>
        <v>0</v>
      </c>
      <c r="AN311" s="10" t="str">
        <f t="shared" si="81"/>
        <v/>
      </c>
    </row>
    <row r="312" spans="1:40" s="6" customFormat="1" ht="34.5" customHeight="1" thickBot="1">
      <c r="A312" s="93">
        <f t="shared" si="71"/>
        <v>300</v>
      </c>
      <c r="B312" s="99" t="str">
        <f t="shared" si="72"/>
        <v/>
      </c>
      <c r="C312" s="39"/>
      <c r="D312" s="40" t="str">
        <f t="shared" si="73"/>
        <v/>
      </c>
      <c r="E312" s="40" t="str">
        <f t="shared" si="74"/>
        <v/>
      </c>
      <c r="F312" s="174"/>
      <c r="G312" s="41"/>
      <c r="H312" s="41"/>
      <c r="I312" s="42"/>
      <c r="J312" s="43"/>
      <c r="K312" s="44"/>
      <c r="L312" s="43"/>
      <c r="M312" s="44"/>
      <c r="N312" s="45" t="str">
        <f t="shared" si="66"/>
        <v/>
      </c>
      <c r="O312" s="42"/>
      <c r="P312" s="42"/>
      <c r="Q312" s="46" t="str">
        <f t="shared" si="75"/>
        <v/>
      </c>
      <c r="R312" s="42"/>
      <c r="S312" s="48" t="str">
        <f t="shared" si="76"/>
        <v/>
      </c>
      <c r="T312" s="48" t="str">
        <f t="shared" si="77"/>
        <v/>
      </c>
      <c r="U312" s="65"/>
      <c r="V312" s="66"/>
      <c r="W312" s="49"/>
      <c r="X312" s="65"/>
      <c r="Y312" s="68" t="str">
        <f t="shared" si="67"/>
        <v/>
      </c>
      <c r="Z312" s="97" t="str">
        <f t="shared" si="78"/>
        <v/>
      </c>
      <c r="AA312" s="65"/>
      <c r="AB312" s="76" t="str">
        <f t="shared" si="79"/>
        <v/>
      </c>
      <c r="AC312" s="47"/>
      <c r="AD312" s="41"/>
      <c r="AE312" s="79"/>
      <c r="AF312" s="172"/>
      <c r="AG312" s="177"/>
      <c r="AH312" s="178"/>
      <c r="AJ312" s="197" t="str">
        <f t="shared" si="68"/>
        <v/>
      </c>
      <c r="AK312" s="197">
        <f t="shared" si="69"/>
        <v>0</v>
      </c>
      <c r="AL312" s="197" t="str">
        <f t="shared" si="70"/>
        <v/>
      </c>
      <c r="AM312" s="10">
        <f t="shared" si="80"/>
        <v>0</v>
      </c>
      <c r="AN312" s="10" t="str">
        <f t="shared" si="81"/>
        <v/>
      </c>
    </row>
    <row r="313" spans="1:40" ht="13.5">
      <c r="AJ313" s="10">
        <f>SUM(AJ13:AJ312)</f>
        <v>0</v>
      </c>
      <c r="AK313" s="10">
        <f>SUM(AK13:AK312)</f>
        <v>0</v>
      </c>
      <c r="AL313" s="10"/>
      <c r="AM313" s="10" t="str">
        <f>IF(COUNTIF(AM13:AM312,"&gt;=2"),2,"1")</f>
        <v>1</v>
      </c>
      <c r="AN313" s="10" t="str">
        <f>IF(COUNTIF(AN13:AN312,"&gt;=1"),1,"0")</f>
        <v>0</v>
      </c>
    </row>
  </sheetData>
  <sheetProtection algorithmName="SHA-512" hashValue="syp0MglyMikeiLHxS6ZEwso1lsY+GslDQ3Mg9sVk4zcx4wOJl1DYo0lz0/EGFkl2r59RHn+uals13SYipctkww==" saltValue="Uv5q1hB1UHD1xjxwri/SEA==" spinCount="100000" sheet="1" objects="1" scenarios="1" autoFilter="0"/>
  <autoFilter ref="A12:AN12" xr:uid="{1E305E8A-4BA5-4EFA-B1FF-028A20E94C43}"/>
  <mergeCells count="41">
    <mergeCell ref="U8:V8"/>
    <mergeCell ref="Z10:Z11"/>
    <mergeCell ref="Y8:Z8"/>
    <mergeCell ref="W10:W11"/>
    <mergeCell ref="W9:AB9"/>
    <mergeCell ref="U9:V10"/>
    <mergeCell ref="AG6:AH10"/>
    <mergeCell ref="AE9:AE11"/>
    <mergeCell ref="W7:AB7"/>
    <mergeCell ref="AD9:AD11"/>
    <mergeCell ref="X10:Y10"/>
    <mergeCell ref="AA10:AB10"/>
    <mergeCell ref="AF9:AF11"/>
    <mergeCell ref="AC9:AC11"/>
    <mergeCell ref="P9:P11"/>
    <mergeCell ref="T9:T11"/>
    <mergeCell ref="R9:R11"/>
    <mergeCell ref="M9:N10"/>
    <mergeCell ref="H9:H11"/>
    <mergeCell ref="Q9:Q11"/>
    <mergeCell ref="F9:F11"/>
    <mergeCell ref="A2:B2"/>
    <mergeCell ref="C2:D2"/>
    <mergeCell ref="S9:S11"/>
    <mergeCell ref="G9:G11"/>
    <mergeCell ref="A3:E4"/>
    <mergeCell ref="K3:N3"/>
    <mergeCell ref="K4:N4"/>
    <mergeCell ref="A9:A11"/>
    <mergeCell ref="C9:C11"/>
    <mergeCell ref="D9:D11"/>
    <mergeCell ref="B9:B11"/>
    <mergeCell ref="E9:E11"/>
    <mergeCell ref="I9:J10"/>
    <mergeCell ref="O9:O11"/>
    <mergeCell ref="K9:L10"/>
    <mergeCell ref="J1:N1"/>
    <mergeCell ref="K2:N2"/>
    <mergeCell ref="U7:V7"/>
    <mergeCell ref="A1:G1"/>
    <mergeCell ref="F2:G2"/>
  </mergeCells>
  <phoneticPr fontId="18"/>
  <conditionalFormatting sqref="H13:H312">
    <cfRule type="expression" dxfId="20" priority="9">
      <formula>$AM13&gt;=2</formula>
    </cfRule>
  </conditionalFormatting>
  <conditionalFormatting sqref="Q13:Q312">
    <cfRule type="cellIs" dxfId="19" priority="66" operator="lessThan">
      <formula>1</formula>
    </cfRule>
  </conditionalFormatting>
  <conditionalFormatting sqref="AA13:AA312">
    <cfRule type="expression" dxfId="18" priority="51">
      <formula>$Y13="mmロール紙"</formula>
    </cfRule>
  </conditionalFormatting>
  <conditionalFormatting sqref="K3">
    <cfRule type="expression" dxfId="17" priority="24">
      <formula>$AM$313=2</formula>
    </cfRule>
  </conditionalFormatting>
  <conditionalFormatting sqref="K4">
    <cfRule type="expression" dxfId="16" priority="25">
      <formula>$AN$313=1</formula>
    </cfRule>
  </conditionalFormatting>
  <conditionalFormatting sqref="K2">
    <cfRule type="expression" dxfId="15" priority="19">
      <formula>OR($AJ$313&gt;=1,$AK$313&gt;=1)</formula>
    </cfRule>
  </conditionalFormatting>
  <conditionalFormatting sqref="K2">
    <cfRule type="expression" dxfId="14" priority="23">
      <formula>$B$13=""</formula>
    </cfRule>
  </conditionalFormatting>
  <conditionalFormatting sqref="U13:X312 AA13:AA312 O13:P312 R13:R312 C13:C312 F13:M312">
    <cfRule type="notContainsBlanks" dxfId="13" priority="108">
      <formula>LEN(TRIM(C13))&gt;0</formula>
    </cfRule>
    <cfRule type="expression" dxfId="12" priority="153" stopIfTrue="1">
      <formula>$B13&lt;&gt;""</formula>
    </cfRule>
  </conditionalFormatting>
  <conditionalFormatting sqref="K2">
    <cfRule type="expression" dxfId="11" priority="162">
      <formula>$G$3=""</formula>
    </cfRule>
    <cfRule type="expression" dxfId="10" priority="163">
      <formula>$F$2=""</formula>
    </cfRule>
    <cfRule type="expression" dxfId="9" priority="164">
      <formula>$C$2=""</formula>
    </cfRule>
  </conditionalFormatting>
  <conditionalFormatting sqref="AD13:AD312">
    <cfRule type="expression" dxfId="8" priority="8">
      <formula>AND(COUNTIF(H13,"*■*")&gt;=1,AD13="")</formula>
    </cfRule>
    <cfRule type="expression" dxfId="7" priority="10">
      <formula>COUNTIF(H13,"*■*")=0</formula>
    </cfRule>
  </conditionalFormatting>
  <conditionalFormatting sqref="Q12">
    <cfRule type="cellIs" dxfId="6" priority="7" operator="lessThan">
      <formula>1</formula>
    </cfRule>
  </conditionalFormatting>
  <conditionalFormatting sqref="C2:D2">
    <cfRule type="expression" dxfId="5" priority="5">
      <formula>$D$13=""</formula>
    </cfRule>
    <cfRule type="expression" dxfId="4" priority="6">
      <formula>$C$2=""</formula>
    </cfRule>
  </conditionalFormatting>
  <conditionalFormatting sqref="F2:G2">
    <cfRule type="expression" dxfId="3" priority="3">
      <formula>$D$13=""</formula>
    </cfRule>
    <cfRule type="expression" dxfId="2" priority="4">
      <formula>$F$2=""</formula>
    </cfRule>
  </conditionalFormatting>
  <conditionalFormatting sqref="G3">
    <cfRule type="expression" dxfId="1" priority="1">
      <formula>$D$13=""</formula>
    </cfRule>
    <cfRule type="expression" dxfId="0" priority="2">
      <formula>$G$3=""</formula>
    </cfRule>
  </conditionalFormatting>
  <dataValidations xWindow="669" yWindow="717" count="26">
    <dataValidation type="list" allowBlank="1" showInputMessage="1" showErrorMessage="1" error="プルダウンより確認結果を選択してください。" sqref="AG13:AG312" xr:uid="{00000000-0002-0000-0000-000000000000}">
      <formula1>"OK,NG"</formula1>
    </dataValidation>
    <dataValidation type="list" allowBlank="1" showInputMessage="1" showErrorMessage="1" errorTitle="無効な入力" error="プルダウンより選択してください。" sqref="R13:R312" xr:uid="{00000000-0002-0000-0000-000001000000}">
      <formula1>"あり,なし"</formula1>
    </dataValidation>
    <dataValidation type="list" allowBlank="1" showInputMessage="1" showErrorMessage="1" errorTitle="無効な入力" error="プルダウンより選択してください。" sqref="I13:I312" xr:uid="{00000000-0002-0000-0000-000002000000}">
      <formula1>"生産効率,エネルギー効率"</formula1>
    </dataValidation>
    <dataValidation type="list" imeMode="disabled" operator="lessThanOrEqual" allowBlank="1" showInputMessage="1" showErrorMessage="1" errorTitle="無効な入力" error="プルダウンより選択してください。" sqref="P13:P312" xr:uid="{00000000-0002-0000-0000-000003000000}">
      <formula1>"2011,2012,2013,2014,2015,2016,2017,2018,2019,2020,2021"</formula1>
    </dataValidation>
    <dataValidation imeMode="fullKatakana" operator="lessThanOrEqual" allowBlank="1" showInputMessage="1" showErrorMessage="1" sqref="E2" xr:uid="{2DFC02EE-C49C-45FA-9D73-270FF62364A1}"/>
    <dataValidation type="textLength" operator="lessThanOrEqual" allowBlank="1" showInputMessage="1" showErrorMessage="1" errorTitle="無効な入力" error="40字以内で入力してください。" sqref="AE13:AE312 G13:H312" xr:uid="{00000000-0002-0000-0000-000008000000}">
      <formula1>40</formula1>
    </dataValidation>
    <dataValidation type="textLength" operator="lessThanOrEqual" allowBlank="1" showInputMessage="1" showErrorMessage="1" errorTitle="無効な入力" error="30字以内で入力してください。" sqref="J13:J312" xr:uid="{00000000-0002-0000-0000-00000A000000}">
      <formula1>30</formula1>
    </dataValidation>
    <dataValidation type="custom" imeMode="disabled" operator="lessThanOrEqual" allowBlank="1" showInputMessage="1" showErrorMessage="1" errorTitle="無効な入力" error="小数第三位までを含む半角数字10字以内で入力してください。" sqref="K13:K312 M13:M312" xr:uid="{00000000-0002-0000-0000-00000B000000}">
      <formula1>K13*1000=INT(K13*1000)</formula1>
    </dataValidation>
    <dataValidation type="textLength" operator="lessThanOrEqual" allowBlank="1" showInputMessage="1" showErrorMessage="1" errorTitle="無効な入力" error="10字以内で入力してください。" sqref="L13:L312" xr:uid="{00000000-0002-0000-0000-00000C000000}">
      <formula1>10</formula1>
    </dataValidation>
    <dataValidation type="whole" imeMode="disabled" allowBlank="1" showInputMessage="1" showErrorMessage="1" errorTitle="無効な入力" error="単位に注意して入力してください。_x000a_半角数字で10字以内で入力してください。" sqref="AC13:AC312" xr:uid="{00000000-0002-0000-0000-00000D000000}">
      <formula1>1</formula1>
      <formula2>9999999999</formula2>
    </dataValidation>
    <dataValidation type="whole" imeMode="disabled" allowBlank="1" showInputMessage="1" showErrorMessage="1" errorTitle="無効な入力" error="西暦年を半角数字4桁で入力してください。" sqref="O13:O312" xr:uid="{00000000-0002-0000-0000-00000E000000}">
      <formula1>1900</formula1>
      <formula2>2020</formula2>
    </dataValidation>
    <dataValidation allowBlank="1" showInputMessage="1" showErrorMessage="1" errorTitle="無効な入力" error="自動表示されます。" sqref="N13:N312" xr:uid="{00000000-0002-0000-0000-00000F000000}"/>
    <dataValidation operator="greaterThanOrEqual" allowBlank="1" showInputMessage="1" showErrorMessage="1" errorTitle="無効な入力" error="自動表示されます。" sqref="Q13:Q312" xr:uid="{00000000-0002-0000-0000-000012000000}"/>
    <dataValidation type="list" allowBlank="1" showInputMessage="1" showErrorMessage="1" errorTitle="無効な入力" error="プルダウンより選択してください。" sqref="C13:C312" xr:uid="{00000000-0002-0000-0000-000013000000}">
      <formula1>"印刷機(有版),デジタル枚葉印刷機,連帳デジタル印刷機"</formula1>
    </dataValidation>
    <dataValidation type="list" imeMode="disabled" operator="greaterThanOrEqual" allowBlank="1" showInputMessage="1" showErrorMessage="1" errorTitle="無効な入力" error="プルダウンより選択してください。" sqref="V13:V312" xr:uid="{00000000-0002-0000-0000-000015000000}">
      <formula1>"枚/h,m/min,ショット数/min"</formula1>
    </dataValidation>
    <dataValidation type="list" imeMode="disabled" operator="greaterThanOrEqual" allowBlank="1" showInputMessage="1" showErrorMessage="1" errorTitle="無効な入力" error="プルダウンより選択してください。" sqref="W13:W312" xr:uid="{00000000-0002-0000-0000-000016000000}">
      <formula1>"(最大印刷寸法),(最大紙寸法),(最大紙幅)"</formula1>
    </dataValidation>
    <dataValidation imeMode="disabled" operator="greaterThanOrEqual" allowBlank="1" showInputMessage="1" showErrorMessage="1" errorTitle="無効な入力" error="自動表示されます。" prompt="自動表示されます。" sqref="AE13:AE312" xr:uid="{00000000-0002-0000-0000-000017000000}"/>
    <dataValidation type="whole" imeMode="disabled" allowBlank="1" showInputMessage="1" showErrorMessage="1" errorTitle="無効な入力" error="半角数字で10字以内で入力してください。" sqref="U13:U312 X13:X312 AA13:AA312" xr:uid="{00000000-0002-0000-0000-000018000000}">
      <formula1>1</formula1>
      <formula2>9999999999</formula2>
    </dataValidation>
    <dataValidation allowBlank="1" showInputMessage="1" showErrorMessage="1" error="自動表示されます。" sqref="D13:E312 S13:S312" xr:uid="{A4593772-0304-4836-9FD6-602FE18E300E}"/>
    <dataValidation imeMode="disabled" operator="greaterThanOrEqual" allowBlank="1" showErrorMessage="1" errorTitle="無効な入力" error="自動表示されます。" prompt="自動表示されます。" sqref="AC13:AC312" xr:uid="{0EE57DA0-0359-477D-972E-0A4BC4F8D8E7}"/>
    <dataValidation allowBlank="1" showInputMessage="1" sqref="AD9" xr:uid="{BFEBF5CC-47D5-485F-ACEA-D81473F39B69}"/>
    <dataValidation type="textLength" operator="lessThanOrEqual" allowBlank="1" showInputMessage="1" showErrorMessage="1" errorTitle="無効な入力" error="200字以内で入力してください。" sqref="AD13:AD312" xr:uid="{AA931229-39F4-49A6-9E6D-4C1D6E9225CE}">
      <formula1>200</formula1>
    </dataValidation>
    <dataValidation imeMode="disabled" operator="greaterThanOrEqual" allowBlank="1" showInputMessage="1" showErrorMessage="1" errorTitle="無効な入力" error="自動表示されます。" sqref="Y13:Z312 AB13:AB312" xr:uid="{E5E34F03-3FCB-493C-8C0B-937EBE05AD6A}"/>
    <dataValidation type="textLength" operator="lessThanOrEqual" allowBlank="1" showInputMessage="1" showErrorMessage="1" error="40字以内で入力してください。" sqref="C2:D2" xr:uid="{081FF59D-7187-4DEC-8D99-2B42EF0A1869}">
      <formula1>40</formula1>
    </dataValidation>
    <dataValidation type="textLength" imeMode="fullKatakana" operator="lessThanOrEqual" allowBlank="1" showInputMessage="1" showErrorMessage="1" error="全角カタカナで入力してください。_x000a_法人格は不要です。" sqref="F2:G2" xr:uid="{18742215-C128-467B-AD23-A9E8BDA8407C}">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sqref="G3" xr:uid="{32ADAC06-90A3-4D99-9E2A-4449DDA5BC79}">
      <formula1>44256</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CCE6A557-97BC-4b89-ADB6-D9C93CAAB3DF}">
      <x14:dataValidations xmlns:xm="http://schemas.microsoft.com/office/excel/2006/main" xWindow="669" yWindow="717" count="1">
        <x14:dataValidation type="list" allowBlank="1" showInputMessage="1" showErrorMessage="1" errorTitle="無効な入力" error="プルダウンより選択してください。" xr:uid="{1E0D1194-F5CF-46E9-B0B6-9790D2D5EC07}">
          <x14:formula1>
            <xm:f>カテゴリ―番号※非表示!$J$2:$J$86</xm:f>
          </x14:formula1>
          <xm:sqref>F13:F312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C2A81-8BDA-47CB-BDC0-57F705B0F91F}">
  <sheetPr>
    <pageSetUpPr fitToPage="1"/>
  </sheetPr>
  <dimension ref="B4:D21"/>
  <sheetViews>
    <sheetView showGridLines="0" view="pageBreakPreview" zoomScaleNormal="100" zoomScaleSheetLayoutView="100" workbookViewId="0"/>
  </sheetViews>
  <sheetFormatPr defaultColWidth="9" defaultRowHeight="16"/>
  <cols>
    <col min="1" max="1" width="4.36328125" style="138" customWidth="1"/>
    <col min="2" max="2" width="22.36328125" style="138" customWidth="1"/>
    <col min="3" max="4" width="26" style="138" customWidth="1"/>
    <col min="5" max="7" width="8" style="138" customWidth="1"/>
    <col min="8" max="8" width="17.36328125" style="138" customWidth="1"/>
    <col min="9" max="16384" width="9" style="138"/>
  </cols>
  <sheetData>
    <row r="4" spans="2:4">
      <c r="B4" s="137" t="s">
        <v>268</v>
      </c>
    </row>
    <row r="5" spans="2:4">
      <c r="C5" s="139"/>
      <c r="D5" s="139"/>
    </row>
    <row r="6" spans="2:4">
      <c r="B6" s="291"/>
      <c r="C6" s="140"/>
      <c r="D6" s="139"/>
    </row>
    <row r="7" spans="2:4">
      <c r="B7" s="291"/>
      <c r="C7" s="140"/>
      <c r="D7" s="141"/>
    </row>
    <row r="13" spans="2:4">
      <c r="B13" s="142" t="s">
        <v>269</v>
      </c>
    </row>
    <row r="14" spans="2:4">
      <c r="B14" s="142" t="s">
        <v>270</v>
      </c>
    </row>
    <row r="15" spans="2:4">
      <c r="B15" s="138" t="s">
        <v>271</v>
      </c>
    </row>
    <row r="17" spans="2:2">
      <c r="B17" s="143" t="s">
        <v>272</v>
      </c>
    </row>
    <row r="21" spans="2:2">
      <c r="B21" s="144"/>
    </row>
  </sheetData>
  <sheetProtection algorithmName="SHA-512" hashValue="FQm8SmRna6mOLDsPjEwqR8ZA5GJ5Hh3dmnyOcHcp7moA4/jagldr12s8vS4jx5NpxhjdvVLWPu8dwVYA02udHA==" saltValue="/o+Vhg+DL2fw4lIiwzUJEg=="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0F5CE-540B-4EED-890E-28962C528964}">
  <dimension ref="J1:T1"/>
  <sheetViews>
    <sheetView showGridLines="0" view="pageBreakPreview" zoomScaleNormal="100" zoomScaleSheetLayoutView="100" workbookViewId="0"/>
  </sheetViews>
  <sheetFormatPr defaultRowHeight="13"/>
  <sheetData>
    <row r="1" spans="10:20" ht="19">
      <c r="J1" s="182" t="s">
        <v>281</v>
      </c>
      <c r="T1" s="182" t="s">
        <v>282</v>
      </c>
    </row>
  </sheetData>
  <sheetProtection algorithmName="SHA-512" hashValue="xvM/JIAMpuIfs0F2yRSHCDDgCudJTh6wXgvVcChgaLIvGwrBSJrqxnVr5it8mg5WMXVHrM0c89NgrY8f8iIM2w==" saltValue="1sckcSCAL2reN1eEMrxGzg==" spinCount="100000" sheet="1" objects="1" scenarios="1" selectLockedCells="1" selectUnlockedCells="1"/>
  <phoneticPr fontId="18"/>
  <pageMargins left="0.7" right="0.7" top="0.75" bottom="0.75" header="0.3" footer="0.3"/>
  <pageSetup paperSize="9" scale="89" orientation="portrait" r:id="rId1"/>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6B51-08C8-46D3-AB99-DE935ED8A18A}">
  <dimension ref="A1:B28"/>
  <sheetViews>
    <sheetView showGridLines="0" view="pageBreakPreview" zoomScaleNormal="100" zoomScaleSheetLayoutView="100" workbookViewId="0"/>
  </sheetViews>
  <sheetFormatPr defaultColWidth="9" defaultRowHeight="13"/>
  <cols>
    <col min="1" max="1" width="13.453125" style="146" customWidth="1"/>
    <col min="2" max="2" width="86.90625" style="146" customWidth="1"/>
    <col min="3" max="16384" width="9" style="146"/>
  </cols>
  <sheetData>
    <row r="1" spans="1:2" ht="16.5">
      <c r="A1" s="145" t="s">
        <v>53</v>
      </c>
    </row>
    <row r="2" spans="1:2">
      <c r="A2" s="147"/>
      <c r="B2" s="147"/>
    </row>
    <row r="3" spans="1:2" ht="22.5" customHeight="1">
      <c r="A3" s="148" t="s">
        <v>60</v>
      </c>
      <c r="B3" s="149" t="s">
        <v>273</v>
      </c>
    </row>
    <row r="4" spans="1:2" ht="22.5" customHeight="1">
      <c r="A4" s="148" t="s">
        <v>54</v>
      </c>
      <c r="B4" s="150" t="s">
        <v>61</v>
      </c>
    </row>
    <row r="5" spans="1:2" ht="19.5" customHeight="1">
      <c r="A5" s="292" t="s">
        <v>62</v>
      </c>
      <c r="B5" s="295" t="s">
        <v>274</v>
      </c>
    </row>
    <row r="6" spans="1:2" ht="19.5" customHeight="1">
      <c r="A6" s="293"/>
      <c r="B6" s="296"/>
    </row>
    <row r="7" spans="1:2" ht="19.5" customHeight="1">
      <c r="A7" s="293"/>
      <c r="B7" s="296"/>
    </row>
    <row r="8" spans="1:2" ht="19.5" customHeight="1">
      <c r="A8" s="293"/>
      <c r="B8" s="296"/>
    </row>
    <row r="9" spans="1:2" ht="19.5" customHeight="1">
      <c r="A9" s="293"/>
      <c r="B9" s="296"/>
    </row>
    <row r="10" spans="1:2" ht="19.5" customHeight="1">
      <c r="A10" s="293"/>
      <c r="B10" s="296"/>
    </row>
    <row r="11" spans="1:2" ht="19.5" customHeight="1">
      <c r="A11" s="293"/>
      <c r="B11" s="296"/>
    </row>
    <row r="12" spans="1:2" ht="19.5" customHeight="1">
      <c r="A12" s="293"/>
      <c r="B12" s="296"/>
    </row>
    <row r="13" spans="1:2" ht="19.5" customHeight="1">
      <c r="A13" s="293"/>
      <c r="B13" s="296"/>
    </row>
    <row r="14" spans="1:2" ht="19.5" customHeight="1">
      <c r="A14" s="293"/>
      <c r="B14" s="296"/>
    </row>
    <row r="15" spans="1:2" ht="19.5" customHeight="1">
      <c r="A15" s="293"/>
      <c r="B15" s="296"/>
    </row>
    <row r="16" spans="1:2" ht="19.5" customHeight="1">
      <c r="A16" s="293"/>
      <c r="B16" s="296"/>
    </row>
    <row r="17" spans="1:2" ht="19.5" customHeight="1">
      <c r="A17" s="293"/>
      <c r="B17" s="296"/>
    </row>
    <row r="18" spans="1:2" ht="19.5" customHeight="1">
      <c r="A18" s="293"/>
      <c r="B18" s="296"/>
    </row>
    <row r="19" spans="1:2" ht="19.5" customHeight="1">
      <c r="A19" s="293"/>
      <c r="B19" s="296"/>
    </row>
    <row r="20" spans="1:2" ht="19.5" customHeight="1">
      <c r="A20" s="293"/>
      <c r="B20" s="296"/>
    </row>
    <row r="21" spans="1:2" ht="19.5" customHeight="1">
      <c r="A21" s="293"/>
      <c r="B21" s="296"/>
    </row>
    <row r="22" spans="1:2" ht="19.5" customHeight="1">
      <c r="A22" s="293"/>
      <c r="B22" s="296"/>
    </row>
    <row r="23" spans="1:2" ht="19.5" customHeight="1">
      <c r="A23" s="293"/>
      <c r="B23" s="296"/>
    </row>
    <row r="24" spans="1:2" ht="19.5" customHeight="1">
      <c r="A24" s="293"/>
      <c r="B24" s="296"/>
    </row>
    <row r="25" spans="1:2" ht="19.5" customHeight="1">
      <c r="A25" s="293"/>
      <c r="B25" s="296"/>
    </row>
    <row r="26" spans="1:2" ht="19.5" customHeight="1">
      <c r="A26" s="293"/>
      <c r="B26" s="296"/>
    </row>
    <row r="27" spans="1:2" ht="19.5" customHeight="1">
      <c r="A27" s="293"/>
      <c r="B27" s="296"/>
    </row>
    <row r="28" spans="1:2" ht="19.5" customHeight="1">
      <c r="A28" s="294"/>
      <c r="B28" s="297"/>
    </row>
  </sheetData>
  <sheetProtection algorithmName="SHA-512" hashValue="llJbQDYIlBCrdGw/2kI9Fgdj1eHOls8+Ve2kWrM6DCxko1EzL+pMMQ0berzzHbhcxq0YrBhXK4+NaCQosIaH3Q==" saltValue="mYp/1j2QBjC2MGDZ/zapVQ==" spinCount="100000" sheet="1" objects="1" scenarios="1"/>
  <mergeCells count="2">
    <mergeCell ref="A5:A28"/>
    <mergeCell ref="B5:B28"/>
  </mergeCells>
  <phoneticPr fontId="18"/>
  <hyperlinks>
    <hyperlink ref="B3" r:id="rId1" xr:uid="{E72B9D7A-5C4C-4F37-81CD-FFA2F22B067C}"/>
  </hyperlinks>
  <pageMargins left="0.7" right="0.7" top="0.75" bottom="0.75" header="0.3" footer="0.3"/>
  <pageSetup paperSize="9" scale="74"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3" t="s">
        <v>31</v>
      </c>
      <c r="C2" s="13" t="s">
        <v>32</v>
      </c>
      <c r="D2" s="13" t="s">
        <v>33</v>
      </c>
      <c r="E2" s="13" t="s">
        <v>35</v>
      </c>
      <c r="F2" s="13" t="s">
        <v>34</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kt32_seihinkatabanlist_insatsu.xlsx</v>
      </c>
      <c r="E3" s="14" t="str">
        <f>IF(新規登録用!$G$4&lt;&gt;0,新規登録用!$G$4,"要確認")</f>
        <v>要確認</v>
      </c>
      <c r="F3" s="15">
        <f ca="1">TODAY()</f>
        <v>44547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カテゴリ―番号※非表示</vt:lpstr>
      <vt:lpstr>入力例</vt:lpstr>
      <vt:lpstr>新規登録用</vt:lpstr>
      <vt:lpstr>基準値</vt:lpstr>
      <vt:lpstr>＜参考＞カテゴリー一覧</vt:lpstr>
      <vt:lpstr>登録申請メールテンプレート</vt:lpstr>
      <vt:lpstr>読み取り用(非表示)</vt:lpstr>
      <vt:lpstr>入力例!_</vt:lpstr>
      <vt:lpstr>_</vt:lpstr>
      <vt:lpstr>'＜参考＞カテゴリー一覧'!Print_Area</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2021-12-17T02:23:39Z</dcterms:modified>
</cp:coreProperties>
</file>