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7E603731-C2D4-4300-A945-3705D9CE85B5}" xr6:coauthVersionLast="47" xr6:coauthVersionMax="47" xr10:uidLastSave="{00000000-0000-0000-0000-000000000000}"/>
  <workbookProtection workbookAlgorithmName="SHA-512" workbookHashValue="xDGXVOPz5E9ZXpKP/ZyM6X68CA7A22OBvYIPt4KROkpJgUfyakPYMJxTa3XLSpBY0x3Ls7gjwKQyoo/VW7kJMA==" workbookSaltValue="zNE8Q97ICS/cNo5eG91mhw==" workbookSpinCount="100000" lockStructure="1"/>
  <bookViews>
    <workbookView xWindow="-120" yWindow="-120" windowWidth="29040" windowHeight="15840" tabRatio="933" xr2:uid="{00000000-000D-0000-FFFF-FFFF00000000}"/>
  </bookViews>
  <sheets>
    <sheet name="【記入例】契約内容申告書" sheetId="1" r:id="rId1"/>
    <sheet name="【記入例】計算書" sheetId="17" r:id="rId2"/>
    <sheet name="【契約①】契約内容申告書" sheetId="3" r:id="rId3"/>
    <sheet name="【契約①】計算書" sheetId="4" r:id="rId4"/>
    <sheet name="【契約②】契約内容申告書" sheetId="34" r:id="rId5"/>
    <sheet name="【契約②】計算書" sheetId="27" r:id="rId6"/>
    <sheet name="【契約③】契約内容申告書" sheetId="35" r:id="rId7"/>
    <sheet name="【契約③】計算書" sheetId="29" r:id="rId8"/>
    <sheet name="【契約④】契約内容申告書" sheetId="36" r:id="rId9"/>
    <sheet name="【契約④】計算書" sheetId="31" r:id="rId10"/>
    <sheet name="【契約⑤】契約内容申告書" sheetId="37" r:id="rId11"/>
    <sheet name="【契約⑤】計算書" sheetId="33" r:id="rId12"/>
  </sheets>
  <definedNames>
    <definedName name="_xlnm._FilterDatabase" localSheetId="1" hidden="1">【記入例】計算書!$B$60:$BS$91</definedName>
    <definedName name="_xlnm._FilterDatabase" localSheetId="3" hidden="1">【契約①】計算書!$A$45:$BR$76</definedName>
    <definedName name="_xlnm._FilterDatabase" localSheetId="5" hidden="1">【契約②】計算書!$A$45:$BR$76</definedName>
    <definedName name="_xlnm._FilterDatabase" localSheetId="7" hidden="1">【契約③】計算書!$A$45:$BR$76</definedName>
    <definedName name="_xlnm._FilterDatabase" localSheetId="9" hidden="1">【契約④】計算書!$A$45:$BR$76</definedName>
    <definedName name="_xlnm._FilterDatabase" localSheetId="11" hidden="1">【契約⑤】計算書!$A$45:$BR$76</definedName>
    <definedName name="_xlnm.Print_Area" localSheetId="0">【記入例】契約内容申告書!$A$1:$BT$124</definedName>
    <definedName name="_xlnm.Print_Area" localSheetId="1">【記入例】計算書!$A$1:$BS$386</definedName>
    <definedName name="_xlnm.Print_Area" localSheetId="2">【契約①】契約内容申告書!$A$1:$BR$108</definedName>
    <definedName name="_xlnm.Print_Area" localSheetId="3">【契約①】計算書!$A$1:$BR$120</definedName>
    <definedName name="_xlnm.Print_Area" localSheetId="4">【契約②】契約内容申告書!$A$1:$BR$108</definedName>
    <definedName name="_xlnm.Print_Area" localSheetId="5">【契約②】計算書!$A$1:$BR$120</definedName>
    <definedName name="_xlnm.Print_Area" localSheetId="6">【契約③】契約内容申告書!$A$1:$BR$108</definedName>
    <definedName name="_xlnm.Print_Area" localSheetId="7">【契約③】計算書!$A$1:$BR$120</definedName>
    <definedName name="_xlnm.Print_Area" localSheetId="8">【契約④】契約内容申告書!$A$1:$BR$108</definedName>
    <definedName name="_xlnm.Print_Area" localSheetId="9">【契約④】計算書!$A$1:$BR$120</definedName>
    <definedName name="_xlnm.Print_Area" localSheetId="10">【契約⑤】契約内容申告書!$A$1:$BR$108</definedName>
    <definedName name="_xlnm.Print_Area" localSheetId="11">【契約⑤】計算書!$A$1:$BR$120</definedName>
    <definedName name="入力" localSheetId="1">#REF!,#REF!,#REF!,#REF!,#REF!,#REF!,#REF!,#REF!,#REF!,#REF!,#REF!,#REF!,#REF!,#REF!,#REF!,#REF!,#REF!,#REF!,#REF!,#REF!,#REF!,#REF!</definedName>
    <definedName name="入力" localSheetId="5">#REF!,#REF!,#REF!,#REF!,#REF!,#REF!,#REF!,#REF!,#REF!,#REF!,#REF!,#REF!,#REF!,#REF!,#REF!,#REF!,#REF!,#REF!,#REF!,#REF!,#REF!,#REF!</definedName>
    <definedName name="入力" localSheetId="7">#REF!,#REF!,#REF!,#REF!,#REF!,#REF!,#REF!,#REF!,#REF!,#REF!,#REF!,#REF!,#REF!,#REF!,#REF!,#REF!,#REF!,#REF!,#REF!,#REF!,#REF!,#REF!</definedName>
    <definedName name="入力" localSheetId="9">#REF!,#REF!,#REF!,#REF!,#REF!,#REF!,#REF!,#REF!,#REF!,#REF!,#REF!,#REF!,#REF!,#REF!,#REF!,#REF!,#REF!,#REF!,#REF!,#REF!,#REF!,#REF!</definedName>
    <definedName name="入力" localSheetId="11">#REF!,#REF!,#REF!,#REF!,#REF!,#REF!,#REF!,#REF!,#REF!,#REF!,#REF!,#REF!,#REF!,#REF!,#REF!,#REF!,#REF!,#REF!,#REF!,#REF!,#REF!,#REF!</definedName>
    <definedName name="入力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2" i="4" l="1"/>
  <c r="BR61" i="29"/>
  <c r="BR61" i="31"/>
  <c r="BR61" i="27"/>
  <c r="BR67" i="33" l="1"/>
  <c r="BR64" i="33"/>
  <c r="BR67" i="31"/>
  <c r="BR64" i="31"/>
  <c r="BR67" i="29"/>
  <c r="BR64" i="29"/>
  <c r="BR67" i="27"/>
  <c r="BR64" i="27"/>
  <c r="BR67" i="4"/>
  <c r="T55" i="4"/>
  <c r="T61" i="4" s="1"/>
  <c r="AT55" i="4"/>
  <c r="AT61" i="4" s="1"/>
  <c r="BR64" i="4" s="1"/>
  <c r="BS79" i="17"/>
  <c r="T34" i="4"/>
  <c r="T28" i="4"/>
  <c r="T31" i="4"/>
  <c r="AU201" i="17"/>
  <c r="AU204" i="17"/>
  <c r="BT82" i="17"/>
  <c r="BS82" i="17"/>
  <c r="AT73" i="4" l="1"/>
  <c r="BR61" i="4"/>
  <c r="BS61" i="4" s="1"/>
  <c r="T73" i="4"/>
  <c r="BS64" i="4"/>
  <c r="T25" i="4"/>
  <c r="AU70" i="17"/>
  <c r="AU76" i="17" s="1"/>
  <c r="BS76" i="17" s="1"/>
  <c r="AX118" i="33"/>
  <c r="AX118" i="31"/>
  <c r="BS30" i="35"/>
  <c r="BS30" i="36"/>
  <c r="BS30" i="37"/>
  <c r="BS30" i="34"/>
  <c r="BS28" i="35"/>
  <c r="BS28" i="36"/>
  <c r="BS28" i="37"/>
  <c r="BS28" i="34"/>
  <c r="AX118" i="29"/>
  <c r="AX118" i="27"/>
  <c r="BL4" i="33"/>
  <c r="BL4" i="31"/>
  <c r="T31" i="33"/>
  <c r="T31" i="31"/>
  <c r="T28" i="33"/>
  <c r="T28" i="31"/>
  <c r="J17" i="33"/>
  <c r="BL4" i="29"/>
  <c r="J17" i="31"/>
  <c r="I31" i="37"/>
  <c r="B31" i="37"/>
  <c r="P28" i="37"/>
  <c r="P31" i="37" s="1"/>
  <c r="BS18" i="37" s="1"/>
  <c r="BR28" i="37" s="1"/>
  <c r="BS26" i="37"/>
  <c r="BS22" i="37"/>
  <c r="BR30" i="37" s="1"/>
  <c r="J15" i="37"/>
  <c r="BO4" i="37" s="1"/>
  <c r="J13" i="37"/>
  <c r="J13" i="33" s="1"/>
  <c r="J11" i="37"/>
  <c r="J11" i="33" s="1"/>
  <c r="J9" i="37"/>
  <c r="J9" i="33" s="1"/>
  <c r="BJ3" i="37"/>
  <c r="BJ3" i="33" s="1"/>
  <c r="BN2" i="37"/>
  <c r="BN2" i="33" s="1"/>
  <c r="BJ2" i="37"/>
  <c r="BJ2" i="33" s="1"/>
  <c r="BD2" i="37"/>
  <c r="BD2" i="33" s="1"/>
  <c r="T31" i="29"/>
  <c r="T28" i="29"/>
  <c r="J17" i="29"/>
  <c r="I31" i="36"/>
  <c r="B31" i="36"/>
  <c r="P28" i="36"/>
  <c r="P31" i="36" s="1"/>
  <c r="BS18" i="36" s="1"/>
  <c r="BR28" i="36" s="1"/>
  <c r="BS26" i="36"/>
  <c r="BS22" i="36"/>
  <c r="BR30" i="36" s="1"/>
  <c r="J15" i="36"/>
  <c r="BO4" i="36" s="1"/>
  <c r="J13" i="36"/>
  <c r="J13" i="31" s="1"/>
  <c r="J11" i="36"/>
  <c r="J11" i="31" s="1"/>
  <c r="J9" i="36"/>
  <c r="J9" i="31" s="1"/>
  <c r="BJ3" i="36"/>
  <c r="BJ3" i="31" s="1"/>
  <c r="BN2" i="36"/>
  <c r="BN2" i="31" s="1"/>
  <c r="BJ2" i="36"/>
  <c r="BJ2" i="31" s="1"/>
  <c r="BD2" i="36"/>
  <c r="BD2" i="31" s="1"/>
  <c r="T31" i="27"/>
  <c r="T28" i="27"/>
  <c r="J17" i="27"/>
  <c r="BL4" i="27"/>
  <c r="I31" i="35"/>
  <c r="B31" i="35"/>
  <c r="P28" i="35"/>
  <c r="P31" i="35" s="1"/>
  <c r="BS18" i="35" s="1"/>
  <c r="BR28" i="35" s="1"/>
  <c r="BS26" i="35"/>
  <c r="BS22" i="35"/>
  <c r="BR30" i="35" s="1"/>
  <c r="J15" i="35"/>
  <c r="J15" i="29" s="1"/>
  <c r="BO4" i="29" s="1"/>
  <c r="J13" i="35"/>
  <c r="J13" i="29" s="1"/>
  <c r="J11" i="35"/>
  <c r="J11" i="29" s="1"/>
  <c r="J9" i="35"/>
  <c r="J9" i="29" s="1"/>
  <c r="BJ3" i="35"/>
  <c r="BN2" i="35"/>
  <c r="BN2" i="29" s="1"/>
  <c r="BJ2" i="35"/>
  <c r="BJ2" i="29" s="1"/>
  <c r="BD2" i="35"/>
  <c r="BD2" i="29" s="1"/>
  <c r="BJ3" i="4"/>
  <c r="BN2" i="4"/>
  <c r="BJ2" i="4"/>
  <c r="BD2" i="34"/>
  <c r="BD2" i="27" s="1"/>
  <c r="BJ3" i="34"/>
  <c r="BJ3" i="29" s="1"/>
  <c r="BN2" i="34"/>
  <c r="BN2" i="27" s="1"/>
  <c r="BJ2" i="34"/>
  <c r="BJ2" i="27" s="1"/>
  <c r="J15" i="34"/>
  <c r="BO4" i="34" s="1"/>
  <c r="J13" i="34"/>
  <c r="J13" i="27" s="1"/>
  <c r="J11" i="34"/>
  <c r="J11" i="27" s="1"/>
  <c r="J9" i="34"/>
  <c r="J9" i="27" s="1"/>
  <c r="I31" i="34"/>
  <c r="B31" i="34"/>
  <c r="P28" i="34"/>
  <c r="P31" i="34" s="1"/>
  <c r="BS18" i="34" s="1"/>
  <c r="BR28" i="34" s="1"/>
  <c r="BS26" i="34"/>
  <c r="BS22" i="34"/>
  <c r="BR30" i="34" s="1"/>
  <c r="BS26" i="3"/>
  <c r="BS30" i="3"/>
  <c r="BS28" i="3"/>
  <c r="BS22" i="3"/>
  <c r="B31" i="3"/>
  <c r="BR73" i="4" l="1"/>
  <c r="BS67" i="4"/>
  <c r="T25" i="29"/>
  <c r="T25" i="27"/>
  <c r="BJ3" i="27"/>
  <c r="J15" i="33"/>
  <c r="J15" i="31"/>
  <c r="J15" i="27"/>
  <c r="BO4" i="27" s="1"/>
  <c r="BO4" i="35"/>
  <c r="AT109" i="33" l="1"/>
  <c r="AT105" i="33"/>
  <c r="T105" i="33"/>
  <c r="AT89" i="33"/>
  <c r="BR99" i="33" s="1"/>
  <c r="BS99" i="33" s="1"/>
  <c r="T89" i="33"/>
  <c r="T109" i="33" s="1"/>
  <c r="AT44" i="33"/>
  <c r="T34" i="33"/>
  <c r="AT55" i="33" s="1"/>
  <c r="AT61" i="33" s="1"/>
  <c r="BR61" i="33" s="1"/>
  <c r="BO4" i="33"/>
  <c r="AT109" i="31"/>
  <c r="T109" i="31"/>
  <c r="AT105" i="31"/>
  <c r="BR105" i="31" s="1"/>
  <c r="BS105" i="31" s="1"/>
  <c r="T105" i="31"/>
  <c r="BR99" i="31"/>
  <c r="BS99" i="31" s="1"/>
  <c r="AT89" i="31"/>
  <c r="T89" i="31"/>
  <c r="AT44" i="31"/>
  <c r="T34" i="31"/>
  <c r="AT55" i="31" s="1"/>
  <c r="AT61" i="31" s="1"/>
  <c r="T25" i="31"/>
  <c r="T109" i="29"/>
  <c r="AT105" i="29"/>
  <c r="BR105" i="29" s="1"/>
  <c r="BS105" i="29" s="1"/>
  <c r="T105" i="29"/>
  <c r="AT89" i="29"/>
  <c r="AT109" i="29" s="1"/>
  <c r="T89" i="29"/>
  <c r="AT55" i="29"/>
  <c r="AT61" i="29" s="1"/>
  <c r="BS64" i="29" s="1"/>
  <c r="AT44" i="29"/>
  <c r="T34" i="29"/>
  <c r="T55" i="29" s="1"/>
  <c r="T61" i="29" s="1"/>
  <c r="AT109" i="27"/>
  <c r="T109" i="27"/>
  <c r="AT105" i="27"/>
  <c r="BR105" i="27" s="1"/>
  <c r="BS105" i="27" s="1"/>
  <c r="T105" i="27"/>
  <c r="BR99" i="27"/>
  <c r="BS99" i="27" s="1"/>
  <c r="AT89" i="27"/>
  <c r="T89" i="27"/>
  <c r="T55" i="27"/>
  <c r="T61" i="27" s="1"/>
  <c r="AT44" i="27"/>
  <c r="T34" i="27"/>
  <c r="AT55" i="27" s="1"/>
  <c r="AT61" i="27" s="1"/>
  <c r="BR105" i="33" l="1"/>
  <c r="BS105" i="33" s="1"/>
  <c r="T55" i="33"/>
  <c r="T61" i="33" s="1"/>
  <c r="T73" i="33" s="1"/>
  <c r="BR99" i="29"/>
  <c r="BS99" i="29" s="1"/>
  <c r="T73" i="27"/>
  <c r="BS67" i="27"/>
  <c r="AT73" i="27"/>
  <c r="BS64" i="27"/>
  <c r="T73" i="29"/>
  <c r="BS67" i="29"/>
  <c r="AT73" i="31"/>
  <c r="BS64" i="31"/>
  <c r="AT73" i="33"/>
  <c r="BS64" i="33"/>
  <c r="T55" i="31"/>
  <c r="T61" i="31" s="1"/>
  <c r="AT73" i="29"/>
  <c r="BS61" i="29"/>
  <c r="T25" i="33"/>
  <c r="BS61" i="33"/>
  <c r="BS61" i="31"/>
  <c r="BS61" i="27"/>
  <c r="BO4" i="31"/>
  <c r="BR73" i="29" l="1"/>
  <c r="BS73" i="29" s="1"/>
  <c r="BR73" i="33"/>
  <c r="BS73" i="33" s="1"/>
  <c r="BS67" i="33"/>
  <c r="BR73" i="27"/>
  <c r="BS73" i="27" s="1"/>
  <c r="T73" i="31"/>
  <c r="BR73" i="31" s="1"/>
  <c r="BS73" i="31" s="1"/>
  <c r="BS67" i="31"/>
  <c r="BS242" i="17"/>
  <c r="BT242" i="17" s="1"/>
  <c r="BS236" i="17"/>
  <c r="BT236" i="17" s="1"/>
  <c r="BS120" i="17"/>
  <c r="BT120" i="17" s="1"/>
  <c r="BS114" i="17"/>
  <c r="BT114" i="17" s="1"/>
  <c r="BA152" i="17" l="1"/>
  <c r="AU192" i="17"/>
  <c r="AU198" i="17" s="1"/>
  <c r="AU210" i="17" s="1"/>
  <c r="AU181" i="17"/>
  <c r="U171" i="17"/>
  <c r="U192" i="17" s="1"/>
  <c r="U210" i="17" s="1"/>
  <c r="U162" i="17"/>
  <c r="BP141" i="17"/>
  <c r="AU124" i="17"/>
  <c r="U124" i="17"/>
  <c r="AU120" i="17"/>
  <c r="U120" i="17"/>
  <c r="U104" i="17"/>
  <c r="AU104" i="17"/>
  <c r="AU59" i="17"/>
  <c r="U49" i="17"/>
  <c r="U70" i="17" s="1"/>
  <c r="U76" i="17" s="1"/>
  <c r="U88" i="17" s="1"/>
  <c r="U40" i="17"/>
  <c r="BP19" i="17"/>
  <c r="BT76" i="17" l="1"/>
  <c r="BS198" i="17" l="1"/>
  <c r="BT198" i="17" s="1"/>
  <c r="AU88" i="17"/>
  <c r="BA30" i="17" s="1"/>
  <c r="BR30" i="3"/>
  <c r="BS210" i="17" l="1"/>
  <c r="BT210" i="17" s="1"/>
  <c r="BS88" i="17"/>
  <c r="BT88" i="17" s="1"/>
  <c r="BO4" i="3"/>
  <c r="BL4" i="4"/>
  <c r="P28" i="3" l="1"/>
  <c r="P31" i="3" s="1"/>
  <c r="BS18" i="3" s="1"/>
  <c r="AT105" i="4"/>
  <c r="BR105" i="4" s="1"/>
  <c r="T105" i="4"/>
  <c r="AX118" i="4"/>
  <c r="J17" i="4"/>
  <c r="J15" i="4"/>
  <c r="BO4" i="4" s="1"/>
  <c r="J13" i="4"/>
  <c r="J11" i="4"/>
  <c r="J9" i="4"/>
  <c r="AT44" i="4"/>
  <c r="I31" i="3"/>
  <c r="O120" i="1"/>
  <c r="J46" i="1"/>
  <c r="C46" i="1"/>
  <c r="Q43" i="1"/>
  <c r="Q46" i="1" s="1"/>
  <c r="BS105" i="4" l="1"/>
  <c r="BR28" i="3"/>
  <c r="T89" i="4"/>
  <c r="T109" i="4" s="1"/>
  <c r="AT89" i="4"/>
  <c r="BR99" i="4" l="1"/>
  <c r="BS99" i="4" s="1"/>
  <c r="AT109" i="4"/>
  <c r="AZ15" i="4"/>
  <c r="BS73" i="4" l="1"/>
</calcChain>
</file>

<file path=xl/sharedStrings.xml><?xml version="1.0" encoding="utf-8"?>
<sst xmlns="http://schemas.openxmlformats.org/spreadsheetml/2006/main" count="1104" uniqueCount="137">
  <si>
    <t>リース契約内容申告書</t>
    <rPh sb="3" eb="5">
      <t>ケイヤク</t>
    </rPh>
    <rPh sb="5" eb="7">
      <t>ナイヨウ</t>
    </rPh>
    <rPh sb="7" eb="9">
      <t>シンコク</t>
    </rPh>
    <rPh sb="9" eb="10">
      <t>ショ</t>
    </rPh>
    <phoneticPr fontId="1"/>
  </si>
  <si>
    <t>年</t>
    <rPh sb="0" eb="1">
      <t>ネン</t>
    </rPh>
    <phoneticPr fontId="1"/>
  </si>
  <si>
    <t>○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</si>
  <si>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</si>
  <si>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</si>
  <si>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申請書番号：</t>
    <rPh sb="0" eb="2">
      <t>シンセイ</t>
    </rPh>
    <rPh sb="2" eb="3">
      <t>ショ</t>
    </rPh>
    <rPh sb="3" eb="5">
      <t>バンゴウ</t>
    </rPh>
    <phoneticPr fontId="1"/>
  </si>
  <si>
    <t>（</t>
    <phoneticPr fontId="1"/>
  </si>
  <si>
    <t>/</t>
    <phoneticPr fontId="1"/>
  </si>
  <si>
    <t>)</t>
    <phoneticPr fontId="1"/>
  </si>
  <si>
    <t>設備使用者</t>
    <rPh sb="0" eb="2">
      <t>セツビ</t>
    </rPh>
    <rPh sb="2" eb="5">
      <t>シヨウシャ</t>
    </rPh>
    <phoneticPr fontId="1"/>
  </si>
  <si>
    <t>○○工業株式会社</t>
    <phoneticPr fontId="1"/>
  </si>
  <si>
    <t>リース事業者</t>
    <rPh sb="3" eb="5">
      <t>ジギョウ</t>
    </rPh>
    <rPh sb="5" eb="6">
      <t>シャ</t>
    </rPh>
    <phoneticPr fontId="1"/>
  </si>
  <si>
    <t>株式会社○○リース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</si>
  <si>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</si>
  <si>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○○工場</t>
    <rPh sb="2" eb="4">
      <t>コウジョウ</t>
    </rPh>
    <phoneticPr fontId="1"/>
  </si>
  <si>
    <t>契約件数合計</t>
    <rPh sb="0" eb="2">
      <t>ケイヤク</t>
    </rPh>
    <rPh sb="2" eb="4">
      <t>ケンスウ</t>
    </rPh>
    <rPh sb="4" eb="6">
      <t>ゴウケイ</t>
    </rPh>
    <phoneticPr fontId="1"/>
  </si>
  <si>
    <t>契約№</t>
    <rPh sb="0" eb="2">
      <t>ケイヤク</t>
    </rPh>
    <phoneticPr fontId="1"/>
  </si>
  <si>
    <t>リース契約に関する情報</t>
    <rPh sb="3" eb="5">
      <t>ケイヤク</t>
    </rPh>
    <rPh sb="6" eb="7">
      <t>カン</t>
    </rPh>
    <rPh sb="9" eb="11">
      <t>ジョウホウ</t>
    </rPh>
    <phoneticPr fontId="1"/>
  </si>
  <si>
    <t>初回リース
契約期間の年数</t>
    <rPh sb="0" eb="2">
      <t>ショカイ</t>
    </rPh>
    <rPh sb="6" eb="8">
      <t>ケイヤク</t>
    </rPh>
    <rPh sb="8" eb="10">
      <t>キカン</t>
    </rPh>
    <rPh sb="11" eb="13">
      <t>ネンスウ</t>
    </rPh>
    <phoneticPr fontId="1"/>
  </si>
  <si>
    <t>再リース
契約期間の年数</t>
    <rPh sb="0" eb="1">
      <t>サイ</t>
    </rPh>
    <rPh sb="10" eb="12">
      <t>ネンスウ</t>
    </rPh>
    <phoneticPr fontId="1"/>
  </si>
  <si>
    <t>リース契約期間の
合計</t>
    <rPh sb="3" eb="5">
      <t>ケイヤク</t>
    </rPh>
    <rPh sb="5" eb="7">
      <t>キカン</t>
    </rPh>
    <rPh sb="9" eb="11">
      <t>ゴウケイ</t>
    </rPh>
    <phoneticPr fontId="1"/>
  </si>
  <si>
    <t>再リース契約を行う旨の記載がある場合は、その内容が確認できる証憑書類名と記載箇所を申告してください
※再リース契約に関する記載がない場合は「該当なし」と記入すること</t>
    <rPh sb="0" eb="1">
      <t>サイ</t>
    </rPh>
    <rPh sb="4" eb="6">
      <t>ケイヤク</t>
    </rPh>
    <rPh sb="7" eb="8">
      <t>オコナ</t>
    </rPh>
    <rPh sb="9" eb="10">
      <t>ムネ</t>
    </rPh>
    <rPh sb="11" eb="13">
      <t>キサイ</t>
    </rPh>
    <rPh sb="16" eb="18">
      <t>バアイ</t>
    </rPh>
    <rPh sb="22" eb="24">
      <t>ナイヨウ</t>
    </rPh>
    <rPh sb="25" eb="27">
      <t>カクニン</t>
    </rPh>
    <rPh sb="30" eb="32">
      <t>ショウヒョウ</t>
    </rPh>
    <rPh sb="32" eb="34">
      <t>ショルイ</t>
    </rPh>
    <rPh sb="34" eb="35">
      <t>メイ</t>
    </rPh>
    <rPh sb="36" eb="38">
      <t>キサイ</t>
    </rPh>
    <rPh sb="38" eb="40">
      <t>カショ</t>
    </rPh>
    <rPh sb="41" eb="43">
      <t>シンコク</t>
    </rPh>
    <rPh sb="51" eb="52">
      <t>サイ</t>
    </rPh>
    <rPh sb="55" eb="57">
      <t>ケイヤク</t>
    </rPh>
    <rPh sb="58" eb="59">
      <t>カン</t>
    </rPh>
    <rPh sb="61" eb="63">
      <t>キサイ</t>
    </rPh>
    <rPh sb="66" eb="68">
      <t>バアイ</t>
    </rPh>
    <rPh sb="70" eb="72">
      <t>ガイトウ</t>
    </rPh>
    <rPh sb="76" eb="78">
      <t>キニュウ</t>
    </rPh>
    <phoneticPr fontId="1"/>
  </si>
  <si>
    <t>割賦契約</t>
    <phoneticPr fontId="1"/>
  </si>
  <si>
    <t>所有権移転付リース</t>
    <phoneticPr fontId="1"/>
  </si>
  <si>
    <t>ヶ月</t>
    <phoneticPr fontId="1"/>
  </si>
  <si>
    <t>証憑</t>
    <rPh sb="0" eb="2">
      <t>ショウヒョウ</t>
    </rPh>
    <phoneticPr fontId="1"/>
  </si>
  <si>
    <t>特約事項</t>
    <rPh sb="0" eb="2">
      <t>トクヤク</t>
    </rPh>
    <rPh sb="2" eb="4">
      <t>ジコウ</t>
    </rPh>
    <phoneticPr fontId="1"/>
  </si>
  <si>
    <t>記載箇所</t>
    <rPh sb="0" eb="2">
      <t>キサイ</t>
    </rPh>
    <rPh sb="2" eb="4">
      <t>カショ</t>
    </rPh>
    <phoneticPr fontId="1"/>
  </si>
  <si>
    <t>第３条 第２項</t>
    <rPh sb="0" eb="1">
      <t>ダイ</t>
    </rPh>
    <rPh sb="2" eb="3">
      <t>ジョウ</t>
    </rPh>
    <rPh sb="4" eb="5">
      <t>ダイ</t>
    </rPh>
    <rPh sb="6" eb="7">
      <t>コウ</t>
    </rPh>
    <phoneticPr fontId="1"/>
  </si>
  <si>
    <t>契約に含まれる設備の情報</t>
    <rPh sb="0" eb="2">
      <t>ケイヤク</t>
    </rPh>
    <rPh sb="3" eb="4">
      <t>フク</t>
    </rPh>
    <rPh sb="7" eb="9">
      <t>セツビ</t>
    </rPh>
    <rPh sb="10" eb="12">
      <t>ジョウホウ</t>
    </rPh>
    <phoneticPr fontId="1"/>
  </si>
  <si>
    <t>No.</t>
    <phoneticPr fontId="1"/>
  </si>
  <si>
    <t>メーカー</t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</si>
  <si>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</si>
  <si>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</si>
  <si>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○○○社</t>
    <rPh sb="3" eb="4">
      <t>シャ</t>
    </rPh>
    <phoneticPr fontId="1"/>
  </si>
  <si>
    <t>AAA-170</t>
    <phoneticPr fontId="1"/>
  </si>
  <si>
    <t>部署名</t>
    <rPh sb="0" eb="2">
      <t>ブショ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</si>
  <si>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</si>
  <si>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【積算の場合】</t>
    <rPh sb="1" eb="3">
      <t>セキサン</t>
    </rPh>
    <rPh sb="4" eb="6">
      <t>バアイ</t>
    </rPh>
    <phoneticPr fontId="1"/>
  </si>
  <si>
    <t>【料率の場合】</t>
    <rPh sb="1" eb="3">
      <t>リョウリツ</t>
    </rPh>
    <rPh sb="4" eb="6">
      <t>バアイ</t>
    </rPh>
    <phoneticPr fontId="1"/>
  </si>
  <si>
    <t>（</t>
    <phoneticPr fontId="1"/>
  </si>
  <si>
    <t>/</t>
    <phoneticPr fontId="1"/>
  </si>
  <si>
    <t>)</t>
    <phoneticPr fontId="1"/>
  </si>
  <si>
    <t>割賦契約</t>
    <phoneticPr fontId="1"/>
  </si>
  <si>
    <t>所有権移転付リース</t>
    <phoneticPr fontId="1"/>
  </si>
  <si>
    <t>ヶ月</t>
    <phoneticPr fontId="1"/>
  </si>
  <si>
    <t>ヶ月</t>
    <phoneticPr fontId="1"/>
  </si>
  <si>
    <t>No.</t>
    <phoneticPr fontId="1"/>
  </si>
  <si>
    <t>メーカー</t>
    <phoneticPr fontId="1"/>
  </si>
  <si>
    <t>リース料金計算書</t>
    <rPh sb="3" eb="5">
      <t>リョウキン</t>
    </rPh>
    <rPh sb="5" eb="8">
      <t>ケイサンショ</t>
    </rPh>
    <phoneticPr fontId="1"/>
  </si>
  <si>
    <t>（</t>
    <phoneticPr fontId="1"/>
  </si>
  <si>
    <t>/</t>
    <phoneticPr fontId="1"/>
  </si>
  <si>
    <t>)</t>
    <phoneticPr fontId="1"/>
  </si>
  <si>
    <t>※前提条件に加え、①か②のいずれかの計算方法でリース料金を計算してください。</t>
    <rPh sb="1" eb="3">
      <t>ゼンテイ</t>
    </rPh>
    <rPh sb="3" eb="5">
      <t>ジョウケン</t>
    </rPh>
    <rPh sb="6" eb="7">
      <t>クワ</t>
    </rPh>
    <rPh sb="18" eb="20">
      <t>ケイサン</t>
    </rPh>
    <rPh sb="20" eb="22">
      <t>ホウホウ</t>
    </rPh>
    <rPh sb="26" eb="28">
      <t>リョウキン</t>
    </rPh>
    <rPh sb="29" eb="31">
      <t>ケイサン</t>
    </rPh>
    <phoneticPr fontId="1"/>
  </si>
  <si>
    <t>リース契約の
総額</t>
    <phoneticPr fontId="1"/>
  </si>
  <si>
    <t>円</t>
    <rPh sb="0" eb="1">
      <t>エン</t>
    </rPh>
    <phoneticPr fontId="1"/>
  </si>
  <si>
    <t>前提条件</t>
    <rPh sb="0" eb="2">
      <t>ゼンテイ</t>
    </rPh>
    <rPh sb="2" eb="4">
      <t>ジョウケン</t>
    </rPh>
    <phoneticPr fontId="1"/>
  </si>
  <si>
    <t>Ａ</t>
    <phoneticPr fontId="1"/>
  </si>
  <si>
    <t>リース契約期間の月数</t>
    <rPh sb="3" eb="5">
      <t>ケイヤク</t>
    </rPh>
    <rPh sb="5" eb="7">
      <t>キカン</t>
    </rPh>
    <rPh sb="8" eb="10">
      <t>ゲッスウ</t>
    </rPh>
    <phoneticPr fontId="1"/>
  </si>
  <si>
    <t>ヶ月</t>
    <rPh sb="1" eb="2">
      <t>ゲツ</t>
    </rPh>
    <phoneticPr fontId="1"/>
  </si>
  <si>
    <t>A1</t>
    <phoneticPr fontId="1"/>
  </si>
  <si>
    <t>Aのうち
初回リース契約期間</t>
    <rPh sb="5" eb="7">
      <t>ショカイ</t>
    </rPh>
    <rPh sb="10" eb="12">
      <t>ケイヤク</t>
    </rPh>
    <rPh sb="12" eb="14">
      <t>キカン</t>
    </rPh>
    <phoneticPr fontId="1"/>
  </si>
  <si>
    <t>A2</t>
    <phoneticPr fontId="1"/>
  </si>
  <si>
    <t>Aのうち
再リース契約期間</t>
    <rPh sb="5" eb="6">
      <t>サイ</t>
    </rPh>
    <rPh sb="9" eb="11">
      <t>ケイヤク</t>
    </rPh>
    <rPh sb="11" eb="13">
      <t>キカン</t>
    </rPh>
    <phoneticPr fontId="1"/>
  </si>
  <si>
    <t>Ｂ</t>
    <phoneticPr fontId="1"/>
  </si>
  <si>
    <t>リース対象費用（元本）</t>
    <phoneticPr fontId="1"/>
  </si>
  <si>
    <t>B1</t>
    <phoneticPr fontId="1"/>
  </si>
  <si>
    <t>Ｂのうち
補助対象経費（税抜）</t>
    <rPh sb="5" eb="7">
      <t>ホジョ</t>
    </rPh>
    <rPh sb="7" eb="9">
      <t>タイショウ</t>
    </rPh>
    <rPh sb="12" eb="14">
      <t>ゼイヌキ</t>
    </rPh>
    <phoneticPr fontId="1"/>
  </si>
  <si>
    <t>B2</t>
    <phoneticPr fontId="1"/>
  </si>
  <si>
    <t>Ｂのうち
補助対象外経費（税抜）</t>
    <rPh sb="5" eb="7">
      <t>ホジョ</t>
    </rPh>
    <rPh sb="7" eb="9">
      <t>タイショウ</t>
    </rPh>
    <rPh sb="9" eb="10">
      <t>ガイ</t>
    </rPh>
    <phoneticPr fontId="1"/>
  </si>
  <si>
    <t>■リース料金計算方法を選択してください</t>
    <phoneticPr fontId="1"/>
  </si>
  <si>
    <t>①リース対象費用（元本）、諸税、保険料、金利の積算でリース料金を計算する</t>
    <rPh sb="9" eb="11">
      <t>ガンポン</t>
    </rPh>
    <rPh sb="13" eb="15">
      <t>ショゼイ</t>
    </rPh>
    <rPh sb="16" eb="19">
      <t>ホケンリョウ</t>
    </rPh>
    <rPh sb="20" eb="22">
      <t>キンリ</t>
    </rPh>
    <rPh sb="23" eb="25">
      <t>セキサン</t>
    </rPh>
    <rPh sb="29" eb="30">
      <t>リョウ</t>
    </rPh>
    <rPh sb="30" eb="31">
      <t>キン</t>
    </rPh>
    <rPh sb="32" eb="34">
      <t>ケイサン</t>
    </rPh>
    <phoneticPr fontId="1"/>
  </si>
  <si>
    <t>補助金が無い場合</t>
    <rPh sb="0" eb="3">
      <t>ホジョキン</t>
    </rPh>
    <rPh sb="4" eb="5">
      <t>ナ</t>
    </rPh>
    <rPh sb="6" eb="8">
      <t>バアイ</t>
    </rPh>
    <phoneticPr fontId="1"/>
  </si>
  <si>
    <t>補助金が有る場合</t>
    <rPh sb="0" eb="3">
      <t>ホジョキン</t>
    </rPh>
    <rPh sb="4" eb="5">
      <t>ア</t>
    </rPh>
    <rPh sb="6" eb="8">
      <t>バアイ</t>
    </rPh>
    <phoneticPr fontId="1"/>
  </si>
  <si>
    <t>Ｃ</t>
    <phoneticPr fontId="1"/>
  </si>
  <si>
    <t>補助金の額</t>
    <rPh sb="0" eb="3">
      <t>ホジョキン</t>
    </rPh>
    <rPh sb="4" eb="5">
      <t>ガク</t>
    </rPh>
    <phoneticPr fontId="1"/>
  </si>
  <si>
    <t>Ｄ</t>
    <phoneticPr fontId="1"/>
  </si>
  <si>
    <t>補助金差引後の
リース対象費用（元本）（税抜）（Ｂ－Ｃ）</t>
    <rPh sb="0" eb="3">
      <t>ホジョキン</t>
    </rPh>
    <rPh sb="3" eb="5">
      <t>サシヒキ</t>
    </rPh>
    <rPh sb="5" eb="6">
      <t>ゴ</t>
    </rPh>
    <rPh sb="16" eb="18">
      <t>ガンポン</t>
    </rPh>
    <phoneticPr fontId="1"/>
  </si>
  <si>
    <t>Ｅ</t>
    <phoneticPr fontId="1"/>
  </si>
  <si>
    <t>初回リース契約期間の
金利・手数料・税・保険料等（税抜）</t>
    <rPh sb="11" eb="13">
      <t>キンリ</t>
    </rPh>
    <rPh sb="14" eb="17">
      <t>テスウリョウ</t>
    </rPh>
    <rPh sb="18" eb="19">
      <t>ゼイ</t>
    </rPh>
    <rPh sb="20" eb="23">
      <t>ホケンリョウ</t>
    </rPh>
    <rPh sb="23" eb="24">
      <t>トウ</t>
    </rPh>
    <phoneticPr fontId="1"/>
  </si>
  <si>
    <t>Ｆ</t>
    <phoneticPr fontId="1"/>
  </si>
  <si>
    <t>初回リース契約期間の
リース料金支払額合計（税抜）（Ｄ＋Ｅ）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19">
      <t>ガク</t>
    </rPh>
    <rPh sb="19" eb="21">
      <t>ゴウケイ</t>
    </rPh>
    <phoneticPr fontId="1"/>
  </si>
  <si>
    <t>Ｇ</t>
    <phoneticPr fontId="1"/>
  </si>
  <si>
    <t>再リース契約期間の
リース料金支払額合計（税抜）</t>
    <rPh sb="0" eb="1">
      <t>サイ</t>
    </rPh>
    <rPh sb="4" eb="6">
      <t>ケイヤク</t>
    </rPh>
    <rPh sb="6" eb="8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</si>
  <si>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Ｈ</t>
    <phoneticPr fontId="1"/>
  </si>
  <si>
    <t>リース料金支払額総合計（税抜）（Ｆ＋Ｇ）</t>
    <rPh sb="3" eb="4">
      <t>リョウ</t>
    </rPh>
    <rPh sb="4" eb="5">
      <t>キン</t>
    </rPh>
    <rPh sb="5" eb="7">
      <t>シハライ</t>
    </rPh>
    <rPh sb="7" eb="8">
      <t>ガク</t>
    </rPh>
    <rPh sb="8" eb="11">
      <t>ソウゴウケイ</t>
    </rPh>
    <rPh sb="9" eb="11">
      <t>ゴウケイ</t>
    </rPh>
    <phoneticPr fontId="1"/>
  </si>
  <si>
    <t>②リース対象費用（元本）×リース料率によってリース料金を計算する</t>
    <rPh sb="26" eb="27">
      <t>キン</t>
    </rPh>
    <phoneticPr fontId="1"/>
  </si>
  <si>
    <t>Ｃ</t>
    <phoneticPr fontId="1"/>
  </si>
  <si>
    <t>▼支払額がE2の金額と異なる回がある場合は明細を添付してください</t>
    <rPh sb="1" eb="3">
      <t>シハライ</t>
    </rPh>
    <rPh sb="3" eb="4">
      <t>ガク</t>
    </rPh>
    <rPh sb="8" eb="10">
      <t>キンガク</t>
    </rPh>
    <rPh sb="11" eb="12">
      <t>コト</t>
    </rPh>
    <rPh sb="14" eb="15">
      <t>カイ</t>
    </rPh>
    <rPh sb="18" eb="20">
      <t>バアイ</t>
    </rPh>
    <rPh sb="21" eb="23">
      <t>メイサイ</t>
    </rPh>
    <rPh sb="24" eb="26">
      <t>テンプ</t>
    </rPh>
    <phoneticPr fontId="1"/>
  </si>
  <si>
    <t>E1</t>
    <phoneticPr fontId="1"/>
  </si>
  <si>
    <t>初回リース契約期間の
リース料率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リツ</t>
    </rPh>
    <phoneticPr fontId="1"/>
  </si>
  <si>
    <t>％</t>
    <phoneticPr fontId="1"/>
  </si>
  <si>
    <t>E2</t>
    <phoneticPr fontId="1"/>
  </si>
  <si>
    <t>初回リース契約期間の
月額リース料金（税抜）</t>
    <rPh sb="0" eb="2">
      <t>ショカイ</t>
    </rPh>
    <rPh sb="5" eb="7">
      <t>ケイヤク</t>
    </rPh>
    <rPh sb="7" eb="9">
      <t>キカン</t>
    </rPh>
    <rPh sb="11" eb="13">
      <t>ゲツガク</t>
    </rPh>
    <rPh sb="16" eb="17">
      <t>リョウ</t>
    </rPh>
    <rPh sb="17" eb="18">
      <t>キン</t>
    </rPh>
    <phoneticPr fontId="1"/>
  </si>
  <si>
    <t>Ｆ</t>
    <phoneticPr fontId="1"/>
  </si>
  <si>
    <t>リース料金支払額総合計（税抜）（Ｆ＋Ｇ）</t>
    <rPh sb="3" eb="5">
      <t>リョウキン</t>
    </rPh>
    <rPh sb="5" eb="7">
      <t>シハライ</t>
    </rPh>
    <rPh sb="7" eb="8">
      <t>ガク</t>
    </rPh>
    <rPh sb="8" eb="11">
      <t>ソウゴウケイ</t>
    </rPh>
    <phoneticPr fontId="1"/>
  </si>
  <si>
    <t>内容確認者</t>
    <rPh sb="0" eb="2">
      <t>ナイヨウ</t>
    </rPh>
    <rPh sb="2" eb="4">
      <t>カクニン</t>
    </rPh>
    <rPh sb="4" eb="5">
      <t>シャ</t>
    </rPh>
    <phoneticPr fontId="1"/>
  </si>
  <si>
    <t>初回リース
契約期間</t>
    <rPh sb="0" eb="2">
      <t>ショカイ</t>
    </rPh>
    <rPh sb="6" eb="8">
      <t>ケイヤク</t>
    </rPh>
    <rPh sb="8" eb="10">
      <t>キカン</t>
    </rPh>
    <phoneticPr fontId="1"/>
  </si>
  <si>
    <t>再リース
契約期間</t>
    <rPh sb="0" eb="1">
      <t>サイ</t>
    </rPh>
    <phoneticPr fontId="1"/>
  </si>
  <si>
    <t>対象機器等の最長
処分制限期間</t>
    <rPh sb="0" eb="2">
      <t>タイショウ</t>
    </rPh>
    <rPh sb="2" eb="4">
      <t>キキ</t>
    </rPh>
    <rPh sb="4" eb="5">
      <t>トウ</t>
    </rPh>
    <rPh sb="6" eb="8">
      <t>サイチョウ</t>
    </rPh>
    <phoneticPr fontId="1"/>
  </si>
  <si>
    <t>処分制限期間</t>
    <phoneticPr fontId="1"/>
  </si>
  <si>
    <t>○○○○部</t>
    <rPh sb="4" eb="5">
      <t>ブ</t>
    </rPh>
    <phoneticPr fontId="1"/>
  </si>
  <si>
    <t>※複数のリース契約により設備を調達する場合、契約毎に提出してください。</t>
    <rPh sb="1" eb="3">
      <t>フクスウ</t>
    </rPh>
    <rPh sb="7" eb="9">
      <t>ケイヤク</t>
    </rPh>
    <rPh sb="12" eb="14">
      <t>セツビ</t>
    </rPh>
    <rPh sb="15" eb="17">
      <t>チョウタツ</t>
    </rPh>
    <rPh sb="19" eb="21">
      <t>バアイ</t>
    </rPh>
    <rPh sb="22" eb="24">
      <t>ケイヤク</t>
    </rPh>
    <rPh sb="24" eb="25">
      <t>ゴト</t>
    </rPh>
    <rPh sb="26" eb="28">
      <t>テイシュツ</t>
    </rPh>
    <phoneticPr fontId="1"/>
  </si>
  <si>
    <t>※複数のリース契約により設備を調達する場合、契約毎に提出してください。</t>
    <phoneticPr fontId="1"/>
  </si>
  <si>
    <t>上記の申告内容に誤りがないことを確認しました。</t>
    <rPh sb="0" eb="2">
      <t>ジョウキ</t>
    </rPh>
    <rPh sb="3" eb="5">
      <t>シンコク</t>
    </rPh>
    <rPh sb="5" eb="7">
      <t>ナイヨウ</t>
    </rPh>
    <rPh sb="8" eb="9">
      <t>アヤマ</t>
    </rPh>
    <rPh sb="16" eb="18">
      <t>カクニン</t>
    </rPh>
    <phoneticPr fontId="1"/>
  </si>
  <si>
    <t>上記の内容に誤りがないことを確認しました。</t>
    <rPh sb="0" eb="2">
      <t>ジョウキ</t>
    </rPh>
    <rPh sb="3" eb="5">
      <t>ナイヨウ</t>
    </rPh>
    <rPh sb="6" eb="7">
      <t>アヤマ</t>
    </rPh>
    <rPh sb="14" eb="16">
      <t>カクニン</t>
    </rPh>
    <phoneticPr fontId="1"/>
  </si>
  <si>
    <t>○○工業株式会社</t>
  </si>
  <si>
    <t>株式会社○○リース</t>
  </si>
  <si>
    <t>○</t>
    <phoneticPr fontId="32"/>
  </si>
  <si>
    <t>○</t>
    <phoneticPr fontId="32"/>
  </si>
  <si>
    <t>積算</t>
  </si>
  <si>
    <t>料率</t>
  </si>
  <si>
    <t>必ず記入した内容を確認し、修正してください。</t>
    <phoneticPr fontId="32"/>
  </si>
  <si>
    <t>★　記入日：</t>
    <rPh sb="2" eb="4">
      <t>キニュウ</t>
    </rPh>
    <rPh sb="4" eb="5">
      <t>ビ</t>
    </rPh>
    <phoneticPr fontId="1"/>
  </si>
  <si>
    <t>★記入日：</t>
    <rPh sb="1" eb="3">
      <t>キニュウ</t>
    </rPh>
    <rPh sb="3" eb="4">
      <t>ビ</t>
    </rPh>
    <phoneticPr fontId="1"/>
  </si>
  <si>
    <t>XXXXXX</t>
    <phoneticPr fontId="1"/>
  </si>
  <si>
    <t>該当しない</t>
  </si>
  <si>
    <t>無</t>
  </si>
  <si>
    <t>入力内容に誤りが無い場合、公募要領を確認の上、リース料計算を見直してください。</t>
    <rPh sb="0" eb="2">
      <t>ニュウリョク</t>
    </rPh>
    <rPh sb="2" eb="4">
      <t>ナイヨウ</t>
    </rPh>
    <rPh sb="5" eb="6">
      <t>アヤマ</t>
    </rPh>
    <rPh sb="8" eb="9">
      <t>ナ</t>
    </rPh>
    <rPh sb="10" eb="12">
      <t>バアイ</t>
    </rPh>
    <rPh sb="13" eb="15">
      <t>コウボ</t>
    </rPh>
    <rPh sb="15" eb="17">
      <t>ヨウリョウ</t>
    </rPh>
    <rPh sb="18" eb="20">
      <t>カクニン</t>
    </rPh>
    <rPh sb="21" eb="22">
      <t>ウエ</t>
    </rPh>
    <rPh sb="26" eb="27">
      <t>リョウ</t>
    </rPh>
    <rPh sb="27" eb="29">
      <t>ケイサン</t>
    </rPh>
    <phoneticPr fontId="1"/>
  </si>
  <si>
    <t>※ご不明な点はSIIにお問い合わせください。</t>
    <phoneticPr fontId="1"/>
  </si>
  <si>
    <t>初回リース終了時
の残価
※「無」が原則</t>
    <phoneticPr fontId="1"/>
  </si>
  <si>
    <t>リース契約による諸費用(税抜)（F-D）</t>
    <phoneticPr fontId="32"/>
  </si>
  <si>
    <t>F1</t>
    <phoneticPr fontId="1"/>
  </si>
  <si>
    <t>F2</t>
    <phoneticPr fontId="32"/>
  </si>
  <si>
    <t>初回リース契約期間の
リース料金支払月数合計</t>
    <rPh sb="0" eb="2">
      <t>ショカイ</t>
    </rPh>
    <rPh sb="5" eb="7">
      <t>ケイヤク</t>
    </rPh>
    <rPh sb="7" eb="9">
      <t>キカン</t>
    </rPh>
    <rPh sb="14" eb="15">
      <t>リョウ</t>
    </rPh>
    <rPh sb="15" eb="16">
      <t>キン</t>
    </rPh>
    <rPh sb="16" eb="18">
      <t>シハライ</t>
    </rPh>
    <rPh sb="18" eb="20">
      <t>ゲッスウ</t>
    </rPh>
    <rPh sb="20" eb="22">
      <t>ゴウケイ</t>
    </rPh>
    <phoneticPr fontId="1"/>
  </si>
  <si>
    <t>Ｉ</t>
    <phoneticPr fontId="1"/>
  </si>
  <si>
    <t>＜リース契約内容申告書　作成時の注意点＞</t>
    <rPh sb="4" eb="6">
      <t>ケイヤク</t>
    </rPh>
    <rPh sb="6" eb="8">
      <t>ナイヨウ</t>
    </rPh>
    <rPh sb="8" eb="11">
      <t>シンコクショ</t>
    </rPh>
    <rPh sb="12" eb="14">
      <t>サクセイ</t>
    </rPh>
    <rPh sb="14" eb="15">
      <t>ジ</t>
    </rPh>
    <rPh sb="16" eb="18">
      <t>チュウイ</t>
    </rPh>
    <rPh sb="18" eb="19">
      <t>テン</t>
    </rPh>
    <phoneticPr fontId="1"/>
  </si>
  <si>
    <t>○○　○○</t>
    <phoneticPr fontId="1"/>
  </si>
  <si>
    <t>＜リース料金計算書　作成時の注意点＞</t>
    <rPh sb="4" eb="6">
      <t>リョウキン</t>
    </rPh>
    <rPh sb="6" eb="9">
      <t>ケイサンショ</t>
    </rPh>
    <rPh sb="10" eb="12">
      <t>サクセイ</t>
    </rPh>
    <rPh sb="12" eb="13">
      <t>ジ</t>
    </rPh>
    <rPh sb="14" eb="16">
      <t>チュウイ</t>
    </rPh>
    <rPh sb="16" eb="17">
      <t>テン</t>
    </rPh>
    <phoneticPr fontId="1"/>
  </si>
  <si>
    <t>リース利用の申請の必要要件が確認できない場合、入力セルの右側にメッセージ（以下※1,※2,※3）が表示されることがあります。</t>
    <rPh sb="3" eb="5">
      <t>リヨウ</t>
    </rPh>
    <rPh sb="6" eb="8">
      <t>シンセイ</t>
    </rPh>
    <rPh sb="37" eb="39">
      <t>イカ</t>
    </rPh>
    <phoneticPr fontId="1"/>
  </si>
  <si>
    <t>第1回目のリース料金支払額（月額）（税抜）</t>
    <rPh sb="0" eb="1">
      <t>ダイ</t>
    </rPh>
    <rPh sb="2" eb="4">
      <t>カイメ</t>
    </rPh>
    <rPh sb="8" eb="10">
      <t>リョウキン</t>
    </rPh>
    <rPh sb="10" eb="13">
      <t>シハライガク</t>
    </rPh>
    <rPh sb="14" eb="16">
      <t>ツキガク</t>
    </rPh>
    <rPh sb="18" eb="20">
      <t>ゼイヌ</t>
    </rPh>
    <phoneticPr fontId="32"/>
  </si>
  <si>
    <t>第1回目のリース料金支払額(月額)（税抜）</t>
    <rPh sb="0" eb="1">
      <t>ダイ</t>
    </rPh>
    <rPh sb="2" eb="4">
      <t>カイメ</t>
    </rPh>
    <rPh sb="8" eb="10">
      <t>リョウキン</t>
    </rPh>
    <rPh sb="10" eb="13">
      <t>シハライガク</t>
    </rPh>
    <rPh sb="14" eb="16">
      <t>ツキガク</t>
    </rPh>
    <phoneticPr fontId="32"/>
  </si>
  <si>
    <t>初回リース契約期間のリース料金支払額合計
（金利・手数料・税・保険料等を含む）（税抜）</t>
    <rPh sb="0" eb="2">
      <t>ショカイ</t>
    </rPh>
    <rPh sb="5" eb="7">
      <t>ケイヤク</t>
    </rPh>
    <rPh sb="7" eb="9">
      <t>キカン</t>
    </rPh>
    <rPh sb="13" eb="14">
      <t>リョウ</t>
    </rPh>
    <rPh sb="14" eb="15">
      <t>キン</t>
    </rPh>
    <rPh sb="15" eb="17">
      <t>シハライ</t>
    </rPh>
    <rPh sb="17" eb="18">
      <t>ガク</t>
    </rPh>
    <rPh sb="18" eb="20">
      <t>ゴウケイ</t>
    </rPh>
    <phoneticPr fontId="1"/>
  </si>
  <si>
    <t>初回リース契約期間のリース料金支払額合計（金利・手数料・税・保険料等を含む）（税抜）</t>
    <rPh sb="0" eb="2">
      <t>ショカイ</t>
    </rPh>
    <rPh sb="5" eb="7">
      <t>ケイヤク</t>
    </rPh>
    <rPh sb="7" eb="9">
      <t>キカン</t>
    </rPh>
    <rPh sb="12" eb="13">
      <t>リョウ</t>
    </rPh>
    <rPh sb="13" eb="14">
      <t>キン</t>
    </rPh>
    <rPh sb="14" eb="16">
      <t>シハライ</t>
    </rPh>
    <rPh sb="16" eb="17">
      <t>ガク</t>
    </rPh>
    <rPh sb="17" eb="19">
      <t>ゴウケイ</t>
    </rPh>
    <rPh sb="34" eb="35">
      <t>フク</t>
    </rPh>
    <phoneticPr fontId="1"/>
  </si>
  <si>
    <t>　</t>
    <phoneticPr fontId="1"/>
  </si>
  <si>
    <t>第2回目以降のリース料金
支払額(月額)（税抜）</t>
    <rPh sb="0" eb="1">
      <t>ダイ</t>
    </rPh>
    <rPh sb="2" eb="4">
      <t>カイメ</t>
    </rPh>
    <rPh sb="4" eb="6">
      <t>イコウ</t>
    </rPh>
    <rPh sb="10" eb="12">
      <t>リョウキン</t>
    </rPh>
    <rPh sb="13" eb="16">
      <t>シハライガク</t>
    </rPh>
    <rPh sb="17" eb="19">
      <t>ツキガク</t>
    </rPh>
    <phoneticPr fontId="32"/>
  </si>
  <si>
    <t>BAA211-01-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</si>
</sst>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#,##0.000_ 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48"/>
      <color theme="0" tint="-0.249977111117893"/>
      <name val="ＭＳ Ｐゴシック"/>
      <family val="3"/>
      <charset val="128"/>
      <scheme val="minor"/>
    </font>
    <font>
      <sz val="14"/>
      <color theme="0" tint="-0.249977111117893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8"/>
      <color rgb="FF0000FF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20"/>
      <color rgb="FF0000FF"/>
      <name val="ＭＳ Ｐゴシック"/>
      <family val="3"/>
      <charset val="128"/>
      <scheme val="minor"/>
    </font>
    <font>
      <sz val="24"/>
      <color rgb="FF0000FF"/>
      <name val="ＭＳ Ｐゴシック"/>
      <family val="3"/>
      <charset val="128"/>
      <scheme val="minor"/>
    </font>
    <font>
      <b/>
      <sz val="16"/>
      <color rgb="FF0000FF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38" fillId="0" borderId="0" applyFont="0" applyFill="0" applyBorder="0" applyAlignment="0" applyProtection="0">
      <alignment vertical="center"/>
    </xf>
  </cellStyleXfs>
  <cellXfs count="976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Alignment="1">
      <alignment horizontal="left" vertical="center" wrapText="1" shrinkToFit="1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0" fontId="10" fillId="0" borderId="0" xfId="0" applyFont="1" applyFill="1" applyAlignment="1" applyProtection="1">
      <alignment vertical="top"/>
    </xf>
    <xf numFmtId="0" fontId="10" fillId="3" borderId="0" xfId="0" applyFont="1" applyFill="1" applyAlignment="1" applyProtection="1">
      <alignment vertical="top"/>
    </xf>
    <xf numFmtId="0" fontId="0" fillId="0" borderId="0" xfId="0" applyFill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10" fillId="0" borderId="6" xfId="0" applyFont="1" applyBorder="1" applyProtection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0" fontId="0" fillId="0" borderId="66" xfId="0" applyFill="1" applyBorder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34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62" xfId="0" applyBorder="1" applyProtection="1">
      <alignment vertical="center"/>
    </xf>
    <xf numFmtId="0" fontId="0" fillId="0" borderId="63" xfId="0" applyBorder="1" applyProtection="1">
      <alignment vertical="center"/>
    </xf>
    <xf numFmtId="0" fontId="12" fillId="0" borderId="63" xfId="0" applyFont="1" applyFill="1" applyBorder="1" applyAlignment="1" applyProtection="1">
      <alignment vertical="center" shrinkToFit="1"/>
    </xf>
    <xf numFmtId="0" fontId="10" fillId="0" borderId="63" xfId="0" applyFont="1" applyBorder="1" applyAlignment="1" applyProtection="1">
      <alignment vertical="center"/>
    </xf>
    <xf numFmtId="0" fontId="0" fillId="0" borderId="64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0" xfId="0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6" fillId="0" borderId="6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6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65" xfId="0" applyFont="1" applyBorder="1" applyProtection="1">
      <alignment vertical="center"/>
    </xf>
    <xf numFmtId="0" fontId="10" fillId="0" borderId="65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65" xfId="0" applyFont="1" applyBorder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Protection="1">
      <alignment vertical="center"/>
    </xf>
    <xf numFmtId="0" fontId="15" fillId="0" borderId="66" xfId="0" applyFont="1" applyBorder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0" borderId="66" xfId="0" applyBorder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65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2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2" borderId="0" xfId="0" applyFill="1" applyBorder="1" applyProtection="1">
      <alignment vertical="center"/>
    </xf>
    <xf numFmtId="0" fontId="30" fillId="2" borderId="0" xfId="0" applyFont="1" applyFill="1" applyBorder="1" applyProtection="1">
      <alignment vertical="center"/>
    </xf>
    <xf numFmtId="0" fontId="30" fillId="0" borderId="0" xfId="0" applyFont="1" applyBorder="1" applyProtection="1">
      <alignment vertical="center"/>
    </xf>
    <xf numFmtId="0" fontId="0" fillId="0" borderId="36" xfId="0" applyBorder="1" applyAlignment="1" applyProtection="1">
      <alignment vertical="center" shrinkToFit="1"/>
    </xf>
    <xf numFmtId="0" fontId="4" fillId="0" borderId="66" xfId="0" applyFont="1" applyBorder="1" applyAlignment="1" applyProtection="1">
      <alignment vertical="center"/>
    </xf>
    <xf numFmtId="3" fontId="0" fillId="2" borderId="0" xfId="0" applyNumberFormat="1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67" xfId="0" applyBorder="1" applyProtection="1">
      <alignment vertical="center"/>
    </xf>
    <xf numFmtId="0" fontId="0" fillId="0" borderId="68" xfId="0" applyBorder="1" applyProtection="1">
      <alignment vertical="center"/>
    </xf>
    <xf numFmtId="0" fontId="0" fillId="0" borderId="69" xfId="0" applyBorder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30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0" fillId="0" borderId="63" xfId="0" quotePrefix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>
      <alignment vertical="center"/>
    </xf>
    <xf numFmtId="0" fontId="10" fillId="0" borderId="66" xfId="0" applyFont="1" applyBorder="1" applyAlignment="1" applyProtection="1">
      <alignment horizontal="center"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8" fillId="0" borderId="0" xfId="0" applyFont="1" applyFill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0" fillId="0" borderId="66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 wrapText="1"/>
    </xf>
    <xf numFmtId="0" fontId="10" fillId="6" borderId="0" xfId="0" applyFont="1" applyFill="1" applyProtection="1">
      <alignment vertical="center"/>
    </xf>
    <xf numFmtId="0" fontId="10" fillId="6" borderId="0" xfId="0" applyFont="1" applyFill="1" applyBorder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quotePrefix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right" vertical="center"/>
    </xf>
    <xf numFmtId="0" fontId="15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4" fillId="0" borderId="0" xfId="0" applyFont="1" applyFill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Alignment="1" applyProtection="1">
      <alignment horizontal="left" vertical="center" wrapText="1" shrinkToFit="1"/>
    </xf>
    <xf numFmtId="0" fontId="12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0" fontId="14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25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8" fillId="0" borderId="0" xfId="0" applyFo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 shrinkToFit="1"/>
    </xf>
    <xf numFmtId="3" fontId="3" fillId="0" borderId="0" xfId="0" applyNumberFormat="1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indent="1"/>
    </xf>
    <xf numFmtId="0" fontId="20" fillId="0" borderId="0" xfId="0" applyFont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30" fillId="2" borderId="0" xfId="0" applyFont="1" applyFill="1" applyProtection="1">
      <alignment vertical="center"/>
    </xf>
    <xf numFmtId="3" fontId="0" fillId="2" borderId="0" xfId="0" applyNumberFormat="1" applyFill="1" applyProtection="1">
      <alignment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34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62" xfId="0" applyFill="1" applyBorder="1" applyProtection="1">
      <alignment vertical="center"/>
    </xf>
    <xf numFmtId="0" fontId="8" fillId="0" borderId="65" xfId="0" applyFont="1" applyFill="1" applyBorder="1" applyProtection="1">
      <alignment vertical="center"/>
    </xf>
    <xf numFmtId="0" fontId="10" fillId="0" borderId="65" xfId="0" applyFont="1" applyFill="1" applyBorder="1" applyProtection="1">
      <alignment vertical="center"/>
    </xf>
    <xf numFmtId="0" fontId="15" fillId="0" borderId="65" xfId="0" applyFont="1" applyFill="1" applyBorder="1" applyProtection="1">
      <alignment vertical="center"/>
    </xf>
    <xf numFmtId="0" fontId="0" fillId="0" borderId="67" xfId="0" applyFill="1" applyBorder="1" applyProtection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Protection="1">
      <alignment vertical="center"/>
    </xf>
    <xf numFmtId="0" fontId="44" fillId="0" borderId="0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4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 shrinkToFit="1"/>
    </xf>
    <xf numFmtId="177" fontId="13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3" fillId="0" borderId="4" xfId="0" applyFont="1" applyFill="1" applyBorder="1" applyAlignment="1" applyProtection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9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left" vertical="center" wrapText="1"/>
    </xf>
    <xf numFmtId="0" fontId="23" fillId="0" borderId="6" xfId="0" applyFont="1" applyFill="1" applyBorder="1" applyAlignment="1" applyProtection="1">
      <alignment horizontal="left" vertical="center" wrapText="1"/>
    </xf>
    <xf numFmtId="0" fontId="23" fillId="0" borderId="7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41" fillId="0" borderId="11" xfId="0" applyFont="1" applyBorder="1" applyAlignment="1" applyProtection="1">
      <alignment horizontal="left" vertical="center" indent="1"/>
    </xf>
    <xf numFmtId="0" fontId="41" fillId="0" borderId="36" xfId="0" applyFont="1" applyBorder="1" applyAlignment="1" applyProtection="1">
      <alignment horizontal="left" vertical="center" indent="1"/>
    </xf>
    <xf numFmtId="0" fontId="24" fillId="0" borderId="2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41" fillId="0" borderId="11" xfId="0" applyFont="1" applyBorder="1" applyAlignment="1">
      <alignment horizontal="left" vertical="center" indent="1"/>
    </xf>
    <xf numFmtId="0" fontId="41" fillId="0" borderId="36" xfId="0" applyFont="1" applyBorder="1" applyAlignment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3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34" xfId="0" applyFont="1" applyFill="1" applyBorder="1" applyAlignment="1" applyProtection="1">
      <alignment horizontal="left" vertical="center" wrapText="1"/>
    </xf>
    <xf numFmtId="0" fontId="17" fillId="0" borderId="35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34" xfId="0" applyFont="1" applyFill="1" applyBorder="1" applyAlignment="1" applyProtection="1">
      <alignment horizontal="center" vertical="center" wrapText="1"/>
    </xf>
    <xf numFmtId="0" fontId="17" fillId="0" borderId="3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16" fillId="2" borderId="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9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3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0" fontId="41" fillId="0" borderId="30" xfId="0" applyFont="1" applyFill="1" applyBorder="1" applyAlignment="1" applyProtection="1">
      <alignment horizontal="left" vertical="center" wrapText="1"/>
    </xf>
    <xf numFmtId="0" fontId="41" fillId="0" borderId="31" xfId="0" applyFont="1" applyFill="1" applyBorder="1" applyAlignment="1" applyProtection="1">
      <alignment horizontal="left" vertical="center" wrapText="1"/>
    </xf>
    <xf numFmtId="0" fontId="41" fillId="0" borderId="32" xfId="0" applyFont="1" applyFill="1" applyBorder="1" applyAlignment="1" applyProtection="1">
      <alignment horizontal="left" vertical="center" wrapText="1"/>
    </xf>
    <xf numFmtId="0" fontId="41" fillId="0" borderId="8" xfId="0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 applyProtection="1">
      <alignment horizontal="left" vertical="center" wrapText="1"/>
    </xf>
    <xf numFmtId="0" fontId="41" fillId="0" borderId="9" xfId="0" applyFont="1" applyFill="1" applyBorder="1" applyAlignment="1" applyProtection="1">
      <alignment horizontal="left" vertical="center" wrapText="1"/>
    </xf>
    <xf numFmtId="0" fontId="41" fillId="0" borderId="5" xfId="0" applyFont="1" applyFill="1" applyBorder="1" applyAlignment="1" applyProtection="1">
      <alignment horizontal="left" vertical="center" wrapText="1"/>
    </xf>
    <xf numFmtId="0" fontId="41" fillId="0" borderId="6" xfId="0" applyFont="1" applyFill="1" applyBorder="1" applyAlignment="1" applyProtection="1">
      <alignment horizontal="left" vertical="center" wrapText="1"/>
    </xf>
    <xf numFmtId="0" fontId="41" fillId="0" borderId="7" xfId="0" applyFont="1" applyFill="1" applyBorder="1" applyAlignment="1" applyProtection="1">
      <alignment horizontal="left" vertical="center" wrapText="1"/>
    </xf>
    <xf numFmtId="0" fontId="41" fillId="0" borderId="33" xfId="0" applyFont="1" applyFill="1" applyBorder="1" applyAlignment="1" applyProtection="1">
      <alignment horizontal="left" vertical="center" wrapText="1"/>
    </xf>
    <xf numFmtId="0" fontId="41" fillId="0" borderId="34" xfId="0" applyFont="1" applyFill="1" applyBorder="1" applyAlignment="1" applyProtection="1">
      <alignment horizontal="left" vertical="center" wrapText="1"/>
    </xf>
    <xf numFmtId="0" fontId="41" fillId="0" borderId="35" xfId="0" applyFont="1" applyFill="1" applyBorder="1" applyAlignment="1" applyProtection="1">
      <alignment horizontal="left" vertical="center" wrapText="1"/>
    </xf>
    <xf numFmtId="0" fontId="41" fillId="0" borderId="33" xfId="0" applyFont="1" applyFill="1" applyBorder="1" applyAlignment="1" applyProtection="1">
      <alignment horizontal="center" vertical="center" wrapText="1"/>
    </xf>
    <xf numFmtId="0" fontId="41" fillId="0" borderId="34" xfId="0" applyFont="1" applyFill="1" applyBorder="1" applyAlignment="1" applyProtection="1">
      <alignment horizontal="center" vertical="center" wrapText="1"/>
    </xf>
    <xf numFmtId="0" fontId="41" fillId="0" borderId="35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1" fillId="0" borderId="18" xfId="0" applyFont="1" applyBorder="1" applyAlignment="1" applyProtection="1">
      <alignment horizontal="left" vertical="center" wrapText="1"/>
    </xf>
    <xf numFmtId="0" fontId="41" fillId="0" borderId="19" xfId="0" applyFont="1" applyBorder="1" applyAlignment="1" applyProtection="1">
      <alignment horizontal="left" vertical="center" wrapText="1"/>
    </xf>
    <xf numFmtId="0" fontId="41" fillId="0" borderId="20" xfId="0" applyFont="1" applyBorder="1" applyAlignment="1" applyProtection="1">
      <alignment horizontal="left" vertical="center" wrapText="1"/>
    </xf>
    <xf numFmtId="0" fontId="41" fillId="0" borderId="8" xfId="0" applyFont="1" applyBorder="1" applyAlignment="1" applyProtection="1">
      <alignment horizontal="left" vertical="center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9" xfId="0" applyFont="1" applyBorder="1" applyAlignment="1" applyProtection="1">
      <alignment horizontal="left" vertical="center" wrapText="1"/>
    </xf>
    <xf numFmtId="0" fontId="41" fillId="0" borderId="5" xfId="0" applyFont="1" applyBorder="1" applyAlignment="1" applyProtection="1">
      <alignment horizontal="left" vertical="center" wrapText="1"/>
    </xf>
    <xf numFmtId="0" fontId="41" fillId="0" borderId="6" xfId="0" applyFont="1" applyBorder="1" applyAlignment="1" applyProtection="1">
      <alignment horizontal="left" vertical="center" wrapText="1"/>
    </xf>
    <xf numFmtId="0" fontId="41" fillId="0" borderId="7" xfId="0" applyFont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21" fillId="3" borderId="5" xfId="0" applyFont="1" applyFill="1" applyBorder="1" applyAlignment="1" applyProtection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left" vertical="center" wrapText="1"/>
    </xf>
    <xf numFmtId="0" fontId="41" fillId="0" borderId="3" xfId="0" applyFont="1" applyBorder="1" applyAlignment="1" applyProtection="1">
      <alignment horizontal="left" vertical="center" wrapText="1"/>
    </xf>
    <xf numFmtId="0" fontId="41" fillId="0" borderId="4" xfId="0" applyFont="1" applyBorder="1" applyAlignment="1" applyProtection="1">
      <alignment horizontal="left" vertical="center" wrapText="1"/>
    </xf>
    <xf numFmtId="0" fontId="41" fillId="0" borderId="12" xfId="0" applyFont="1" applyBorder="1" applyAlignment="1" applyProtection="1">
      <alignment horizontal="left" vertical="center" wrapText="1"/>
    </xf>
    <xf numFmtId="0" fontId="41" fillId="0" borderId="13" xfId="0" applyFont="1" applyBorder="1" applyAlignment="1" applyProtection="1">
      <alignment horizontal="left" vertical="center" wrapText="1"/>
    </xf>
    <xf numFmtId="0" fontId="41" fillId="0" borderId="14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left" vertical="center" wrapText="1" indent="1"/>
    </xf>
    <xf numFmtId="0" fontId="42" fillId="0" borderId="1" xfId="0" applyFont="1" applyBorder="1" applyAlignment="1" applyProtection="1">
      <alignment horizontal="left" vertical="center" indent="1"/>
    </xf>
    <xf numFmtId="0" fontId="42" fillId="3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left" vertical="center" wrapText="1" shrinkToFi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left" vertical="center" wrapText="1"/>
    </xf>
    <xf numFmtId="0" fontId="20" fillId="2" borderId="3" xfId="0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 applyProtection="1">
      <alignment horizontal="left" vertical="center" wrapText="1"/>
    </xf>
    <xf numFmtId="0" fontId="20" fillId="2" borderId="9" xfId="0" applyFont="1" applyFill="1" applyBorder="1" applyAlignment="1" applyProtection="1">
      <alignment horizontal="left" vertical="center" wrapText="1"/>
    </xf>
    <xf numFmtId="0" fontId="20" fillId="2" borderId="5" xfId="0" applyFont="1" applyFill="1" applyBorder="1" applyAlignment="1" applyProtection="1">
      <alignment horizontal="left" vertical="center" wrapText="1"/>
    </xf>
    <xf numFmtId="0" fontId="20" fillId="2" borderId="6" xfId="0" applyFont="1" applyFill="1" applyBorder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43" fillId="0" borderId="2" xfId="0" applyFont="1" applyBorder="1" applyAlignment="1" applyProtection="1">
      <alignment horizontal="center" vertical="center"/>
    </xf>
    <xf numFmtId="0" fontId="43" fillId="0" borderId="3" xfId="0" applyFont="1" applyBorder="1" applyAlignment="1" applyProtection="1">
      <alignment horizontal="center" vertical="center"/>
    </xf>
    <xf numFmtId="0" fontId="43" fillId="0" borderId="8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5" xfId="0" applyFont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" vertical="center"/>
    </xf>
    <xf numFmtId="0" fontId="43" fillId="0" borderId="1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43" fillId="3" borderId="1" xfId="0" applyFont="1" applyFill="1" applyBorder="1" applyAlignment="1" applyProtection="1">
      <alignment horizontal="center" vertical="center"/>
    </xf>
    <xf numFmtId="0" fontId="43" fillId="3" borderId="11" xfId="0" applyFont="1" applyFill="1" applyBorder="1" applyAlignment="1" applyProtection="1">
      <alignment horizontal="center" vertical="center"/>
    </xf>
    <xf numFmtId="0" fontId="43" fillId="3" borderId="10" xfId="0" applyFont="1" applyFill="1" applyBorder="1" applyAlignment="1" applyProtection="1">
      <alignment horizontal="center" vertical="center"/>
    </xf>
    <xf numFmtId="0" fontId="43" fillId="3" borderId="2" xfId="0" applyFont="1" applyFill="1" applyBorder="1" applyAlignment="1" applyProtection="1">
      <alignment horizontal="center" vertical="center"/>
    </xf>
    <xf numFmtId="0" fontId="41" fillId="0" borderId="2" xfId="0" applyFont="1" applyBorder="1" applyAlignment="1" applyProtection="1">
      <alignment horizontal="left" vertical="center" wrapText="1" indent="1"/>
    </xf>
    <xf numFmtId="0" fontId="41" fillId="0" borderId="3" xfId="0" applyFont="1" applyBorder="1" applyAlignment="1" applyProtection="1">
      <alignment horizontal="left" vertical="center" wrapText="1" indent="1"/>
    </xf>
    <xf numFmtId="0" fontId="41" fillId="0" borderId="4" xfId="0" applyFont="1" applyBorder="1" applyAlignment="1" applyProtection="1">
      <alignment horizontal="left" vertical="center" wrapText="1" indent="1"/>
    </xf>
    <xf numFmtId="0" fontId="41" fillId="0" borderId="5" xfId="0" applyFont="1" applyBorder="1" applyAlignment="1" applyProtection="1">
      <alignment horizontal="left" vertical="center" wrapText="1" indent="1"/>
    </xf>
    <xf numFmtId="0" fontId="41" fillId="0" borderId="6" xfId="0" applyFont="1" applyBorder="1" applyAlignment="1" applyProtection="1">
      <alignment horizontal="left" vertical="center" wrapText="1" indent="1"/>
    </xf>
    <xf numFmtId="0" fontId="41" fillId="0" borderId="7" xfId="0" applyFont="1" applyBorder="1" applyAlignment="1" applyProtection="1">
      <alignment horizontal="left" vertical="center" wrapText="1" indent="1"/>
    </xf>
    <xf numFmtId="0" fontId="13" fillId="6" borderId="0" xfId="0" applyFont="1" applyFill="1" applyBorder="1" applyAlignment="1" applyProtection="1">
      <alignment horizontal="center" vertical="center" shrinkToFit="1"/>
    </xf>
    <xf numFmtId="0" fontId="36" fillId="0" borderId="65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6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3" fontId="3" fillId="0" borderId="40" xfId="0" applyNumberFormat="1" applyFont="1" applyFill="1" applyBorder="1" applyAlignment="1" applyProtection="1">
      <alignment horizontal="right" vertical="center" indent="1"/>
    </xf>
    <xf numFmtId="3" fontId="3" fillId="0" borderId="41" xfId="0" applyNumberFormat="1" applyFont="1" applyFill="1" applyBorder="1" applyAlignment="1" applyProtection="1">
      <alignment horizontal="right" vertical="center" indent="1"/>
    </xf>
    <xf numFmtId="3" fontId="3" fillId="0" borderId="42" xfId="0" applyNumberFormat="1" applyFont="1" applyFill="1" applyBorder="1" applyAlignment="1" applyProtection="1">
      <alignment horizontal="right" vertical="center" indent="1"/>
    </xf>
    <xf numFmtId="3" fontId="3" fillId="0" borderId="8" xfId="0" applyNumberFormat="1" applyFont="1" applyFill="1" applyBorder="1" applyAlignment="1" applyProtection="1">
      <alignment horizontal="right" vertical="center" indent="1"/>
    </xf>
    <xf numFmtId="3" fontId="3" fillId="0" borderId="0" xfId="0" applyNumberFormat="1" applyFont="1" applyFill="1" applyBorder="1" applyAlignment="1" applyProtection="1">
      <alignment horizontal="right" vertical="center" indent="1"/>
    </xf>
    <xf numFmtId="3" fontId="3" fillId="0" borderId="9" xfId="0" applyNumberFormat="1" applyFont="1" applyFill="1" applyBorder="1" applyAlignment="1" applyProtection="1">
      <alignment horizontal="right" vertical="center" indent="1"/>
    </xf>
    <xf numFmtId="3" fontId="3" fillId="0" borderId="5" xfId="0" applyNumberFormat="1" applyFont="1" applyFill="1" applyBorder="1" applyAlignment="1" applyProtection="1">
      <alignment horizontal="right" vertical="center" indent="1"/>
    </xf>
    <xf numFmtId="3" fontId="3" fillId="0" borderId="6" xfId="0" applyNumberFormat="1" applyFont="1" applyFill="1" applyBorder="1" applyAlignment="1" applyProtection="1">
      <alignment horizontal="right" vertical="center" indent="1"/>
    </xf>
    <xf numFmtId="3" fontId="3" fillId="0" borderId="7" xfId="0" applyNumberFormat="1" applyFont="1" applyFill="1" applyBorder="1" applyAlignment="1" applyProtection="1">
      <alignment horizontal="right" vertical="center" indent="1"/>
    </xf>
    <xf numFmtId="0" fontId="30" fillId="0" borderId="37" xfId="0" applyFont="1" applyBorder="1" applyAlignment="1" applyProtection="1">
      <alignment horizontal="center" vertical="center"/>
    </xf>
    <xf numFmtId="0" fontId="30" fillId="0" borderId="38" xfId="0" applyFont="1" applyBorder="1" applyAlignment="1" applyProtection="1">
      <alignment horizontal="center" vertical="center"/>
    </xf>
    <xf numFmtId="0" fontId="30" fillId="0" borderId="39" xfId="0" applyFont="1" applyBorder="1" applyAlignment="1" applyProtection="1">
      <alignment horizontal="center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49" xfId="0" applyFont="1" applyBorder="1" applyAlignment="1" applyProtection="1">
      <alignment horizontal="center" vertical="center"/>
    </xf>
    <xf numFmtId="0" fontId="30" fillId="0" borderId="50" xfId="0" applyFont="1" applyBorder="1" applyAlignment="1" applyProtection="1">
      <alignment horizontal="center" vertical="center"/>
    </xf>
    <xf numFmtId="0" fontId="30" fillId="0" borderId="51" xfId="0" applyFont="1" applyBorder="1" applyAlignment="1" applyProtection="1">
      <alignment horizontal="center" vertical="center"/>
    </xf>
    <xf numFmtId="0" fontId="30" fillId="0" borderId="52" xfId="0" applyFont="1" applyBorder="1" applyAlignment="1" applyProtection="1">
      <alignment horizontal="center" vertical="center"/>
    </xf>
    <xf numFmtId="0" fontId="30" fillId="0" borderId="53" xfId="0" applyFont="1" applyBorder="1" applyAlignment="1" applyProtection="1">
      <alignment horizontal="center" vertical="center"/>
    </xf>
    <xf numFmtId="0" fontId="0" fillId="0" borderId="37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top"/>
    </xf>
    <xf numFmtId="0" fontId="27" fillId="2" borderId="0" xfId="0" applyFont="1" applyFill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4" xfId="0" applyFill="1" applyBorder="1" applyAlignment="1">
      <alignment horizontal="center" vertical="center" wrapText="1" shrinkToFit="1"/>
    </xf>
    <xf numFmtId="0" fontId="0" fillId="2" borderId="8" xfId="0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5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center" vertical="center" wrapText="1" shrinkToFit="1"/>
    </xf>
    <xf numFmtId="0" fontId="0" fillId="2" borderId="7" xfId="0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 applyProtection="1">
      <alignment horizontal="right" vertical="center" indent="1"/>
    </xf>
    <xf numFmtId="3" fontId="3" fillId="2" borderId="3" xfId="0" applyNumberFormat="1" applyFont="1" applyFill="1" applyBorder="1" applyAlignment="1" applyProtection="1">
      <alignment horizontal="right" vertical="center" indent="1"/>
    </xf>
    <xf numFmtId="3" fontId="3" fillId="2" borderId="4" xfId="0" applyNumberFormat="1" applyFont="1" applyFill="1" applyBorder="1" applyAlignment="1" applyProtection="1">
      <alignment horizontal="right" vertical="center" indent="1"/>
    </xf>
    <xf numFmtId="3" fontId="3" fillId="2" borderId="8" xfId="0" applyNumberFormat="1" applyFont="1" applyFill="1" applyBorder="1" applyAlignment="1" applyProtection="1">
      <alignment horizontal="right" vertical="center" indent="1"/>
    </xf>
    <xf numFmtId="3" fontId="3" fillId="2" borderId="0" xfId="0" applyNumberFormat="1" applyFont="1" applyFill="1" applyBorder="1" applyAlignment="1" applyProtection="1">
      <alignment horizontal="right" vertical="center" indent="1"/>
    </xf>
    <xf numFmtId="3" fontId="3" fillId="2" borderId="9" xfId="0" applyNumberFormat="1" applyFont="1" applyFill="1" applyBorder="1" applyAlignment="1" applyProtection="1">
      <alignment horizontal="right" vertical="center" indent="1"/>
    </xf>
    <xf numFmtId="3" fontId="3" fillId="2" borderId="37" xfId="0" applyNumberFormat="1" applyFont="1" applyFill="1" applyBorder="1" applyAlignment="1" applyProtection="1">
      <alignment horizontal="right" vertical="center" indent="1"/>
    </xf>
    <xf numFmtId="3" fontId="3" fillId="2" borderId="38" xfId="0" applyNumberFormat="1" applyFont="1" applyFill="1" applyBorder="1" applyAlignment="1" applyProtection="1">
      <alignment horizontal="right" vertical="center" indent="1"/>
    </xf>
    <xf numFmtId="3" fontId="3" fillId="2" borderId="39" xfId="0" applyNumberFormat="1" applyFont="1" applyFill="1" applyBorder="1" applyAlignment="1" applyProtection="1">
      <alignment horizontal="right" vertical="center" indent="1"/>
    </xf>
    <xf numFmtId="0" fontId="30" fillId="2" borderId="44" xfId="0" applyFont="1" applyFill="1" applyBorder="1" applyAlignment="1" applyProtection="1">
      <alignment horizontal="center" vertical="center"/>
    </xf>
    <xf numFmtId="0" fontId="30" fillId="2" borderId="45" xfId="0" applyFont="1" applyFill="1" applyBorder="1" applyAlignment="1" applyProtection="1">
      <alignment horizontal="center" vertical="center"/>
    </xf>
    <xf numFmtId="0" fontId="30" fillId="2" borderId="46" xfId="0" applyFont="1" applyFill="1" applyBorder="1" applyAlignment="1" applyProtection="1">
      <alignment horizontal="center" vertical="center"/>
    </xf>
    <xf numFmtId="0" fontId="30" fillId="2" borderId="48" xfId="0" applyFont="1" applyFill="1" applyBorder="1" applyAlignment="1" applyProtection="1">
      <alignment horizontal="center" vertical="center"/>
    </xf>
    <xf numFmtId="0" fontId="30" fillId="2" borderId="49" xfId="0" applyFont="1" applyFill="1" applyBorder="1" applyAlignment="1" applyProtection="1">
      <alignment horizontal="center" vertical="center"/>
    </xf>
    <xf numFmtId="0" fontId="30" fillId="2" borderId="50" xfId="0" applyFont="1" applyFill="1" applyBorder="1" applyAlignment="1" applyProtection="1">
      <alignment horizontal="center" vertical="center"/>
    </xf>
    <xf numFmtId="0" fontId="0" fillId="2" borderId="44" xfId="0" applyFill="1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50" xfId="0" applyFill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 shrinkToFit="1"/>
    </xf>
    <xf numFmtId="0" fontId="0" fillId="2" borderId="3" xfId="0" applyFill="1" applyBorder="1" applyAlignment="1" applyProtection="1">
      <alignment horizontal="center" vertical="center" wrapText="1" shrinkToFit="1"/>
    </xf>
    <xf numFmtId="0" fontId="0" fillId="2" borderId="4" xfId="0" applyFill="1" applyBorder="1" applyAlignment="1" applyProtection="1">
      <alignment horizontal="center" vertical="center" wrapText="1" shrinkToFit="1"/>
    </xf>
    <xf numFmtId="0" fontId="0" fillId="2" borderId="8" xfId="0" applyFill="1" applyBorder="1" applyAlignment="1" applyProtection="1">
      <alignment horizontal="center" vertical="center" wrapText="1" shrinkToFit="1"/>
    </xf>
    <xf numFmtId="0" fontId="0" fillId="2" borderId="0" xfId="0" applyFill="1" applyBorder="1" applyAlignment="1" applyProtection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 wrapText="1" shrinkToFit="1"/>
    </xf>
    <xf numFmtId="0" fontId="0" fillId="2" borderId="5" xfId="0" applyFill="1" applyBorder="1" applyAlignment="1" applyProtection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 wrapText="1" shrinkToFit="1"/>
    </xf>
    <xf numFmtId="38" fontId="3" fillId="0" borderId="2" xfId="0" applyNumberFormat="1" applyFont="1" applyFill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3" fillId="0" borderId="8" xfId="0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9" xfId="0" applyNumberFormat="1" applyFont="1" applyFill="1" applyBorder="1" applyAlignment="1" applyProtection="1">
      <alignment horizontal="center" vertical="center"/>
    </xf>
    <xf numFmtId="38" fontId="3" fillId="0" borderId="5" xfId="0" applyNumberFormat="1" applyFont="1" applyFill="1" applyBorder="1" applyAlignment="1" applyProtection="1">
      <alignment horizontal="center" vertical="center"/>
    </xf>
    <xf numFmtId="38" fontId="3" fillId="0" borderId="6" xfId="0" applyNumberFormat="1" applyFont="1" applyFill="1" applyBorder="1" applyAlignment="1" applyProtection="1">
      <alignment horizontal="center" vertical="center"/>
    </xf>
    <xf numFmtId="38" fontId="3" fillId="0" borderId="7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7" fillId="2" borderId="2" xfId="0" applyFont="1" applyFill="1" applyBorder="1" applyAlignment="1" applyProtection="1">
      <alignment horizontal="center" vertical="center"/>
    </xf>
    <xf numFmtId="0" fontId="27" fillId="2" borderId="3" xfId="0" applyFont="1" applyFill="1" applyBorder="1" applyAlignment="1" applyProtection="1">
      <alignment horizontal="center" vertical="center"/>
    </xf>
    <xf numFmtId="0" fontId="27" fillId="2" borderId="4" xfId="0" applyFont="1" applyFill="1" applyBorder="1" applyAlignment="1" applyProtection="1">
      <alignment horizontal="center" vertical="center"/>
    </xf>
    <xf numFmtId="0" fontId="27" fillId="2" borderId="8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/>
    </xf>
    <xf numFmtId="0" fontId="27" fillId="2" borderId="9" xfId="0" applyFont="1" applyFill="1" applyBorder="1" applyAlignment="1" applyProtection="1">
      <alignment horizontal="center" vertical="center"/>
    </xf>
    <xf numFmtId="0" fontId="27" fillId="2" borderId="5" xfId="0" applyFont="1" applyFill="1" applyBorder="1" applyAlignment="1" applyProtection="1">
      <alignment horizontal="center" vertical="center"/>
    </xf>
    <xf numFmtId="0" fontId="27" fillId="2" borderId="6" xfId="0" applyFont="1" applyFill="1" applyBorder="1" applyAlignment="1" applyProtection="1">
      <alignment horizontal="center" vertical="center"/>
    </xf>
    <xf numFmtId="0" fontId="27" fillId="2" borderId="7" xfId="0" applyFont="1" applyFill="1" applyBorder="1" applyAlignment="1" applyProtection="1">
      <alignment horizontal="center" vertical="center"/>
    </xf>
    <xf numFmtId="0" fontId="0" fillId="2" borderId="43" xfId="0" applyFill="1" applyBorder="1" applyAlignment="1" applyProtection="1">
      <alignment horizontal="center" vertical="center" wrapText="1" shrinkToFit="1"/>
    </xf>
    <xf numFmtId="0" fontId="0" fillId="2" borderId="43" xfId="0" applyFill="1" applyBorder="1" applyAlignment="1" applyProtection="1">
      <alignment horizontal="center" vertical="center" shrinkToFit="1"/>
    </xf>
    <xf numFmtId="0" fontId="0" fillId="2" borderId="47" xfId="0" applyFill="1" applyBorder="1" applyAlignment="1" applyProtection="1">
      <alignment horizontal="center" vertical="center" shrinkToFit="1"/>
    </xf>
    <xf numFmtId="0" fontId="0" fillId="2" borderId="57" xfId="0" applyFill="1" applyBorder="1" applyAlignment="1" applyProtection="1">
      <alignment horizontal="center" vertical="center" shrinkToFit="1"/>
    </xf>
    <xf numFmtId="3" fontId="0" fillId="2" borderId="0" xfId="0" applyNumberFormat="1" applyFill="1" applyBorder="1" applyAlignment="1" applyProtection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31" fillId="3" borderId="2" xfId="0" applyFont="1" applyFill="1" applyBorder="1" applyAlignment="1" applyProtection="1">
      <alignment horizontal="center" vertical="center"/>
    </xf>
    <xf numFmtId="0" fontId="31" fillId="3" borderId="3" xfId="0" applyFont="1" applyFill="1" applyBorder="1" applyAlignment="1" applyProtection="1">
      <alignment horizontal="center" vertical="center"/>
    </xf>
    <xf numFmtId="0" fontId="31" fillId="3" borderId="4" xfId="0" applyFont="1" applyFill="1" applyBorder="1" applyAlignment="1" applyProtection="1">
      <alignment horizontal="center" vertical="center"/>
    </xf>
    <xf numFmtId="0" fontId="31" fillId="3" borderId="5" xfId="0" applyFont="1" applyFill="1" applyBorder="1" applyAlignment="1" applyProtection="1">
      <alignment horizontal="center" vertical="center"/>
    </xf>
    <xf numFmtId="0" fontId="31" fillId="3" borderId="6" xfId="0" applyFont="1" applyFill="1" applyBorder="1" applyAlignment="1" applyProtection="1">
      <alignment horizontal="center" vertical="center"/>
    </xf>
    <xf numFmtId="0" fontId="31" fillId="3" borderId="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 wrapText="1"/>
    </xf>
    <xf numFmtId="3" fontId="33" fillId="3" borderId="11" xfId="0" applyNumberFormat="1" applyFont="1" applyFill="1" applyBorder="1" applyAlignment="1" applyProtection="1">
      <alignment horizontal="right" vertical="center" indent="1"/>
    </xf>
    <xf numFmtId="3" fontId="33" fillId="3" borderId="36" xfId="0" applyNumberFormat="1" applyFont="1" applyFill="1" applyBorder="1" applyAlignment="1" applyProtection="1">
      <alignment horizontal="right" vertical="center" indent="1"/>
    </xf>
    <xf numFmtId="3" fontId="33" fillId="3" borderId="61" xfId="0" applyNumberFormat="1" applyFont="1" applyFill="1" applyBorder="1" applyAlignment="1" applyProtection="1">
      <alignment horizontal="right" vertical="center" indent="1"/>
    </xf>
    <xf numFmtId="0" fontId="30" fillId="0" borderId="11" xfId="0" applyFont="1" applyFill="1" applyBorder="1" applyAlignment="1" applyProtection="1">
      <alignment horizontal="center" vertical="center"/>
    </xf>
    <xf numFmtId="0" fontId="30" fillId="0" borderId="36" xfId="0" applyFont="1" applyFill="1" applyBorder="1" applyAlignment="1" applyProtection="1">
      <alignment horizontal="center" vertical="center"/>
    </xf>
    <xf numFmtId="0" fontId="30" fillId="0" borderId="6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shrinkToFit="1"/>
    </xf>
    <xf numFmtId="3" fontId="3" fillId="3" borderId="2" xfId="0" applyNumberFormat="1" applyFont="1" applyFill="1" applyBorder="1" applyAlignment="1" applyProtection="1">
      <alignment horizontal="right" vertical="center" indent="1"/>
    </xf>
    <xf numFmtId="3" fontId="3" fillId="3" borderId="3" xfId="0" applyNumberFormat="1" applyFont="1" applyFill="1" applyBorder="1" applyAlignment="1" applyProtection="1">
      <alignment horizontal="right" vertical="center" indent="1"/>
    </xf>
    <xf numFmtId="3" fontId="3" fillId="3" borderId="4" xfId="0" applyNumberFormat="1" applyFont="1" applyFill="1" applyBorder="1" applyAlignment="1" applyProtection="1">
      <alignment horizontal="right" vertical="center" indent="1"/>
    </xf>
    <xf numFmtId="3" fontId="3" fillId="3" borderId="8" xfId="0" applyNumberFormat="1" applyFont="1" applyFill="1" applyBorder="1" applyAlignment="1" applyProtection="1">
      <alignment horizontal="right" vertical="center" indent="1"/>
    </xf>
    <xf numFmtId="3" fontId="3" fillId="3" borderId="0" xfId="0" applyNumberFormat="1" applyFont="1" applyFill="1" applyBorder="1" applyAlignment="1" applyProtection="1">
      <alignment horizontal="right" vertical="center" indent="1"/>
    </xf>
    <xf numFmtId="3" fontId="3" fillId="3" borderId="9" xfId="0" applyNumberFormat="1" applyFont="1" applyFill="1" applyBorder="1" applyAlignment="1" applyProtection="1">
      <alignment horizontal="right" vertical="center" indent="1"/>
    </xf>
    <xf numFmtId="3" fontId="3" fillId="3" borderId="5" xfId="0" applyNumberFormat="1" applyFont="1" applyFill="1" applyBorder="1" applyAlignment="1" applyProtection="1">
      <alignment horizontal="right" vertical="center" indent="1"/>
    </xf>
    <xf numFmtId="3" fontId="3" fillId="3" borderId="6" xfId="0" applyNumberFormat="1" applyFont="1" applyFill="1" applyBorder="1" applyAlignment="1" applyProtection="1">
      <alignment horizontal="right" vertical="center" indent="1"/>
    </xf>
    <xf numFmtId="3" fontId="3" fillId="3" borderId="7" xfId="0" applyNumberFormat="1" applyFont="1" applyFill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7" fillId="0" borderId="44" xfId="0" applyFont="1" applyBorder="1" applyAlignment="1" applyProtection="1">
      <alignment horizontal="center" vertical="center"/>
    </xf>
    <xf numFmtId="0" fontId="27" fillId="0" borderId="45" xfId="0" applyFont="1" applyBorder="1" applyAlignment="1" applyProtection="1">
      <alignment horizontal="center" vertical="center"/>
    </xf>
    <xf numFmtId="0" fontId="27" fillId="0" borderId="46" xfId="0" applyFont="1" applyBorder="1" applyAlignment="1" applyProtection="1">
      <alignment horizontal="center" vertical="center"/>
    </xf>
    <xf numFmtId="0" fontId="27" fillId="0" borderId="48" xfId="0" applyFont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 vertical="center"/>
    </xf>
    <xf numFmtId="0" fontId="27" fillId="0" borderId="50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/>
    </xf>
    <xf numFmtId="0" fontId="27" fillId="0" borderId="52" xfId="0" applyFont="1" applyBorder="1" applyAlignment="1" applyProtection="1">
      <alignment horizontal="center" vertical="center"/>
    </xf>
    <xf numFmtId="0" fontId="27" fillId="0" borderId="53" xfId="0" applyFont="1" applyBorder="1" applyAlignment="1" applyProtection="1">
      <alignment horizontal="center" vertical="center"/>
    </xf>
    <xf numFmtId="3" fontId="3" fillId="0" borderId="18" xfId="0" applyNumberFormat="1" applyFont="1" applyBorder="1" applyAlignment="1" applyProtection="1">
      <alignment horizontal="right" vertical="center" indent="1"/>
    </xf>
    <xf numFmtId="3" fontId="3" fillId="0" borderId="19" xfId="0" applyNumberFormat="1" applyFont="1" applyBorder="1" applyAlignment="1" applyProtection="1">
      <alignment horizontal="right" vertical="center" indent="1"/>
    </xf>
    <xf numFmtId="3" fontId="3" fillId="0" borderId="20" xfId="0" applyNumberFormat="1" applyFont="1" applyBorder="1" applyAlignment="1" applyProtection="1">
      <alignment horizontal="right" vertical="center" indent="1"/>
    </xf>
    <xf numFmtId="3" fontId="3" fillId="0" borderId="8" xfId="0" applyNumberFormat="1" applyFont="1" applyBorder="1" applyAlignment="1" applyProtection="1">
      <alignment horizontal="right" vertical="center" indent="1"/>
    </xf>
    <xf numFmtId="3" fontId="3" fillId="0" borderId="0" xfId="0" applyNumberFormat="1" applyFont="1" applyBorder="1" applyAlignment="1" applyProtection="1">
      <alignment horizontal="right" vertical="center" indent="1"/>
    </xf>
    <xf numFmtId="3" fontId="3" fillId="0" borderId="9" xfId="0" applyNumberFormat="1" applyFont="1" applyBorder="1" applyAlignment="1" applyProtection="1">
      <alignment horizontal="right" vertical="center" indent="1"/>
    </xf>
    <xf numFmtId="3" fontId="3" fillId="0" borderId="5" xfId="0" applyNumberFormat="1" applyFont="1" applyBorder="1" applyAlignment="1" applyProtection="1">
      <alignment horizontal="right" vertical="center" indent="1"/>
    </xf>
    <xf numFmtId="3" fontId="3" fillId="0" borderId="6" xfId="0" applyNumberFormat="1" applyFont="1" applyBorder="1" applyAlignment="1" applyProtection="1">
      <alignment horizontal="right" vertical="center" indent="1"/>
    </xf>
    <xf numFmtId="3" fontId="3" fillId="0" borderId="7" xfId="0" applyNumberFormat="1" applyFont="1" applyBorder="1" applyAlignment="1" applyProtection="1">
      <alignment horizontal="right" vertical="center" indent="1"/>
    </xf>
    <xf numFmtId="0" fontId="0" fillId="0" borderId="58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3" fontId="3" fillId="0" borderId="40" xfId="0" applyNumberFormat="1" applyFont="1" applyBorder="1" applyAlignment="1" applyProtection="1">
      <alignment horizontal="right" vertical="center" indent="1"/>
    </xf>
    <xf numFmtId="3" fontId="3" fillId="0" borderId="41" xfId="0" applyNumberFormat="1" applyFont="1" applyBorder="1" applyAlignment="1" applyProtection="1">
      <alignment horizontal="right" vertical="center" indent="1"/>
    </xf>
    <xf numFmtId="3" fontId="3" fillId="0" borderId="42" xfId="0" applyNumberFormat="1" applyFont="1" applyBorder="1" applyAlignment="1" applyProtection="1">
      <alignment horizontal="right" vertical="center" indent="1"/>
    </xf>
    <xf numFmtId="0" fontId="39" fillId="2" borderId="43" xfId="0" applyFont="1" applyFill="1" applyBorder="1" applyAlignment="1" applyProtection="1">
      <alignment horizontal="center" vertical="center" wrapText="1" shrinkToFit="1"/>
    </xf>
    <xf numFmtId="0" fontId="39" fillId="2" borderId="43" xfId="0" applyFont="1" applyFill="1" applyBorder="1" applyAlignment="1" applyProtection="1">
      <alignment horizontal="center" vertical="center" shrinkToFit="1"/>
    </xf>
    <xf numFmtId="0" fontId="39" fillId="2" borderId="47" xfId="0" applyFont="1" applyFill="1" applyBorder="1" applyAlignment="1" applyProtection="1">
      <alignment horizontal="center" vertical="center" shrinkToFit="1"/>
    </xf>
    <xf numFmtId="0" fontId="39" fillId="2" borderId="57" xfId="0" applyFont="1" applyFill="1" applyBorder="1" applyAlignment="1" applyProtection="1">
      <alignment horizontal="center" vertical="center" shrinkToFit="1"/>
    </xf>
    <xf numFmtId="3" fontId="3" fillId="0" borderId="2" xfId="0" applyNumberFormat="1" applyFont="1" applyBorder="1" applyAlignment="1" applyProtection="1">
      <alignment horizontal="right" vertical="center" indent="1"/>
    </xf>
    <xf numFmtId="3" fontId="3" fillId="0" borderId="3" xfId="0" applyNumberFormat="1" applyFont="1" applyBorder="1" applyAlignment="1" applyProtection="1">
      <alignment horizontal="right" vertical="center" indent="1"/>
    </xf>
    <xf numFmtId="3" fontId="3" fillId="0" borderId="4" xfId="0" applyNumberFormat="1" applyFont="1" applyBorder="1" applyAlignment="1" applyProtection="1">
      <alignment horizontal="right" vertical="center" indent="1"/>
    </xf>
    <xf numFmtId="3" fontId="3" fillId="0" borderId="37" xfId="0" applyNumberFormat="1" applyFont="1" applyBorder="1" applyAlignment="1" applyProtection="1">
      <alignment horizontal="right" vertical="center" indent="1"/>
    </xf>
    <xf numFmtId="3" fontId="3" fillId="0" borderId="38" xfId="0" applyNumberFormat="1" applyFont="1" applyBorder="1" applyAlignment="1" applyProtection="1">
      <alignment horizontal="right" vertical="center" indent="1"/>
    </xf>
    <xf numFmtId="3" fontId="3" fillId="0" borderId="39" xfId="0" applyNumberFormat="1" applyFont="1" applyBorder="1" applyAlignment="1" applyProtection="1">
      <alignment horizontal="right" vertical="center" inden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 wrapText="1" shrinkToFit="1"/>
    </xf>
    <xf numFmtId="3" fontId="3" fillId="0" borderId="48" xfId="0" applyNumberFormat="1" applyFont="1" applyFill="1" applyBorder="1" applyAlignment="1" applyProtection="1">
      <alignment horizontal="right" vertical="center" indent="1"/>
    </xf>
    <xf numFmtId="3" fontId="3" fillId="0" borderId="49" xfId="0" applyNumberFormat="1" applyFont="1" applyFill="1" applyBorder="1" applyAlignment="1" applyProtection="1">
      <alignment horizontal="right" vertical="center" indent="1"/>
    </xf>
    <xf numFmtId="3" fontId="3" fillId="0" borderId="50" xfId="0" applyNumberFormat="1" applyFont="1" applyFill="1" applyBorder="1" applyAlignment="1" applyProtection="1">
      <alignment horizontal="right" vertical="center" indent="1"/>
    </xf>
    <xf numFmtId="0" fontId="0" fillId="0" borderId="36" xfId="0" applyBorder="1" applyAlignment="1" applyProtection="1">
      <alignment horizontal="left" vertical="center" shrinkToFit="1"/>
    </xf>
    <xf numFmtId="0" fontId="0" fillId="0" borderId="36" xfId="0" applyBorder="1" applyAlignment="1" applyProtection="1">
      <alignment horizontal="center" vertical="center" shrinkToFit="1"/>
    </xf>
    <xf numFmtId="178" fontId="3" fillId="0" borderId="44" xfId="0" applyNumberFormat="1" applyFont="1" applyBorder="1" applyAlignment="1" applyProtection="1">
      <alignment horizontal="right" vertical="center" indent="1"/>
    </xf>
    <xf numFmtId="178" fontId="3" fillId="0" borderId="45" xfId="0" applyNumberFormat="1" applyFont="1" applyBorder="1" applyAlignment="1" applyProtection="1">
      <alignment horizontal="right" vertical="center" indent="1"/>
    </xf>
    <xf numFmtId="178" fontId="3" fillId="0" borderId="46" xfId="0" applyNumberFormat="1" applyFont="1" applyBorder="1" applyAlignment="1" applyProtection="1">
      <alignment horizontal="right" vertical="center" indent="1"/>
    </xf>
    <xf numFmtId="178" fontId="3" fillId="0" borderId="48" xfId="0" applyNumberFormat="1" applyFont="1" applyBorder="1" applyAlignment="1" applyProtection="1">
      <alignment horizontal="right" vertical="center" indent="1"/>
    </xf>
    <xf numFmtId="178" fontId="3" fillId="0" borderId="49" xfId="0" applyNumberFormat="1" applyFont="1" applyBorder="1" applyAlignment="1" applyProtection="1">
      <alignment horizontal="right" vertical="center" indent="1"/>
    </xf>
    <xf numFmtId="178" fontId="3" fillId="0" borderId="50" xfId="0" applyNumberFormat="1" applyFont="1" applyBorder="1" applyAlignment="1" applyProtection="1">
      <alignment horizontal="right" vertical="center" indent="1"/>
    </xf>
    <xf numFmtId="3" fontId="3" fillId="5" borderId="2" xfId="0" applyNumberFormat="1" applyFont="1" applyFill="1" applyBorder="1" applyAlignment="1" applyProtection="1">
      <alignment horizontal="right" vertical="center" indent="1"/>
    </xf>
    <xf numFmtId="3" fontId="3" fillId="5" borderId="3" xfId="0" applyNumberFormat="1" applyFont="1" applyFill="1" applyBorder="1" applyAlignment="1" applyProtection="1">
      <alignment horizontal="right" vertical="center" indent="1"/>
    </xf>
    <xf numFmtId="3" fontId="3" fillId="5" borderId="4" xfId="0" applyNumberFormat="1" applyFont="1" applyFill="1" applyBorder="1" applyAlignment="1" applyProtection="1">
      <alignment horizontal="right" vertical="center" indent="1"/>
    </xf>
    <xf numFmtId="3" fontId="3" fillId="5" borderId="8" xfId="0" applyNumberFormat="1" applyFont="1" applyFill="1" applyBorder="1" applyAlignment="1" applyProtection="1">
      <alignment horizontal="right" vertical="center" indent="1"/>
    </xf>
    <xf numFmtId="3" fontId="3" fillId="5" borderId="0" xfId="0" applyNumberFormat="1" applyFont="1" applyFill="1" applyBorder="1" applyAlignment="1" applyProtection="1">
      <alignment horizontal="right" vertical="center" indent="1"/>
    </xf>
    <xf numFmtId="3" fontId="3" fillId="5" borderId="9" xfId="0" applyNumberFormat="1" applyFont="1" applyFill="1" applyBorder="1" applyAlignment="1" applyProtection="1">
      <alignment horizontal="right" vertical="center" indent="1"/>
    </xf>
    <xf numFmtId="3" fontId="3" fillId="5" borderId="5" xfId="0" applyNumberFormat="1" applyFont="1" applyFill="1" applyBorder="1" applyAlignment="1" applyProtection="1">
      <alignment horizontal="right" vertical="center" indent="1"/>
    </xf>
    <xf numFmtId="3" fontId="3" fillId="5" borderId="6" xfId="0" applyNumberFormat="1" applyFont="1" applyFill="1" applyBorder="1" applyAlignment="1" applyProtection="1">
      <alignment horizontal="right" vertical="center" indent="1"/>
    </xf>
    <xf numFmtId="3" fontId="3" fillId="5" borderId="7" xfId="0" applyNumberFormat="1" applyFont="1" applyFill="1" applyBorder="1" applyAlignment="1" applyProtection="1">
      <alignment horizontal="right" vertical="center" indent="1"/>
    </xf>
    <xf numFmtId="0" fontId="0" fillId="5" borderId="2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9" xfId="0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right" vertical="center" indent="1"/>
    </xf>
    <xf numFmtId="3" fontId="3" fillId="0" borderId="3" xfId="0" applyNumberFormat="1" applyFont="1" applyFill="1" applyBorder="1" applyAlignment="1" applyProtection="1">
      <alignment horizontal="right" vertical="center" indent="1"/>
    </xf>
    <xf numFmtId="3" fontId="3" fillId="0" borderId="4" xfId="0" applyNumberFormat="1" applyFont="1" applyFill="1" applyBorder="1" applyAlignment="1" applyProtection="1">
      <alignment horizontal="right" vertical="center" indent="1"/>
    </xf>
    <xf numFmtId="3" fontId="3" fillId="2" borderId="5" xfId="0" applyNumberFormat="1" applyFont="1" applyFill="1" applyBorder="1" applyAlignment="1" applyProtection="1">
      <alignment horizontal="right" vertical="center" indent="1"/>
    </xf>
    <xf numFmtId="3" fontId="3" fillId="2" borderId="6" xfId="0" applyNumberFormat="1" applyFont="1" applyFill="1" applyBorder="1" applyAlignment="1" applyProtection="1">
      <alignment horizontal="right" vertical="center" indent="1"/>
    </xf>
    <xf numFmtId="3" fontId="3" fillId="2" borderId="7" xfId="0" applyNumberFormat="1" applyFont="1" applyFill="1" applyBorder="1" applyAlignment="1" applyProtection="1">
      <alignment horizontal="right" vertical="center" indent="1"/>
    </xf>
    <xf numFmtId="0" fontId="30" fillId="2" borderId="2" xfId="0" applyFont="1" applyFill="1" applyBorder="1" applyAlignment="1" applyProtection="1">
      <alignment horizontal="center" vertical="center"/>
    </xf>
    <xf numFmtId="0" fontId="30" fillId="2" borderId="3" xfId="0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/>
    </xf>
    <xf numFmtId="0" fontId="30" fillId="2" borderId="8" xfId="0" applyFont="1" applyFill="1" applyBorder="1" applyAlignment="1" applyProtection="1">
      <alignment horizontal="center" vertical="center"/>
    </xf>
    <xf numFmtId="0" fontId="30" fillId="2" borderId="0" xfId="0" applyFont="1" applyFill="1" applyBorder="1" applyAlignment="1" applyProtection="1">
      <alignment horizontal="center" vertical="center"/>
    </xf>
    <xf numFmtId="0" fontId="30" fillId="2" borderId="9" xfId="0" applyFont="1" applyFill="1" applyBorder="1" applyAlignment="1" applyProtection="1">
      <alignment horizontal="center" vertical="center"/>
    </xf>
    <xf numFmtId="0" fontId="30" fillId="2" borderId="5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center" vertical="center"/>
    </xf>
    <xf numFmtId="0" fontId="27" fillId="2" borderId="44" xfId="0" applyFont="1" applyFill="1" applyBorder="1" applyAlignment="1" applyProtection="1">
      <alignment horizontal="center" vertical="center"/>
    </xf>
    <xf numFmtId="0" fontId="27" fillId="2" borderId="45" xfId="0" applyFont="1" applyFill="1" applyBorder="1" applyAlignment="1" applyProtection="1">
      <alignment horizontal="center" vertical="center"/>
    </xf>
    <xf numFmtId="0" fontId="27" fillId="2" borderId="46" xfId="0" applyFont="1" applyFill="1" applyBorder="1" applyAlignment="1" applyProtection="1">
      <alignment horizontal="center" vertical="center"/>
    </xf>
    <xf numFmtId="0" fontId="27" fillId="2" borderId="48" xfId="0" applyFont="1" applyFill="1" applyBorder="1" applyAlignment="1" applyProtection="1">
      <alignment horizontal="center" vertical="center"/>
    </xf>
    <xf numFmtId="0" fontId="27" fillId="2" borderId="49" xfId="0" applyFont="1" applyFill="1" applyBorder="1" applyAlignment="1" applyProtection="1">
      <alignment horizontal="center" vertical="center"/>
    </xf>
    <xf numFmtId="0" fontId="27" fillId="2" borderId="50" xfId="0" applyFont="1" applyFill="1" applyBorder="1" applyAlignment="1" applyProtection="1">
      <alignment horizontal="center" vertical="center"/>
    </xf>
    <xf numFmtId="0" fontId="27" fillId="2" borderId="51" xfId="0" applyFont="1" applyFill="1" applyBorder="1" applyAlignment="1" applyProtection="1">
      <alignment horizontal="center" vertical="center"/>
    </xf>
    <xf numFmtId="0" fontId="27" fillId="2" borderId="52" xfId="0" applyFont="1" applyFill="1" applyBorder="1" applyAlignment="1" applyProtection="1">
      <alignment horizontal="center" vertical="center"/>
    </xf>
    <xf numFmtId="0" fontId="27" fillId="2" borderId="53" xfId="0" applyFont="1" applyFill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0" fillId="2" borderId="53" xfId="0" applyFill="1" applyBorder="1" applyAlignment="1" applyProtection="1">
      <alignment horizontal="center" vertical="center"/>
    </xf>
    <xf numFmtId="3" fontId="3" fillId="2" borderId="40" xfId="0" applyNumberFormat="1" applyFont="1" applyFill="1" applyBorder="1" applyAlignment="1" applyProtection="1">
      <alignment horizontal="right" vertical="center" indent="1"/>
    </xf>
    <xf numFmtId="3" fontId="3" fillId="2" borderId="41" xfId="0" applyNumberFormat="1" applyFont="1" applyFill="1" applyBorder="1" applyAlignment="1" applyProtection="1">
      <alignment horizontal="right" vertical="center" indent="1"/>
    </xf>
    <xf numFmtId="3" fontId="3" fillId="2" borderId="42" xfId="0" applyNumberFormat="1" applyFont="1" applyFill="1" applyBorder="1" applyAlignment="1" applyProtection="1">
      <alignment horizontal="right" vertical="center" indent="1"/>
    </xf>
    <xf numFmtId="0" fontId="0" fillId="2" borderId="0" xfId="0" applyFill="1" applyAlignment="1">
      <alignment horizontal="center" vertical="center" wrapText="1" shrinkToFit="1"/>
    </xf>
    <xf numFmtId="0" fontId="29" fillId="4" borderId="54" xfId="0" applyFont="1" applyFill="1" applyBorder="1" applyAlignment="1" applyProtection="1">
      <alignment horizontal="center" vertical="center"/>
    </xf>
    <xf numFmtId="0" fontId="29" fillId="4" borderId="55" xfId="0" applyFont="1" applyFill="1" applyBorder="1" applyAlignment="1" applyProtection="1">
      <alignment horizontal="center" vertical="center"/>
    </xf>
    <xf numFmtId="0" fontId="29" fillId="4" borderId="56" xfId="0" applyFont="1" applyFill="1" applyBorder="1" applyAlignment="1" applyProtection="1">
      <alignment horizontal="center" vertical="center"/>
    </xf>
    <xf numFmtId="3" fontId="3" fillId="0" borderId="37" xfId="0" applyNumberFormat="1" applyFont="1" applyFill="1" applyBorder="1" applyAlignment="1" applyProtection="1">
      <alignment horizontal="right" vertical="center" indent="1"/>
    </xf>
    <xf numFmtId="3" fontId="3" fillId="0" borderId="38" xfId="0" applyNumberFormat="1" applyFont="1" applyFill="1" applyBorder="1" applyAlignment="1" applyProtection="1">
      <alignment horizontal="right" vertical="center" indent="1"/>
    </xf>
    <xf numFmtId="3" fontId="3" fillId="0" borderId="39" xfId="0" applyNumberFormat="1" applyFont="1" applyFill="1" applyBorder="1" applyAlignment="1" applyProtection="1">
      <alignment horizontal="right" vertical="center" indent="1"/>
    </xf>
    <xf numFmtId="3" fontId="3" fillId="3" borderId="40" xfId="0" applyNumberFormat="1" applyFont="1" applyFill="1" applyBorder="1" applyAlignment="1" applyProtection="1">
      <alignment horizontal="right" vertical="center" indent="1"/>
    </xf>
    <xf numFmtId="3" fontId="3" fillId="3" borderId="41" xfId="0" applyNumberFormat="1" applyFont="1" applyFill="1" applyBorder="1" applyAlignment="1" applyProtection="1">
      <alignment horizontal="right" vertical="center" indent="1"/>
    </xf>
    <xf numFmtId="3" fontId="3" fillId="3" borderId="42" xfId="0" applyNumberFormat="1" applyFont="1" applyFill="1" applyBorder="1" applyAlignment="1" applyProtection="1">
      <alignment horizontal="right" vertical="center" indent="1"/>
    </xf>
    <xf numFmtId="0" fontId="20" fillId="0" borderId="40" xfId="0" applyFont="1" applyBorder="1" applyAlignment="1" applyProtection="1">
      <alignment horizontal="center" vertical="center"/>
    </xf>
    <xf numFmtId="0" fontId="20" fillId="0" borderId="41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3" fontId="3" fillId="3" borderId="37" xfId="0" applyNumberFormat="1" applyFont="1" applyFill="1" applyBorder="1" applyAlignment="1" applyProtection="1">
      <alignment horizontal="right" vertical="center" indent="1"/>
    </xf>
    <xf numFmtId="3" fontId="3" fillId="3" borderId="38" xfId="0" applyNumberFormat="1" applyFont="1" applyFill="1" applyBorder="1" applyAlignment="1" applyProtection="1">
      <alignment horizontal="right" vertical="center" indent="1"/>
    </xf>
    <xf numFmtId="3" fontId="3" fillId="3" borderId="39" xfId="0" applyNumberFormat="1" applyFont="1" applyFill="1" applyBorder="1" applyAlignment="1" applyProtection="1">
      <alignment horizontal="right" vertical="center" indent="1"/>
    </xf>
    <xf numFmtId="0" fontId="20" fillId="0" borderId="37" xfId="0" applyFont="1" applyBorder="1" applyAlignment="1" applyProtection="1">
      <alignment horizontal="center" vertical="center"/>
    </xf>
    <xf numFmtId="0" fontId="20" fillId="0" borderId="38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23" fillId="3" borderId="1" xfId="0" applyNumberFormat="1" applyFont="1" applyFill="1" applyBorder="1" applyAlignment="1" applyProtection="1">
      <alignment horizontal="left" vertical="center" inden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3" borderId="3" xfId="0" applyNumberFormat="1" applyFont="1" applyFill="1" applyBorder="1" applyAlignment="1" applyProtection="1">
      <alignment horizontal="right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3" fontId="2" fillId="3" borderId="8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right" vertical="center"/>
    </xf>
    <xf numFmtId="3" fontId="2" fillId="3" borderId="9" xfId="0" applyNumberFormat="1" applyFont="1" applyFill="1" applyBorder="1" applyAlignment="1" applyProtection="1">
      <alignment horizontal="right"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3" fontId="2" fillId="3" borderId="6" xfId="0" applyNumberFormat="1" applyFont="1" applyFill="1" applyBorder="1" applyAlignment="1" applyProtection="1">
      <alignment horizontal="righ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3" fillId="3" borderId="2" xfId="0" applyNumberFormat="1" applyFont="1" applyFill="1" applyBorder="1" applyAlignment="1" applyProtection="1">
      <alignment horizontal="left" vertical="center" indent="1"/>
    </xf>
    <xf numFmtId="0" fontId="23" fillId="3" borderId="3" xfId="0" applyNumberFormat="1" applyFont="1" applyFill="1" applyBorder="1" applyAlignment="1" applyProtection="1">
      <alignment horizontal="left" vertical="center" indent="1"/>
    </xf>
    <xf numFmtId="0" fontId="23" fillId="3" borderId="4" xfId="0" applyNumberFormat="1" applyFont="1" applyFill="1" applyBorder="1" applyAlignment="1" applyProtection="1">
      <alignment horizontal="left" vertical="center" indent="1"/>
    </xf>
    <xf numFmtId="0" fontId="23" fillId="3" borderId="5" xfId="0" applyNumberFormat="1" applyFont="1" applyFill="1" applyBorder="1" applyAlignment="1" applyProtection="1">
      <alignment horizontal="left" vertical="center" indent="1"/>
    </xf>
    <xf numFmtId="0" fontId="23" fillId="3" borderId="6" xfId="0" applyNumberFormat="1" applyFont="1" applyFill="1" applyBorder="1" applyAlignment="1" applyProtection="1">
      <alignment horizontal="left" vertical="center" indent="1"/>
    </xf>
    <xf numFmtId="0" fontId="23" fillId="3" borderId="7" xfId="0" applyNumberFormat="1" applyFont="1" applyFill="1" applyBorder="1" applyAlignment="1" applyProtection="1">
      <alignment horizontal="left" vertical="center" indent="1"/>
    </xf>
    <xf numFmtId="0" fontId="12" fillId="3" borderId="0" xfId="0" applyFont="1" applyFill="1" applyBorder="1" applyAlignment="1" applyProtection="1">
      <alignment horizontal="center" vertical="top" shrinkToFi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177" fontId="37" fillId="6" borderId="0" xfId="0" applyNumberFormat="1" applyFont="1" applyFill="1" applyAlignment="1">
      <alignment horizontal="left" vertical="center" shrinkToFit="1"/>
    </xf>
    <xf numFmtId="3" fontId="31" fillId="3" borderId="11" xfId="0" applyNumberFormat="1" applyFont="1" applyFill="1" applyBorder="1" applyAlignment="1" applyProtection="1">
      <alignment horizontal="right" vertical="center"/>
    </xf>
    <xf numFmtId="3" fontId="31" fillId="3" borderId="36" xfId="0" applyNumberFormat="1" applyFont="1" applyFill="1" applyBorder="1" applyAlignment="1" applyProtection="1">
      <alignment horizontal="right" vertical="center"/>
    </xf>
    <xf numFmtId="3" fontId="31" fillId="3" borderId="61" xfId="0" applyNumberFormat="1" applyFont="1" applyFill="1" applyBorder="1" applyAlignment="1" applyProtection="1">
      <alignment horizontal="right" vertical="center"/>
    </xf>
    <xf numFmtId="3" fontId="31" fillId="3" borderId="11" xfId="0" applyNumberFormat="1" applyFont="1" applyFill="1" applyBorder="1" applyAlignment="1" applyProtection="1">
      <alignment vertical="center"/>
    </xf>
    <xf numFmtId="3" fontId="31" fillId="3" borderId="36" xfId="0" applyNumberFormat="1" applyFont="1" applyFill="1" applyBorder="1" applyAlignment="1" applyProtection="1">
      <alignment vertical="center"/>
    </xf>
    <xf numFmtId="3" fontId="31" fillId="3" borderId="61" xfId="0" applyNumberFormat="1" applyFont="1" applyFill="1" applyBorder="1" applyAlignment="1" applyProtection="1">
      <alignment vertical="center"/>
    </xf>
    <xf numFmtId="0" fontId="30" fillId="2" borderId="11" xfId="0" applyFont="1" applyFill="1" applyBorder="1" applyAlignment="1" applyProtection="1">
      <alignment horizontal="center" vertical="center"/>
    </xf>
    <xf numFmtId="0" fontId="30" fillId="2" borderId="36" xfId="0" applyFont="1" applyFill="1" applyBorder="1" applyAlignment="1" applyProtection="1">
      <alignment horizontal="center" vertical="center"/>
    </xf>
    <xf numFmtId="0" fontId="30" fillId="2" borderId="61" xfId="0" applyFont="1" applyFill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0" fontId="30" fillId="0" borderId="4" xfId="0" applyFont="1" applyBorder="1" applyAlignment="1" applyProtection="1">
      <alignment horizontal="center" vertical="center"/>
    </xf>
    <xf numFmtId="0" fontId="30" fillId="0" borderId="8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30" fillId="0" borderId="46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Alignment="1">
      <alignment vertical="center"/>
    </xf>
    <xf numFmtId="177" fontId="40" fillId="6" borderId="0" xfId="0" applyNumberFormat="1" applyFont="1" applyFill="1" applyAlignment="1">
      <alignment horizontal="left" vertical="center" shrinkToFit="1"/>
    </xf>
    <xf numFmtId="49" fontId="3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 wrapText="1"/>
      <protection locked="0"/>
    </xf>
    <xf numFmtId="49" fontId="31" fillId="0" borderId="11" xfId="0" applyNumberFormat="1" applyFont="1" applyBorder="1" applyAlignment="1" applyProtection="1">
      <alignment horizontal="left" vertical="center" wrapText="1" indent="1"/>
      <protection locked="0"/>
    </xf>
    <xf numFmtId="49" fontId="31" fillId="0" borderId="36" xfId="0" applyNumberFormat="1" applyFont="1" applyBorder="1" applyAlignment="1" applyProtection="1">
      <alignment horizontal="left" vertical="center" wrapText="1" indent="1"/>
      <protection locked="0"/>
    </xf>
    <xf numFmtId="49" fontId="24" fillId="0" borderId="2" xfId="0" applyNumberFormat="1" applyFont="1" applyBorder="1" applyAlignment="1" applyProtection="1">
      <alignment horizontal="center" vertical="center"/>
    </xf>
    <xf numFmtId="49" fontId="24" fillId="0" borderId="3" xfId="0" applyNumberFormat="1" applyFont="1" applyBorder="1" applyAlignment="1" applyProtection="1">
      <alignment horizontal="center" vertical="center"/>
    </xf>
    <xf numFmtId="49" fontId="24" fillId="0" borderId="4" xfId="0" applyNumberFormat="1" applyFont="1" applyBorder="1" applyAlignment="1" applyProtection="1">
      <alignment horizontal="center" vertical="center"/>
    </xf>
    <xf numFmtId="49" fontId="24" fillId="0" borderId="8" xfId="0" applyNumberFormat="1" applyFont="1" applyBorder="1" applyAlignment="1" applyProtection="1">
      <alignment horizontal="center" vertical="center"/>
    </xf>
    <xf numFmtId="49" fontId="24" fillId="0" borderId="0" xfId="0" applyNumberFormat="1" applyFont="1" applyBorder="1" applyAlignment="1" applyProtection="1">
      <alignment horizontal="center" vertical="center"/>
    </xf>
    <xf numFmtId="49" fontId="24" fillId="0" borderId="9" xfId="0" applyNumberFormat="1" applyFont="1" applyBorder="1" applyAlignment="1" applyProtection="1">
      <alignment horizontal="center" vertical="center"/>
    </xf>
    <xf numFmtId="49" fontId="24" fillId="0" borderId="5" xfId="0" applyNumberFormat="1" applyFont="1" applyBorder="1" applyAlignment="1" applyProtection="1">
      <alignment horizontal="center" vertical="center"/>
    </xf>
    <xf numFmtId="49" fontId="24" fillId="0" borderId="6" xfId="0" applyNumberFormat="1" applyFont="1" applyBorder="1" applyAlignment="1" applyProtection="1">
      <alignment horizontal="center" vertical="center"/>
    </xf>
    <xf numFmtId="49" fontId="24" fillId="0" borderId="7" xfId="0" applyNumberFormat="1" applyFont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 wrapText="1"/>
      <protection locked="0"/>
    </xf>
    <xf numFmtId="0" fontId="35" fillId="0" borderId="34" xfId="0" applyFont="1" applyFill="1" applyBorder="1" applyAlignment="1" applyProtection="1">
      <alignment horizontal="center" vertical="center" wrapText="1"/>
      <protection locked="0"/>
    </xf>
    <xf numFmtId="0" fontId="35" fillId="0" borderId="35" xfId="0" applyFont="1" applyFill="1" applyBorder="1" applyAlignment="1" applyProtection="1">
      <alignment horizontal="center" vertical="center" wrapText="1"/>
      <protection locked="0"/>
    </xf>
    <xf numFmtId="49" fontId="35" fillId="0" borderId="30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35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3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1" fillId="0" borderId="1" xfId="0" applyNumberFormat="1" applyFont="1" applyBorder="1" applyAlignment="1" applyProtection="1">
      <alignment horizontal="center" vertical="center"/>
      <protection locked="0"/>
    </xf>
    <xf numFmtId="0" fontId="21" fillId="0" borderId="11" xfId="0" applyNumberFormat="1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1" xfId="0" applyFont="1" applyFill="1" applyBorder="1" applyAlignment="1" applyProtection="1">
      <alignment horizontal="center" vertical="center"/>
    </xf>
    <xf numFmtId="0" fontId="21" fillId="3" borderId="10" xfId="0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0" fontId="23" fillId="0" borderId="14" xfId="0" applyFont="1" applyBorder="1" applyAlignment="1" applyProtection="1">
      <alignment horizontal="left" vertical="center" wrapText="1"/>
      <protection locked="0"/>
    </xf>
    <xf numFmtId="0" fontId="23" fillId="0" borderId="18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5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0" fillId="0" borderId="0" xfId="0" applyNumberForma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Alignment="1" applyProtection="1">
      <alignment horizontal="left" vertical="center" shrinkToFit="1"/>
      <protection locked="0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6" borderId="0" xfId="0" applyFont="1" applyFill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23" fillId="0" borderId="2" xfId="0" applyNumberFormat="1" applyFont="1" applyBorder="1" applyAlignment="1" applyProtection="1">
      <alignment horizontal="left" vertical="center" wrapText="1" indent="1"/>
      <protection locked="0"/>
    </xf>
    <xf numFmtId="49" fontId="23" fillId="0" borderId="3" xfId="0" applyNumberFormat="1" applyFont="1" applyBorder="1" applyAlignment="1" applyProtection="1">
      <alignment horizontal="left" vertical="center" wrapText="1" indent="1"/>
      <protection locked="0"/>
    </xf>
    <xf numFmtId="49" fontId="23" fillId="0" borderId="4" xfId="0" applyNumberFormat="1" applyFont="1" applyBorder="1" applyAlignment="1" applyProtection="1">
      <alignment horizontal="left" vertical="center" wrapText="1" indent="1"/>
      <protection locked="0"/>
    </xf>
    <xf numFmtId="49" fontId="23" fillId="0" borderId="5" xfId="0" applyNumberFormat="1" applyFont="1" applyBorder="1" applyAlignment="1" applyProtection="1">
      <alignment horizontal="left" vertical="center" wrapText="1" indent="1"/>
      <protection locked="0"/>
    </xf>
    <xf numFmtId="49" fontId="23" fillId="0" borderId="6" xfId="0" applyNumberFormat="1" applyFont="1" applyBorder="1" applyAlignment="1" applyProtection="1">
      <alignment horizontal="left" vertical="center" wrapText="1" indent="1"/>
      <protection locked="0"/>
    </xf>
    <xf numFmtId="49" fontId="23" fillId="0" borderId="7" xfId="0" applyNumberFormat="1" applyFont="1" applyBorder="1" applyAlignment="1" applyProtection="1">
      <alignment horizontal="left" vertical="center" wrapText="1" indent="1"/>
      <protection locked="0"/>
    </xf>
    <xf numFmtId="0" fontId="21" fillId="0" borderId="2" xfId="0" applyNumberFormat="1" applyFont="1" applyBorder="1" applyAlignment="1" applyProtection="1">
      <alignment horizontal="center" vertical="center"/>
      <protection locked="0"/>
    </xf>
    <xf numFmtId="0" fontId="21" fillId="0" borderId="3" xfId="0" applyNumberFormat="1" applyFont="1" applyBorder="1" applyAlignment="1" applyProtection="1">
      <alignment horizontal="center" vertical="center"/>
      <protection locked="0"/>
    </xf>
    <xf numFmtId="0" fontId="21" fillId="0" borderId="8" xfId="0" applyNumberFormat="1" applyFont="1" applyBorder="1" applyAlignment="1" applyProtection="1">
      <alignment horizontal="center" vertical="center"/>
      <protection locked="0"/>
    </xf>
    <xf numFmtId="0" fontId="21" fillId="0" borderId="0" xfId="0" applyNumberFormat="1" applyFont="1" applyBorder="1" applyAlignment="1" applyProtection="1">
      <alignment horizontal="center" vertical="center"/>
      <protection locked="0"/>
    </xf>
    <xf numFmtId="0" fontId="21" fillId="0" borderId="5" xfId="0" applyNumberFormat="1" applyFont="1" applyBorder="1" applyAlignment="1" applyProtection="1">
      <alignment horizontal="center" vertical="center"/>
      <protection locked="0"/>
    </xf>
    <xf numFmtId="0" fontId="21" fillId="0" borderId="6" xfId="0" applyNumberFormat="1" applyFont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left" vertical="center" wrapText="1" indent="1"/>
    </xf>
    <xf numFmtId="0" fontId="23" fillId="3" borderId="3" xfId="0" applyFont="1" applyFill="1" applyBorder="1" applyAlignment="1" applyProtection="1">
      <alignment horizontal="left" vertical="center" wrapText="1" indent="1"/>
    </xf>
    <xf numFmtId="0" fontId="23" fillId="3" borderId="4" xfId="0" applyFont="1" applyFill="1" applyBorder="1" applyAlignment="1" applyProtection="1">
      <alignment horizontal="left" vertical="center" wrapText="1" indent="1"/>
    </xf>
    <xf numFmtId="0" fontId="23" fillId="3" borderId="5" xfId="0" applyFont="1" applyFill="1" applyBorder="1" applyAlignment="1" applyProtection="1">
      <alignment horizontal="left" vertical="center" wrapText="1" indent="1"/>
    </xf>
    <xf numFmtId="0" fontId="23" fillId="3" borderId="6" xfId="0" applyFont="1" applyFill="1" applyBorder="1" applyAlignment="1" applyProtection="1">
      <alignment horizontal="left" vertical="center" wrapText="1" indent="1"/>
    </xf>
    <xf numFmtId="0" fontId="23" fillId="3" borderId="7" xfId="0" applyFont="1" applyFill="1" applyBorder="1" applyAlignment="1" applyProtection="1">
      <alignment horizontal="left" vertical="center" wrapText="1" inden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3" fontId="3" fillId="0" borderId="2" xfId="0" applyNumberFormat="1" applyFont="1" applyFill="1" applyBorder="1" applyAlignment="1" applyProtection="1">
      <alignment horizontal="right" vertical="center" indent="1"/>
      <protection locked="0"/>
    </xf>
    <xf numFmtId="3" fontId="3" fillId="0" borderId="3" xfId="0" applyNumberFormat="1" applyFont="1" applyFill="1" applyBorder="1" applyAlignment="1" applyProtection="1">
      <alignment horizontal="right" vertical="center" indent="1"/>
      <protection locked="0"/>
    </xf>
    <xf numFmtId="3" fontId="3" fillId="0" borderId="4" xfId="0" applyNumberFormat="1" applyFont="1" applyFill="1" applyBorder="1" applyAlignment="1" applyProtection="1">
      <alignment horizontal="right" vertical="center" indent="1"/>
      <protection locked="0"/>
    </xf>
    <xf numFmtId="3" fontId="3" fillId="0" borderId="8" xfId="0" applyNumberFormat="1" applyFont="1" applyFill="1" applyBorder="1" applyAlignment="1" applyProtection="1">
      <alignment horizontal="right" vertical="center" indent="1"/>
      <protection locked="0"/>
    </xf>
    <xf numFmtId="3" fontId="3" fillId="0" borderId="0" xfId="0" applyNumberFormat="1" applyFont="1" applyFill="1" applyBorder="1" applyAlignment="1" applyProtection="1">
      <alignment horizontal="right" vertical="center" indent="1"/>
      <protection locked="0"/>
    </xf>
    <xf numFmtId="3" fontId="3" fillId="0" borderId="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" xfId="0" applyNumberFormat="1" applyFont="1" applyFill="1" applyBorder="1" applyAlignment="1" applyProtection="1">
      <alignment horizontal="right" vertical="center" indent="1"/>
      <protection locked="0"/>
    </xf>
    <xf numFmtId="3" fontId="3" fillId="0" borderId="6" xfId="0" applyNumberFormat="1" applyFont="1" applyFill="1" applyBorder="1" applyAlignment="1" applyProtection="1">
      <alignment horizontal="right" vertical="center" indent="1"/>
      <protection locked="0"/>
    </xf>
    <xf numFmtId="3" fontId="3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37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31" fillId="3" borderId="2" xfId="0" applyFont="1" applyFill="1" applyBorder="1" applyAlignment="1" applyProtection="1">
      <alignment horizontal="center" vertical="center" wrapText="1"/>
    </xf>
    <xf numFmtId="0" fontId="31" fillId="3" borderId="3" xfId="0" applyFont="1" applyFill="1" applyBorder="1" applyAlignment="1" applyProtection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 wrapText="1"/>
    </xf>
    <xf numFmtId="0" fontId="31" fillId="3" borderId="5" xfId="0" applyFont="1" applyFill="1" applyBorder="1" applyAlignment="1" applyProtection="1">
      <alignment horizontal="center" vertical="center" wrapText="1"/>
    </xf>
    <xf numFmtId="0" fontId="31" fillId="3" borderId="6" xfId="0" applyFont="1" applyFill="1" applyBorder="1" applyAlignment="1" applyProtection="1">
      <alignment horizontal="center" vertical="center" wrapText="1"/>
    </xf>
    <xf numFmtId="0" fontId="31" fillId="3" borderId="7" xfId="0" applyFont="1" applyFill="1" applyBorder="1" applyAlignment="1" applyProtection="1">
      <alignment horizontal="center" vertical="center" wrapText="1"/>
    </xf>
    <xf numFmtId="3" fontId="3" fillId="0" borderId="48" xfId="0" applyNumberFormat="1" applyFont="1" applyFill="1" applyBorder="1" applyAlignment="1" applyProtection="1">
      <alignment horizontal="right" vertical="center" indent="1"/>
      <protection locked="0"/>
    </xf>
    <xf numFmtId="3" fontId="3" fillId="0" borderId="49" xfId="0" applyNumberFormat="1" applyFont="1" applyFill="1" applyBorder="1" applyAlignment="1" applyProtection="1">
      <alignment horizontal="right" vertical="center" indent="1"/>
      <protection locked="0"/>
    </xf>
    <xf numFmtId="3" fontId="3" fillId="0" borderId="50" xfId="0" applyNumberFormat="1" applyFont="1" applyFill="1" applyBorder="1" applyAlignment="1" applyProtection="1">
      <alignment horizontal="right" vertical="center" indent="1"/>
      <protection locked="0"/>
    </xf>
    <xf numFmtId="3" fontId="3" fillId="0" borderId="18" xfId="0" applyNumberFormat="1" applyFont="1" applyBorder="1" applyAlignment="1" applyProtection="1">
      <alignment horizontal="right" vertical="center" indent="1"/>
      <protection locked="0"/>
    </xf>
    <xf numFmtId="3" fontId="3" fillId="0" borderId="19" xfId="0" applyNumberFormat="1" applyFont="1" applyBorder="1" applyAlignment="1" applyProtection="1">
      <alignment horizontal="right" vertical="center" indent="1"/>
      <protection locked="0"/>
    </xf>
    <xf numFmtId="3" fontId="3" fillId="0" borderId="20" xfId="0" applyNumberFormat="1" applyFont="1" applyBorder="1" applyAlignment="1" applyProtection="1">
      <alignment horizontal="right" vertical="center" indent="1"/>
      <protection locked="0"/>
    </xf>
    <xf numFmtId="3" fontId="3" fillId="0" borderId="8" xfId="0" applyNumberFormat="1" applyFont="1" applyBorder="1" applyAlignment="1" applyProtection="1">
      <alignment horizontal="right" vertical="center" indent="1"/>
      <protection locked="0"/>
    </xf>
    <xf numFmtId="3" fontId="3" fillId="0" borderId="0" xfId="0" applyNumberFormat="1" applyFont="1" applyBorder="1" applyAlignment="1" applyProtection="1">
      <alignment horizontal="right" vertical="center" indent="1"/>
      <protection locked="0"/>
    </xf>
    <xf numFmtId="3" fontId="3" fillId="0" borderId="9" xfId="0" applyNumberFormat="1" applyFont="1" applyBorder="1" applyAlignment="1" applyProtection="1">
      <alignment horizontal="right" vertical="center" indent="1"/>
      <protection locked="0"/>
    </xf>
    <xf numFmtId="3" fontId="3" fillId="0" borderId="5" xfId="0" applyNumberFormat="1" applyFont="1" applyBorder="1" applyAlignment="1" applyProtection="1">
      <alignment horizontal="right" vertical="center" indent="1"/>
      <protection locked="0"/>
    </xf>
    <xf numFmtId="3" fontId="3" fillId="0" borderId="6" xfId="0" applyNumberFormat="1" applyFont="1" applyBorder="1" applyAlignment="1" applyProtection="1">
      <alignment horizontal="right" vertical="center" indent="1"/>
      <protection locked="0"/>
    </xf>
    <xf numFmtId="3" fontId="3" fillId="0" borderId="7" xfId="0" applyNumberFormat="1" applyFont="1" applyBorder="1" applyAlignment="1" applyProtection="1">
      <alignment horizontal="right" vertical="center" indent="1"/>
      <protection locked="0"/>
    </xf>
    <xf numFmtId="3" fontId="3" fillId="0" borderId="40" xfId="0" applyNumberFormat="1" applyFont="1" applyBorder="1" applyAlignment="1" applyProtection="1">
      <alignment horizontal="right" vertical="center" indent="1"/>
      <protection locked="0"/>
    </xf>
    <xf numFmtId="3" fontId="3" fillId="0" borderId="41" xfId="0" applyNumberFormat="1" applyFont="1" applyBorder="1" applyAlignment="1" applyProtection="1">
      <alignment horizontal="right" vertical="center" indent="1"/>
      <protection locked="0"/>
    </xf>
    <xf numFmtId="3" fontId="3" fillId="0" borderId="42" xfId="0" applyNumberFormat="1" applyFont="1" applyBorder="1" applyAlignment="1" applyProtection="1">
      <alignment horizontal="right" vertical="center" indent="1"/>
      <protection locked="0"/>
    </xf>
    <xf numFmtId="3" fontId="3" fillId="0" borderId="2" xfId="0" applyNumberFormat="1" applyFont="1" applyBorder="1" applyAlignment="1" applyProtection="1">
      <alignment horizontal="right" vertical="center" indent="1"/>
      <protection locked="0"/>
    </xf>
    <xf numFmtId="3" fontId="3" fillId="0" borderId="3" xfId="0" applyNumberFormat="1" applyFont="1" applyBorder="1" applyAlignment="1" applyProtection="1">
      <alignment horizontal="right" vertical="center" indent="1"/>
      <protection locked="0"/>
    </xf>
    <xf numFmtId="3" fontId="3" fillId="0" borderId="4" xfId="0" applyNumberFormat="1" applyFont="1" applyBorder="1" applyAlignment="1" applyProtection="1">
      <alignment horizontal="right" vertical="center" indent="1"/>
      <protection locked="0"/>
    </xf>
    <xf numFmtId="3" fontId="3" fillId="0" borderId="37" xfId="0" applyNumberFormat="1" applyFont="1" applyBorder="1" applyAlignment="1" applyProtection="1">
      <alignment horizontal="right" vertical="center" indent="1"/>
      <protection locked="0"/>
    </xf>
    <xf numFmtId="3" fontId="3" fillId="0" borderId="38" xfId="0" applyNumberFormat="1" applyFont="1" applyBorder="1" applyAlignment="1" applyProtection="1">
      <alignment horizontal="right" vertical="center" indent="1"/>
      <protection locked="0"/>
    </xf>
    <xf numFmtId="3" fontId="3" fillId="0" borderId="39" xfId="0" applyNumberFormat="1" applyFont="1" applyBorder="1" applyAlignment="1" applyProtection="1">
      <alignment horizontal="right" vertical="center" indent="1"/>
      <protection locked="0"/>
    </xf>
    <xf numFmtId="178" fontId="3" fillId="0" borderId="44" xfId="0" applyNumberFormat="1" applyFont="1" applyBorder="1" applyAlignment="1" applyProtection="1">
      <alignment horizontal="right" vertical="center" indent="1"/>
      <protection locked="0"/>
    </xf>
    <xf numFmtId="178" fontId="3" fillId="0" borderId="45" xfId="0" applyNumberFormat="1" applyFont="1" applyBorder="1" applyAlignment="1" applyProtection="1">
      <alignment horizontal="right" vertical="center" indent="1"/>
      <protection locked="0"/>
    </xf>
    <xf numFmtId="178" fontId="3" fillId="0" borderId="46" xfId="0" applyNumberFormat="1" applyFont="1" applyBorder="1" applyAlignment="1" applyProtection="1">
      <alignment horizontal="right" vertical="center" indent="1"/>
      <protection locked="0"/>
    </xf>
    <xf numFmtId="178" fontId="3" fillId="0" borderId="48" xfId="0" applyNumberFormat="1" applyFont="1" applyBorder="1" applyAlignment="1" applyProtection="1">
      <alignment horizontal="right" vertical="center" indent="1"/>
      <protection locked="0"/>
    </xf>
    <xf numFmtId="178" fontId="3" fillId="0" borderId="49" xfId="0" applyNumberFormat="1" applyFont="1" applyBorder="1" applyAlignment="1" applyProtection="1">
      <alignment horizontal="right" vertical="center" indent="1"/>
      <protection locked="0"/>
    </xf>
    <xf numFmtId="178" fontId="3" fillId="0" borderId="50" xfId="0" applyNumberFormat="1" applyFont="1" applyBorder="1" applyAlignment="1" applyProtection="1">
      <alignment horizontal="right" vertical="center" indent="1"/>
      <protection locked="0"/>
    </xf>
    <xf numFmtId="0" fontId="30" fillId="0" borderId="40" xfId="0" applyFont="1" applyBorder="1" applyAlignment="1" applyProtection="1">
      <alignment horizontal="center" vertical="center"/>
    </xf>
    <xf numFmtId="0" fontId="30" fillId="0" borderId="41" xfId="0" applyFont="1" applyBorder="1" applyAlignment="1" applyProtection="1">
      <alignment horizontal="center" vertical="center"/>
    </xf>
    <xf numFmtId="0" fontId="30" fillId="0" borderId="42" xfId="0" applyFont="1" applyBorder="1" applyAlignment="1" applyProtection="1">
      <alignment horizontal="center" vertical="center"/>
    </xf>
    <xf numFmtId="3" fontId="3" fillId="0" borderId="40" xfId="0" applyNumberFormat="1" applyFont="1" applyFill="1" applyBorder="1" applyAlignment="1" applyProtection="1">
      <alignment horizontal="right" vertical="center" indent="1"/>
      <protection locked="0"/>
    </xf>
    <xf numFmtId="3" fontId="3" fillId="0" borderId="41" xfId="0" applyNumberFormat="1" applyFont="1" applyFill="1" applyBorder="1" applyAlignment="1" applyProtection="1">
      <alignment horizontal="right" vertical="center" indent="1"/>
      <protection locked="0"/>
    </xf>
    <xf numFmtId="3" fontId="3" fillId="0" borderId="42" xfId="0" applyNumberFormat="1" applyFont="1" applyFill="1" applyBorder="1" applyAlignment="1" applyProtection="1">
      <alignment horizontal="right" vertical="center" indent="1"/>
      <protection locked="0"/>
    </xf>
    <xf numFmtId="3" fontId="3" fillId="0" borderId="37" xfId="0" applyNumberFormat="1" applyFont="1" applyFill="1" applyBorder="1" applyAlignment="1" applyProtection="1">
      <alignment horizontal="right" vertical="center" indent="1"/>
      <protection locked="0"/>
    </xf>
    <xf numFmtId="3" fontId="3" fillId="0" borderId="38" xfId="0" applyNumberFormat="1" applyFont="1" applyFill="1" applyBorder="1" applyAlignment="1" applyProtection="1">
      <alignment horizontal="right" vertical="center" indent="1"/>
      <protection locked="0"/>
    </xf>
    <xf numFmtId="3" fontId="3" fillId="0" borderId="39" xfId="0" applyNumberFormat="1" applyFont="1" applyFill="1" applyBorder="1" applyAlignment="1" applyProtection="1">
      <alignment horizontal="right" vertical="center" indent="1"/>
      <protection locked="0"/>
    </xf>
    <xf numFmtId="0" fontId="29" fillId="4" borderId="54" xfId="0" applyFont="1" applyFill="1" applyBorder="1" applyAlignment="1" applyProtection="1">
      <alignment horizontal="center" vertical="center"/>
      <protection locked="0"/>
    </xf>
    <xf numFmtId="0" fontId="29" fillId="4" borderId="55" xfId="0" applyFont="1" applyFill="1" applyBorder="1" applyAlignment="1" applyProtection="1">
      <alignment horizontal="center" vertical="center"/>
      <protection locked="0"/>
    </xf>
    <xf numFmtId="0" fontId="29" fillId="4" borderId="56" xfId="0" applyFont="1" applyFill="1" applyBorder="1" applyAlignment="1" applyProtection="1">
      <alignment horizontal="center" vertical="center"/>
      <protection locked="0"/>
    </xf>
    <xf numFmtId="0" fontId="23" fillId="3" borderId="1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top" shrinkToFit="1"/>
    </xf>
    <xf numFmtId="0" fontId="10" fillId="3" borderId="0" xfId="0" applyFont="1" applyFill="1" applyAlignment="1" applyProtection="1">
      <alignment horizontal="center" vertical="center"/>
    </xf>
    <xf numFmtId="177" fontId="12" fillId="6" borderId="0" xfId="0" applyNumberFormat="1" applyFont="1" applyFill="1" applyAlignment="1" applyProtection="1">
      <alignment horizontal="left" vertical="center" shrinkToFit="1"/>
    </xf>
    <xf numFmtId="0" fontId="20" fillId="7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/>
      <protection locked="0"/>
    </xf>
    <xf numFmtId="38" fontId="3" fillId="0" borderId="3" xfId="0" applyNumberFormat="1" applyFont="1" applyFill="1" applyBorder="1" applyAlignment="1" applyProtection="1">
      <alignment horizontal="center" vertical="center"/>
      <protection locked="0"/>
    </xf>
    <xf numFmtId="38" fontId="3" fillId="0" borderId="4" xfId="0" applyNumberFormat="1" applyFont="1" applyFill="1" applyBorder="1" applyAlignment="1" applyProtection="1">
      <alignment horizontal="center" vertical="center"/>
      <protection locked="0"/>
    </xf>
    <xf numFmtId="38" fontId="3" fillId="0" borderId="8" xfId="0" applyNumberFormat="1" applyFont="1" applyFill="1" applyBorder="1" applyAlignment="1" applyProtection="1">
      <alignment horizontal="center" vertical="center"/>
      <protection locked="0"/>
    </xf>
    <xf numFmtId="38" fontId="3" fillId="0" borderId="0" xfId="0" applyNumberFormat="1" applyFont="1" applyFill="1" applyBorder="1" applyAlignment="1" applyProtection="1">
      <alignment horizontal="center" vertical="center"/>
      <protection locked="0"/>
    </xf>
    <xf numFmtId="38" fontId="3" fillId="0" borderId="9" xfId="0" applyNumberFormat="1" applyFont="1" applyFill="1" applyBorder="1" applyAlignment="1" applyProtection="1">
      <alignment horizontal="center" vertical="center"/>
      <protection locked="0"/>
    </xf>
    <xf numFmtId="38" fontId="3" fillId="0" borderId="5" xfId="0" applyNumberFormat="1" applyFont="1" applyFill="1" applyBorder="1" applyAlignment="1" applyProtection="1">
      <alignment horizontal="center" vertical="center"/>
      <protection locked="0"/>
    </xf>
    <xf numFmtId="38" fontId="3" fillId="0" borderId="6" xfId="0" applyNumberFormat="1" applyFont="1" applyFill="1" applyBorder="1" applyAlignment="1" applyProtection="1">
      <alignment horizontal="center" vertical="center"/>
      <protection locked="0"/>
    </xf>
    <xf numFmtId="38" fontId="3" fillId="0" borderId="7" xfId="0" applyNumberFormat="1" applyFont="1" applyFill="1" applyBorder="1" applyAlignment="1" applyProtection="1">
      <alignment horizontal="center" vertical="center"/>
      <protection locked="0"/>
    </xf>
    <xf numFmtId="38" fontId="3" fillId="7" borderId="0" xfId="0" applyNumberFormat="1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0" fontId="10" fillId="6" borderId="0" xfId="0" applyFont="1" applyFill="1" applyAlignment="1" applyProtection="1">
      <alignment horizontal="center" vertical="center"/>
    </xf>
    <xf numFmtId="0" fontId="23" fillId="6" borderId="2" xfId="0" applyNumberFormat="1" applyFont="1" applyFill="1" applyBorder="1" applyAlignment="1" applyProtection="1">
      <alignment horizontal="left" vertical="center" wrapText="1" indent="1"/>
    </xf>
    <xf numFmtId="0" fontId="23" fillId="6" borderId="3" xfId="0" applyNumberFormat="1" applyFont="1" applyFill="1" applyBorder="1" applyAlignment="1" applyProtection="1">
      <alignment horizontal="left" vertical="center" wrapText="1" indent="1"/>
    </xf>
    <xf numFmtId="0" fontId="23" fillId="6" borderId="4" xfId="0" applyNumberFormat="1" applyFont="1" applyFill="1" applyBorder="1" applyAlignment="1" applyProtection="1">
      <alignment horizontal="left" vertical="center" wrapText="1" indent="1"/>
    </xf>
    <xf numFmtId="0" fontId="23" fillId="6" borderId="5" xfId="0" applyNumberFormat="1" applyFont="1" applyFill="1" applyBorder="1" applyAlignment="1" applyProtection="1">
      <alignment horizontal="left" vertical="center" wrapText="1" indent="1"/>
    </xf>
    <xf numFmtId="0" fontId="23" fillId="6" borderId="6" xfId="0" applyNumberFormat="1" applyFont="1" applyFill="1" applyBorder="1" applyAlignment="1" applyProtection="1">
      <alignment horizontal="left" vertical="center" wrapText="1" indent="1"/>
    </xf>
    <xf numFmtId="0" fontId="23" fillId="6" borderId="7" xfId="0" applyNumberFormat="1" applyFont="1" applyFill="1" applyBorder="1" applyAlignment="1" applyProtection="1">
      <alignment horizontal="left" vertical="center" wrapText="1" inden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3" fontId="0" fillId="2" borderId="0" xfId="0" applyNumberFormat="1" applyFill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30" fillId="0" borderId="11" xfId="0" applyFont="1" applyBorder="1" applyAlignment="1" applyProtection="1">
      <alignment horizontal="center" vertical="center"/>
    </xf>
    <xf numFmtId="0" fontId="30" fillId="0" borderId="36" xfId="0" applyFont="1" applyBorder="1" applyAlignment="1" applyProtection="1">
      <alignment horizontal="center" vertical="center"/>
    </xf>
    <xf numFmtId="0" fontId="30" fillId="0" borderId="61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3" fontId="3" fillId="3" borderId="0" xfId="0" applyNumberFormat="1" applyFont="1" applyFill="1" applyAlignment="1" applyProtection="1">
      <alignment horizontal="right" vertical="center" indent="1"/>
    </xf>
    <xf numFmtId="0" fontId="11" fillId="0" borderId="0" xfId="0" applyFont="1" applyProtection="1">
      <alignment vertical="center"/>
    </xf>
    <xf numFmtId="3" fontId="3" fillId="0" borderId="0" xfId="0" applyNumberFormat="1" applyFont="1" applyAlignment="1" applyProtection="1">
      <alignment horizontal="right" vertical="center" indent="1"/>
      <protection locked="0"/>
    </xf>
    <xf numFmtId="3" fontId="3" fillId="0" borderId="48" xfId="0" applyNumberFormat="1" applyFont="1" applyBorder="1" applyAlignment="1" applyProtection="1">
      <alignment horizontal="right" vertical="center" indent="1"/>
      <protection locked="0"/>
    </xf>
    <xf numFmtId="3" fontId="3" fillId="0" borderId="49" xfId="0" applyNumberFormat="1" applyFont="1" applyBorder="1" applyAlignment="1" applyProtection="1">
      <alignment horizontal="right" vertical="center" indent="1"/>
      <protection locked="0"/>
    </xf>
    <xf numFmtId="3" fontId="3" fillId="0" borderId="50" xfId="0" applyNumberFormat="1" applyFont="1" applyBorder="1" applyAlignment="1" applyProtection="1">
      <alignment horizontal="right" vertical="center" indent="1"/>
      <protection locked="0"/>
    </xf>
    <xf numFmtId="0" fontId="16" fillId="2" borderId="0" xfId="0" applyFont="1" applyFill="1" applyAlignment="1" applyProtection="1">
      <alignment horizontal="center" vertical="center"/>
    </xf>
    <xf numFmtId="3" fontId="3" fillId="5" borderId="0" xfId="0" applyNumberFormat="1" applyFont="1" applyFill="1" applyAlignment="1" applyProtection="1">
      <alignment horizontal="right" vertical="center" indent="1"/>
    </xf>
    <xf numFmtId="0" fontId="0" fillId="5" borderId="0" xfId="0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 indent="1"/>
      <protection locked="0"/>
    </xf>
    <xf numFmtId="0" fontId="30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left" vertical="center" indent="1"/>
    </xf>
    <xf numFmtId="0" fontId="12" fillId="3" borderId="0" xfId="0" applyFont="1" applyFill="1" applyAlignment="1" applyProtection="1">
      <alignment horizontal="center" vertical="center" shrinkToFit="1"/>
    </xf>
    <xf numFmtId="0" fontId="23" fillId="3" borderId="1" xfId="0" applyFont="1" applyFill="1" applyBorder="1" applyAlignment="1" applyProtection="1">
      <alignment horizontal="left" vertical="center" wrapText="1" inden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0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  <color rgb="FFCCECFF"/>
      <color rgb="FF385D8A"/>
      <color rgb="FFFF99FF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emf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6064</xdr:colOff>
      <xdr:row>12</xdr:row>
      <xdr:rowOff>48489</xdr:rowOff>
    </xdr:from>
    <xdr:ext cx="1261884" cy="559192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B7C0787-5A35-4A98-825F-BB55B07414CF}"/>
            </a:ext>
          </a:extLst>
        </xdr:cNvPr>
        <xdr:cNvSpPr/>
      </xdr:nvSpPr>
      <xdr:spPr>
        <a:xfrm>
          <a:off x="444214" y="3001239"/>
          <a:ext cx="1261884" cy="559192"/>
        </a:xfrm>
        <a:prstGeom prst="rect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8</xdr:col>
      <xdr:colOff>13607</xdr:colOff>
      <xdr:row>21</xdr:row>
      <xdr:rowOff>171450</xdr:rowOff>
    </xdr:from>
    <xdr:to>
      <xdr:col>8</xdr:col>
      <xdr:colOff>13607</xdr:colOff>
      <xdr:row>22</xdr:row>
      <xdr:rowOff>200025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93B5AA2-2A60-4FE7-A864-79F43B0ADBD8}"/>
            </a:ext>
          </a:extLst>
        </xdr:cNvPr>
        <xdr:cNvCxnSpPr/>
      </xdr:nvCxnSpPr>
      <xdr:spPr>
        <a:xfrm>
          <a:off x="1537607" y="6048375"/>
          <a:ext cx="0" cy="2952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77283</xdr:colOff>
      <xdr:row>33</xdr:row>
      <xdr:rowOff>23880</xdr:rowOff>
    </xdr:from>
    <xdr:to>
      <xdr:col>56</xdr:col>
      <xdr:colOff>77283</xdr:colOff>
      <xdr:row>38</xdr:row>
      <xdr:rowOff>13607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7843E535-3AF7-45A1-87A8-1C6D99899EC1}"/>
            </a:ext>
          </a:extLst>
        </xdr:cNvPr>
        <xdr:cNvCxnSpPr>
          <a:stCxn id="6" idx="2"/>
          <a:endCxn id="32" idx="0"/>
        </xdr:cNvCxnSpPr>
      </xdr:nvCxnSpPr>
      <xdr:spPr>
        <a:xfrm>
          <a:off x="11575319" y="8664416"/>
          <a:ext cx="0" cy="84697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190500</xdr:colOff>
      <xdr:row>38</xdr:row>
      <xdr:rowOff>13607</xdr:rowOff>
    </xdr:from>
    <xdr:to>
      <xdr:col>69</xdr:col>
      <xdr:colOff>176893</xdr:colOff>
      <xdr:row>41</xdr:row>
      <xdr:rowOff>176893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23ED59A-06DD-4FA2-B559-1E1E4DAEFA39}"/>
            </a:ext>
          </a:extLst>
        </xdr:cNvPr>
        <xdr:cNvSpPr/>
      </xdr:nvSpPr>
      <xdr:spPr>
        <a:xfrm>
          <a:off x="9467850" y="9405257"/>
          <a:ext cx="4586968" cy="73478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176893</xdr:colOff>
      <xdr:row>14</xdr:row>
      <xdr:rowOff>40823</xdr:rowOff>
    </xdr:from>
    <xdr:to>
      <xdr:col>50</xdr:col>
      <xdr:colOff>176893</xdr:colOff>
      <xdr:row>15</xdr:row>
      <xdr:rowOff>166904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3CFEEAF4-2F80-4200-94D5-C34630B8FEEC}"/>
            </a:ext>
          </a:extLst>
        </xdr:cNvPr>
        <xdr:cNvCxnSpPr>
          <a:stCxn id="10" idx="0"/>
        </xdr:cNvCxnSpPr>
      </xdr:nvCxnSpPr>
      <xdr:spPr>
        <a:xfrm flipH="1" flipV="1">
          <a:off x="9769929" y="3592287"/>
          <a:ext cx="0" cy="39822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44825</xdr:colOff>
      <xdr:row>48</xdr:row>
      <xdr:rowOff>563681</xdr:rowOff>
    </xdr:from>
    <xdr:to>
      <xdr:col>49</xdr:col>
      <xdr:colOff>1</xdr:colOff>
      <xdr:row>50</xdr:row>
      <xdr:rowOff>3173</xdr:rowOff>
    </xdr:to>
    <xdr:cxnSp macro="">
      <xdr:nvCxnSpPr>
        <xdr:cNvPr id="40" name="コネクタ: カギ線 39">
          <a:extLst>
            <a:ext uri="{FF2B5EF4-FFF2-40B4-BE49-F238E27FC236}">
              <a16:creationId xmlns:a16="http://schemas.microsoft.com/office/drawing/2014/main" id="{2AA6FB56-4096-44ED-A3B3-60A3565599B0}"/>
            </a:ext>
          </a:extLst>
        </xdr:cNvPr>
        <xdr:cNvCxnSpPr>
          <a:cxnSpLocks/>
          <a:stCxn id="8" idx="1"/>
          <a:endCxn id="3" idx="0"/>
        </xdr:cNvCxnSpPr>
      </xdr:nvCxnSpPr>
      <xdr:spPr>
        <a:xfrm rot="10800000" flipV="1">
          <a:off x="8012207" y="12060916"/>
          <a:ext cx="851647" cy="526463"/>
        </a:xfrm>
        <a:prstGeom prst="bentConnector2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10431</xdr:colOff>
      <xdr:row>119</xdr:row>
      <xdr:rowOff>10432</xdr:rowOff>
    </xdr:from>
    <xdr:to>
      <xdr:col>58</xdr:col>
      <xdr:colOff>1</xdr:colOff>
      <xdr:row>122</xdr:row>
      <xdr:rowOff>7256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D1355796-CA6A-4CA4-AC61-B94F7B91BFA5}"/>
            </a:ext>
          </a:extLst>
        </xdr:cNvPr>
        <xdr:cNvSpPr/>
      </xdr:nvSpPr>
      <xdr:spPr>
        <a:xfrm>
          <a:off x="448581" y="24394432"/>
          <a:ext cx="10124170" cy="145414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154868</xdr:colOff>
      <xdr:row>116</xdr:row>
      <xdr:rowOff>88672</xdr:rowOff>
    </xdr:from>
    <xdr:to>
      <xdr:col>37</xdr:col>
      <xdr:colOff>154868</xdr:colOff>
      <xdr:row>119</xdr:row>
      <xdr:rowOff>10432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107034EC-6846-4903-BCAB-A999EF3AB3E7}"/>
            </a:ext>
          </a:extLst>
        </xdr:cNvPr>
        <xdr:cNvCxnSpPr/>
      </xdr:nvCxnSpPr>
      <xdr:spPr>
        <a:xfrm flipH="1">
          <a:off x="6867192" y="23564996"/>
          <a:ext cx="0" cy="58290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25114</xdr:colOff>
      <xdr:row>20</xdr:row>
      <xdr:rowOff>73927</xdr:rowOff>
    </xdr:from>
    <xdr:ext cx="5618974" cy="359073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7074" y="5773687"/>
          <a:ext cx="5618974" cy="359073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補助事業ポータルに入力した内容との一致を確認してください。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45</xdr:col>
      <xdr:colOff>177824</xdr:colOff>
      <xdr:row>18</xdr:row>
      <xdr:rowOff>121102</xdr:rowOff>
    </xdr:from>
    <xdr:ext cx="4291200" cy="1620000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55149" y="5159827"/>
          <a:ext cx="4291200" cy="16200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１申請内で、複数のリース契約をしている場合、契約件数合計欄にその件数を入力してください。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また、各契約毎に契約</a:t>
          </a:r>
          <a:r>
            <a:rPr kumimoji="1" lang="en-US" altLang="ja-JP" sz="1600">
              <a:solidFill>
                <a:srgbClr val="FF0000"/>
              </a:solidFill>
            </a:rPr>
            <a:t>No.</a:t>
          </a:r>
          <a:r>
            <a:rPr kumimoji="1" lang="ja-JP" altLang="en-US" sz="1600">
              <a:solidFill>
                <a:srgbClr val="FF0000"/>
              </a:solidFill>
            </a:rPr>
            <a:t>を振り、それぞれ本書式を作成してください。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45</xdr:col>
      <xdr:colOff>176862</xdr:colOff>
      <xdr:row>25</xdr:row>
      <xdr:rowOff>159202</xdr:rowOff>
    </xdr:from>
    <xdr:ext cx="4291200" cy="162000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29719" y="7044416"/>
          <a:ext cx="4291200" cy="16200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以下３点を確認し、プルダウンリストより選択し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入力してください。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・残価付リースでないこと。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・割賦契約でないこと。</a:t>
          </a:r>
          <a:endParaRPr kumimoji="1" lang="en-US" altLang="ja-JP" sz="1600">
            <a:solidFill>
              <a:srgbClr val="FF0000"/>
            </a:solidFill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・所有権移転付リースでないこと。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49</xdr:col>
      <xdr:colOff>0</xdr:colOff>
      <xdr:row>48</xdr:row>
      <xdr:rowOff>200080</xdr:rowOff>
    </xdr:from>
    <xdr:to>
      <xdr:col>70</xdr:col>
      <xdr:colOff>8125</xdr:colOff>
      <xdr:row>49</xdr:row>
      <xdr:rowOff>8401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749393" y="11766151"/>
          <a:ext cx="3722875" cy="720000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rgbClr val="FF0000"/>
              </a:solidFill>
            </a:rPr>
            <a:t>契約に含まれる設備の情報は、見積書の内容との一致を確認してください。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  <xdr:oneCellAnchor>
    <xdr:from>
      <xdr:col>45</xdr:col>
      <xdr:colOff>176152</xdr:colOff>
      <xdr:row>15</xdr:row>
      <xdr:rowOff>166904</xdr:rowOff>
    </xdr:from>
    <xdr:ext cx="4280400" cy="625812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16688" y="3990511"/>
          <a:ext cx="4280400" cy="62581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補助事業ポータルに記載の申請書番号との一致を確認してください。</a:t>
          </a:r>
        </a:p>
      </xdr:txBody>
    </xdr:sp>
    <xdr:clientData/>
  </xdr:oneCellAnchor>
  <xdr:oneCellAnchor>
    <xdr:from>
      <xdr:col>29</xdr:col>
      <xdr:colOff>102558</xdr:colOff>
      <xdr:row>110</xdr:row>
      <xdr:rowOff>92530</xdr:rowOff>
    </xdr:from>
    <xdr:ext cx="3257550" cy="979032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380529" y="22627559"/>
          <a:ext cx="3257550" cy="97903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リース事業者、部署名、担当者名を漏れなく入力してください。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2</xdr:col>
      <xdr:colOff>0</xdr:colOff>
      <xdr:row>29</xdr:row>
      <xdr:rowOff>9525</xdr:rowOff>
    </xdr:from>
    <xdr:to>
      <xdr:col>38</xdr:col>
      <xdr:colOff>190499</xdr:colOff>
      <xdr:row>33</xdr:row>
      <xdr:rowOff>19050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A66EA2E5-6EFB-4AFC-9860-0A34F14CA87E}"/>
            </a:ext>
          </a:extLst>
        </xdr:cNvPr>
        <xdr:cNvSpPr/>
      </xdr:nvSpPr>
      <xdr:spPr>
        <a:xfrm>
          <a:off x="476250" y="7686675"/>
          <a:ext cx="7391399" cy="89535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190499</xdr:colOff>
      <xdr:row>21</xdr:row>
      <xdr:rowOff>92901</xdr:rowOff>
    </xdr:from>
    <xdr:to>
      <xdr:col>45</xdr:col>
      <xdr:colOff>177824</xdr:colOff>
      <xdr:row>31</xdr:row>
      <xdr:rowOff>19049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4E65C009-A7E3-43C2-972D-E10103BA990C}"/>
            </a:ext>
          </a:extLst>
        </xdr:cNvPr>
        <xdr:cNvCxnSpPr>
          <a:stCxn id="5" idx="1"/>
          <a:endCxn id="22" idx="3"/>
        </xdr:cNvCxnSpPr>
      </xdr:nvCxnSpPr>
      <xdr:spPr>
        <a:xfrm rot="10800000" flipV="1">
          <a:off x="7867649" y="5969826"/>
          <a:ext cx="1387500" cy="2164523"/>
        </a:xfrm>
        <a:prstGeom prst="bentConnector3">
          <a:avLst>
            <a:gd name="adj1" fmla="val 50000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120089</xdr:colOff>
      <xdr:row>50</xdr:row>
      <xdr:rowOff>3174</xdr:rowOff>
    </xdr:from>
    <xdr:to>
      <xdr:col>46</xdr:col>
      <xdr:colOff>142501</xdr:colOff>
      <xdr:row>52</xdr:row>
      <xdr:rowOff>11205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16A7A2-62D8-4E5A-92ED-DA29360A8F72}"/>
            </a:ext>
          </a:extLst>
        </xdr:cNvPr>
        <xdr:cNvSpPr/>
      </xdr:nvSpPr>
      <xdr:spPr>
        <a:xfrm>
          <a:off x="7549589" y="12587380"/>
          <a:ext cx="918883" cy="2993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126440</xdr:colOff>
      <xdr:row>119</xdr:row>
      <xdr:rowOff>417793</xdr:rowOff>
    </xdr:from>
    <xdr:to>
      <xdr:col>65</xdr:col>
      <xdr:colOff>176355</xdr:colOff>
      <xdr:row>121</xdr:row>
      <xdr:rowOff>143758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C26521D2-1BD3-4F93-A2FE-BC05AC636484}"/>
            </a:ext>
          </a:extLst>
        </xdr:cNvPr>
        <xdr:cNvGrpSpPr/>
      </xdr:nvGrpSpPr>
      <xdr:grpSpPr>
        <a:xfrm>
          <a:off x="13194740" y="25735243"/>
          <a:ext cx="678565" cy="716565"/>
          <a:chOff x="12834738" y="25112383"/>
          <a:chExt cx="645938" cy="699566"/>
        </a:xfrm>
      </xdr:grpSpPr>
      <xdr:sp macro="" textlink="">
        <xdr:nvSpPr>
          <xdr:cNvPr id="27" name="Rectangle 318">
            <a:extLst>
              <a:ext uri="{FF2B5EF4-FFF2-40B4-BE49-F238E27FC236}">
                <a16:creationId xmlns:a16="http://schemas.microsoft.com/office/drawing/2014/main" id="{83A0B2EB-3236-4EB3-8172-FA6112357D6C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8" name="Rectangle 319">
            <a:extLst>
              <a:ext uri="{FF2B5EF4-FFF2-40B4-BE49-F238E27FC236}">
                <a16:creationId xmlns:a16="http://schemas.microsoft.com/office/drawing/2014/main" id="{27938F35-948E-4F18-8E29-AB1C09F1BF22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29" name="楕円 28">
            <a:extLst>
              <a:ext uri="{FF2B5EF4-FFF2-40B4-BE49-F238E27FC236}">
                <a16:creationId xmlns:a16="http://schemas.microsoft.com/office/drawing/2014/main" id="{6809C0A6-231D-4F54-BB02-9A756A05C223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2</xdr:col>
      <xdr:colOff>124102</xdr:colOff>
      <xdr:row>1</xdr:row>
      <xdr:rowOff>152400</xdr:rowOff>
    </xdr:from>
    <xdr:to>
      <xdr:col>59</xdr:col>
      <xdr:colOff>0</xdr:colOff>
      <xdr:row>8</xdr:row>
      <xdr:rowOff>98615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F28D2E-8165-4FCA-B368-0164BD529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252" y="504825"/>
          <a:ext cx="10191473" cy="171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336</xdr:row>
      <xdr:rowOff>161926</xdr:rowOff>
    </xdr:from>
    <xdr:to>
      <xdr:col>46</xdr:col>
      <xdr:colOff>2381</xdr:colOff>
      <xdr:row>358</xdr:row>
      <xdr:rowOff>63139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BF498B1B-7B00-4F26-BCBA-DCF801AE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417451"/>
          <a:ext cx="8715375" cy="3672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121227</xdr:colOff>
      <xdr:row>126</xdr:row>
      <xdr:rowOff>17318</xdr:rowOff>
    </xdr:from>
    <xdr:to>
      <xdr:col>70</xdr:col>
      <xdr:colOff>86590</xdr:colOff>
      <xdr:row>126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108858</xdr:colOff>
      <xdr:row>13</xdr:row>
      <xdr:rowOff>126171</xdr:rowOff>
    </xdr:from>
    <xdr:ext cx="7105215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1770" y="3611200"/>
          <a:ext cx="7105215" cy="559192"/>
        </a:xfrm>
        <a:prstGeom prst="rect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記入例①　リース料金計算方法「積算」の場合</a:t>
          </a:r>
        </a:p>
      </xdr:txBody>
    </xdr:sp>
    <xdr:clientData/>
  </xdr:oneCellAnchor>
  <xdr:twoCellAnchor>
    <xdr:from>
      <xdr:col>1</xdr:col>
      <xdr:colOff>121227</xdr:colOff>
      <xdr:row>248</xdr:row>
      <xdr:rowOff>17318</xdr:rowOff>
    </xdr:from>
    <xdr:to>
      <xdr:col>70</xdr:col>
      <xdr:colOff>86590</xdr:colOff>
      <xdr:row>248</xdr:row>
      <xdr:rowOff>17318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325334" y="23802604"/>
          <a:ext cx="14048756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108858</xdr:colOff>
      <xdr:row>136</xdr:row>
      <xdr:rowOff>39587</xdr:rowOff>
    </xdr:from>
    <xdr:ext cx="7105215" cy="559192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16676" y="25462678"/>
          <a:ext cx="7105215" cy="559192"/>
        </a:xfrm>
        <a:prstGeom prst="rect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記入例②　リース料金計算方法「料率」の場合</a:t>
          </a:r>
        </a:p>
      </xdr:txBody>
    </xdr:sp>
    <xdr:clientData/>
  </xdr:oneCellAnchor>
  <xdr:oneCellAnchor>
    <xdr:from>
      <xdr:col>1</xdr:col>
      <xdr:colOff>45061</xdr:colOff>
      <xdr:row>259</xdr:row>
      <xdr:rowOff>87338</xdr:rowOff>
    </xdr:from>
    <xdr:ext cx="5039200" cy="55919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2879" y="47608429"/>
          <a:ext cx="5039200" cy="559192"/>
        </a:xfrm>
        <a:prstGeom prst="rect">
          <a:avLst/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2800">
              <a:solidFill>
                <a:srgbClr val="FF0000"/>
              </a:solidFill>
            </a:rPr>
            <a:t>記入例③　表示されるメッセージ</a:t>
          </a:r>
        </a:p>
      </xdr:txBody>
    </xdr:sp>
    <xdr:clientData/>
  </xdr:oneCellAnchor>
  <xdr:oneCellAnchor>
    <xdr:from>
      <xdr:col>48</xdr:col>
      <xdr:colOff>0</xdr:colOff>
      <xdr:row>281</xdr:row>
      <xdr:rowOff>0</xdr:rowOff>
    </xdr:from>
    <xdr:ext cx="3960000" cy="6924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8799635" y="52665923"/>
          <a:ext cx="396000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　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　　</a:t>
          </a:r>
          <a:r>
            <a:rPr kumimoji="1" lang="ja-JP" altLang="en-US" sz="1800" b="1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ことが確認できません。</a:t>
          </a:r>
        </a:p>
      </xdr:txBody>
    </xdr:sp>
    <xdr:clientData/>
  </xdr:oneCellAnchor>
  <xdr:oneCellAnchor>
    <xdr:from>
      <xdr:col>48</xdr:col>
      <xdr:colOff>21481</xdr:colOff>
      <xdr:row>303</xdr:row>
      <xdr:rowOff>14484</xdr:rowOff>
    </xdr:from>
    <xdr:ext cx="3960000" cy="129266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8776198" y="57272158"/>
          <a:ext cx="3960000" cy="1292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支払額総合計」から、補助金相当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分の減額がされていることが確認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49</xdr:col>
      <xdr:colOff>0</xdr:colOff>
      <xdr:row>347</xdr:row>
      <xdr:rowOff>0</xdr:rowOff>
    </xdr:from>
    <xdr:ext cx="3960000" cy="6924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8877300" y="64055625"/>
          <a:ext cx="396000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※1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残価設定がないリース契約である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ことが確認できません。</a:t>
          </a:r>
        </a:p>
      </xdr:txBody>
    </xdr:sp>
    <xdr:clientData/>
  </xdr:oneCellAnchor>
  <xdr:twoCellAnchor>
    <xdr:from>
      <xdr:col>1</xdr:col>
      <xdr:colOff>51953</xdr:colOff>
      <xdr:row>291</xdr:row>
      <xdr:rowOff>34636</xdr:rowOff>
    </xdr:from>
    <xdr:to>
      <xdr:col>68</xdr:col>
      <xdr:colOff>25110</xdr:colOff>
      <xdr:row>291</xdr:row>
      <xdr:rowOff>34636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>
          <a:off x="261503" y="55384411"/>
          <a:ext cx="1337483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360</xdr:row>
      <xdr:rowOff>103909</xdr:rowOff>
    </xdr:from>
    <xdr:to>
      <xdr:col>68</xdr:col>
      <xdr:colOff>25110</xdr:colOff>
      <xdr:row>360</xdr:row>
      <xdr:rowOff>103909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>
          <a:off x="259771" y="61860545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333</xdr:row>
      <xdr:rowOff>155854</xdr:rowOff>
    </xdr:from>
    <xdr:to>
      <xdr:col>68</xdr:col>
      <xdr:colOff>25110</xdr:colOff>
      <xdr:row>333</xdr:row>
      <xdr:rowOff>155854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259771" y="57479036"/>
          <a:ext cx="1389697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49</xdr:col>
      <xdr:colOff>0</xdr:colOff>
      <xdr:row>372</xdr:row>
      <xdr:rowOff>144194</xdr:rowOff>
    </xdr:from>
    <xdr:ext cx="3960000" cy="1475056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F86281A-2B6B-4405-AD89-5F8BE6946652}"/>
            </a:ext>
          </a:extLst>
        </xdr:cNvPr>
        <xdr:cNvSpPr txBox="1"/>
      </xdr:nvSpPr>
      <xdr:spPr>
        <a:xfrm>
          <a:off x="8877300" y="68247944"/>
          <a:ext cx="3960000" cy="14750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※2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補助金が有る場合の「リース料金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支払額総合計」から、補助金相当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分の減額がされていることが確認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できません。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5</xdr:col>
      <xdr:colOff>1680</xdr:colOff>
      <xdr:row>78</xdr:row>
      <xdr:rowOff>7096</xdr:rowOff>
    </xdr:from>
    <xdr:to>
      <xdr:col>69</xdr:col>
      <xdr:colOff>0</xdr:colOff>
      <xdr:row>84</xdr:row>
      <xdr:rowOff>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C1920A79-D908-4302-9B15-B053E50469DF}"/>
            </a:ext>
          </a:extLst>
        </xdr:cNvPr>
        <xdr:cNvSpPr/>
      </xdr:nvSpPr>
      <xdr:spPr>
        <a:xfrm>
          <a:off x="909356" y="15863420"/>
          <a:ext cx="11473144" cy="100143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33617</xdr:colOff>
      <xdr:row>74</xdr:row>
      <xdr:rowOff>67235</xdr:rowOff>
    </xdr:from>
    <xdr:to>
      <xdr:col>24</xdr:col>
      <xdr:colOff>40720</xdr:colOff>
      <xdr:row>78</xdr:row>
      <xdr:rowOff>2427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2AF583F3-9461-4018-B76A-500D6FD649C5}"/>
            </a:ext>
          </a:extLst>
        </xdr:cNvPr>
        <xdr:cNvCxnSpPr/>
      </xdr:nvCxnSpPr>
      <xdr:spPr>
        <a:xfrm>
          <a:off x="4347882" y="15251206"/>
          <a:ext cx="7103" cy="60754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51953</xdr:colOff>
      <xdr:row>313</xdr:row>
      <xdr:rowOff>0</xdr:rowOff>
    </xdr:from>
    <xdr:to>
      <xdr:col>68</xdr:col>
      <xdr:colOff>25110</xdr:colOff>
      <xdr:row>313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AB9F0B60-9420-4A83-B80B-07342D8D3668}"/>
            </a:ext>
          </a:extLst>
        </xdr:cNvPr>
        <xdr:cNvCxnSpPr/>
      </xdr:nvCxnSpPr>
      <xdr:spPr>
        <a:xfrm>
          <a:off x="261503" y="59121675"/>
          <a:ext cx="1337483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48</xdr:col>
      <xdr:colOff>48783</xdr:colOff>
      <xdr:row>326</xdr:row>
      <xdr:rowOff>135764</xdr:rowOff>
    </xdr:from>
    <xdr:ext cx="3960000" cy="6924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250C949-BAF7-4223-9CD3-E31588F944AD}"/>
            </a:ext>
          </a:extLst>
        </xdr:cNvPr>
        <xdr:cNvSpPr txBox="1"/>
      </xdr:nvSpPr>
      <xdr:spPr>
        <a:xfrm>
          <a:off x="8803500" y="61203438"/>
          <a:ext cx="3960000" cy="6924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※3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　初回リース契約期間のリース料金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       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支払額合計額と一致しません。</a:t>
          </a:r>
          <a:endParaRPr kumimoji="1" lang="en-US" altLang="ja-JP" sz="18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2</xdr:col>
      <xdr:colOff>11206</xdr:colOff>
      <xdr:row>23</xdr:row>
      <xdr:rowOff>11206</xdr:rowOff>
    </xdr:from>
    <xdr:to>
      <xdr:col>39</xdr:col>
      <xdr:colOff>22412</xdr:colOff>
      <xdr:row>33</xdr:row>
      <xdr:rowOff>0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B50AC2C5-01B6-42BF-B650-4AFF485B3DE3}"/>
            </a:ext>
          </a:extLst>
        </xdr:cNvPr>
        <xdr:cNvSpPr/>
      </xdr:nvSpPr>
      <xdr:spPr>
        <a:xfrm>
          <a:off x="425824" y="5950324"/>
          <a:ext cx="7474323" cy="222997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149679</xdr:colOff>
      <xdr:row>21</xdr:row>
      <xdr:rowOff>104214</xdr:rowOff>
    </xdr:from>
    <xdr:to>
      <xdr:col>5</xdr:col>
      <xdr:colOff>149679</xdr:colOff>
      <xdr:row>23</xdr:row>
      <xdr:rowOff>1492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DE96F7D0-148A-4958-80B3-8979A4CD015E}"/>
            </a:ext>
          </a:extLst>
        </xdr:cNvPr>
        <xdr:cNvCxnSpPr>
          <a:stCxn id="8" idx="2"/>
        </xdr:cNvCxnSpPr>
      </xdr:nvCxnSpPr>
      <xdr:spPr>
        <a:xfrm>
          <a:off x="1064079" y="5562039"/>
          <a:ext cx="0" cy="354478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38973</xdr:colOff>
      <xdr:row>26</xdr:row>
      <xdr:rowOff>19050</xdr:rowOff>
    </xdr:from>
    <xdr:to>
      <xdr:col>57</xdr:col>
      <xdr:colOff>38973</xdr:colOff>
      <xdr:row>28</xdr:row>
      <xdr:rowOff>216087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2FB6F67A-87E6-4317-B53E-B3D8F9218935}"/>
            </a:ext>
          </a:extLst>
        </xdr:cNvPr>
        <xdr:cNvCxnSpPr/>
      </xdr:nvCxnSpPr>
      <xdr:spPr>
        <a:xfrm>
          <a:off x="10364073" y="6543675"/>
          <a:ext cx="0" cy="6351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2</xdr:colOff>
      <xdr:row>52</xdr:row>
      <xdr:rowOff>169067</xdr:rowOff>
    </xdr:from>
    <xdr:to>
      <xdr:col>46</xdr:col>
      <xdr:colOff>65172</xdr:colOff>
      <xdr:row>58</xdr:row>
      <xdr:rowOff>297207</xdr:rowOff>
    </xdr:to>
    <xdr:cxnSp macro="">
      <xdr:nvCxnSpPr>
        <xdr:cNvPr id="20" name="コネクタ: カギ線 19">
          <a:extLst>
            <a:ext uri="{FF2B5EF4-FFF2-40B4-BE49-F238E27FC236}">
              <a16:creationId xmlns:a16="http://schemas.microsoft.com/office/drawing/2014/main" id="{6FCFB0F8-012E-4270-BA63-C305F4CBDB5B}"/>
            </a:ext>
          </a:extLst>
        </xdr:cNvPr>
        <xdr:cNvCxnSpPr>
          <a:cxnSpLocks/>
          <a:stCxn id="10" idx="1"/>
          <a:endCxn id="28" idx="3"/>
        </xdr:cNvCxnSpPr>
      </xdr:nvCxnSpPr>
      <xdr:spPr>
        <a:xfrm rot="10800000" flipV="1">
          <a:off x="7296980" y="11317458"/>
          <a:ext cx="1158475" cy="1171749"/>
        </a:xfrm>
        <a:prstGeom prst="bentConnector3">
          <a:avLst>
            <a:gd name="adj1" fmla="val 34161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44847</xdr:colOff>
      <xdr:row>129</xdr:row>
      <xdr:rowOff>45413</xdr:rowOff>
    </xdr:from>
    <xdr:to>
      <xdr:col>61</xdr:col>
      <xdr:colOff>44847</xdr:colOff>
      <xdr:row>132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5F196C53-AA64-4FC5-A4AB-CAF48062D2BD}"/>
            </a:ext>
          </a:extLst>
        </xdr:cNvPr>
        <xdr:cNvCxnSpPr/>
      </xdr:nvCxnSpPr>
      <xdr:spPr>
        <a:xfrm>
          <a:off x="10992994" y="24687148"/>
          <a:ext cx="0" cy="45885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183696</xdr:colOff>
      <xdr:row>143</xdr:row>
      <xdr:rowOff>104214</xdr:rowOff>
    </xdr:from>
    <xdr:to>
      <xdr:col>5</xdr:col>
      <xdr:colOff>183696</xdr:colOff>
      <xdr:row>145</xdr:row>
      <xdr:rowOff>1493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4085F8B4-B7B8-40A0-96D5-227C58B36A82}"/>
            </a:ext>
          </a:extLst>
        </xdr:cNvPr>
        <xdr:cNvCxnSpPr>
          <a:stCxn id="83" idx="2"/>
        </xdr:cNvCxnSpPr>
      </xdr:nvCxnSpPr>
      <xdr:spPr>
        <a:xfrm>
          <a:off x="1136196" y="27798152"/>
          <a:ext cx="0" cy="34971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145</xdr:row>
      <xdr:rowOff>0</xdr:rowOff>
    </xdr:from>
    <xdr:to>
      <xdr:col>39</xdr:col>
      <xdr:colOff>11206</xdr:colOff>
      <xdr:row>154</xdr:row>
      <xdr:rowOff>203106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EED5E2D7-CC2A-46BA-9CE6-EF5155738CF7}"/>
            </a:ext>
          </a:extLst>
        </xdr:cNvPr>
        <xdr:cNvSpPr/>
      </xdr:nvSpPr>
      <xdr:spPr>
        <a:xfrm>
          <a:off x="381000" y="28146375"/>
          <a:ext cx="7059706" cy="2131919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58</xdr:col>
      <xdr:colOff>15030</xdr:colOff>
      <xdr:row>148</xdr:row>
      <xdr:rowOff>182506</xdr:rowOff>
    </xdr:from>
    <xdr:to>
      <xdr:col>58</xdr:col>
      <xdr:colOff>15030</xdr:colOff>
      <xdr:row>150</xdr:row>
      <xdr:rowOff>208162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26D25AF3-F9CC-4239-87B7-329302611FB1}"/>
            </a:ext>
          </a:extLst>
        </xdr:cNvPr>
        <xdr:cNvCxnSpPr>
          <a:stCxn id="92" idx="2"/>
        </xdr:cNvCxnSpPr>
      </xdr:nvCxnSpPr>
      <xdr:spPr>
        <a:xfrm>
          <a:off x="10521105" y="29481406"/>
          <a:ext cx="0" cy="46380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176121</xdr:colOff>
      <xdr:row>175</xdr:row>
      <xdr:rowOff>38099</xdr:rowOff>
    </xdr:from>
    <xdr:to>
      <xdr:col>46</xdr:col>
      <xdr:colOff>41453</xdr:colOff>
      <xdr:row>180</xdr:row>
      <xdr:rowOff>295368</xdr:rowOff>
    </xdr:to>
    <xdr:cxnSp macro="">
      <xdr:nvCxnSpPr>
        <xdr:cNvPr id="95" name="コネクタ: カギ線 94">
          <a:extLst>
            <a:ext uri="{FF2B5EF4-FFF2-40B4-BE49-F238E27FC236}">
              <a16:creationId xmlns:a16="http://schemas.microsoft.com/office/drawing/2014/main" id="{582826A1-45B7-4B6F-A102-E874C45A57AC}"/>
            </a:ext>
          </a:extLst>
        </xdr:cNvPr>
        <xdr:cNvCxnSpPr>
          <a:cxnSpLocks/>
        </xdr:cNvCxnSpPr>
      </xdr:nvCxnSpPr>
      <xdr:spPr>
        <a:xfrm rot="10800000" flipV="1">
          <a:off x="7123021" y="33261299"/>
          <a:ext cx="1109932" cy="1082769"/>
        </a:xfrm>
        <a:prstGeom prst="bentConnector3">
          <a:avLst>
            <a:gd name="adj1" fmla="val 33971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108858</xdr:colOff>
      <xdr:row>17</xdr:row>
      <xdr:rowOff>0</xdr:rowOff>
    </xdr:from>
    <xdr:ext cx="1529442" cy="1266264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9358" y="4295775"/>
          <a:ext cx="1529442" cy="1266264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45</xdr:col>
      <xdr:colOff>179373</xdr:colOff>
      <xdr:row>22</xdr:row>
      <xdr:rowOff>131268</xdr:rowOff>
    </xdr:from>
    <xdr:ext cx="4291200" cy="892552"/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51873" y="5870081"/>
          <a:ext cx="4291200" cy="89255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金額が正しいことを必ず確認してください。</a:t>
          </a:r>
        </a:p>
      </xdr:txBody>
    </xdr:sp>
    <xdr:clientData/>
  </xdr:oneCellAnchor>
  <xdr:oneCellAnchor>
    <xdr:from>
      <xdr:col>46</xdr:col>
      <xdr:colOff>61996</xdr:colOff>
      <xdr:row>49</xdr:row>
      <xdr:rowOff>103766</xdr:rowOff>
    </xdr:from>
    <xdr:ext cx="4290929" cy="1151295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212675" y="10907837"/>
          <a:ext cx="4290929" cy="115129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カーソルをあてると「▼」が表示されますので、プルダウンリストより「積算」を選択してください。</a:t>
          </a:r>
        </a:p>
      </xdr:txBody>
    </xdr:sp>
    <xdr:clientData/>
  </xdr:oneCellAnchor>
  <xdr:oneCellAnchor>
    <xdr:from>
      <xdr:col>17</xdr:col>
      <xdr:colOff>84049</xdr:colOff>
      <xdr:row>67</xdr:row>
      <xdr:rowOff>163232</xdr:rowOff>
    </xdr:from>
    <xdr:ext cx="2747864" cy="1302124"/>
    <xdr:sp macro="" textlink="">
      <xdr:nvSpPr>
        <xdr:cNvPr id="50" name="四角形吹き出し 9">
          <a:extLst>
            <a:ext uri="{FF2B5EF4-FFF2-40B4-BE49-F238E27FC236}">
              <a16:creationId xmlns:a16="http://schemas.microsoft.com/office/drawing/2014/main" id="{65EA67AF-BB26-4594-B835-C3AEC21E2A23}"/>
            </a:ext>
          </a:extLst>
        </xdr:cNvPr>
        <xdr:cNvSpPr/>
      </xdr:nvSpPr>
      <xdr:spPr>
        <a:xfrm>
          <a:off x="3143255" y="14204203"/>
          <a:ext cx="2747864" cy="1302124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第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回目に支払うリース料金と、第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回目以降に支払うリース料金が異なる場合に</a:t>
          </a:r>
          <a:r>
            <a:rPr kumimoji="1" lang="en-US" altLang="ja-JP" sz="1600">
              <a:solidFill>
                <a:srgbClr val="FF0000"/>
              </a:solidFill>
            </a:rPr>
            <a:t>F</a:t>
          </a:r>
          <a:r>
            <a:rPr kumimoji="1" lang="ja-JP" altLang="en-US" sz="1600">
              <a:solidFill>
                <a:srgbClr val="FF0000"/>
              </a:solidFill>
            </a:rPr>
            <a:t>の内訳を記入してください。</a:t>
          </a:r>
        </a:p>
      </xdr:txBody>
    </xdr:sp>
    <xdr:clientData/>
  </xdr:oneCellAnchor>
  <xdr:oneCellAnchor>
    <xdr:from>
      <xdr:col>46</xdr:col>
      <xdr:colOff>41130</xdr:colOff>
      <xdr:row>172</xdr:row>
      <xdr:rowOff>69027</xdr:rowOff>
    </xdr:from>
    <xdr:ext cx="4291200" cy="892552"/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75505" y="33663702"/>
          <a:ext cx="4291200" cy="89255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リース料金の計算方法を選択してください。</a:t>
          </a:r>
        </a:p>
        <a:p>
          <a:pPr algn="l"/>
          <a:r>
            <a:rPr kumimoji="1" lang="ja-JP" altLang="en-US" sz="1600">
              <a:solidFill>
                <a:srgbClr val="FF0000"/>
              </a:solidFill>
            </a:rPr>
            <a:t>カーソルをあてると「▼」が表示されますので、プルダウンリストより「料率」を選択してください。</a:t>
          </a:r>
        </a:p>
      </xdr:txBody>
    </xdr:sp>
    <xdr:clientData/>
  </xdr:oneCellAnchor>
  <xdr:oneCellAnchor>
    <xdr:from>
      <xdr:col>58</xdr:col>
      <xdr:colOff>119289</xdr:colOff>
      <xdr:row>124</xdr:row>
      <xdr:rowOff>68036</xdr:rowOff>
    </xdr:from>
    <xdr:ext cx="1826532" cy="911678"/>
    <xdr:sp macro="" textlink="">
      <xdr:nvSpPr>
        <xdr:cNvPr id="87" name="四角形吹き出し 10">
          <a:extLst>
            <a:ext uri="{FF2B5EF4-FFF2-40B4-BE49-F238E27FC236}">
              <a16:creationId xmlns:a16="http://schemas.microsoft.com/office/drawing/2014/main" id="{4334D3C9-E2CD-40FB-9AD3-280FB4E9AE32}"/>
            </a:ext>
          </a:extLst>
        </xdr:cNvPr>
        <xdr:cNvSpPr/>
      </xdr:nvSpPr>
      <xdr:spPr>
        <a:xfrm>
          <a:off x="10392682" y="24615322"/>
          <a:ext cx="1826532" cy="91167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r>
            <a:rPr kumimoji="1" lang="ja-JP" altLang="ja-JP" sz="1600">
              <a:solidFill>
                <a:srgbClr val="FF0000"/>
              </a:solidFill>
              <a:latin typeface="+mn-lt"/>
              <a:ea typeface="+mn-ea"/>
              <a:cs typeface="+mn-cs"/>
            </a:rPr>
            <a:t>担当者名が入っていることを確認してください。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6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142875</xdr:colOff>
      <xdr:row>139</xdr:row>
      <xdr:rowOff>0</xdr:rowOff>
    </xdr:from>
    <xdr:ext cx="1529442" cy="1266264"/>
    <xdr:sp macro="" textlink="">
      <xdr:nvSpPr>
        <xdr:cNvPr id="83" name="四角形吹き出し 7">
          <a:extLst>
            <a:ext uri="{FF2B5EF4-FFF2-40B4-BE49-F238E27FC236}">
              <a16:creationId xmlns:a16="http://schemas.microsoft.com/office/drawing/2014/main" id="{CC6D148E-7C36-49E9-9886-966E47F01D63}"/>
            </a:ext>
          </a:extLst>
        </xdr:cNvPr>
        <xdr:cNvSpPr/>
      </xdr:nvSpPr>
      <xdr:spPr>
        <a:xfrm>
          <a:off x="333375" y="26503313"/>
          <a:ext cx="1529442" cy="1266264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リース契約内容申告書に入力した内容が転記されます。</a:t>
          </a:r>
        </a:p>
      </xdr:txBody>
    </xdr:sp>
    <xdr:clientData/>
  </xdr:oneCellAnchor>
  <xdr:oneCellAnchor>
    <xdr:from>
      <xdr:col>46</xdr:col>
      <xdr:colOff>41130</xdr:colOff>
      <xdr:row>144</xdr:row>
      <xdr:rowOff>99579</xdr:rowOff>
    </xdr:from>
    <xdr:ext cx="4291200" cy="892552"/>
    <xdr:sp macro="" textlink="">
      <xdr:nvSpPr>
        <xdr:cNvPr id="92" name="四角形吹き出し 8">
          <a:extLst>
            <a:ext uri="{FF2B5EF4-FFF2-40B4-BE49-F238E27FC236}">
              <a16:creationId xmlns:a16="http://schemas.microsoft.com/office/drawing/2014/main" id="{98BFCB81-1EB9-49E8-9805-B93A62F1DF77}"/>
            </a:ext>
          </a:extLst>
        </xdr:cNvPr>
        <xdr:cNvSpPr/>
      </xdr:nvSpPr>
      <xdr:spPr>
        <a:xfrm>
          <a:off x="8375505" y="28588854"/>
          <a:ext cx="4291200" cy="89255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全リース契約のリース料金の総額が表示されます。（１ページ目のみ）</a:t>
          </a:r>
        </a:p>
        <a:p>
          <a:pPr algn="l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金額が正しいことを必ず確認してください。</a:t>
          </a:r>
        </a:p>
      </xdr:txBody>
    </xdr:sp>
    <xdr:clientData/>
  </xdr:oneCellAnchor>
  <xdr:oneCellAnchor>
    <xdr:from>
      <xdr:col>48</xdr:col>
      <xdr:colOff>0</xdr:colOff>
      <xdr:row>271</xdr:row>
      <xdr:rowOff>130246</xdr:rowOff>
    </xdr:from>
    <xdr:ext cx="3960000" cy="1159292"/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799635" y="51184246"/>
          <a:ext cx="3960000" cy="115929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oneCellAnchor>
    <xdr:from>
      <xdr:col>48</xdr:col>
      <xdr:colOff>0</xdr:colOff>
      <xdr:row>293</xdr:row>
      <xdr:rowOff>0</xdr:rowOff>
    </xdr:from>
    <xdr:ext cx="3960000" cy="1248938"/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8754717" y="55601152"/>
          <a:ext cx="3960000" cy="124893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48</xdr:col>
      <xdr:colOff>0</xdr:colOff>
      <xdr:row>314</xdr:row>
      <xdr:rowOff>41275</xdr:rowOff>
    </xdr:from>
    <xdr:ext cx="3960000" cy="1704975"/>
    <xdr:sp macro="" textlink="">
      <xdr:nvSpPr>
        <xdr:cNvPr id="63" name="四角形吹き出し 34">
          <a:extLst>
            <a:ext uri="{FF2B5EF4-FFF2-40B4-BE49-F238E27FC236}">
              <a16:creationId xmlns:a16="http://schemas.microsoft.com/office/drawing/2014/main" id="{36DF2595-2EA0-4E0D-94DE-624EECB8725F}"/>
            </a:ext>
          </a:extLst>
        </xdr:cNvPr>
        <xdr:cNvSpPr/>
      </xdr:nvSpPr>
      <xdr:spPr>
        <a:xfrm>
          <a:off x="8397875" y="58985150"/>
          <a:ext cx="3960000" cy="1704975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Ｆ「初回リース契約期間のリース料金支払額合計」が、Ｆ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「第</a:t>
          </a:r>
          <a:r>
            <a:rPr kumimoji="1" lang="en-US" altLang="ja-JP" sz="1600">
              <a:solidFill>
                <a:srgbClr val="FF0000"/>
              </a:solidFill>
            </a:rPr>
            <a:t>1</a:t>
          </a:r>
          <a:r>
            <a:rPr kumimoji="1" lang="ja-JP" altLang="en-US" sz="1600">
              <a:solidFill>
                <a:srgbClr val="FF0000"/>
              </a:solidFill>
            </a:rPr>
            <a:t>回目のリース料金支払額（月額）」とＦ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「第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回目以降のリース料金支払額（月額）」</a:t>
          </a:r>
          <a:r>
            <a:rPr kumimoji="1" lang="en-US" altLang="ja-JP" sz="1600">
              <a:solidFill>
                <a:srgbClr val="FF0000"/>
              </a:solidFill>
            </a:rPr>
            <a:t>×</a:t>
          </a:r>
          <a:r>
            <a:rPr kumimoji="1" lang="ja-JP" altLang="en-US" sz="1600">
              <a:solidFill>
                <a:srgbClr val="FF0000"/>
              </a:solidFill>
            </a:rPr>
            <a:t>「初回リース契約期間の第</a:t>
          </a:r>
          <a:r>
            <a:rPr kumimoji="1" lang="en-US" altLang="ja-JP" sz="1600">
              <a:solidFill>
                <a:srgbClr val="FF0000"/>
              </a:solidFill>
            </a:rPr>
            <a:t>2</a:t>
          </a:r>
          <a:r>
            <a:rPr kumimoji="1" lang="ja-JP" altLang="en-US" sz="1600">
              <a:solidFill>
                <a:srgbClr val="FF0000"/>
              </a:solidFill>
            </a:rPr>
            <a:t>回目以降のリース料金支払月数」の合計金額と一致することを確認してください。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oneCellAnchor>
    <xdr:from>
      <xdr:col>48</xdr:col>
      <xdr:colOff>21450</xdr:colOff>
      <xdr:row>338</xdr:row>
      <xdr:rowOff>0</xdr:rowOff>
    </xdr:from>
    <xdr:ext cx="3960000" cy="1159292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717775" y="62598300"/>
          <a:ext cx="3960000" cy="1159292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Ｆ「初回リース契約期間のリース料金支払額合計」がＤ「補助金差引後のリース対象費用（元本）」以上であること（フルペイアウトであること）を確認してください。</a:t>
          </a:r>
        </a:p>
      </xdr:txBody>
    </xdr:sp>
    <xdr:clientData/>
  </xdr:oneCellAnchor>
  <xdr:oneCellAnchor>
    <xdr:from>
      <xdr:col>48</xdr:col>
      <xdr:colOff>0</xdr:colOff>
      <xdr:row>363</xdr:row>
      <xdr:rowOff>46462</xdr:rowOff>
    </xdr:from>
    <xdr:ext cx="3960000" cy="1248938"/>
    <xdr:sp macro="" textlink="">
      <xdr:nvSpPr>
        <xdr:cNvPr id="46" name="四角形吹き出し 34">
          <a:extLst>
            <a:ext uri="{FF2B5EF4-FFF2-40B4-BE49-F238E27FC236}">
              <a16:creationId xmlns:a16="http://schemas.microsoft.com/office/drawing/2014/main" id="{5AFA45EA-955F-4516-8D76-097BE9318D37}"/>
            </a:ext>
          </a:extLst>
        </xdr:cNvPr>
        <xdr:cNvSpPr/>
      </xdr:nvSpPr>
      <xdr:spPr>
        <a:xfrm>
          <a:off x="8696325" y="66692887"/>
          <a:ext cx="3960000" cy="124893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</a:rPr>
            <a:t>Ｆ「初回リース契約期間のリース料金支払額合計」、及びＧ「再リース契約期間のリース料金支払額合計」の金額が正しいことを確認してください。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oneCellAnchor>
  <xdr:twoCellAnchor>
    <xdr:from>
      <xdr:col>65</xdr:col>
      <xdr:colOff>54428</xdr:colOff>
      <xdr:row>130</xdr:row>
      <xdr:rowOff>81643</xdr:rowOff>
    </xdr:from>
    <xdr:to>
      <xdr:col>68</xdr:col>
      <xdr:colOff>95220</xdr:colOff>
      <xdr:row>133</xdr:row>
      <xdr:rowOff>254571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9844D96A-FDDD-4D0A-9C1E-D4581472E8EF}"/>
            </a:ext>
          </a:extLst>
        </xdr:cNvPr>
        <xdr:cNvGrpSpPr/>
      </xdr:nvGrpSpPr>
      <xdr:grpSpPr>
        <a:xfrm>
          <a:off x="13675178" y="25437193"/>
          <a:ext cx="669442" cy="687278"/>
          <a:chOff x="12834738" y="25112383"/>
          <a:chExt cx="645938" cy="699566"/>
        </a:xfrm>
      </xdr:grpSpPr>
      <xdr:sp macro="" textlink="">
        <xdr:nvSpPr>
          <xdr:cNvPr id="57" name="Rectangle 318">
            <a:extLst>
              <a:ext uri="{FF2B5EF4-FFF2-40B4-BE49-F238E27FC236}">
                <a16:creationId xmlns:a16="http://schemas.microsoft.com/office/drawing/2014/main" id="{1B34A30E-8135-413C-BA41-13675849C716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8" name="Rectangle 319">
            <a:extLst>
              <a:ext uri="{FF2B5EF4-FFF2-40B4-BE49-F238E27FC236}">
                <a16:creationId xmlns:a16="http://schemas.microsoft.com/office/drawing/2014/main" id="{26B0249B-15BD-4064-AE56-9FC3F6D3FC05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68" name="楕円 67">
            <a:extLst>
              <a:ext uri="{FF2B5EF4-FFF2-40B4-BE49-F238E27FC236}">
                <a16:creationId xmlns:a16="http://schemas.microsoft.com/office/drawing/2014/main" id="{AEDC0476-F647-4380-BAF2-D93F085F58E8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61</xdr:col>
      <xdr:colOff>87483</xdr:colOff>
      <xdr:row>251</xdr:row>
      <xdr:rowOff>40877</xdr:rowOff>
    </xdr:from>
    <xdr:to>
      <xdr:col>61</xdr:col>
      <xdr:colOff>87483</xdr:colOff>
      <xdr:row>254</xdr:row>
      <xdr:rowOff>16565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364796CB-30F7-409F-B950-CC86BF8218B7}"/>
            </a:ext>
          </a:extLst>
        </xdr:cNvPr>
        <xdr:cNvCxnSpPr/>
      </xdr:nvCxnSpPr>
      <xdr:spPr>
        <a:xfrm>
          <a:off x="11211026" y="47864660"/>
          <a:ext cx="0" cy="49749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58</xdr:col>
      <xdr:colOff>161925</xdr:colOff>
      <xdr:row>246</xdr:row>
      <xdr:rowOff>57150</xdr:rowOff>
    </xdr:from>
    <xdr:ext cx="1826532" cy="911678"/>
    <xdr:sp macro="" textlink="">
      <xdr:nvSpPr>
        <xdr:cNvPr id="71" name="四角形吹き出し 10">
          <a:extLst>
            <a:ext uri="{FF2B5EF4-FFF2-40B4-BE49-F238E27FC236}">
              <a16:creationId xmlns:a16="http://schemas.microsoft.com/office/drawing/2014/main" id="{2722AB61-8B11-40E1-8C59-F37683645AD8}"/>
            </a:ext>
          </a:extLst>
        </xdr:cNvPr>
        <xdr:cNvSpPr/>
      </xdr:nvSpPr>
      <xdr:spPr>
        <a:xfrm>
          <a:off x="10668000" y="46739175"/>
          <a:ext cx="1826532" cy="911678"/>
        </a:xfrm>
        <a:prstGeom prst="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r>
            <a:rPr kumimoji="1" lang="ja-JP" altLang="ja-JP" sz="1600">
              <a:solidFill>
                <a:srgbClr val="FF0000"/>
              </a:solidFill>
              <a:latin typeface="+mn-lt"/>
              <a:ea typeface="+mn-ea"/>
              <a:cs typeface="+mn-cs"/>
            </a:rPr>
            <a:t>担当者名が入っていることを確認してください。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ja-JP" sz="16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65</xdr:col>
      <xdr:colOff>93889</xdr:colOff>
      <xdr:row>252</xdr:row>
      <xdr:rowOff>77107</xdr:rowOff>
    </xdr:from>
    <xdr:to>
      <xdr:col>68</xdr:col>
      <xdr:colOff>131506</xdr:colOff>
      <xdr:row>255</xdr:row>
      <xdr:rowOff>250035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EFDCF551-D39D-4812-A6E1-71E695C5CD51}"/>
            </a:ext>
          </a:extLst>
        </xdr:cNvPr>
        <xdr:cNvGrpSpPr/>
      </xdr:nvGrpSpPr>
      <xdr:grpSpPr>
        <a:xfrm>
          <a:off x="13714639" y="48349807"/>
          <a:ext cx="666267" cy="687278"/>
          <a:chOff x="12834738" y="25112383"/>
          <a:chExt cx="645938" cy="699566"/>
        </a:xfrm>
      </xdr:grpSpPr>
      <xdr:sp macro="" textlink="">
        <xdr:nvSpPr>
          <xdr:cNvPr id="73" name="Rectangle 318">
            <a:extLst>
              <a:ext uri="{FF2B5EF4-FFF2-40B4-BE49-F238E27FC236}">
                <a16:creationId xmlns:a16="http://schemas.microsoft.com/office/drawing/2014/main" id="{E9602479-BEC4-40C7-B841-7E3F55953DE2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205481"/>
            <a:ext cx="82977" cy="1102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共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74" name="Rectangle 319">
            <a:extLst>
              <a:ext uri="{FF2B5EF4-FFF2-40B4-BE49-F238E27FC236}">
                <a16:creationId xmlns:a16="http://schemas.microsoft.com/office/drawing/2014/main" id="{8BF0E897-BF63-489F-86FF-81BCC4AAFADE}"/>
              </a:ext>
            </a:extLst>
          </xdr:cNvPr>
          <xdr:cNvSpPr>
            <a:spLocks noChangeArrowheads="1"/>
          </xdr:cNvSpPr>
        </xdr:nvSpPr>
        <xdr:spPr bwMode="auto">
          <a:xfrm>
            <a:off x="13061146" y="25468546"/>
            <a:ext cx="84589" cy="100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ja-JP" altLang="en-US" sz="1600" b="0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創</a:t>
            </a:r>
            <a:endParaRPr kumimoji="0" lang="ja-JP" altLang="ja-JP" sz="16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75" name="楕円 74">
            <a:extLst>
              <a:ext uri="{FF2B5EF4-FFF2-40B4-BE49-F238E27FC236}">
                <a16:creationId xmlns:a16="http://schemas.microsoft.com/office/drawing/2014/main" id="{4DA83154-66E9-481E-A890-8F16CC5151EC}"/>
              </a:ext>
            </a:extLst>
          </xdr:cNvPr>
          <xdr:cNvSpPr/>
        </xdr:nvSpPr>
        <xdr:spPr>
          <a:xfrm>
            <a:off x="12834738" y="25112383"/>
            <a:ext cx="645938" cy="699566"/>
          </a:xfrm>
          <a:prstGeom prst="ellipse">
            <a:avLst/>
          </a:prstGeom>
          <a:noFill/>
          <a:ln w="9525" cap="flat">
            <a:solidFill>
              <a:srgbClr val="FF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/>
          <a:p>
            <a:pPr marL="0" indent="0" algn="l" defTabSz="914400" rtl="0" eaLnBrk="1" latinLnBrk="0" hangingPunct="1"/>
            <a:endParaRPr kumimoji="1" lang="ja-JP" altLang="en-US" sz="1800" kern="12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0</xdr:colOff>
      <xdr:row>349</xdr:row>
      <xdr:rowOff>114301</xdr:rowOff>
    </xdr:from>
    <xdr:to>
      <xdr:col>45</xdr:col>
      <xdr:colOff>44587</xdr:colOff>
      <xdr:row>351</xdr:row>
      <xdr:rowOff>95251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FA685A9-CF78-4CC5-B4C1-455C25A6215E}"/>
            </a:ext>
          </a:extLst>
        </xdr:cNvPr>
        <xdr:cNvSpPr/>
      </xdr:nvSpPr>
      <xdr:spPr>
        <a:xfrm>
          <a:off x="554935" y="65182475"/>
          <a:ext cx="7697717" cy="31225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343</xdr:row>
      <xdr:rowOff>28576</xdr:rowOff>
    </xdr:from>
    <xdr:to>
      <xdr:col>45</xdr:col>
      <xdr:colOff>44587</xdr:colOff>
      <xdr:row>345</xdr:row>
      <xdr:rowOff>9526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BB2EB107-18F8-42BF-B6DE-722CC80D1A8F}"/>
            </a:ext>
          </a:extLst>
        </xdr:cNvPr>
        <xdr:cNvSpPr/>
      </xdr:nvSpPr>
      <xdr:spPr>
        <a:xfrm>
          <a:off x="552450" y="63436501"/>
          <a:ext cx="7645537" cy="3048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47762</xdr:colOff>
      <xdr:row>341</xdr:row>
      <xdr:rowOff>93871</xdr:rowOff>
    </xdr:from>
    <xdr:to>
      <xdr:col>48</xdr:col>
      <xdr:colOff>21450</xdr:colOff>
      <xdr:row>350</xdr:row>
      <xdr:rowOff>101601</xdr:rowOff>
    </xdr:to>
    <xdr:cxnSp macro="">
      <xdr:nvCxnSpPr>
        <xdr:cNvPr id="139" name="コネクタ: カギ線 138">
          <a:extLst>
            <a:ext uri="{FF2B5EF4-FFF2-40B4-BE49-F238E27FC236}">
              <a16:creationId xmlns:a16="http://schemas.microsoft.com/office/drawing/2014/main" id="{A470FE4D-9412-4E05-AF49-20A1B4BA2BB9}"/>
            </a:ext>
          </a:extLst>
        </xdr:cNvPr>
        <xdr:cNvCxnSpPr>
          <a:cxnSpLocks/>
          <a:stCxn id="33" idx="1"/>
          <a:endCxn id="128" idx="3"/>
        </xdr:cNvCxnSpPr>
      </xdr:nvCxnSpPr>
      <xdr:spPr>
        <a:xfrm rot="10800000" flipV="1">
          <a:off x="8197987" y="63177946"/>
          <a:ext cx="519788" cy="1468230"/>
        </a:xfrm>
        <a:prstGeom prst="bentConnector3">
          <a:avLst>
            <a:gd name="adj1" fmla="val 16813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46522</xdr:colOff>
      <xdr:row>344</xdr:row>
      <xdr:rowOff>8513</xdr:rowOff>
    </xdr:from>
    <xdr:to>
      <xdr:col>47</xdr:col>
      <xdr:colOff>121064</xdr:colOff>
      <xdr:row>344</xdr:row>
      <xdr:rowOff>8513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B85D31AC-120F-4B82-B18C-6265EB7D55FE}"/>
            </a:ext>
          </a:extLst>
        </xdr:cNvPr>
        <xdr:cNvCxnSpPr/>
      </xdr:nvCxnSpPr>
      <xdr:spPr>
        <a:xfrm flipH="1" flipV="1">
          <a:off x="8199922" y="63578363"/>
          <a:ext cx="436492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7</xdr:row>
      <xdr:rowOff>233139</xdr:rowOff>
    </xdr:from>
    <xdr:to>
      <xdr:col>60</xdr:col>
      <xdr:colOff>18520</xdr:colOff>
      <xdr:row>11</xdr:row>
      <xdr:rowOff>130554</xdr:rowOff>
    </xdr:to>
    <xdr:pic>
      <xdr:nvPicPr>
        <xdr:cNvPr id="185" name="図 184">
          <a:extLst>
            <a:ext uri="{FF2B5EF4-FFF2-40B4-BE49-F238E27FC236}">
              <a16:creationId xmlns:a16="http://schemas.microsoft.com/office/drawing/2014/main" id="{57C6343E-6355-423F-B1E8-B6B427E2D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" y="2080989"/>
          <a:ext cx="10349970" cy="959770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2</xdr:row>
      <xdr:rowOff>0</xdr:rowOff>
    </xdr:from>
    <xdr:to>
      <xdr:col>60</xdr:col>
      <xdr:colOff>18774</xdr:colOff>
      <xdr:row>8</xdr:row>
      <xdr:rowOff>131726</xdr:rowOff>
    </xdr:to>
    <xdr:pic>
      <xdr:nvPicPr>
        <xdr:cNvPr id="186" name="図 185">
          <a:extLst>
            <a:ext uri="{FF2B5EF4-FFF2-40B4-BE49-F238E27FC236}">
              <a16:creationId xmlns:a16="http://schemas.microsoft.com/office/drawing/2014/main" id="{45F7E729-FA1D-48EF-B0D6-2F2F6F84A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1" y="514350"/>
          <a:ext cx="10343873" cy="1735736"/>
        </a:xfrm>
        <a:prstGeom prst="rect">
          <a:avLst/>
        </a:prstGeom>
      </xdr:spPr>
    </xdr:pic>
    <xdr:clientData/>
  </xdr:twoCellAnchor>
  <xdr:twoCellAnchor>
    <xdr:from>
      <xdr:col>38</xdr:col>
      <xdr:colOff>129348</xdr:colOff>
      <xdr:row>58</xdr:row>
      <xdr:rowOff>8283</xdr:rowOff>
    </xdr:from>
    <xdr:to>
      <xdr:col>39</xdr:col>
      <xdr:colOff>179043</xdr:colOff>
      <xdr:row>58</xdr:row>
      <xdr:rowOff>579783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991869B9-64A1-4567-8E40-61BEDF30D316}"/>
            </a:ext>
          </a:extLst>
        </xdr:cNvPr>
        <xdr:cNvSpPr/>
      </xdr:nvSpPr>
      <xdr:spPr>
        <a:xfrm>
          <a:off x="7061891" y="12200283"/>
          <a:ext cx="231913" cy="571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75267</xdr:colOff>
      <xdr:row>179</xdr:row>
      <xdr:rowOff>161738</xdr:rowOff>
    </xdr:from>
    <xdr:to>
      <xdr:col>39</xdr:col>
      <xdr:colOff>172945</xdr:colOff>
      <xdr:row>180</xdr:row>
      <xdr:rowOff>590737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0798EF7-4B26-416B-8B51-648F0F386C23}"/>
            </a:ext>
          </a:extLst>
        </xdr:cNvPr>
        <xdr:cNvSpPr/>
      </xdr:nvSpPr>
      <xdr:spPr>
        <a:xfrm>
          <a:off x="6899649" y="34496562"/>
          <a:ext cx="276972" cy="5970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12699</xdr:colOff>
      <xdr:row>270</xdr:row>
      <xdr:rowOff>105891</xdr:rowOff>
    </xdr:from>
    <xdr:to>
      <xdr:col>45</xdr:col>
      <xdr:colOff>139962</xdr:colOff>
      <xdr:row>290</xdr:row>
      <xdr:rowOff>98579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9272E29A-4882-4CE3-AE65-C0C9345C4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99" y="50435991"/>
          <a:ext cx="7594863" cy="3294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6569</xdr:colOff>
      <xdr:row>275</xdr:row>
      <xdr:rowOff>52994</xdr:rowOff>
    </xdr:from>
    <xdr:to>
      <xdr:col>48</xdr:col>
      <xdr:colOff>1</xdr:colOff>
      <xdr:row>281</xdr:row>
      <xdr:rowOff>62598</xdr:rowOff>
    </xdr:to>
    <xdr:cxnSp macro="">
      <xdr:nvCxnSpPr>
        <xdr:cNvPr id="38" name="コネクタ: カギ線 37">
          <a:extLst>
            <a:ext uri="{FF2B5EF4-FFF2-40B4-BE49-F238E27FC236}">
              <a16:creationId xmlns:a16="http://schemas.microsoft.com/office/drawing/2014/main" id="{3A111343-7F52-4B3C-911D-120AE19AC0DB}"/>
            </a:ext>
          </a:extLst>
        </xdr:cNvPr>
        <xdr:cNvCxnSpPr>
          <a:stCxn id="25" idx="1"/>
          <a:endCxn id="77" idx="3"/>
        </xdr:cNvCxnSpPr>
      </xdr:nvCxnSpPr>
      <xdr:spPr>
        <a:xfrm rot="10800000" flipV="1">
          <a:off x="8290035" y="52263132"/>
          <a:ext cx="545225" cy="994949"/>
        </a:xfrm>
        <a:prstGeom prst="bentConnector3">
          <a:avLst>
            <a:gd name="adj1" fmla="val 24551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9743</xdr:colOff>
      <xdr:row>277</xdr:row>
      <xdr:rowOff>98535</xdr:rowOff>
    </xdr:from>
    <xdr:to>
      <xdr:col>47</xdr:col>
      <xdr:colOff>52551</xdr:colOff>
      <xdr:row>277</xdr:row>
      <xdr:rowOff>101954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C4ED95E2-C21D-4F79-A8D0-4DDEC064F048}"/>
            </a:ext>
          </a:extLst>
        </xdr:cNvPr>
        <xdr:cNvCxnSpPr>
          <a:endCxn id="76" idx="3"/>
        </xdr:cNvCxnSpPr>
      </xdr:nvCxnSpPr>
      <xdr:spPr>
        <a:xfrm flipH="1">
          <a:off x="8293209" y="52637121"/>
          <a:ext cx="410670" cy="3419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16313</xdr:colOff>
      <xdr:row>276</xdr:row>
      <xdr:rowOff>115957</xdr:rowOff>
    </xdr:from>
    <xdr:to>
      <xdr:col>45</xdr:col>
      <xdr:colOff>6568</xdr:colOff>
      <xdr:row>278</xdr:row>
      <xdr:rowOff>84776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E4F15701-81FD-49DD-87D7-4E125A161267}"/>
            </a:ext>
          </a:extLst>
        </xdr:cNvPr>
        <xdr:cNvSpPr/>
      </xdr:nvSpPr>
      <xdr:spPr>
        <a:xfrm>
          <a:off x="574675" y="52490319"/>
          <a:ext cx="7715359" cy="29726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16313</xdr:colOff>
      <xdr:row>280</xdr:row>
      <xdr:rowOff>56029</xdr:rowOff>
    </xdr:from>
    <xdr:to>
      <xdr:col>45</xdr:col>
      <xdr:colOff>6568</xdr:colOff>
      <xdr:row>282</xdr:row>
      <xdr:rowOff>69168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8E893DB-7588-46D6-8D16-C782EC54ACBE}"/>
            </a:ext>
          </a:extLst>
        </xdr:cNvPr>
        <xdr:cNvSpPr/>
      </xdr:nvSpPr>
      <xdr:spPr>
        <a:xfrm>
          <a:off x="574675" y="53087288"/>
          <a:ext cx="7715359" cy="341587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45</xdr:col>
      <xdr:colOff>172272</xdr:colOff>
      <xdr:row>312</xdr:row>
      <xdr:rowOff>15784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73608F7F-C930-44BD-9DE1-1DF01D8A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54359735"/>
          <a:ext cx="7698815" cy="3157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164353</xdr:colOff>
      <xdr:row>301</xdr:row>
      <xdr:rowOff>114673</xdr:rowOff>
    </xdr:from>
    <xdr:to>
      <xdr:col>45</xdr:col>
      <xdr:colOff>44824</xdr:colOff>
      <xdr:row>303</xdr:row>
      <xdr:rowOff>114041</xdr:rowOff>
    </xdr:to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A596B006-EE07-4DA2-96D7-EF02224C1EA1}"/>
            </a:ext>
          </a:extLst>
        </xdr:cNvPr>
        <xdr:cNvSpPr/>
      </xdr:nvSpPr>
      <xdr:spPr>
        <a:xfrm>
          <a:off x="534147" y="55886349"/>
          <a:ext cx="7590118" cy="313133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171450</xdr:colOff>
      <xdr:row>307</xdr:row>
      <xdr:rowOff>74332</xdr:rowOff>
    </xdr:from>
    <xdr:to>
      <xdr:col>45</xdr:col>
      <xdr:colOff>44824</xdr:colOff>
      <xdr:row>309</xdr:row>
      <xdr:rowOff>84977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5E378504-3546-40C6-814A-D83918726D5C}"/>
            </a:ext>
          </a:extLst>
        </xdr:cNvPr>
        <xdr:cNvSpPr/>
      </xdr:nvSpPr>
      <xdr:spPr>
        <a:xfrm>
          <a:off x="542925" y="57462457"/>
          <a:ext cx="7655299" cy="33449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161178</xdr:colOff>
      <xdr:row>309</xdr:row>
      <xdr:rowOff>95441</xdr:rowOff>
    </xdr:from>
    <xdr:to>
      <xdr:col>45</xdr:col>
      <xdr:colOff>47999</xdr:colOff>
      <xdr:row>311</xdr:row>
      <xdr:rowOff>76201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35959884-214A-4104-87A3-17196C43D55F}"/>
            </a:ext>
          </a:extLst>
        </xdr:cNvPr>
        <xdr:cNvSpPr/>
      </xdr:nvSpPr>
      <xdr:spPr>
        <a:xfrm>
          <a:off x="532653" y="57807416"/>
          <a:ext cx="7668746" cy="30461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47999</xdr:colOff>
      <xdr:row>296</xdr:row>
      <xdr:rowOff>138693</xdr:rowOff>
    </xdr:from>
    <xdr:to>
      <xdr:col>48</xdr:col>
      <xdr:colOff>0</xdr:colOff>
      <xdr:row>310</xdr:row>
      <xdr:rowOff>85820</xdr:rowOff>
    </xdr:to>
    <xdr:cxnSp macro="">
      <xdr:nvCxnSpPr>
        <xdr:cNvPr id="104" name="コネクタ: カギ線 103">
          <a:extLst>
            <a:ext uri="{FF2B5EF4-FFF2-40B4-BE49-F238E27FC236}">
              <a16:creationId xmlns:a16="http://schemas.microsoft.com/office/drawing/2014/main" id="{BBF601B8-B4FC-440E-84DC-6A759F1495E0}"/>
            </a:ext>
          </a:extLst>
        </xdr:cNvPr>
        <xdr:cNvCxnSpPr>
          <a:cxnSpLocks/>
          <a:stCxn id="35" idx="1"/>
          <a:endCxn id="103" idx="3"/>
        </xdr:cNvCxnSpPr>
      </xdr:nvCxnSpPr>
      <xdr:spPr>
        <a:xfrm rot="10800000" flipV="1">
          <a:off x="8201399" y="55745643"/>
          <a:ext cx="494926" cy="2214077"/>
        </a:xfrm>
        <a:prstGeom prst="bentConnector3">
          <a:avLst>
            <a:gd name="adj1" fmla="val 17492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47999</xdr:colOff>
      <xdr:row>302</xdr:row>
      <xdr:rowOff>114357</xdr:rowOff>
    </xdr:from>
    <xdr:to>
      <xdr:col>47</xdr:col>
      <xdr:colOff>106728</xdr:colOff>
      <xdr:row>302</xdr:row>
      <xdr:rowOff>117230</xdr:rowOff>
    </xdr:to>
    <xdr:cxnSp macro="">
      <xdr:nvCxnSpPr>
        <xdr:cNvPr id="112" name="直線矢印コネクタ 111">
          <a:extLst>
            <a:ext uri="{FF2B5EF4-FFF2-40B4-BE49-F238E27FC236}">
              <a16:creationId xmlns:a16="http://schemas.microsoft.com/office/drawing/2014/main" id="{5091DF47-E895-4546-A42B-1E8F783B841E}"/>
            </a:ext>
          </a:extLst>
        </xdr:cNvPr>
        <xdr:cNvCxnSpPr>
          <a:endCxn id="101" idx="3"/>
        </xdr:cNvCxnSpPr>
      </xdr:nvCxnSpPr>
      <xdr:spPr>
        <a:xfrm flipH="1" flipV="1">
          <a:off x="8201399" y="56692857"/>
          <a:ext cx="420679" cy="287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47999</xdr:colOff>
      <xdr:row>308</xdr:row>
      <xdr:rowOff>74893</xdr:rowOff>
    </xdr:from>
    <xdr:to>
      <xdr:col>47</xdr:col>
      <xdr:colOff>85353</xdr:colOff>
      <xdr:row>308</xdr:row>
      <xdr:rowOff>84418</xdr:rowOff>
    </xdr:to>
    <xdr:cxnSp macro="">
      <xdr:nvCxnSpPr>
        <xdr:cNvPr id="123" name="直線矢印コネクタ 122">
          <a:extLst>
            <a:ext uri="{FF2B5EF4-FFF2-40B4-BE49-F238E27FC236}">
              <a16:creationId xmlns:a16="http://schemas.microsoft.com/office/drawing/2014/main" id="{76762637-6B14-4A09-93A6-8CDD0B256FD3}"/>
            </a:ext>
          </a:extLst>
        </xdr:cNvPr>
        <xdr:cNvCxnSpPr>
          <a:endCxn id="102" idx="3"/>
        </xdr:cNvCxnSpPr>
      </xdr:nvCxnSpPr>
      <xdr:spPr>
        <a:xfrm flipH="1">
          <a:off x="8201399" y="57624943"/>
          <a:ext cx="399304" cy="9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147511</xdr:colOff>
      <xdr:row>313</xdr:row>
      <xdr:rowOff>114674</xdr:rowOff>
    </xdr:from>
    <xdr:to>
      <xdr:col>45</xdr:col>
      <xdr:colOff>153706</xdr:colOff>
      <xdr:row>333</xdr:row>
      <xdr:rowOff>135106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1DFAA393-0418-4B78-A283-BD6DA07E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05" y="57768939"/>
          <a:ext cx="7715842" cy="315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156882</xdr:colOff>
      <xdr:row>323</xdr:row>
      <xdr:rowOff>76575</xdr:rowOff>
    </xdr:from>
    <xdr:to>
      <xdr:col>45</xdr:col>
      <xdr:colOff>29635</xdr:colOff>
      <xdr:row>329</xdr:row>
      <xdr:rowOff>63874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DA4A6FAA-7F7D-4806-87D2-FD752F617A89}"/>
            </a:ext>
          </a:extLst>
        </xdr:cNvPr>
        <xdr:cNvSpPr/>
      </xdr:nvSpPr>
      <xdr:spPr>
        <a:xfrm>
          <a:off x="526676" y="59299663"/>
          <a:ext cx="7582400" cy="9285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26461</xdr:colOff>
      <xdr:row>319</xdr:row>
      <xdr:rowOff>103188</xdr:rowOff>
    </xdr:from>
    <xdr:to>
      <xdr:col>48</xdr:col>
      <xdr:colOff>1</xdr:colOff>
      <xdr:row>326</xdr:row>
      <xdr:rowOff>71812</xdr:rowOff>
    </xdr:to>
    <xdr:cxnSp macro="">
      <xdr:nvCxnSpPr>
        <xdr:cNvPr id="133" name="コネクタ: カギ線 132">
          <a:extLst>
            <a:ext uri="{FF2B5EF4-FFF2-40B4-BE49-F238E27FC236}">
              <a16:creationId xmlns:a16="http://schemas.microsoft.com/office/drawing/2014/main" id="{2DBD31B5-CB4D-4B26-882B-1E108D064FF0}"/>
            </a:ext>
          </a:extLst>
        </xdr:cNvPr>
        <xdr:cNvCxnSpPr>
          <a:cxnSpLocks/>
          <a:stCxn id="63" idx="1"/>
          <a:endCxn id="120" idx="3"/>
        </xdr:cNvCxnSpPr>
      </xdr:nvCxnSpPr>
      <xdr:spPr>
        <a:xfrm rot="10800000" flipV="1">
          <a:off x="7900461" y="59840813"/>
          <a:ext cx="497415" cy="1079874"/>
        </a:xfrm>
        <a:prstGeom prst="bentConnector3">
          <a:avLst>
            <a:gd name="adj1" fmla="val 24304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168275</xdr:colOff>
      <xdr:row>362</xdr:row>
      <xdr:rowOff>6351</xdr:rowOff>
    </xdr:from>
    <xdr:to>
      <xdr:col>46</xdr:col>
      <xdr:colOff>0</xdr:colOff>
      <xdr:row>382</xdr:row>
      <xdr:rowOff>91581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024202F9-A298-41F1-9E69-F431D70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6760726"/>
          <a:ext cx="7515225" cy="349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48717</xdr:colOff>
      <xdr:row>367</xdr:row>
      <xdr:rowOff>12959</xdr:rowOff>
    </xdr:from>
    <xdr:to>
      <xdr:col>48</xdr:col>
      <xdr:colOff>1</xdr:colOff>
      <xdr:row>378</xdr:row>
      <xdr:rowOff>157044</xdr:rowOff>
    </xdr:to>
    <xdr:cxnSp macro="">
      <xdr:nvCxnSpPr>
        <xdr:cNvPr id="54" name="コネクタ: カギ線 53">
          <a:extLst>
            <a:ext uri="{FF2B5EF4-FFF2-40B4-BE49-F238E27FC236}">
              <a16:creationId xmlns:a16="http://schemas.microsoft.com/office/drawing/2014/main" id="{ACB829FC-E20A-4B00-9819-A8A5C892E301}"/>
            </a:ext>
          </a:extLst>
        </xdr:cNvPr>
        <xdr:cNvCxnSpPr>
          <a:stCxn id="46" idx="1"/>
          <a:endCxn id="156" idx="3"/>
        </xdr:cNvCxnSpPr>
      </xdr:nvCxnSpPr>
      <xdr:spPr>
        <a:xfrm rot="10800000" flipV="1">
          <a:off x="8128158" y="66362988"/>
          <a:ext cx="489167" cy="1959438"/>
        </a:xfrm>
        <a:prstGeom prst="bentConnector3">
          <a:avLst>
            <a:gd name="adj1" fmla="val 18136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49697</xdr:colOff>
      <xdr:row>376</xdr:row>
      <xdr:rowOff>122813</xdr:rowOff>
    </xdr:from>
    <xdr:to>
      <xdr:col>47</xdr:col>
      <xdr:colOff>89647</xdr:colOff>
      <xdr:row>376</xdr:row>
      <xdr:rowOff>122813</xdr:rowOff>
    </xdr:to>
    <xdr:cxnSp macro="">
      <xdr:nvCxnSpPr>
        <xdr:cNvPr id="143" name="直線矢印コネクタ 142">
          <a:extLst>
            <a:ext uri="{FF2B5EF4-FFF2-40B4-BE49-F238E27FC236}">
              <a16:creationId xmlns:a16="http://schemas.microsoft.com/office/drawing/2014/main" id="{FF6D5470-4867-4C0E-9ADE-B5761F675F5B}"/>
            </a:ext>
          </a:extLst>
        </xdr:cNvPr>
        <xdr:cNvCxnSpPr/>
      </xdr:nvCxnSpPr>
      <xdr:spPr>
        <a:xfrm flipH="1">
          <a:off x="8129138" y="67851166"/>
          <a:ext cx="398538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374</xdr:row>
      <xdr:rowOff>68551</xdr:rowOff>
    </xdr:from>
    <xdr:to>
      <xdr:col>45</xdr:col>
      <xdr:colOff>44587</xdr:colOff>
      <xdr:row>378</xdr:row>
      <xdr:rowOff>0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47CD9447-20E3-4557-9219-B134EA6B2599}"/>
            </a:ext>
          </a:extLst>
        </xdr:cNvPr>
        <xdr:cNvSpPr/>
      </xdr:nvSpPr>
      <xdr:spPr>
        <a:xfrm>
          <a:off x="549088" y="67572786"/>
          <a:ext cx="7574940" cy="59259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4129</xdr:colOff>
      <xdr:row>378</xdr:row>
      <xdr:rowOff>8353</xdr:rowOff>
    </xdr:from>
    <xdr:to>
      <xdr:col>45</xdr:col>
      <xdr:colOff>51891</xdr:colOff>
      <xdr:row>379</xdr:row>
      <xdr:rowOff>134470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65FDFC97-8160-4C00-9C7C-B6C1D21FF3FB}"/>
            </a:ext>
          </a:extLst>
        </xdr:cNvPr>
        <xdr:cNvSpPr/>
      </xdr:nvSpPr>
      <xdr:spPr>
        <a:xfrm>
          <a:off x="553217" y="68173735"/>
          <a:ext cx="7578115" cy="29420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0</xdr:row>
      <xdr:rowOff>0</xdr:rowOff>
    </xdr:from>
    <xdr:to>
      <xdr:col>88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89BD956-B175-4B61-B0C2-EB53D7B67F5F}"/>
            </a:ext>
          </a:extLst>
        </xdr:cNvPr>
        <xdr:cNvSpPr txBox="1"/>
      </xdr:nvSpPr>
      <xdr:spPr>
        <a:xfrm>
          <a:off x="14970125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E8EA999-AB4F-483C-BBD5-BFFFCA31BBBC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1CCCD5-4345-4D5A-A454-BE8BDAC8F047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D993F6A-2919-4B23-B917-AD929B2242AE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5494FE0-A476-4A4B-8F0F-BF8E95B97641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636656-3EB7-47F8-B2F8-952570CBC358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167EFA-9D10-4E62-BF64-5076C5AAD41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2F8964-A1C0-4F8F-A637-B2F4764F70E2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34274D-337D-44E3-9297-1C5AC064298F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638CFA3-7E0D-4581-9AEF-FEB8F2F2F430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A87F0-49FF-4F0B-9CBD-1B4CA4E659DF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0</xdr:colOff>
      <xdr:row>0</xdr:row>
      <xdr:rowOff>0</xdr:rowOff>
    </xdr:from>
    <xdr:to>
      <xdr:col>89</xdr:col>
      <xdr:colOff>22679</xdr:colOff>
      <xdr:row>4</xdr:row>
      <xdr:rowOff>340634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975071-5D55-4B62-8D3B-B55C92968B4A}"/>
            </a:ext>
          </a:extLst>
        </xdr:cNvPr>
        <xdr:cNvSpPr txBox="1"/>
      </xdr:nvSpPr>
      <xdr:spPr>
        <a:xfrm>
          <a:off x="156527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121227</xdr:colOff>
      <xdr:row>111</xdr:row>
      <xdr:rowOff>17318</xdr:rowOff>
    </xdr:from>
    <xdr:to>
      <xdr:col>69</xdr:col>
      <xdr:colOff>86590</xdr:colOff>
      <xdr:row>111</xdr:row>
      <xdr:rowOff>17318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AA3EEE-EAD4-4788-BF04-3B8A69EB8277}"/>
            </a:ext>
          </a:extLst>
        </xdr:cNvPr>
        <xdr:cNvCxnSpPr/>
      </xdr:nvCxnSpPr>
      <xdr:spPr>
        <a:xfrm>
          <a:off x="121227" y="19810268"/>
          <a:ext cx="13767088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0</xdr:colOff>
      <xdr:row>0</xdr:row>
      <xdr:rowOff>0</xdr:rowOff>
    </xdr:from>
    <xdr:to>
      <xdr:col>88</xdr:col>
      <xdr:colOff>22679</xdr:colOff>
      <xdr:row>5</xdr:row>
      <xdr:rowOff>39009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001F7B8-2925-4676-8586-C6143AD41597}"/>
            </a:ext>
          </a:extLst>
        </xdr:cNvPr>
        <xdr:cNvSpPr txBox="1"/>
      </xdr:nvSpPr>
      <xdr:spPr>
        <a:xfrm>
          <a:off x="15462250" y="0"/>
          <a:ext cx="11627304" cy="132488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3200">
              <a:solidFill>
                <a:srgbClr val="FF0000"/>
              </a:solidFill>
            </a:rPr>
            <a:t>記入例をもとに、全ての内容に誤りがないよう入力してください。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99FF"/>
    <pageSetUpPr fitToPage="1"/>
  </sheetPr>
  <dimension ref="A1:BS123"/>
  <sheetViews>
    <sheetView showGridLines="0" tabSelected="1" view="pageBreakPreview" zoomScale="50" zoomScaleNormal="55" zoomScaleSheetLayoutView="50" workbookViewId="0"/>
  </sheetViews>
  <sheetFormatPr defaultColWidth="9" defaultRowHeight="13.5" x14ac:dyDescent="0.15"/>
  <cols>
    <col min="1" max="1" width="3.625" style="30" customWidth="1"/>
    <col min="2" max="2" width="2.625" style="18" customWidth="1"/>
    <col min="3" max="70" width="2.625" style="30" customWidth="1"/>
    <col min="71" max="71" width="2.75" style="30" customWidth="1"/>
    <col min="72" max="72" width="2.875" style="30" customWidth="1"/>
    <col min="73" max="16384" width="9" style="30"/>
  </cols>
  <sheetData>
    <row r="1" spans="1:71" ht="28.5" x14ac:dyDescent="0.15">
      <c r="B1" s="157" t="s">
        <v>126</v>
      </c>
      <c r="O1" s="18"/>
    </row>
    <row r="2" spans="1:71" x14ac:dyDescent="0.15">
      <c r="O2" s="18"/>
    </row>
    <row r="3" spans="1:71" ht="21" x14ac:dyDescent="0.15">
      <c r="A3" s="24"/>
      <c r="C3" s="4"/>
      <c r="D3"/>
      <c r="E3" s="4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pans="1:71" ht="21" x14ac:dyDescent="0.15">
      <c r="A4" s="24"/>
      <c r="C4" s="4"/>
      <c r="D4"/>
      <c r="E4" s="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 s="4"/>
      <c r="AD4"/>
      <c r="AE4"/>
      <c r="AF4"/>
      <c r="AG4"/>
      <c r="AH4"/>
    </row>
    <row r="5" spans="1:71" ht="21" x14ac:dyDescent="0.15">
      <c r="A5" s="24"/>
      <c r="C5" s="4"/>
      <c r="D5"/>
      <c r="E5" s="4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4"/>
      <c r="AD5"/>
      <c r="AE5"/>
      <c r="AF5"/>
      <c r="AG5"/>
      <c r="AH5"/>
    </row>
    <row r="6" spans="1:71" ht="21" x14ac:dyDescent="0.15">
      <c r="A6" s="24"/>
      <c r="C6" s="4"/>
      <c r="D6"/>
      <c r="E6" s="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71" ht="21" x14ac:dyDescent="0.15">
      <c r="A7" s="24"/>
      <c r="C7" s="4"/>
      <c r="D7"/>
      <c r="E7" s="4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71" ht="21" x14ac:dyDescent="0.15">
      <c r="A8" s="24"/>
      <c r="C8"/>
      <c r="D8"/>
      <c r="E8" s="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71" ht="21" x14ac:dyDescent="0.15">
      <c r="A9" s="24"/>
      <c r="C9" s="4"/>
      <c r="D9"/>
      <c r="E9" s="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71" ht="15" customHeight="1" x14ac:dyDescent="0.15">
      <c r="B10" s="158"/>
      <c r="O10" s="18"/>
    </row>
    <row r="11" spans="1:71" ht="15" customHeight="1" x14ac:dyDescent="0.15">
      <c r="B11" s="158"/>
      <c r="O11" s="18"/>
    </row>
    <row r="12" spans="1:71" x14ac:dyDescent="0.15">
      <c r="B12" s="159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94"/>
      <c r="BR12" s="35"/>
      <c r="BS12" s="38"/>
    </row>
    <row r="13" spans="1:71" ht="21" x14ac:dyDescent="0.15">
      <c r="B13" s="67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154"/>
      <c r="AX13" s="154"/>
      <c r="AY13" s="154"/>
      <c r="AZ13" s="154"/>
      <c r="BA13" s="154"/>
      <c r="BB13" s="154"/>
      <c r="BC13" s="42" t="s">
        <v>114</v>
      </c>
      <c r="BD13" s="96"/>
      <c r="BE13" s="183">
        <v>2022</v>
      </c>
      <c r="BF13" s="183"/>
      <c r="BG13" s="183"/>
      <c r="BH13" s="183"/>
      <c r="BI13" s="184" t="s">
        <v>1</v>
      </c>
      <c r="BJ13" s="184"/>
      <c r="BK13" s="185" t="s">
        <v>2</v>
      </c>
      <c r="BL13" s="185"/>
      <c r="BM13" s="184" t="s">
        <v>3</v>
      </c>
      <c r="BN13" s="184"/>
      <c r="BO13" s="185" t="s">
        <v>2</v>
      </c>
      <c r="BP13" s="185"/>
      <c r="BQ13" s="154" t="s">
        <v>4</v>
      </c>
      <c r="BR13" s="97"/>
      <c r="BS13" s="98"/>
    </row>
    <row r="14" spans="1:71" ht="21" x14ac:dyDescent="0.15">
      <c r="B14" s="67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154"/>
      <c r="AX14" s="154"/>
      <c r="AY14" s="154"/>
      <c r="AZ14" s="154"/>
      <c r="BA14" s="154"/>
      <c r="BB14" s="154"/>
      <c r="BC14" s="42" t="s">
        <v>5</v>
      </c>
      <c r="BD14" s="180" t="s">
        <v>136</v>
      </c>
      <c r="BE14" s="181"/>
      <c r="BF14" s="181"/>
      <c r="BG14" s="181"/>
      <c r="BH14" s="181"/>
      <c r="BI14" s="181"/>
      <c r="BJ14" s="181"/>
      <c r="BK14" s="182" t="s">
        <v>115</v>
      </c>
      <c r="BL14" s="182"/>
      <c r="BM14" s="182"/>
      <c r="BN14" s="182"/>
      <c r="BO14" s="182"/>
      <c r="BP14" s="182"/>
      <c r="BQ14" s="182"/>
      <c r="BR14" s="182"/>
      <c r="BS14" s="98"/>
    </row>
    <row r="15" spans="1:71" ht="21" x14ac:dyDescent="0.15">
      <c r="B15" s="67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154"/>
      <c r="AX15" s="154"/>
      <c r="AY15" s="154"/>
      <c r="AZ15" s="154"/>
      <c r="BA15" s="154"/>
      <c r="BB15" s="154"/>
      <c r="BC15" s="154"/>
      <c r="BD15" s="154"/>
      <c r="BE15" s="97"/>
      <c r="BF15" s="97"/>
      <c r="BG15" s="97"/>
      <c r="BH15" s="97"/>
      <c r="BI15" s="42"/>
      <c r="BJ15" s="99"/>
      <c r="BK15" s="99"/>
      <c r="BL15" s="97" t="s">
        <v>6</v>
      </c>
      <c r="BM15" s="382">
        <v>1</v>
      </c>
      <c r="BN15" s="382"/>
      <c r="BO15" s="109" t="s">
        <v>7</v>
      </c>
      <c r="BP15" s="382">
        <v>1</v>
      </c>
      <c r="BQ15" s="382"/>
      <c r="BR15" s="97" t="s">
        <v>8</v>
      </c>
      <c r="BS15" s="98"/>
    </row>
    <row r="16" spans="1:71" ht="63.75" customHeight="1" x14ac:dyDescent="0.15">
      <c r="B16" s="383" t="s">
        <v>0</v>
      </c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4"/>
      <c r="BQ16" s="384"/>
      <c r="BR16" s="384"/>
      <c r="BS16" s="385"/>
    </row>
    <row r="17" spans="2:71" x14ac:dyDescent="0.15">
      <c r="B17" s="67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62"/>
    </row>
    <row r="18" spans="2:71" s="52" customFormat="1" ht="24" x14ac:dyDescent="0.15">
      <c r="B18" s="160"/>
      <c r="C18" s="386" t="s">
        <v>102</v>
      </c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7"/>
      <c r="X18" s="387"/>
      <c r="Y18" s="387"/>
      <c r="Z18" s="387"/>
      <c r="AA18" s="387"/>
      <c r="AB18" s="387"/>
      <c r="AC18" s="387"/>
      <c r="AD18" s="387"/>
      <c r="AE18" s="387"/>
      <c r="AF18" s="387"/>
      <c r="AG18" s="387"/>
      <c r="AH18" s="387"/>
      <c r="AI18" s="387"/>
      <c r="AJ18" s="387"/>
      <c r="AK18" s="387"/>
      <c r="AL18" s="387"/>
      <c r="AM18" s="387"/>
      <c r="AN18" s="387"/>
      <c r="AO18" s="387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387"/>
      <c r="BA18" s="387"/>
      <c r="BB18" s="387"/>
      <c r="BC18" s="387"/>
      <c r="BD18" s="387"/>
      <c r="BE18" s="387"/>
      <c r="BF18" s="387"/>
      <c r="BG18" s="387"/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8"/>
    </row>
    <row r="19" spans="2:71" s="52" customFormat="1" ht="24" x14ac:dyDescent="0.15">
      <c r="B19" s="160"/>
      <c r="C19" s="389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387"/>
      <c r="AO19" s="387"/>
      <c r="AP19" s="387"/>
      <c r="AQ19" s="387"/>
      <c r="AR19" s="387"/>
      <c r="AS19" s="387"/>
      <c r="AT19" s="387"/>
      <c r="AU19" s="387"/>
      <c r="AV19" s="387"/>
      <c r="AW19" s="387"/>
      <c r="AX19" s="387"/>
      <c r="AY19" s="387"/>
      <c r="AZ19" s="387"/>
      <c r="BA19" s="387"/>
      <c r="BB19" s="387"/>
      <c r="BC19" s="387"/>
      <c r="BD19" s="387"/>
      <c r="BE19" s="387"/>
      <c r="BF19" s="387"/>
      <c r="BG19" s="387"/>
      <c r="BH19" s="387"/>
      <c r="BI19" s="387"/>
      <c r="BJ19" s="387"/>
      <c r="BK19" s="387"/>
      <c r="BL19" s="387"/>
      <c r="BM19" s="387"/>
      <c r="BN19" s="387"/>
      <c r="BO19" s="387"/>
      <c r="BP19" s="387"/>
      <c r="BQ19" s="387"/>
      <c r="BR19" s="387"/>
      <c r="BS19" s="388"/>
    </row>
    <row r="20" spans="2:71" s="24" customFormat="1" ht="21" x14ac:dyDescent="0.15">
      <c r="B20" s="161"/>
      <c r="C20" s="95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42"/>
      <c r="BD20" s="96"/>
      <c r="BE20" s="183"/>
      <c r="BF20" s="183"/>
      <c r="BG20" s="183"/>
      <c r="BH20" s="183"/>
      <c r="BI20" s="184"/>
      <c r="BJ20" s="184"/>
      <c r="BK20" s="187"/>
      <c r="BL20" s="187"/>
      <c r="BM20" s="184"/>
      <c r="BN20" s="184"/>
      <c r="BO20" s="187"/>
      <c r="BP20" s="187"/>
      <c r="BQ20" s="154"/>
      <c r="BR20" s="97"/>
      <c r="BS20" s="98"/>
    </row>
    <row r="21" spans="2:71" s="24" customFormat="1" ht="21" x14ac:dyDescent="0.15">
      <c r="B21" s="161"/>
      <c r="C21" s="95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42"/>
      <c r="BD21" s="180"/>
      <c r="BE21" s="180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97"/>
      <c r="BS21" s="98"/>
    </row>
    <row r="22" spans="2:71" s="24" customFormat="1" ht="21" x14ac:dyDescent="0.15">
      <c r="B22" s="161"/>
      <c r="C22" s="95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97"/>
      <c r="BF22" s="97"/>
      <c r="BG22" s="97"/>
      <c r="BH22" s="97"/>
      <c r="BI22" s="42"/>
      <c r="BJ22" s="99"/>
      <c r="BK22" s="99"/>
      <c r="BL22" s="97"/>
      <c r="BM22" s="187"/>
      <c r="BN22" s="187"/>
      <c r="BO22" s="97"/>
      <c r="BP22" s="187"/>
      <c r="BQ22" s="187"/>
      <c r="BR22" s="97"/>
      <c r="BS22" s="98"/>
    </row>
    <row r="23" spans="2:71" s="55" customFormat="1" ht="17.25" x14ac:dyDescent="0.15">
      <c r="B23" s="162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</row>
    <row r="24" spans="2:71" s="55" customFormat="1" ht="17.25" x14ac:dyDescent="0.15">
      <c r="B24" s="67"/>
      <c r="C24" s="324" t="s">
        <v>9</v>
      </c>
      <c r="D24" s="324"/>
      <c r="E24" s="324"/>
      <c r="F24" s="324"/>
      <c r="G24" s="324"/>
      <c r="H24" s="324"/>
      <c r="I24" s="324"/>
      <c r="J24" s="324"/>
      <c r="K24" s="376" t="s">
        <v>10</v>
      </c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9"/>
    </row>
    <row r="25" spans="2:71" s="55" customFormat="1" ht="17.25" x14ac:dyDescent="0.15">
      <c r="B25" s="162"/>
      <c r="C25" s="324"/>
      <c r="D25" s="324"/>
      <c r="E25" s="324"/>
      <c r="F25" s="324"/>
      <c r="G25" s="324"/>
      <c r="H25" s="324"/>
      <c r="I25" s="324"/>
      <c r="J25" s="324"/>
      <c r="K25" s="379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0"/>
      <c r="AH25" s="380"/>
      <c r="AI25" s="380"/>
      <c r="AJ25" s="380"/>
      <c r="AK25" s="380"/>
      <c r="AL25" s="380"/>
      <c r="AM25" s="381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9"/>
    </row>
    <row r="26" spans="2:71" ht="17.25" x14ac:dyDescent="0.15">
      <c r="B26" s="67"/>
      <c r="C26" s="324" t="s">
        <v>11</v>
      </c>
      <c r="D26" s="324"/>
      <c r="E26" s="324"/>
      <c r="F26" s="324"/>
      <c r="G26" s="324"/>
      <c r="H26" s="324"/>
      <c r="I26" s="324"/>
      <c r="J26" s="324"/>
      <c r="K26" s="325" t="s">
        <v>12</v>
      </c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325"/>
      <c r="AK26" s="325"/>
      <c r="AL26" s="325"/>
      <c r="AM26" s="325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100"/>
      <c r="BS26" s="62"/>
    </row>
    <row r="27" spans="2:71" ht="17.25" x14ac:dyDescent="0.15">
      <c r="B27" s="67"/>
      <c r="C27" s="324"/>
      <c r="D27" s="324"/>
      <c r="E27" s="324"/>
      <c r="F27" s="324"/>
      <c r="G27" s="324"/>
      <c r="H27" s="324"/>
      <c r="I27" s="324"/>
      <c r="J27" s="324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325"/>
      <c r="AK27" s="325"/>
      <c r="AL27" s="325"/>
      <c r="AM27" s="325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100"/>
      <c r="BS27" s="62"/>
    </row>
    <row r="28" spans="2:71" ht="17.25" customHeight="1" x14ac:dyDescent="0.15">
      <c r="B28" s="67"/>
      <c r="C28" s="324" t="s">
        <v>13</v>
      </c>
      <c r="D28" s="324"/>
      <c r="E28" s="324"/>
      <c r="F28" s="324"/>
      <c r="G28" s="324"/>
      <c r="H28" s="324"/>
      <c r="I28" s="324"/>
      <c r="J28" s="324"/>
      <c r="K28" s="325" t="s">
        <v>14</v>
      </c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58"/>
      <c r="AO28" s="58"/>
      <c r="AP28" s="58"/>
      <c r="AQ28" s="58"/>
      <c r="AR28" s="58"/>
      <c r="AS28" s="101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100"/>
      <c r="BS28" s="62"/>
    </row>
    <row r="29" spans="2:71" ht="17.25" x14ac:dyDescent="0.15">
      <c r="B29" s="67"/>
      <c r="C29" s="324"/>
      <c r="D29" s="324"/>
      <c r="E29" s="324"/>
      <c r="F29" s="324"/>
      <c r="G29" s="324"/>
      <c r="H29" s="324"/>
      <c r="I29" s="324"/>
      <c r="J29" s="324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25"/>
      <c r="AK29" s="325"/>
      <c r="AL29" s="325"/>
      <c r="AM29" s="325"/>
      <c r="AN29" s="58"/>
      <c r="AO29" s="58"/>
      <c r="AP29" s="58"/>
      <c r="AQ29" s="58"/>
      <c r="AR29" s="40"/>
      <c r="AS29" s="102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100"/>
      <c r="BS29" s="62"/>
    </row>
    <row r="30" spans="2:71" s="55" customFormat="1" ht="17.25" customHeight="1" x14ac:dyDescent="0.15">
      <c r="B30" s="162"/>
      <c r="C30" s="324" t="s">
        <v>15</v>
      </c>
      <c r="D30" s="324"/>
      <c r="E30" s="324"/>
      <c r="F30" s="324"/>
      <c r="G30" s="324"/>
      <c r="H30" s="324"/>
      <c r="I30" s="324"/>
      <c r="J30" s="324"/>
      <c r="K30" s="326">
        <v>1</v>
      </c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40"/>
      <c r="AO30" s="40"/>
      <c r="AP30" s="40"/>
      <c r="AQ30" s="40"/>
      <c r="AR30" s="58"/>
      <c r="AS30" s="101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9"/>
    </row>
    <row r="31" spans="2:71" s="55" customFormat="1" ht="17.25" customHeight="1" x14ac:dyDescent="0.15">
      <c r="B31" s="162"/>
      <c r="C31" s="324"/>
      <c r="D31" s="324"/>
      <c r="E31" s="324"/>
      <c r="F31" s="324"/>
      <c r="G31" s="324"/>
      <c r="H31" s="324"/>
      <c r="I31" s="324"/>
      <c r="J31" s="324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40"/>
      <c r="AO31" s="40"/>
      <c r="AP31" s="40"/>
      <c r="AQ31" s="40"/>
      <c r="AR31" s="58"/>
      <c r="AS31" s="101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62"/>
    </row>
    <row r="32" spans="2:71" ht="17.25" customHeight="1" x14ac:dyDescent="0.15">
      <c r="B32" s="67"/>
      <c r="C32" s="239" t="s">
        <v>16</v>
      </c>
      <c r="D32" s="240"/>
      <c r="E32" s="240"/>
      <c r="F32" s="240"/>
      <c r="G32" s="240"/>
      <c r="H32" s="240"/>
      <c r="I32" s="240"/>
      <c r="J32" s="241"/>
      <c r="K32" s="327">
        <v>1</v>
      </c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7"/>
      <c r="AF32" s="327"/>
      <c r="AG32" s="327"/>
      <c r="AH32" s="327"/>
      <c r="AI32" s="327"/>
      <c r="AJ32" s="327"/>
      <c r="AK32" s="327"/>
      <c r="AL32" s="327"/>
      <c r="AM32" s="327"/>
      <c r="AN32" s="58"/>
      <c r="AO32" s="58"/>
      <c r="AP32" s="58"/>
      <c r="AQ32" s="58"/>
      <c r="AR32" s="58"/>
      <c r="AS32" s="101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62"/>
    </row>
    <row r="33" spans="2:71" ht="18.399999999999999" customHeight="1" x14ac:dyDescent="0.15">
      <c r="B33" s="67"/>
      <c r="C33" s="245"/>
      <c r="D33" s="246"/>
      <c r="E33" s="246"/>
      <c r="F33" s="246"/>
      <c r="G33" s="246"/>
      <c r="H33" s="246"/>
      <c r="I33" s="246"/>
      <c r="J33" s="24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58"/>
      <c r="AO33" s="58"/>
      <c r="AP33" s="58"/>
      <c r="AQ33" s="58"/>
      <c r="AR33" s="58"/>
      <c r="AS33" s="328"/>
      <c r="AT33" s="328"/>
      <c r="AU33" s="328"/>
      <c r="AV33" s="328"/>
      <c r="AW33" s="328"/>
      <c r="AX33" s="328"/>
      <c r="AY33" s="328"/>
      <c r="AZ33" s="328"/>
      <c r="BA33" s="328"/>
      <c r="BB33" s="328"/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62"/>
    </row>
    <row r="34" spans="2:71" s="18" customFormat="1" ht="18.399999999999999" customHeight="1" x14ac:dyDescent="0.15">
      <c r="B34" s="67"/>
      <c r="C34" s="63"/>
      <c r="D34" s="63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103"/>
      <c r="AO34" s="103"/>
      <c r="AP34" s="103"/>
      <c r="AQ34" s="103"/>
      <c r="AR34" s="103"/>
      <c r="AS34" s="328"/>
      <c r="AT34" s="328"/>
      <c r="AU34" s="328"/>
      <c r="AV34" s="328"/>
      <c r="AW34" s="328"/>
      <c r="AX34" s="328"/>
      <c r="AY34" s="328"/>
      <c r="AZ34" s="328"/>
      <c r="BA34" s="328"/>
      <c r="BB34" s="328"/>
      <c r="BC34" s="328"/>
      <c r="BD34" s="328"/>
      <c r="BE34" s="328"/>
      <c r="BF34" s="328"/>
      <c r="BG34" s="328"/>
      <c r="BH34" s="328"/>
      <c r="BI34" s="328"/>
      <c r="BJ34" s="328"/>
      <c r="BK34" s="328"/>
      <c r="BL34" s="328"/>
      <c r="BM34" s="328"/>
      <c r="BN34" s="328"/>
      <c r="BO34" s="328"/>
      <c r="BP34" s="328"/>
      <c r="BQ34" s="328"/>
      <c r="BR34" s="328"/>
      <c r="BS34" s="28"/>
    </row>
    <row r="35" spans="2:71" x14ac:dyDescent="0.15">
      <c r="B35" s="67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40"/>
      <c r="BK35" s="40"/>
      <c r="BL35" s="40"/>
      <c r="BM35" s="40"/>
      <c r="BN35" s="40"/>
      <c r="BO35" s="40"/>
      <c r="BP35" s="40"/>
      <c r="BQ35" s="40"/>
      <c r="BR35" s="40"/>
      <c r="BS35" s="62"/>
    </row>
    <row r="36" spans="2:71" ht="11.25" customHeight="1" x14ac:dyDescent="0.15">
      <c r="B36" s="67"/>
      <c r="C36" s="239" t="s">
        <v>17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1"/>
      <c r="BS36" s="62"/>
    </row>
    <row r="37" spans="2:71" ht="11.25" customHeight="1" x14ac:dyDescent="0.15">
      <c r="B37" s="67"/>
      <c r="C37" s="242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4"/>
      <c r="BS37" s="62"/>
    </row>
    <row r="38" spans="2:71" ht="11.25" customHeight="1" x14ac:dyDescent="0.15">
      <c r="B38" s="67"/>
      <c r="C38" s="245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7"/>
      <c r="BS38" s="62"/>
    </row>
    <row r="39" spans="2:71" ht="15" customHeight="1" x14ac:dyDescent="0.15">
      <c r="B39" s="67"/>
      <c r="C39" s="329" t="s">
        <v>18</v>
      </c>
      <c r="D39" s="329"/>
      <c r="E39" s="329"/>
      <c r="F39" s="329"/>
      <c r="G39" s="329"/>
      <c r="H39" s="329"/>
      <c r="I39" s="329"/>
      <c r="J39" s="331" t="s">
        <v>19</v>
      </c>
      <c r="K39" s="331"/>
      <c r="L39" s="331"/>
      <c r="M39" s="331"/>
      <c r="N39" s="331"/>
      <c r="O39" s="331"/>
      <c r="P39" s="331"/>
      <c r="Q39" s="331" t="s">
        <v>20</v>
      </c>
      <c r="R39" s="331"/>
      <c r="S39" s="331"/>
      <c r="T39" s="331"/>
      <c r="U39" s="331"/>
      <c r="V39" s="331"/>
      <c r="W39" s="331"/>
      <c r="X39" s="333" t="s">
        <v>99</v>
      </c>
      <c r="Y39" s="334"/>
      <c r="Z39" s="334"/>
      <c r="AA39" s="334"/>
      <c r="AB39" s="334"/>
      <c r="AC39" s="334"/>
      <c r="AD39" s="335"/>
      <c r="AE39" s="342" t="s">
        <v>21</v>
      </c>
      <c r="AF39" s="343"/>
      <c r="AG39" s="3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4"/>
      <c r="AV39" s="333" t="s">
        <v>120</v>
      </c>
      <c r="AW39" s="334"/>
      <c r="AX39" s="334"/>
      <c r="AY39" s="334"/>
      <c r="AZ39" s="334"/>
      <c r="BA39" s="351"/>
      <c r="BB39" s="351"/>
      <c r="BC39" s="352"/>
      <c r="BD39" s="333" t="s">
        <v>22</v>
      </c>
      <c r="BE39" s="334"/>
      <c r="BF39" s="334"/>
      <c r="BG39" s="334"/>
      <c r="BH39" s="334"/>
      <c r="BI39" s="351"/>
      <c r="BJ39" s="351"/>
      <c r="BK39" s="352"/>
      <c r="BL39" s="333" t="s">
        <v>23</v>
      </c>
      <c r="BM39" s="334"/>
      <c r="BN39" s="334"/>
      <c r="BO39" s="334"/>
      <c r="BP39" s="334"/>
      <c r="BQ39" s="351"/>
      <c r="BR39" s="352"/>
      <c r="BS39" s="62"/>
    </row>
    <row r="40" spans="2:71" ht="15" customHeight="1" x14ac:dyDescent="0.15">
      <c r="B40" s="67"/>
      <c r="C40" s="329"/>
      <c r="D40" s="329"/>
      <c r="E40" s="329"/>
      <c r="F40" s="329"/>
      <c r="G40" s="329"/>
      <c r="H40" s="329"/>
      <c r="I40" s="329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6"/>
      <c r="Y40" s="337"/>
      <c r="Z40" s="337"/>
      <c r="AA40" s="337"/>
      <c r="AB40" s="337"/>
      <c r="AC40" s="337"/>
      <c r="AD40" s="338"/>
      <c r="AE40" s="345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  <c r="AS40" s="346"/>
      <c r="AT40" s="346"/>
      <c r="AU40" s="347"/>
      <c r="AV40" s="336"/>
      <c r="AW40" s="337"/>
      <c r="AX40" s="337"/>
      <c r="AY40" s="337"/>
      <c r="AZ40" s="337"/>
      <c r="BA40" s="174"/>
      <c r="BB40" s="174"/>
      <c r="BC40" s="175"/>
      <c r="BD40" s="336"/>
      <c r="BE40" s="337"/>
      <c r="BF40" s="337"/>
      <c r="BG40" s="337"/>
      <c r="BH40" s="337"/>
      <c r="BI40" s="174"/>
      <c r="BJ40" s="174"/>
      <c r="BK40" s="175"/>
      <c r="BL40" s="336"/>
      <c r="BM40" s="337"/>
      <c r="BN40" s="337"/>
      <c r="BO40" s="337"/>
      <c r="BP40" s="337"/>
      <c r="BQ40" s="174"/>
      <c r="BR40" s="175"/>
      <c r="BS40" s="104"/>
    </row>
    <row r="41" spans="2:71" ht="15" customHeight="1" x14ac:dyDescent="0.15">
      <c r="B41" s="67"/>
      <c r="C41" s="329"/>
      <c r="D41" s="329"/>
      <c r="E41" s="329"/>
      <c r="F41" s="329"/>
      <c r="G41" s="329"/>
      <c r="H41" s="329"/>
      <c r="I41" s="329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6"/>
      <c r="Y41" s="337"/>
      <c r="Z41" s="337"/>
      <c r="AA41" s="337"/>
      <c r="AB41" s="337"/>
      <c r="AC41" s="337"/>
      <c r="AD41" s="338"/>
      <c r="AE41" s="345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  <c r="AS41" s="346"/>
      <c r="AT41" s="346"/>
      <c r="AU41" s="347"/>
      <c r="AV41" s="336"/>
      <c r="AW41" s="337"/>
      <c r="AX41" s="337"/>
      <c r="AY41" s="337"/>
      <c r="AZ41" s="337"/>
      <c r="BA41" s="174"/>
      <c r="BB41" s="174"/>
      <c r="BC41" s="175"/>
      <c r="BD41" s="336"/>
      <c r="BE41" s="337"/>
      <c r="BF41" s="337"/>
      <c r="BG41" s="337"/>
      <c r="BH41" s="337"/>
      <c r="BI41" s="174"/>
      <c r="BJ41" s="174"/>
      <c r="BK41" s="175"/>
      <c r="BL41" s="336"/>
      <c r="BM41" s="337"/>
      <c r="BN41" s="337"/>
      <c r="BO41" s="337"/>
      <c r="BP41" s="337"/>
      <c r="BQ41" s="174"/>
      <c r="BR41" s="175"/>
      <c r="BS41" s="62"/>
    </row>
    <row r="42" spans="2:71" ht="15" customHeight="1" x14ac:dyDescent="0.15">
      <c r="B42" s="67"/>
      <c r="C42" s="330"/>
      <c r="D42" s="330"/>
      <c r="E42" s="330"/>
      <c r="F42" s="330"/>
      <c r="G42" s="330"/>
      <c r="H42" s="330"/>
      <c r="I42" s="330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9"/>
      <c r="Y42" s="340"/>
      <c r="Z42" s="340"/>
      <c r="AA42" s="340"/>
      <c r="AB42" s="340"/>
      <c r="AC42" s="340"/>
      <c r="AD42" s="341"/>
      <c r="AE42" s="348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  <c r="AT42" s="349"/>
      <c r="AU42" s="350"/>
      <c r="AV42" s="339"/>
      <c r="AW42" s="340"/>
      <c r="AX42" s="340"/>
      <c r="AY42" s="340"/>
      <c r="AZ42" s="340"/>
      <c r="BA42" s="178"/>
      <c r="BB42" s="178"/>
      <c r="BC42" s="179"/>
      <c r="BD42" s="339"/>
      <c r="BE42" s="340"/>
      <c r="BF42" s="340"/>
      <c r="BG42" s="340"/>
      <c r="BH42" s="340"/>
      <c r="BI42" s="178"/>
      <c r="BJ42" s="178"/>
      <c r="BK42" s="179"/>
      <c r="BL42" s="339"/>
      <c r="BM42" s="340"/>
      <c r="BN42" s="340"/>
      <c r="BO42" s="340"/>
      <c r="BP42" s="340"/>
      <c r="BQ42" s="178"/>
      <c r="BR42" s="179"/>
      <c r="BS42" s="62"/>
    </row>
    <row r="43" spans="2:71" ht="15.75" customHeight="1" x14ac:dyDescent="0.15">
      <c r="B43" s="67"/>
      <c r="C43" s="365">
        <v>84</v>
      </c>
      <c r="D43" s="365"/>
      <c r="E43" s="365"/>
      <c r="F43" s="366"/>
      <c r="G43" s="367" t="s">
        <v>24</v>
      </c>
      <c r="H43" s="367"/>
      <c r="I43" s="368"/>
      <c r="J43" s="365">
        <v>36</v>
      </c>
      <c r="K43" s="365"/>
      <c r="L43" s="365"/>
      <c r="M43" s="366"/>
      <c r="N43" s="367" t="s">
        <v>24</v>
      </c>
      <c r="O43" s="367"/>
      <c r="P43" s="368"/>
      <c r="Q43" s="372">
        <f>C43+J43</f>
        <v>120</v>
      </c>
      <c r="R43" s="372"/>
      <c r="S43" s="372"/>
      <c r="T43" s="373"/>
      <c r="U43" s="269" t="s">
        <v>24</v>
      </c>
      <c r="V43" s="269"/>
      <c r="W43" s="270"/>
      <c r="X43" s="353">
        <v>10</v>
      </c>
      <c r="Y43" s="354"/>
      <c r="Z43" s="354"/>
      <c r="AA43" s="354"/>
      <c r="AB43" s="359" t="s">
        <v>1</v>
      </c>
      <c r="AC43" s="359"/>
      <c r="AD43" s="360"/>
      <c r="AE43" s="273" t="s">
        <v>25</v>
      </c>
      <c r="AF43" s="274"/>
      <c r="AG43" s="274"/>
      <c r="AH43" s="275"/>
      <c r="AI43" s="314" t="s">
        <v>26</v>
      </c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6"/>
      <c r="AV43" s="320" t="s">
        <v>117</v>
      </c>
      <c r="AW43" s="321"/>
      <c r="AX43" s="321"/>
      <c r="AY43" s="321"/>
      <c r="AZ43" s="321"/>
      <c r="BA43" s="174"/>
      <c r="BB43" s="174"/>
      <c r="BC43" s="175"/>
      <c r="BD43" s="172" t="s">
        <v>116</v>
      </c>
      <c r="BE43" s="173"/>
      <c r="BF43" s="173"/>
      <c r="BG43" s="173"/>
      <c r="BH43" s="173"/>
      <c r="BI43" s="174"/>
      <c r="BJ43" s="174"/>
      <c r="BK43" s="175"/>
      <c r="BL43" s="172" t="s">
        <v>116</v>
      </c>
      <c r="BM43" s="173"/>
      <c r="BN43" s="173"/>
      <c r="BO43" s="173"/>
      <c r="BP43" s="173"/>
      <c r="BQ43" s="174"/>
      <c r="BR43" s="175"/>
      <c r="BS43" s="62"/>
    </row>
    <row r="44" spans="2:71" ht="15.75" customHeight="1" x14ac:dyDescent="0.15">
      <c r="B44" s="67"/>
      <c r="C44" s="365"/>
      <c r="D44" s="365"/>
      <c r="E44" s="365"/>
      <c r="F44" s="366"/>
      <c r="G44" s="184"/>
      <c r="H44" s="184"/>
      <c r="I44" s="369"/>
      <c r="J44" s="365"/>
      <c r="K44" s="365"/>
      <c r="L44" s="365"/>
      <c r="M44" s="366"/>
      <c r="N44" s="184"/>
      <c r="O44" s="184"/>
      <c r="P44" s="369"/>
      <c r="Q44" s="372"/>
      <c r="R44" s="372"/>
      <c r="S44" s="372"/>
      <c r="T44" s="373"/>
      <c r="U44" s="271"/>
      <c r="V44" s="271"/>
      <c r="W44" s="272"/>
      <c r="X44" s="355"/>
      <c r="Y44" s="356"/>
      <c r="Z44" s="356"/>
      <c r="AA44" s="356"/>
      <c r="AB44" s="361"/>
      <c r="AC44" s="361"/>
      <c r="AD44" s="362"/>
      <c r="AE44" s="276"/>
      <c r="AF44" s="277"/>
      <c r="AG44" s="277"/>
      <c r="AH44" s="278"/>
      <c r="AI44" s="300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2"/>
      <c r="AV44" s="320"/>
      <c r="AW44" s="321"/>
      <c r="AX44" s="321"/>
      <c r="AY44" s="321"/>
      <c r="AZ44" s="321"/>
      <c r="BA44" s="174"/>
      <c r="BB44" s="174"/>
      <c r="BC44" s="175"/>
      <c r="BD44" s="172"/>
      <c r="BE44" s="173"/>
      <c r="BF44" s="173"/>
      <c r="BG44" s="173"/>
      <c r="BH44" s="173"/>
      <c r="BI44" s="174"/>
      <c r="BJ44" s="174"/>
      <c r="BK44" s="175"/>
      <c r="BL44" s="172"/>
      <c r="BM44" s="173"/>
      <c r="BN44" s="173"/>
      <c r="BO44" s="173"/>
      <c r="BP44" s="173"/>
      <c r="BQ44" s="174"/>
      <c r="BR44" s="175"/>
      <c r="BS44" s="62"/>
    </row>
    <row r="45" spans="2:71" ht="15.75" customHeight="1" x14ac:dyDescent="0.15">
      <c r="B45" s="67"/>
      <c r="C45" s="365"/>
      <c r="D45" s="365"/>
      <c r="E45" s="365"/>
      <c r="F45" s="366"/>
      <c r="G45" s="370"/>
      <c r="H45" s="370"/>
      <c r="I45" s="371"/>
      <c r="J45" s="365"/>
      <c r="K45" s="365"/>
      <c r="L45" s="365"/>
      <c r="M45" s="366"/>
      <c r="N45" s="370"/>
      <c r="O45" s="370"/>
      <c r="P45" s="371"/>
      <c r="Q45" s="374"/>
      <c r="R45" s="374"/>
      <c r="S45" s="374"/>
      <c r="T45" s="375"/>
      <c r="U45" s="271"/>
      <c r="V45" s="271"/>
      <c r="W45" s="272"/>
      <c r="X45" s="357"/>
      <c r="Y45" s="358"/>
      <c r="Z45" s="358"/>
      <c r="AA45" s="358"/>
      <c r="AB45" s="363"/>
      <c r="AC45" s="363"/>
      <c r="AD45" s="364"/>
      <c r="AE45" s="279"/>
      <c r="AF45" s="280"/>
      <c r="AG45" s="280"/>
      <c r="AH45" s="281"/>
      <c r="AI45" s="317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9"/>
      <c r="AV45" s="320"/>
      <c r="AW45" s="321"/>
      <c r="AX45" s="321"/>
      <c r="AY45" s="321"/>
      <c r="AZ45" s="321"/>
      <c r="BA45" s="174"/>
      <c r="BB45" s="174"/>
      <c r="BC45" s="175"/>
      <c r="BD45" s="172"/>
      <c r="BE45" s="173"/>
      <c r="BF45" s="173"/>
      <c r="BG45" s="173"/>
      <c r="BH45" s="173"/>
      <c r="BI45" s="174"/>
      <c r="BJ45" s="174"/>
      <c r="BK45" s="175"/>
      <c r="BL45" s="172"/>
      <c r="BM45" s="173"/>
      <c r="BN45" s="173"/>
      <c r="BO45" s="173"/>
      <c r="BP45" s="173"/>
      <c r="BQ45" s="174"/>
      <c r="BR45" s="175"/>
      <c r="BS45" s="62"/>
    </row>
    <row r="46" spans="2:71" ht="15.75" customHeight="1" x14ac:dyDescent="0.15">
      <c r="B46" s="67"/>
      <c r="C46" s="306">
        <f>ROUNDDOWN(C43/12,0)</f>
        <v>7</v>
      </c>
      <c r="D46" s="307"/>
      <c r="E46" s="307"/>
      <c r="F46" s="307"/>
      <c r="G46" s="269" t="s">
        <v>1</v>
      </c>
      <c r="H46" s="269"/>
      <c r="I46" s="270"/>
      <c r="J46" s="307">
        <f>ROUNDDOWN(J43/12,0)</f>
        <v>3</v>
      </c>
      <c r="K46" s="307"/>
      <c r="L46" s="307"/>
      <c r="M46" s="307"/>
      <c r="N46" s="269" t="s">
        <v>1</v>
      </c>
      <c r="O46" s="269"/>
      <c r="P46" s="269"/>
      <c r="Q46" s="306">
        <f>ROUNDDOWN(Q43/12,0)</f>
        <v>10</v>
      </c>
      <c r="R46" s="307"/>
      <c r="S46" s="307"/>
      <c r="T46" s="307"/>
      <c r="U46" s="269" t="s">
        <v>1</v>
      </c>
      <c r="V46" s="269"/>
      <c r="W46" s="270"/>
      <c r="X46" s="282"/>
      <c r="Y46" s="283"/>
      <c r="Z46" s="283"/>
      <c r="AA46" s="283"/>
      <c r="AB46" s="283"/>
      <c r="AC46" s="283"/>
      <c r="AD46" s="284"/>
      <c r="AE46" s="291" t="s">
        <v>27</v>
      </c>
      <c r="AF46" s="292"/>
      <c r="AG46" s="292"/>
      <c r="AH46" s="293"/>
      <c r="AI46" s="297" t="s">
        <v>28</v>
      </c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9"/>
      <c r="AV46" s="320"/>
      <c r="AW46" s="321"/>
      <c r="AX46" s="321"/>
      <c r="AY46" s="321"/>
      <c r="AZ46" s="321"/>
      <c r="BA46" s="174"/>
      <c r="BB46" s="174"/>
      <c r="BC46" s="175"/>
      <c r="BD46" s="172"/>
      <c r="BE46" s="173"/>
      <c r="BF46" s="173"/>
      <c r="BG46" s="173"/>
      <c r="BH46" s="173"/>
      <c r="BI46" s="174"/>
      <c r="BJ46" s="174"/>
      <c r="BK46" s="175"/>
      <c r="BL46" s="172"/>
      <c r="BM46" s="173"/>
      <c r="BN46" s="173"/>
      <c r="BO46" s="173"/>
      <c r="BP46" s="173"/>
      <c r="BQ46" s="174"/>
      <c r="BR46" s="175"/>
      <c r="BS46" s="62"/>
    </row>
    <row r="47" spans="2:71" ht="15.75" customHeight="1" x14ac:dyDescent="0.15">
      <c r="B47" s="67"/>
      <c r="C47" s="308"/>
      <c r="D47" s="309"/>
      <c r="E47" s="309"/>
      <c r="F47" s="309"/>
      <c r="G47" s="271"/>
      <c r="H47" s="271"/>
      <c r="I47" s="272"/>
      <c r="J47" s="309"/>
      <c r="K47" s="309"/>
      <c r="L47" s="309"/>
      <c r="M47" s="309"/>
      <c r="N47" s="271"/>
      <c r="O47" s="271"/>
      <c r="P47" s="271"/>
      <c r="Q47" s="308"/>
      <c r="R47" s="309"/>
      <c r="S47" s="309"/>
      <c r="T47" s="309"/>
      <c r="U47" s="271"/>
      <c r="V47" s="271"/>
      <c r="W47" s="272"/>
      <c r="X47" s="285"/>
      <c r="Y47" s="286"/>
      <c r="Z47" s="286"/>
      <c r="AA47" s="286"/>
      <c r="AB47" s="286"/>
      <c r="AC47" s="286"/>
      <c r="AD47" s="287"/>
      <c r="AE47" s="276"/>
      <c r="AF47" s="277"/>
      <c r="AG47" s="277"/>
      <c r="AH47" s="278"/>
      <c r="AI47" s="300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2"/>
      <c r="AV47" s="320"/>
      <c r="AW47" s="321"/>
      <c r="AX47" s="321"/>
      <c r="AY47" s="321"/>
      <c r="AZ47" s="321"/>
      <c r="BA47" s="174"/>
      <c r="BB47" s="174"/>
      <c r="BC47" s="175"/>
      <c r="BD47" s="172"/>
      <c r="BE47" s="173"/>
      <c r="BF47" s="173"/>
      <c r="BG47" s="173"/>
      <c r="BH47" s="173"/>
      <c r="BI47" s="174"/>
      <c r="BJ47" s="174"/>
      <c r="BK47" s="175"/>
      <c r="BL47" s="172"/>
      <c r="BM47" s="173"/>
      <c r="BN47" s="173"/>
      <c r="BO47" s="173"/>
      <c r="BP47" s="173"/>
      <c r="BQ47" s="174"/>
      <c r="BR47" s="175"/>
      <c r="BS47" s="62"/>
    </row>
    <row r="48" spans="2:71" ht="33.75" customHeight="1" x14ac:dyDescent="0.15">
      <c r="B48" s="67"/>
      <c r="C48" s="310"/>
      <c r="D48" s="311"/>
      <c r="E48" s="311"/>
      <c r="F48" s="311"/>
      <c r="G48" s="312"/>
      <c r="H48" s="312"/>
      <c r="I48" s="313"/>
      <c r="J48" s="311"/>
      <c r="K48" s="311"/>
      <c r="L48" s="311"/>
      <c r="M48" s="311"/>
      <c r="N48" s="312"/>
      <c r="O48" s="312"/>
      <c r="P48" s="312"/>
      <c r="Q48" s="310"/>
      <c r="R48" s="311"/>
      <c r="S48" s="311"/>
      <c r="T48" s="311"/>
      <c r="U48" s="312"/>
      <c r="V48" s="312"/>
      <c r="W48" s="313"/>
      <c r="X48" s="288"/>
      <c r="Y48" s="289"/>
      <c r="Z48" s="289"/>
      <c r="AA48" s="289"/>
      <c r="AB48" s="289"/>
      <c r="AC48" s="289"/>
      <c r="AD48" s="290"/>
      <c r="AE48" s="294"/>
      <c r="AF48" s="295"/>
      <c r="AG48" s="295"/>
      <c r="AH48" s="296"/>
      <c r="AI48" s="303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5"/>
      <c r="AV48" s="322"/>
      <c r="AW48" s="323"/>
      <c r="AX48" s="323"/>
      <c r="AY48" s="323"/>
      <c r="AZ48" s="323"/>
      <c r="BA48" s="178"/>
      <c r="BB48" s="178"/>
      <c r="BC48" s="179"/>
      <c r="BD48" s="176"/>
      <c r="BE48" s="177"/>
      <c r="BF48" s="177"/>
      <c r="BG48" s="177"/>
      <c r="BH48" s="177"/>
      <c r="BI48" s="178"/>
      <c r="BJ48" s="178"/>
      <c r="BK48" s="179"/>
      <c r="BL48" s="176"/>
      <c r="BM48" s="177"/>
      <c r="BN48" s="177"/>
      <c r="BO48" s="177"/>
      <c r="BP48" s="177"/>
      <c r="BQ48" s="178"/>
      <c r="BR48" s="179"/>
      <c r="BS48" s="62"/>
    </row>
    <row r="49" spans="2:71" ht="72" customHeight="1" x14ac:dyDescent="0.15">
      <c r="B49" s="67"/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8"/>
      <c r="Y49" s="238"/>
      <c r="Z49" s="238"/>
      <c r="AA49" s="238"/>
      <c r="AB49" s="238"/>
      <c r="AC49" s="238"/>
      <c r="AD49" s="238"/>
      <c r="AE49" s="237"/>
      <c r="AF49" s="237"/>
      <c r="AG49" s="237"/>
      <c r="AH49" s="237"/>
      <c r="AI49" s="237"/>
      <c r="AJ49" s="237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8"/>
      <c r="BR49" s="238"/>
      <c r="BS49" s="62"/>
    </row>
    <row r="50" spans="2:71" ht="13.5" customHeight="1" x14ac:dyDescent="0.15">
      <c r="B50" s="67"/>
      <c r="C50" s="68"/>
      <c r="D50" s="68"/>
      <c r="E50" s="68"/>
      <c r="F50" s="68"/>
      <c r="G50" s="68"/>
      <c r="H50" s="68"/>
      <c r="I50" s="68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77"/>
      <c r="AF50" s="77"/>
      <c r="AG50" s="77"/>
      <c r="AH50" s="77"/>
      <c r="AI50" s="77"/>
      <c r="AJ50" s="77"/>
      <c r="AK50" s="77"/>
      <c r="AL50" s="73"/>
      <c r="AM50" s="73"/>
      <c r="AN50" s="73"/>
      <c r="AO50" s="73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28"/>
    </row>
    <row r="51" spans="2:71" ht="11.25" customHeight="1" x14ac:dyDescent="0.15">
      <c r="B51" s="67"/>
      <c r="C51" s="239" t="s">
        <v>29</v>
      </c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1"/>
      <c r="BS51" s="62"/>
    </row>
    <row r="52" spans="2:71" ht="11.25" customHeight="1" x14ac:dyDescent="0.15">
      <c r="B52" s="67"/>
      <c r="C52" s="242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4"/>
      <c r="BS52" s="62"/>
    </row>
    <row r="53" spans="2:71" ht="11.25" customHeight="1" x14ac:dyDescent="0.15">
      <c r="B53" s="67"/>
      <c r="C53" s="245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7"/>
      <c r="BS53" s="62"/>
    </row>
    <row r="54" spans="2:71" ht="27" customHeight="1" x14ac:dyDescent="0.15">
      <c r="B54" s="67"/>
      <c r="C54" s="188" t="s">
        <v>30</v>
      </c>
      <c r="D54" s="189"/>
      <c r="E54" s="190"/>
      <c r="F54" s="188" t="s">
        <v>31</v>
      </c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90"/>
      <c r="Z54" s="188" t="s">
        <v>32</v>
      </c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90"/>
      <c r="BG54" s="188" t="s">
        <v>33</v>
      </c>
      <c r="BH54" s="189"/>
      <c r="BI54" s="189"/>
      <c r="BJ54" s="189"/>
      <c r="BK54" s="189"/>
      <c r="BL54" s="190"/>
      <c r="BM54" s="188" t="s">
        <v>100</v>
      </c>
      <c r="BN54" s="189"/>
      <c r="BO54" s="189"/>
      <c r="BP54" s="189"/>
      <c r="BQ54" s="189"/>
      <c r="BR54" s="190"/>
      <c r="BS54" s="62"/>
    </row>
    <row r="55" spans="2:71" ht="27" customHeight="1" x14ac:dyDescent="0.15">
      <c r="B55" s="67"/>
      <c r="C55" s="191"/>
      <c r="D55" s="192"/>
      <c r="E55" s="193"/>
      <c r="F55" s="191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3"/>
      <c r="Z55" s="191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3"/>
      <c r="BG55" s="191"/>
      <c r="BH55" s="192"/>
      <c r="BI55" s="192"/>
      <c r="BJ55" s="192"/>
      <c r="BK55" s="192"/>
      <c r="BL55" s="193"/>
      <c r="BM55" s="191"/>
      <c r="BN55" s="192"/>
      <c r="BO55" s="192"/>
      <c r="BP55" s="192"/>
      <c r="BQ55" s="192"/>
      <c r="BR55" s="193"/>
      <c r="BS55" s="62"/>
    </row>
    <row r="56" spans="2:71" ht="27" customHeight="1" thickBot="1" x14ac:dyDescent="0.2">
      <c r="B56" s="67"/>
      <c r="C56" s="248"/>
      <c r="D56" s="249"/>
      <c r="E56" s="250"/>
      <c r="F56" s="248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50"/>
      <c r="Z56" s="248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  <c r="AS56" s="249"/>
      <c r="AT56" s="249"/>
      <c r="AU56" s="249"/>
      <c r="AV56" s="249"/>
      <c r="AW56" s="249"/>
      <c r="AX56" s="249"/>
      <c r="AY56" s="249"/>
      <c r="AZ56" s="249"/>
      <c r="BA56" s="249"/>
      <c r="BB56" s="249"/>
      <c r="BC56" s="249"/>
      <c r="BD56" s="249"/>
      <c r="BE56" s="249"/>
      <c r="BF56" s="250"/>
      <c r="BG56" s="248"/>
      <c r="BH56" s="249"/>
      <c r="BI56" s="249"/>
      <c r="BJ56" s="249"/>
      <c r="BK56" s="249"/>
      <c r="BL56" s="250"/>
      <c r="BM56" s="248"/>
      <c r="BN56" s="249"/>
      <c r="BO56" s="249"/>
      <c r="BP56" s="249"/>
      <c r="BQ56" s="249"/>
      <c r="BR56" s="250"/>
      <c r="BS56" s="62"/>
    </row>
    <row r="57" spans="2:71" ht="13.15" customHeight="1" thickTop="1" x14ac:dyDescent="0.15">
      <c r="B57" s="67"/>
      <c r="C57" s="251">
        <v>1</v>
      </c>
      <c r="D57" s="252"/>
      <c r="E57" s="253"/>
      <c r="F57" s="254" t="s">
        <v>34</v>
      </c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6"/>
      <c r="Z57" s="263" t="s">
        <v>35</v>
      </c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6">
        <v>2</v>
      </c>
      <c r="BH57" s="266"/>
      <c r="BI57" s="266"/>
      <c r="BJ57" s="266"/>
      <c r="BK57" s="266"/>
      <c r="BL57" s="266"/>
      <c r="BM57" s="266">
        <v>10</v>
      </c>
      <c r="BN57" s="266"/>
      <c r="BO57" s="266"/>
      <c r="BP57" s="266"/>
      <c r="BQ57" s="266"/>
      <c r="BR57" s="266"/>
      <c r="BS57" s="62"/>
    </row>
    <row r="58" spans="2:71" ht="13.15" customHeight="1" x14ac:dyDescent="0.15">
      <c r="B58" s="67"/>
      <c r="C58" s="191"/>
      <c r="D58" s="192"/>
      <c r="E58" s="193"/>
      <c r="F58" s="257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9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62"/>
    </row>
    <row r="59" spans="2:71" ht="13.15" customHeight="1" x14ac:dyDescent="0.15">
      <c r="B59" s="67"/>
      <c r="C59" s="194"/>
      <c r="D59" s="195"/>
      <c r="E59" s="196"/>
      <c r="F59" s="260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2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  <c r="AV59" s="265"/>
      <c r="AW59" s="265"/>
      <c r="AX59" s="265"/>
      <c r="AY59" s="265"/>
      <c r="AZ59" s="265"/>
      <c r="BA59" s="265"/>
      <c r="BB59" s="265"/>
      <c r="BC59" s="265"/>
      <c r="BD59" s="265"/>
      <c r="BE59" s="265"/>
      <c r="BF59" s="265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62"/>
    </row>
    <row r="60" spans="2:71" ht="13.15" customHeight="1" x14ac:dyDescent="0.15">
      <c r="B60" s="67"/>
      <c r="C60" s="188">
        <v>2</v>
      </c>
      <c r="D60" s="189"/>
      <c r="E60" s="190"/>
      <c r="F60" s="197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9"/>
      <c r="Z60" s="197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8"/>
      <c r="AR60" s="198"/>
      <c r="AS60" s="198"/>
      <c r="AT60" s="198"/>
      <c r="AU60" s="198"/>
      <c r="AV60" s="198"/>
      <c r="AW60" s="198"/>
      <c r="AX60" s="198"/>
      <c r="AY60" s="198"/>
      <c r="AZ60" s="198"/>
      <c r="BA60" s="198"/>
      <c r="BB60" s="198"/>
      <c r="BC60" s="198"/>
      <c r="BD60" s="198"/>
      <c r="BE60" s="198"/>
      <c r="BF60" s="199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62"/>
    </row>
    <row r="61" spans="2:71" ht="13.15" customHeight="1" x14ac:dyDescent="0.15">
      <c r="B61" s="67"/>
      <c r="C61" s="191"/>
      <c r="D61" s="192"/>
      <c r="E61" s="193"/>
      <c r="F61" s="200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2"/>
      <c r="Z61" s="200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2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62"/>
    </row>
    <row r="62" spans="2:71" ht="13.15" customHeight="1" x14ac:dyDescent="0.15">
      <c r="B62" s="67"/>
      <c r="C62" s="194"/>
      <c r="D62" s="195"/>
      <c r="E62" s="196"/>
      <c r="F62" s="203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5"/>
      <c r="Z62" s="203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5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62"/>
    </row>
    <row r="63" spans="2:71" ht="13.15" customHeight="1" x14ac:dyDescent="0.15">
      <c r="B63" s="67"/>
      <c r="C63" s="188">
        <v>3</v>
      </c>
      <c r="D63" s="189"/>
      <c r="E63" s="190"/>
      <c r="F63" s="197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9"/>
      <c r="Z63" s="197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9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62"/>
    </row>
    <row r="64" spans="2:71" ht="13.15" customHeight="1" x14ac:dyDescent="0.15">
      <c r="B64" s="67"/>
      <c r="C64" s="191"/>
      <c r="D64" s="192"/>
      <c r="E64" s="193"/>
      <c r="F64" s="200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2"/>
      <c r="Z64" s="200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2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62"/>
    </row>
    <row r="65" spans="2:71" ht="13.15" customHeight="1" x14ac:dyDescent="0.15">
      <c r="B65" s="67"/>
      <c r="C65" s="194"/>
      <c r="D65" s="195"/>
      <c r="E65" s="196"/>
      <c r="F65" s="203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5"/>
      <c r="Z65" s="203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5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62"/>
    </row>
    <row r="66" spans="2:71" ht="13.15" customHeight="1" x14ac:dyDescent="0.15">
      <c r="B66" s="67"/>
      <c r="C66" s="188">
        <v>4</v>
      </c>
      <c r="D66" s="189"/>
      <c r="E66" s="190"/>
      <c r="F66" s="197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9"/>
      <c r="Z66" s="197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9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62"/>
    </row>
    <row r="67" spans="2:71" ht="13.15" customHeight="1" x14ac:dyDescent="0.15">
      <c r="B67" s="67"/>
      <c r="C67" s="191"/>
      <c r="D67" s="192"/>
      <c r="E67" s="193"/>
      <c r="F67" s="200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2"/>
      <c r="Z67" s="200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2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62"/>
    </row>
    <row r="68" spans="2:71" ht="13.15" customHeight="1" x14ac:dyDescent="0.15">
      <c r="B68" s="67"/>
      <c r="C68" s="194"/>
      <c r="D68" s="195"/>
      <c r="E68" s="196"/>
      <c r="F68" s="203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5"/>
      <c r="Z68" s="203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5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62"/>
    </row>
    <row r="69" spans="2:71" ht="13.15" customHeight="1" x14ac:dyDescent="0.15">
      <c r="B69" s="67"/>
      <c r="C69" s="188">
        <v>5</v>
      </c>
      <c r="D69" s="189"/>
      <c r="E69" s="190"/>
      <c r="F69" s="197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9"/>
      <c r="Z69" s="197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9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62"/>
    </row>
    <row r="70" spans="2:71" ht="13.15" customHeight="1" x14ac:dyDescent="0.15">
      <c r="B70" s="67"/>
      <c r="C70" s="191"/>
      <c r="D70" s="192"/>
      <c r="E70" s="193"/>
      <c r="F70" s="200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2"/>
      <c r="Z70" s="200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2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62"/>
    </row>
    <row r="71" spans="2:71" ht="13.15" customHeight="1" x14ac:dyDescent="0.15">
      <c r="B71" s="67"/>
      <c r="C71" s="194"/>
      <c r="D71" s="195"/>
      <c r="E71" s="196"/>
      <c r="F71" s="203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5"/>
      <c r="Z71" s="203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5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62"/>
    </row>
    <row r="72" spans="2:71" ht="13.15" customHeight="1" x14ac:dyDescent="0.15">
      <c r="B72" s="67"/>
      <c r="C72" s="188">
        <v>6</v>
      </c>
      <c r="D72" s="189"/>
      <c r="E72" s="190"/>
      <c r="F72" s="197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9"/>
      <c r="Z72" s="197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9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62"/>
    </row>
    <row r="73" spans="2:71" ht="13.15" customHeight="1" x14ac:dyDescent="0.15">
      <c r="B73" s="67"/>
      <c r="C73" s="191"/>
      <c r="D73" s="192"/>
      <c r="E73" s="193"/>
      <c r="F73" s="200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2"/>
      <c r="Z73" s="200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2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62"/>
    </row>
    <row r="74" spans="2:71" ht="13.15" customHeight="1" x14ac:dyDescent="0.15">
      <c r="B74" s="67"/>
      <c r="C74" s="194"/>
      <c r="D74" s="195"/>
      <c r="E74" s="196"/>
      <c r="F74" s="203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5"/>
      <c r="Z74" s="203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5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62"/>
    </row>
    <row r="75" spans="2:71" ht="13.15" customHeight="1" x14ac:dyDescent="0.15">
      <c r="B75" s="67"/>
      <c r="C75" s="188">
        <v>7</v>
      </c>
      <c r="D75" s="189"/>
      <c r="E75" s="190"/>
      <c r="F75" s="197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9"/>
      <c r="Z75" s="197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9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62"/>
    </row>
    <row r="76" spans="2:71" ht="13.15" customHeight="1" x14ac:dyDescent="0.15">
      <c r="B76" s="67"/>
      <c r="C76" s="191"/>
      <c r="D76" s="192"/>
      <c r="E76" s="193"/>
      <c r="F76" s="200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2"/>
      <c r="Z76" s="200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2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62"/>
    </row>
    <row r="77" spans="2:71" ht="13.15" customHeight="1" x14ac:dyDescent="0.15">
      <c r="B77" s="67"/>
      <c r="C77" s="194"/>
      <c r="D77" s="195"/>
      <c r="E77" s="196"/>
      <c r="F77" s="203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5"/>
      <c r="Z77" s="203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5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62"/>
    </row>
    <row r="78" spans="2:71" ht="13.15" customHeight="1" x14ac:dyDescent="0.15">
      <c r="B78" s="67"/>
      <c r="C78" s="188">
        <v>8</v>
      </c>
      <c r="D78" s="189"/>
      <c r="E78" s="190"/>
      <c r="F78" s="197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9"/>
      <c r="Z78" s="197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9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62"/>
    </row>
    <row r="79" spans="2:71" ht="13.15" customHeight="1" x14ac:dyDescent="0.15">
      <c r="B79" s="67"/>
      <c r="C79" s="191"/>
      <c r="D79" s="192"/>
      <c r="E79" s="193"/>
      <c r="F79" s="200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2"/>
      <c r="Z79" s="200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2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62"/>
    </row>
    <row r="80" spans="2:71" ht="13.15" customHeight="1" x14ac:dyDescent="0.15">
      <c r="B80" s="67"/>
      <c r="C80" s="194"/>
      <c r="D80" s="195"/>
      <c r="E80" s="196"/>
      <c r="F80" s="203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5"/>
      <c r="Z80" s="203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5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62"/>
    </row>
    <row r="81" spans="2:71" ht="13.15" customHeight="1" x14ac:dyDescent="0.15">
      <c r="B81" s="67"/>
      <c r="C81" s="188">
        <v>9</v>
      </c>
      <c r="D81" s="189"/>
      <c r="E81" s="190"/>
      <c r="F81" s="197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9"/>
      <c r="Z81" s="197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9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62"/>
    </row>
    <row r="82" spans="2:71" ht="13.15" customHeight="1" x14ac:dyDescent="0.15">
      <c r="B82" s="67"/>
      <c r="C82" s="191"/>
      <c r="D82" s="192"/>
      <c r="E82" s="193"/>
      <c r="F82" s="200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2"/>
      <c r="Z82" s="200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2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62"/>
    </row>
    <row r="83" spans="2:71" ht="13.15" customHeight="1" x14ac:dyDescent="0.15">
      <c r="B83" s="67"/>
      <c r="C83" s="194"/>
      <c r="D83" s="195"/>
      <c r="E83" s="196"/>
      <c r="F83" s="203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5"/>
      <c r="Z83" s="203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5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62"/>
    </row>
    <row r="84" spans="2:71" ht="13.15" customHeight="1" x14ac:dyDescent="0.15">
      <c r="B84" s="67"/>
      <c r="C84" s="188">
        <v>10</v>
      </c>
      <c r="D84" s="189"/>
      <c r="E84" s="190"/>
      <c r="F84" s="197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9"/>
      <c r="Z84" s="197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9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62"/>
    </row>
    <row r="85" spans="2:71" ht="13.15" customHeight="1" x14ac:dyDescent="0.15">
      <c r="B85" s="67"/>
      <c r="C85" s="191"/>
      <c r="D85" s="192"/>
      <c r="E85" s="193"/>
      <c r="F85" s="200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2"/>
      <c r="Z85" s="200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2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62"/>
    </row>
    <row r="86" spans="2:71" ht="13.15" customHeight="1" x14ac:dyDescent="0.15">
      <c r="B86" s="67"/>
      <c r="C86" s="194"/>
      <c r="D86" s="195"/>
      <c r="E86" s="196"/>
      <c r="F86" s="200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2"/>
      <c r="Z86" s="200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2"/>
      <c r="BG86" s="207"/>
      <c r="BH86" s="207"/>
      <c r="BI86" s="207"/>
      <c r="BJ86" s="207"/>
      <c r="BK86" s="207"/>
      <c r="BL86" s="207"/>
      <c r="BM86" s="207"/>
      <c r="BN86" s="207"/>
      <c r="BO86" s="207"/>
      <c r="BP86" s="207"/>
      <c r="BQ86" s="207"/>
      <c r="BR86" s="207"/>
      <c r="BS86" s="62"/>
    </row>
    <row r="87" spans="2:71" ht="13.15" customHeight="1" x14ac:dyDescent="0.15">
      <c r="B87" s="67"/>
      <c r="C87" s="188">
        <v>11</v>
      </c>
      <c r="D87" s="189"/>
      <c r="E87" s="190"/>
      <c r="F87" s="222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4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62"/>
    </row>
    <row r="88" spans="2:71" ht="13.15" customHeight="1" x14ac:dyDescent="0.15">
      <c r="B88" s="67"/>
      <c r="C88" s="191"/>
      <c r="D88" s="192"/>
      <c r="E88" s="193"/>
      <c r="F88" s="225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7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2"/>
      <c r="BA88" s="232"/>
      <c r="BB88" s="232"/>
      <c r="BC88" s="232"/>
      <c r="BD88" s="232"/>
      <c r="BE88" s="232"/>
      <c r="BF88" s="232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62"/>
    </row>
    <row r="89" spans="2:71" ht="13.15" customHeight="1" x14ac:dyDescent="0.15">
      <c r="B89" s="67"/>
      <c r="C89" s="194"/>
      <c r="D89" s="195"/>
      <c r="E89" s="196"/>
      <c r="F89" s="228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30"/>
      <c r="Z89" s="233"/>
      <c r="AA89" s="233"/>
      <c r="AB89" s="233"/>
      <c r="AC89" s="233"/>
      <c r="AD89" s="233"/>
      <c r="AE89" s="233"/>
      <c r="AF89" s="233"/>
      <c r="AG89" s="233"/>
      <c r="AH89" s="233"/>
      <c r="AI89" s="233"/>
      <c r="AJ89" s="233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6"/>
      <c r="BH89" s="236"/>
      <c r="BI89" s="236"/>
      <c r="BJ89" s="236"/>
      <c r="BK89" s="236"/>
      <c r="BL89" s="236"/>
      <c r="BM89" s="236"/>
      <c r="BN89" s="236"/>
      <c r="BO89" s="236"/>
      <c r="BP89" s="236"/>
      <c r="BQ89" s="236"/>
      <c r="BR89" s="236"/>
      <c r="BS89" s="62"/>
    </row>
    <row r="90" spans="2:71" ht="13.15" customHeight="1" x14ac:dyDescent="0.15">
      <c r="B90" s="67"/>
      <c r="C90" s="188">
        <v>12</v>
      </c>
      <c r="D90" s="189"/>
      <c r="E90" s="190"/>
      <c r="F90" s="197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9"/>
      <c r="Z90" s="197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9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62"/>
    </row>
    <row r="91" spans="2:71" ht="13.15" customHeight="1" x14ac:dyDescent="0.15">
      <c r="B91" s="67"/>
      <c r="C91" s="191"/>
      <c r="D91" s="192"/>
      <c r="E91" s="193"/>
      <c r="F91" s="200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2"/>
      <c r="Z91" s="200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2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62"/>
    </row>
    <row r="92" spans="2:71" ht="13.15" customHeight="1" x14ac:dyDescent="0.15">
      <c r="B92" s="67"/>
      <c r="C92" s="194"/>
      <c r="D92" s="195"/>
      <c r="E92" s="196"/>
      <c r="F92" s="203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5"/>
      <c r="Z92" s="203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5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206"/>
      <c r="BS92" s="62"/>
    </row>
    <row r="93" spans="2:71" ht="13.15" customHeight="1" x14ac:dyDescent="0.15">
      <c r="B93" s="67"/>
      <c r="C93" s="188">
        <v>13</v>
      </c>
      <c r="D93" s="189"/>
      <c r="E93" s="190"/>
      <c r="F93" s="197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9"/>
      <c r="Z93" s="197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9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206"/>
      <c r="BR93" s="206"/>
      <c r="BS93" s="62"/>
    </row>
    <row r="94" spans="2:71" ht="13.15" customHeight="1" x14ac:dyDescent="0.15">
      <c r="B94" s="67"/>
      <c r="C94" s="191"/>
      <c r="D94" s="192"/>
      <c r="E94" s="193"/>
      <c r="F94" s="200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2"/>
      <c r="Z94" s="200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2"/>
      <c r="BG94" s="206"/>
      <c r="BH94" s="206"/>
      <c r="BI94" s="206"/>
      <c r="BJ94" s="206"/>
      <c r="BK94" s="206"/>
      <c r="BL94" s="206"/>
      <c r="BM94" s="206"/>
      <c r="BN94" s="206"/>
      <c r="BO94" s="206"/>
      <c r="BP94" s="206"/>
      <c r="BQ94" s="206"/>
      <c r="BR94" s="206"/>
      <c r="BS94" s="62"/>
    </row>
    <row r="95" spans="2:71" ht="13.15" customHeight="1" x14ac:dyDescent="0.15">
      <c r="B95" s="67"/>
      <c r="C95" s="194"/>
      <c r="D95" s="195"/>
      <c r="E95" s="196"/>
      <c r="F95" s="203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5"/>
      <c r="Z95" s="203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5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62"/>
    </row>
    <row r="96" spans="2:71" ht="13.15" customHeight="1" x14ac:dyDescent="0.15">
      <c r="B96" s="67"/>
      <c r="C96" s="188">
        <v>14</v>
      </c>
      <c r="D96" s="189"/>
      <c r="E96" s="190"/>
      <c r="F96" s="197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9"/>
      <c r="Z96" s="197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9"/>
      <c r="BG96" s="206"/>
      <c r="BH96" s="206"/>
      <c r="BI96" s="206"/>
      <c r="BJ96" s="206"/>
      <c r="BK96" s="206"/>
      <c r="BL96" s="206"/>
      <c r="BM96" s="206"/>
      <c r="BN96" s="206"/>
      <c r="BO96" s="206"/>
      <c r="BP96" s="206"/>
      <c r="BQ96" s="206"/>
      <c r="BR96" s="206"/>
      <c r="BS96" s="62"/>
    </row>
    <row r="97" spans="2:71" ht="13.15" customHeight="1" x14ac:dyDescent="0.15">
      <c r="B97" s="67"/>
      <c r="C97" s="191"/>
      <c r="D97" s="192"/>
      <c r="E97" s="193"/>
      <c r="F97" s="200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2"/>
      <c r="Z97" s="200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2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62"/>
    </row>
    <row r="98" spans="2:71" ht="13.15" customHeight="1" x14ac:dyDescent="0.15">
      <c r="B98" s="67"/>
      <c r="C98" s="194"/>
      <c r="D98" s="195"/>
      <c r="E98" s="196"/>
      <c r="F98" s="203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5"/>
      <c r="Z98" s="203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5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62"/>
    </row>
    <row r="99" spans="2:71" ht="13.15" customHeight="1" x14ac:dyDescent="0.15">
      <c r="B99" s="67"/>
      <c r="C99" s="188">
        <v>15</v>
      </c>
      <c r="D99" s="189"/>
      <c r="E99" s="190"/>
      <c r="F99" s="197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9"/>
      <c r="Z99" s="197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9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62"/>
    </row>
    <row r="100" spans="2:71" ht="13.15" customHeight="1" x14ac:dyDescent="0.15">
      <c r="B100" s="67"/>
      <c r="C100" s="191"/>
      <c r="D100" s="192"/>
      <c r="E100" s="193"/>
      <c r="F100" s="200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2"/>
      <c r="Z100" s="200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2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62"/>
    </row>
    <row r="101" spans="2:71" ht="13.15" customHeight="1" x14ac:dyDescent="0.15">
      <c r="B101" s="67"/>
      <c r="C101" s="194"/>
      <c r="D101" s="195"/>
      <c r="E101" s="196"/>
      <c r="F101" s="203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5"/>
      <c r="Z101" s="203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5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62"/>
    </row>
    <row r="102" spans="2:71" ht="13.15" customHeight="1" x14ac:dyDescent="0.15">
      <c r="B102" s="67"/>
      <c r="C102" s="188">
        <v>16</v>
      </c>
      <c r="D102" s="189"/>
      <c r="E102" s="190"/>
      <c r="F102" s="197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9"/>
      <c r="Z102" s="197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9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62"/>
    </row>
    <row r="103" spans="2:71" ht="13.15" customHeight="1" x14ac:dyDescent="0.15">
      <c r="B103" s="67"/>
      <c r="C103" s="191"/>
      <c r="D103" s="192"/>
      <c r="E103" s="193"/>
      <c r="F103" s="200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2"/>
      <c r="Z103" s="200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2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62"/>
    </row>
    <row r="104" spans="2:71" ht="13.15" customHeight="1" x14ac:dyDescent="0.15">
      <c r="B104" s="67"/>
      <c r="C104" s="194"/>
      <c r="D104" s="195"/>
      <c r="E104" s="196"/>
      <c r="F104" s="203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5"/>
      <c r="Z104" s="203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5"/>
      <c r="BG104" s="206"/>
      <c r="BH104" s="206"/>
      <c r="BI104" s="206"/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62"/>
    </row>
    <row r="105" spans="2:71" ht="13.15" customHeight="1" x14ac:dyDescent="0.15">
      <c r="B105" s="67"/>
      <c r="C105" s="188">
        <v>17</v>
      </c>
      <c r="D105" s="189"/>
      <c r="E105" s="190"/>
      <c r="F105" s="197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9"/>
      <c r="Z105" s="197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9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62"/>
    </row>
    <row r="106" spans="2:71" ht="13.15" customHeight="1" x14ac:dyDescent="0.15">
      <c r="B106" s="67"/>
      <c r="C106" s="191"/>
      <c r="D106" s="192"/>
      <c r="E106" s="193"/>
      <c r="F106" s="200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2"/>
      <c r="Z106" s="200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2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62"/>
    </row>
    <row r="107" spans="2:71" ht="13.15" customHeight="1" x14ac:dyDescent="0.15">
      <c r="B107" s="67"/>
      <c r="C107" s="194"/>
      <c r="D107" s="195"/>
      <c r="E107" s="196"/>
      <c r="F107" s="203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5"/>
      <c r="Z107" s="203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5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62"/>
    </row>
    <row r="108" spans="2:71" ht="13.15" customHeight="1" x14ac:dyDescent="0.15">
      <c r="B108" s="67"/>
      <c r="C108" s="188">
        <v>18</v>
      </c>
      <c r="D108" s="189"/>
      <c r="E108" s="190"/>
      <c r="F108" s="197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9"/>
      <c r="Z108" s="197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9"/>
      <c r="BG108" s="206"/>
      <c r="BH108" s="206"/>
      <c r="BI108" s="206"/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62"/>
    </row>
    <row r="109" spans="2:71" ht="13.15" customHeight="1" x14ac:dyDescent="0.15">
      <c r="B109" s="67"/>
      <c r="C109" s="191"/>
      <c r="D109" s="192"/>
      <c r="E109" s="193"/>
      <c r="F109" s="200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2"/>
      <c r="Z109" s="200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2"/>
      <c r="BG109" s="206"/>
      <c r="BH109" s="206"/>
      <c r="BI109" s="206"/>
      <c r="BJ109" s="206"/>
      <c r="BK109" s="206"/>
      <c r="BL109" s="206"/>
      <c r="BM109" s="206"/>
      <c r="BN109" s="206"/>
      <c r="BO109" s="206"/>
      <c r="BP109" s="206"/>
      <c r="BQ109" s="206"/>
      <c r="BR109" s="206"/>
      <c r="BS109" s="62"/>
    </row>
    <row r="110" spans="2:71" ht="13.15" customHeight="1" x14ac:dyDescent="0.15">
      <c r="B110" s="67"/>
      <c r="C110" s="194"/>
      <c r="D110" s="195"/>
      <c r="E110" s="196"/>
      <c r="F110" s="203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5"/>
      <c r="Z110" s="203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5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62"/>
    </row>
    <row r="111" spans="2:71" ht="13.15" customHeight="1" x14ac:dyDescent="0.15">
      <c r="B111" s="67"/>
      <c r="C111" s="188">
        <v>19</v>
      </c>
      <c r="D111" s="189"/>
      <c r="E111" s="190"/>
      <c r="F111" s="197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9"/>
      <c r="Z111" s="197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9"/>
      <c r="BG111" s="206"/>
      <c r="BH111" s="206"/>
      <c r="BI111" s="206"/>
      <c r="BJ111" s="206"/>
      <c r="BK111" s="206"/>
      <c r="BL111" s="206"/>
      <c r="BM111" s="206"/>
      <c r="BN111" s="206"/>
      <c r="BO111" s="206"/>
      <c r="BP111" s="206"/>
      <c r="BQ111" s="206"/>
      <c r="BR111" s="206"/>
      <c r="BS111" s="62"/>
    </row>
    <row r="112" spans="2:71" ht="13.15" customHeight="1" x14ac:dyDescent="0.15">
      <c r="B112" s="67"/>
      <c r="C112" s="191"/>
      <c r="D112" s="192"/>
      <c r="E112" s="193"/>
      <c r="F112" s="200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2"/>
      <c r="Z112" s="200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2"/>
      <c r="BG112" s="206"/>
      <c r="BH112" s="206"/>
      <c r="BI112" s="206"/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62"/>
    </row>
    <row r="113" spans="2:71" ht="13.15" customHeight="1" x14ac:dyDescent="0.15">
      <c r="B113" s="67"/>
      <c r="C113" s="194"/>
      <c r="D113" s="195"/>
      <c r="E113" s="196"/>
      <c r="F113" s="203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5"/>
      <c r="Z113" s="203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5"/>
      <c r="BG113" s="206"/>
      <c r="BH113" s="206"/>
      <c r="BI113" s="206"/>
      <c r="BJ113" s="206"/>
      <c r="BK113" s="206"/>
      <c r="BL113" s="206"/>
      <c r="BM113" s="206"/>
      <c r="BN113" s="206"/>
      <c r="BO113" s="206"/>
      <c r="BP113" s="206"/>
      <c r="BQ113" s="206"/>
      <c r="BR113" s="206"/>
      <c r="BS113" s="62"/>
    </row>
    <row r="114" spans="2:71" ht="13.15" customHeight="1" x14ac:dyDescent="0.15">
      <c r="B114" s="67"/>
      <c r="C114" s="188">
        <v>20</v>
      </c>
      <c r="D114" s="189"/>
      <c r="E114" s="190"/>
      <c r="F114" s="197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9"/>
      <c r="Z114" s="197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9"/>
      <c r="BG114" s="206"/>
      <c r="BH114" s="206"/>
      <c r="BI114" s="206"/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62"/>
    </row>
    <row r="115" spans="2:71" ht="13.15" customHeight="1" x14ac:dyDescent="0.15">
      <c r="B115" s="67"/>
      <c r="C115" s="191"/>
      <c r="D115" s="192"/>
      <c r="E115" s="193"/>
      <c r="F115" s="200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2"/>
      <c r="Z115" s="200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2"/>
      <c r="BG115" s="206"/>
      <c r="BH115" s="206"/>
      <c r="BI115" s="206"/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62"/>
    </row>
    <row r="116" spans="2:71" ht="13.15" customHeight="1" x14ac:dyDescent="0.15">
      <c r="B116" s="67"/>
      <c r="C116" s="194"/>
      <c r="D116" s="195"/>
      <c r="E116" s="196"/>
      <c r="F116" s="203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5"/>
      <c r="Z116" s="203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5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62"/>
    </row>
    <row r="117" spans="2:71" x14ac:dyDescent="0.15">
      <c r="B117" s="6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62"/>
    </row>
    <row r="118" spans="2:71" x14ac:dyDescent="0.15">
      <c r="B118" s="6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62"/>
    </row>
    <row r="119" spans="2:71" ht="27" customHeight="1" x14ac:dyDescent="0.15">
      <c r="B119" s="67"/>
      <c r="C119" s="105" t="s">
        <v>104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62"/>
    </row>
    <row r="120" spans="2:71" ht="38.25" customHeight="1" x14ac:dyDescent="0.15">
      <c r="B120" s="67"/>
      <c r="C120" s="208" t="s">
        <v>11</v>
      </c>
      <c r="D120" s="208"/>
      <c r="E120" s="208"/>
      <c r="F120" s="208"/>
      <c r="G120" s="208"/>
      <c r="H120" s="208"/>
      <c r="I120" s="208"/>
      <c r="J120" s="208"/>
      <c r="K120" s="208"/>
      <c r="L120" s="208"/>
      <c r="M120" s="208"/>
      <c r="N120" s="208"/>
      <c r="O120" s="209" t="str">
        <f>K26</f>
        <v>株式会社○○リース</v>
      </c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1"/>
      <c r="BH120" s="212"/>
      <c r="BI120" s="212"/>
      <c r="BJ120" s="212"/>
      <c r="BK120" s="212"/>
      <c r="BL120" s="212"/>
      <c r="BM120" s="212"/>
      <c r="BN120" s="212"/>
      <c r="BO120" s="212"/>
      <c r="BP120" s="212"/>
      <c r="BQ120" s="212"/>
      <c r="BR120" s="213"/>
      <c r="BS120" s="62"/>
    </row>
    <row r="121" spans="2:71" ht="38.25" customHeight="1" x14ac:dyDescent="0.15">
      <c r="B121" s="67"/>
      <c r="C121" s="208" t="s">
        <v>36</v>
      </c>
      <c r="D121" s="208"/>
      <c r="E121" s="208"/>
      <c r="F121" s="208"/>
      <c r="G121" s="208"/>
      <c r="H121" s="208"/>
      <c r="I121" s="208"/>
      <c r="J121" s="208"/>
      <c r="K121" s="208"/>
      <c r="L121" s="208"/>
      <c r="M121" s="208"/>
      <c r="N121" s="208"/>
      <c r="O121" s="209" t="s">
        <v>101</v>
      </c>
      <c r="P121" s="210"/>
      <c r="Q121" s="210"/>
      <c r="R121" s="210"/>
      <c r="S121" s="210"/>
      <c r="T121" s="210"/>
      <c r="U121" s="210"/>
      <c r="V121" s="210"/>
      <c r="W121" s="21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4"/>
      <c r="BH121" s="215"/>
      <c r="BI121" s="215"/>
      <c r="BJ121" s="215"/>
      <c r="BK121" s="215"/>
      <c r="BL121" s="215"/>
      <c r="BM121" s="215"/>
      <c r="BN121" s="215"/>
      <c r="BO121" s="215"/>
      <c r="BP121" s="215"/>
      <c r="BQ121" s="215"/>
      <c r="BR121" s="216"/>
      <c r="BS121" s="62"/>
    </row>
    <row r="122" spans="2:71" ht="38.25" customHeight="1" x14ac:dyDescent="0.15">
      <c r="B122" s="67"/>
      <c r="C122" s="208" t="s">
        <v>37</v>
      </c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20" t="s">
        <v>127</v>
      </c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17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9"/>
      <c r="BS122" s="62"/>
    </row>
    <row r="123" spans="2:71" x14ac:dyDescent="0.15">
      <c r="B123" s="163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8"/>
    </row>
  </sheetData>
  <sheetProtection algorithmName="SHA-512" hashValue="JdjB5CAfcPf0wuhzcamRFk7jgF03I58LTs6CNvCHoW9l+ICWZWNeFjEmzTfyl3froLulms0LCRb5+aKTkBnRLg==" saltValue="/ekQOpGJ3+zUQuU5zZAnLw==" spinCount="100000" sheet="1" objects="1" scenarios="1" selectLockedCells="1" selectUnlockedCells="1"/>
  <mergeCells count="177">
    <mergeCell ref="C24:J25"/>
    <mergeCell ref="K24:AM25"/>
    <mergeCell ref="C26:J27"/>
    <mergeCell ref="K26:AM27"/>
    <mergeCell ref="BM15:BN15"/>
    <mergeCell ref="BP15:BQ15"/>
    <mergeCell ref="B16:BS16"/>
    <mergeCell ref="C18:BS18"/>
    <mergeCell ref="C19:BS19"/>
    <mergeCell ref="BI20:BJ20"/>
    <mergeCell ref="BK20:BL20"/>
    <mergeCell ref="BM20:BN20"/>
    <mergeCell ref="BO20:BP20"/>
    <mergeCell ref="AV43:BC48"/>
    <mergeCell ref="C28:J29"/>
    <mergeCell ref="K28:AM29"/>
    <mergeCell ref="C30:J31"/>
    <mergeCell ref="K30:AM31"/>
    <mergeCell ref="C32:J33"/>
    <mergeCell ref="K32:AM33"/>
    <mergeCell ref="AS33:BR34"/>
    <mergeCell ref="C36:BR38"/>
    <mergeCell ref="C39:I42"/>
    <mergeCell ref="J39:P42"/>
    <mergeCell ref="Q39:W42"/>
    <mergeCell ref="X39:AD42"/>
    <mergeCell ref="AE39:AU42"/>
    <mergeCell ref="AV39:BC42"/>
    <mergeCell ref="BD39:BK42"/>
    <mergeCell ref="BL39:BR42"/>
    <mergeCell ref="X43:AA45"/>
    <mergeCell ref="AB43:AD45"/>
    <mergeCell ref="C43:F45"/>
    <mergeCell ref="G43:I45"/>
    <mergeCell ref="J43:M45"/>
    <mergeCell ref="N43:P45"/>
    <mergeCell ref="Q43:T45"/>
    <mergeCell ref="U43:W45"/>
    <mergeCell ref="AE43:AH45"/>
    <mergeCell ref="X46:AD48"/>
    <mergeCell ref="AE46:AH48"/>
    <mergeCell ref="AI46:AU48"/>
    <mergeCell ref="C46:F48"/>
    <mergeCell ref="G46:I48"/>
    <mergeCell ref="J46:M48"/>
    <mergeCell ref="N46:P48"/>
    <mergeCell ref="Q46:T48"/>
    <mergeCell ref="U46:W48"/>
    <mergeCell ref="AI43:AU45"/>
    <mergeCell ref="C49:BR49"/>
    <mergeCell ref="C51:BR53"/>
    <mergeCell ref="C54:E56"/>
    <mergeCell ref="F54:Y56"/>
    <mergeCell ref="Z54:BF56"/>
    <mergeCell ref="BG54:BL56"/>
    <mergeCell ref="BM54:BR56"/>
    <mergeCell ref="C57:E59"/>
    <mergeCell ref="F57:Y59"/>
    <mergeCell ref="Z57:BF59"/>
    <mergeCell ref="BG57:BL59"/>
    <mergeCell ref="BM57:BR59"/>
    <mergeCell ref="C60:E62"/>
    <mergeCell ref="F60:Y62"/>
    <mergeCell ref="Z60:BF62"/>
    <mergeCell ref="BG60:BL62"/>
    <mergeCell ref="BM60:BR62"/>
    <mergeCell ref="C63:E65"/>
    <mergeCell ref="F63:Y65"/>
    <mergeCell ref="Z63:BF65"/>
    <mergeCell ref="BG63:BL65"/>
    <mergeCell ref="BM63:BR65"/>
    <mergeCell ref="C66:E68"/>
    <mergeCell ref="F66:Y68"/>
    <mergeCell ref="Z66:BF68"/>
    <mergeCell ref="BG66:BL68"/>
    <mergeCell ref="BM66:BR68"/>
    <mergeCell ref="C69:E71"/>
    <mergeCell ref="F69:Y71"/>
    <mergeCell ref="Z69:BF71"/>
    <mergeCell ref="BG69:BL71"/>
    <mergeCell ref="BM69:BR71"/>
    <mergeCell ref="C72:E74"/>
    <mergeCell ref="F72:Y74"/>
    <mergeCell ref="Z72:BF74"/>
    <mergeCell ref="BG72:BL74"/>
    <mergeCell ref="BM72:BR74"/>
    <mergeCell ref="C75:E77"/>
    <mergeCell ref="F75:Y77"/>
    <mergeCell ref="Z75:BF77"/>
    <mergeCell ref="BG75:BL77"/>
    <mergeCell ref="BM75:BR77"/>
    <mergeCell ref="C78:E80"/>
    <mergeCell ref="F78:Y80"/>
    <mergeCell ref="Z78:BF80"/>
    <mergeCell ref="BG78:BL80"/>
    <mergeCell ref="BM78:BR80"/>
    <mergeCell ref="C81:E83"/>
    <mergeCell ref="F81:Y83"/>
    <mergeCell ref="Z81:BF83"/>
    <mergeCell ref="BG81:BL83"/>
    <mergeCell ref="BM81:BR83"/>
    <mergeCell ref="C84:E86"/>
    <mergeCell ref="F84:Y86"/>
    <mergeCell ref="Z84:BF86"/>
    <mergeCell ref="BG84:BL86"/>
    <mergeCell ref="BM84:BR86"/>
    <mergeCell ref="C120:N120"/>
    <mergeCell ref="O120:BF120"/>
    <mergeCell ref="BG120:BR122"/>
    <mergeCell ref="C121:N121"/>
    <mergeCell ref="O121:BF121"/>
    <mergeCell ref="C122:N122"/>
    <mergeCell ref="O122:BF122"/>
    <mergeCell ref="C87:E89"/>
    <mergeCell ref="F87:Y89"/>
    <mergeCell ref="Z87:BF89"/>
    <mergeCell ref="BG87:BL89"/>
    <mergeCell ref="BM87:BR89"/>
    <mergeCell ref="C90:E92"/>
    <mergeCell ref="F90:Y92"/>
    <mergeCell ref="Z90:BF92"/>
    <mergeCell ref="BG90:BL92"/>
    <mergeCell ref="BM90:BR92"/>
    <mergeCell ref="C93:E95"/>
    <mergeCell ref="F93:Y95"/>
    <mergeCell ref="Z93:BF95"/>
    <mergeCell ref="BG93:BL95"/>
    <mergeCell ref="BM93:BR95"/>
    <mergeCell ref="C96:E98"/>
    <mergeCell ref="F96:Y98"/>
    <mergeCell ref="Z96:BF98"/>
    <mergeCell ref="BG96:BL98"/>
    <mergeCell ref="BM96:BR98"/>
    <mergeCell ref="C99:E101"/>
    <mergeCell ref="F99:Y101"/>
    <mergeCell ref="Z99:BF101"/>
    <mergeCell ref="BG99:BL101"/>
    <mergeCell ref="BM99:BR101"/>
    <mergeCell ref="C102:E104"/>
    <mergeCell ref="F102:Y104"/>
    <mergeCell ref="Z102:BF104"/>
    <mergeCell ref="BG102:BL104"/>
    <mergeCell ref="BM102:BR104"/>
    <mergeCell ref="C105:E107"/>
    <mergeCell ref="F105:Y107"/>
    <mergeCell ref="Z105:BF107"/>
    <mergeCell ref="BG105:BL107"/>
    <mergeCell ref="BM105:BR107"/>
    <mergeCell ref="C114:E116"/>
    <mergeCell ref="F114:Y116"/>
    <mergeCell ref="Z114:BF116"/>
    <mergeCell ref="BG114:BL116"/>
    <mergeCell ref="BM114:BR116"/>
    <mergeCell ref="C108:E110"/>
    <mergeCell ref="F108:Y110"/>
    <mergeCell ref="Z108:BF110"/>
    <mergeCell ref="BG108:BL110"/>
    <mergeCell ref="BM108:BR110"/>
    <mergeCell ref="C111:E113"/>
    <mergeCell ref="F111:Y113"/>
    <mergeCell ref="Z111:BF113"/>
    <mergeCell ref="BG111:BL113"/>
    <mergeCell ref="BM111:BR113"/>
    <mergeCell ref="BD43:BK48"/>
    <mergeCell ref="BL43:BR48"/>
    <mergeCell ref="BD14:BJ14"/>
    <mergeCell ref="BK14:BR14"/>
    <mergeCell ref="BE13:BH13"/>
    <mergeCell ref="BI13:BJ13"/>
    <mergeCell ref="BK13:BL13"/>
    <mergeCell ref="BM13:BN13"/>
    <mergeCell ref="BO13:BP13"/>
    <mergeCell ref="BD21:BE21"/>
    <mergeCell ref="BF21:BQ21"/>
    <mergeCell ref="BE20:BH20"/>
    <mergeCell ref="BM22:BN22"/>
    <mergeCell ref="BP22:BQ22"/>
  </mergeCells>
  <phoneticPr fontId="1"/>
  <conditionalFormatting sqref="BD43:BH48">
    <cfRule type="expression" dxfId="102" priority="2">
      <formula>$BC$28="該当する"</formula>
    </cfRule>
  </conditionalFormatting>
  <conditionalFormatting sqref="BL43:BP48">
    <cfRule type="expression" dxfId="101" priority="3">
      <formula>$BK$28="該当する"</formula>
    </cfRule>
  </conditionalFormatting>
  <conditionalFormatting sqref="AV43:AZ48">
    <cfRule type="expression" dxfId="100" priority="1">
      <formula>$AU$28="有"</formula>
    </cfRule>
  </conditionalFormatting>
  <dataValidations count="2">
    <dataValidation type="list" allowBlank="1" showInputMessage="1" showErrorMessage="1" sqref="BD43:BR48" xr:uid="{FE255C34-16DE-42F0-BAF3-E935D22D3B42}">
      <formula1>"該当しない,該当する"</formula1>
    </dataValidation>
    <dataValidation type="list" allowBlank="1" showInputMessage="1" showErrorMessage="1" sqref="AV43:BC48" xr:uid="{CC1D58E9-967C-4FEA-A966-2A1A05360289}">
      <formula1>"有,無"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99FF"/>
  </sheetPr>
  <dimension ref="A1:CG386"/>
  <sheetViews>
    <sheetView showGridLines="0" view="pageBreakPreview" zoomScale="50" zoomScaleNormal="55" zoomScaleSheetLayoutView="50" workbookViewId="0"/>
  </sheetViews>
  <sheetFormatPr defaultRowHeight="13.5" x14ac:dyDescent="0.15"/>
  <cols>
    <col min="1" max="1" width="2.75" customWidth="1"/>
    <col min="2" max="70" width="2.625" customWidth="1"/>
    <col min="71" max="72" width="2.75" customWidth="1"/>
  </cols>
  <sheetData>
    <row r="1" spans="1:83" ht="28.5" x14ac:dyDescent="0.15">
      <c r="A1" s="30"/>
      <c r="B1" s="31" t="s">
        <v>128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8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</row>
    <row r="2" spans="1:83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18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</row>
    <row r="3" spans="1:83" ht="21" x14ac:dyDescent="0.15">
      <c r="A3" s="24"/>
      <c r="B3" s="30"/>
      <c r="C3" s="4"/>
      <c r="E3" s="4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</row>
    <row r="4" spans="1:83" ht="21" x14ac:dyDescent="0.15">
      <c r="A4" s="24"/>
      <c r="B4" s="30"/>
      <c r="C4" s="4"/>
      <c r="E4" s="4"/>
      <c r="AC4" s="4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</row>
    <row r="5" spans="1:83" ht="21" x14ac:dyDescent="0.15">
      <c r="A5" s="24"/>
      <c r="B5" s="30"/>
      <c r="C5" s="4"/>
      <c r="E5" s="4"/>
      <c r="AC5" s="4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</row>
    <row r="6" spans="1:83" ht="21" x14ac:dyDescent="0.15">
      <c r="A6" s="24"/>
      <c r="B6" s="30"/>
      <c r="C6" s="4"/>
      <c r="E6" s="4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</row>
    <row r="7" spans="1:83" ht="21" x14ac:dyDescent="0.15">
      <c r="A7" s="24"/>
      <c r="B7" s="30"/>
      <c r="C7" s="4"/>
      <c r="E7" s="4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</row>
    <row r="8" spans="1:83" ht="21" x14ac:dyDescent="0.15">
      <c r="A8" s="24"/>
      <c r="B8" s="30"/>
      <c r="E8" s="4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</row>
    <row r="9" spans="1:83" ht="21" x14ac:dyDescent="0.15">
      <c r="A9" s="24"/>
      <c r="B9" s="30"/>
      <c r="C9" s="4"/>
      <c r="E9" s="4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</row>
    <row r="10" spans="1:83" ht="21" x14ac:dyDescent="0.15">
      <c r="A10" s="24"/>
      <c r="B10" s="30"/>
      <c r="C10" s="4"/>
      <c r="E10" s="4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</row>
    <row r="11" spans="1:83" ht="21" x14ac:dyDescent="0.15">
      <c r="A11" s="24"/>
      <c r="B11" s="30"/>
      <c r="C11" s="4"/>
      <c r="E11" s="4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</row>
    <row r="12" spans="1:83" ht="21" x14ac:dyDescent="0.15">
      <c r="A12" s="30"/>
      <c r="B12" s="33"/>
      <c r="E12" s="4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</row>
    <row r="13" spans="1:83" ht="21" x14ac:dyDescent="0.15">
      <c r="A13" s="24"/>
      <c r="B13" s="30"/>
      <c r="C13" s="4"/>
      <c r="E13" s="4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</row>
    <row r="14" spans="1:83" ht="15" customHeight="1" x14ac:dyDescent="0.15">
      <c r="A14" s="30"/>
      <c r="B14" s="3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18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ht="15" customHeight="1" x14ac:dyDescent="0.15">
      <c r="A15" s="30"/>
      <c r="B15" s="33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18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ht="13.5" customHeight="1" x14ac:dyDescent="0.15">
      <c r="A16" s="30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6"/>
      <c r="BL16" s="36"/>
      <c r="BM16" s="35"/>
      <c r="BN16" s="35"/>
      <c r="BO16" s="37"/>
      <c r="BP16" s="37"/>
      <c r="BQ16" s="35"/>
      <c r="BR16" s="35"/>
      <c r="BS16" s="38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ht="21.75" customHeight="1" x14ac:dyDescent="0.15">
      <c r="A17" s="30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1"/>
      <c r="AX17" s="41"/>
      <c r="AY17" s="41"/>
      <c r="AZ17" s="41"/>
      <c r="BA17" s="41"/>
      <c r="BB17" s="41"/>
      <c r="BC17" s="42" t="s">
        <v>113</v>
      </c>
      <c r="BD17" s="106"/>
      <c r="BE17" s="183">
        <v>2022</v>
      </c>
      <c r="BF17" s="183"/>
      <c r="BG17" s="183"/>
      <c r="BH17" s="183"/>
      <c r="BI17" s="361" t="s">
        <v>1</v>
      </c>
      <c r="BJ17" s="361"/>
      <c r="BK17" s="701" t="s">
        <v>108</v>
      </c>
      <c r="BL17" s="701"/>
      <c r="BM17" s="361" t="s">
        <v>3</v>
      </c>
      <c r="BN17" s="361"/>
      <c r="BO17" s="701" t="s">
        <v>109</v>
      </c>
      <c r="BP17" s="701"/>
      <c r="BQ17" s="44" t="s">
        <v>4</v>
      </c>
      <c r="BR17" s="43"/>
      <c r="BS17" s="28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2" customFormat="1" ht="21.75" customHeight="1" x14ac:dyDescent="0.15">
      <c r="A18" s="45"/>
      <c r="B18" s="46"/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736" t="s">
        <v>49</v>
      </c>
      <c r="AC18" s="737"/>
      <c r="AD18" s="737"/>
      <c r="AE18" s="737"/>
      <c r="AF18" s="737"/>
      <c r="AG18" s="737"/>
      <c r="AH18" s="737"/>
      <c r="AI18" s="737"/>
      <c r="AJ18" s="737"/>
      <c r="AK18" s="737"/>
      <c r="AL18" s="737"/>
      <c r="AM18" s="737"/>
      <c r="AN18" s="737"/>
      <c r="AO18" s="737"/>
      <c r="AP18" s="737"/>
      <c r="AQ18" s="737"/>
      <c r="AR18" s="737"/>
      <c r="AS18" s="737"/>
      <c r="AT18" s="48"/>
      <c r="AU18" s="48"/>
      <c r="AV18" s="48"/>
      <c r="AW18" s="41"/>
      <c r="AX18" s="41"/>
      <c r="AY18" s="41"/>
      <c r="AZ18" s="41"/>
      <c r="BA18" s="41"/>
      <c r="BB18" s="41"/>
      <c r="BC18" s="42" t="s">
        <v>5</v>
      </c>
      <c r="BD18" s="180" t="s">
        <v>136</v>
      </c>
      <c r="BE18" s="180"/>
      <c r="BF18" s="180"/>
      <c r="BG18" s="180"/>
      <c r="BH18" s="180"/>
      <c r="BI18" s="180"/>
      <c r="BJ18" s="180"/>
      <c r="BK18" s="738" t="s">
        <v>115</v>
      </c>
      <c r="BL18" s="738"/>
      <c r="BM18" s="738"/>
      <c r="BN18" s="738"/>
      <c r="BO18" s="738"/>
      <c r="BP18" s="738"/>
      <c r="BQ18" s="738"/>
      <c r="BR18" s="738"/>
      <c r="BS18" s="49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</row>
    <row r="19" spans="1:83" ht="22.15" customHeight="1" x14ac:dyDescent="0.15">
      <c r="A19" s="30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737"/>
      <c r="AT19" s="40"/>
      <c r="AU19" s="40"/>
      <c r="AV19" s="40"/>
      <c r="AW19" s="41"/>
      <c r="AX19" s="41"/>
      <c r="AY19" s="41"/>
      <c r="AZ19" s="41"/>
      <c r="BA19" s="41"/>
      <c r="BB19" s="41"/>
      <c r="BC19" s="41"/>
      <c r="BD19" s="44"/>
      <c r="BE19" s="43"/>
      <c r="BF19" s="43"/>
      <c r="BG19" s="43"/>
      <c r="BH19" s="43"/>
      <c r="BI19" s="50"/>
      <c r="BJ19" s="51"/>
      <c r="BK19" s="25"/>
      <c r="BL19" s="106" t="s">
        <v>6</v>
      </c>
      <c r="BM19" s="701">
        <v>1</v>
      </c>
      <c r="BN19" s="701"/>
      <c r="BO19" s="110" t="s">
        <v>7</v>
      </c>
      <c r="BP19" s="701">
        <f>IF(K30="","",K30)</f>
        <v>2</v>
      </c>
      <c r="BQ19" s="701"/>
      <c r="BR19" s="106" t="s">
        <v>8</v>
      </c>
      <c r="BS19" s="28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11" customFormat="1" ht="24" x14ac:dyDescent="0.15">
      <c r="A20" s="52"/>
      <c r="B20" s="53"/>
      <c r="C20" s="386" t="s">
        <v>103</v>
      </c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87"/>
      <c r="AP20" s="387"/>
      <c r="AQ20" s="387"/>
      <c r="AR20" s="387"/>
      <c r="AS20" s="387"/>
      <c r="AT20" s="387"/>
      <c r="AU20" s="387"/>
      <c r="AV20" s="387"/>
      <c r="AW20" s="387"/>
      <c r="AX20" s="387"/>
      <c r="AY20" s="387"/>
      <c r="AZ20" s="387"/>
      <c r="BA20" s="387"/>
      <c r="BB20" s="387"/>
      <c r="BC20" s="387"/>
      <c r="BD20" s="387"/>
      <c r="BE20" s="387"/>
      <c r="BF20" s="387"/>
      <c r="BG20" s="387"/>
      <c r="BH20" s="387"/>
      <c r="BI20" s="387"/>
      <c r="BJ20" s="387"/>
      <c r="BK20" s="387"/>
      <c r="BL20" s="387"/>
      <c r="BM20" s="387"/>
      <c r="BN20" s="387"/>
      <c r="BO20" s="387"/>
      <c r="BP20" s="387"/>
      <c r="BQ20" s="387"/>
      <c r="BR20" s="387"/>
      <c r="BS20" s="388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</row>
    <row r="21" spans="1:83" s="11" customFormat="1" ht="24" x14ac:dyDescent="0.15">
      <c r="A21" s="52"/>
      <c r="B21" s="53"/>
      <c r="C21" s="386" t="s">
        <v>53</v>
      </c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387"/>
      <c r="AO21" s="387"/>
      <c r="AP21" s="387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8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</row>
    <row r="22" spans="1:83" s="4" customFormat="1" ht="24" x14ac:dyDescent="0.15">
      <c r="A22" s="24"/>
      <c r="B22" s="54"/>
      <c r="C22" s="386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7"/>
      <c r="BI22" s="387"/>
      <c r="BJ22" s="387"/>
      <c r="BK22" s="387"/>
      <c r="BL22" s="387"/>
      <c r="BM22" s="387"/>
      <c r="BN22" s="387"/>
      <c r="BO22" s="387"/>
      <c r="BP22" s="387"/>
      <c r="BQ22" s="387"/>
      <c r="BR22" s="387"/>
      <c r="BS22" s="388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</row>
    <row r="23" spans="1:83" s="6" customFormat="1" ht="12" customHeight="1" x14ac:dyDescent="0.15">
      <c r="A23" s="55"/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9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</row>
    <row r="24" spans="1:83" s="6" customFormat="1" ht="17.25" customHeight="1" x14ac:dyDescent="0.15">
      <c r="A24" s="55"/>
      <c r="B24" s="56"/>
      <c r="C24" s="239" t="s">
        <v>9</v>
      </c>
      <c r="D24" s="240"/>
      <c r="E24" s="240"/>
      <c r="F24" s="240"/>
      <c r="G24" s="240"/>
      <c r="H24" s="240"/>
      <c r="I24" s="240"/>
      <c r="J24" s="241"/>
      <c r="K24" s="666" t="s">
        <v>106</v>
      </c>
      <c r="L24" s="666"/>
      <c r="M24" s="666"/>
      <c r="N24" s="666"/>
      <c r="O24" s="666"/>
      <c r="P24" s="666"/>
      <c r="Q24" s="666"/>
      <c r="R24" s="666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666"/>
      <c r="AH24" s="666"/>
      <c r="AI24" s="666"/>
      <c r="AJ24" s="666"/>
      <c r="AK24" s="666"/>
      <c r="AL24" s="666"/>
      <c r="AM24" s="666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60"/>
      <c r="BK24" s="61"/>
      <c r="BL24" s="61"/>
      <c r="BM24" s="58"/>
      <c r="BN24" s="58"/>
      <c r="BO24" s="58"/>
      <c r="BP24" s="58"/>
      <c r="BQ24" s="58"/>
      <c r="BR24" s="61"/>
      <c r="BS24" s="59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</row>
    <row r="25" spans="1:83" s="6" customFormat="1" ht="17.25" customHeight="1" x14ac:dyDescent="0.15">
      <c r="A25" s="55"/>
      <c r="B25" s="56"/>
      <c r="C25" s="245"/>
      <c r="D25" s="246"/>
      <c r="E25" s="246"/>
      <c r="F25" s="246"/>
      <c r="G25" s="246"/>
      <c r="H25" s="246"/>
      <c r="I25" s="246"/>
      <c r="J25" s="247"/>
      <c r="K25" s="666"/>
      <c r="L25" s="666"/>
      <c r="M25" s="666"/>
      <c r="N25" s="666"/>
      <c r="O25" s="666"/>
      <c r="P25" s="666"/>
      <c r="Q25" s="666"/>
      <c r="R25" s="666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6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60"/>
      <c r="BK25" s="60"/>
      <c r="BL25" s="60"/>
      <c r="BM25" s="58"/>
      <c r="BN25" s="58"/>
      <c r="BO25" s="58"/>
      <c r="BP25" s="58"/>
      <c r="BQ25" s="58"/>
      <c r="BR25" s="60"/>
      <c r="BS25" s="59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</row>
    <row r="26" spans="1:83" ht="17.25" customHeight="1" x14ac:dyDescent="0.15">
      <c r="A26" s="30"/>
      <c r="B26" s="39"/>
      <c r="C26" s="239" t="s">
        <v>11</v>
      </c>
      <c r="D26" s="240"/>
      <c r="E26" s="240"/>
      <c r="F26" s="240"/>
      <c r="G26" s="240"/>
      <c r="H26" s="240"/>
      <c r="I26" s="240"/>
      <c r="J26" s="241"/>
      <c r="K26" s="666" t="s">
        <v>107</v>
      </c>
      <c r="L26" s="666"/>
      <c r="M26" s="666"/>
      <c r="N26" s="666"/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40"/>
      <c r="BE26" s="40"/>
      <c r="BF26" s="40"/>
      <c r="BG26" s="40"/>
      <c r="BH26" s="40"/>
      <c r="BI26" s="58"/>
      <c r="BJ26" s="60"/>
      <c r="BK26" s="60"/>
      <c r="BL26" s="60"/>
      <c r="BM26" s="40"/>
      <c r="BN26" s="40"/>
      <c r="BO26" s="40"/>
      <c r="BP26" s="40"/>
      <c r="BQ26" s="40"/>
      <c r="BR26" s="60"/>
      <c r="BS26" s="62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</row>
    <row r="27" spans="1:83" ht="17.25" customHeight="1" x14ac:dyDescent="0.15">
      <c r="A27" s="30"/>
      <c r="B27" s="39"/>
      <c r="C27" s="245"/>
      <c r="D27" s="246"/>
      <c r="E27" s="246"/>
      <c r="F27" s="246"/>
      <c r="G27" s="246"/>
      <c r="H27" s="246"/>
      <c r="I27" s="246"/>
      <c r="J27" s="247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40"/>
      <c r="BE27" s="40"/>
      <c r="BF27" s="40"/>
      <c r="BG27" s="40"/>
      <c r="BH27" s="40"/>
      <c r="BI27" s="58"/>
      <c r="BJ27" s="60"/>
      <c r="BK27" s="60"/>
      <c r="BL27" s="60"/>
      <c r="BM27" s="40"/>
      <c r="BN27" s="40"/>
      <c r="BO27" s="40"/>
      <c r="BP27" s="40"/>
      <c r="BQ27" s="40"/>
      <c r="BR27" s="60"/>
      <c r="BS27" s="62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</row>
    <row r="28" spans="1:83" ht="17.25" customHeight="1" x14ac:dyDescent="0.15">
      <c r="A28" s="30"/>
      <c r="B28" s="39"/>
      <c r="C28" s="239" t="s">
        <v>13</v>
      </c>
      <c r="D28" s="240"/>
      <c r="E28" s="240"/>
      <c r="F28" s="240"/>
      <c r="G28" s="240"/>
      <c r="H28" s="240"/>
      <c r="I28" s="240"/>
      <c r="J28" s="241"/>
      <c r="K28" s="666" t="s">
        <v>14</v>
      </c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60"/>
      <c r="BK28" s="60"/>
      <c r="BL28" s="60"/>
      <c r="BM28" s="60"/>
      <c r="BN28" s="60"/>
      <c r="BO28" s="60"/>
      <c r="BP28" s="60"/>
      <c r="BQ28" s="60"/>
      <c r="BR28" s="60"/>
      <c r="BS28" s="62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</row>
    <row r="29" spans="1:83" ht="17.25" customHeight="1" x14ac:dyDescent="0.15">
      <c r="A29" s="30"/>
      <c r="B29" s="39"/>
      <c r="C29" s="245"/>
      <c r="D29" s="246"/>
      <c r="E29" s="246"/>
      <c r="F29" s="246"/>
      <c r="G29" s="246"/>
      <c r="H29" s="246"/>
      <c r="I29" s="246"/>
      <c r="J29" s="247"/>
      <c r="K29" s="666"/>
      <c r="L29" s="666"/>
      <c r="M29" s="666"/>
      <c r="N29" s="666"/>
      <c r="O29" s="666"/>
      <c r="P29" s="666"/>
      <c r="Q29" s="666"/>
      <c r="R29" s="666"/>
      <c r="S29" s="666"/>
      <c r="T29" s="666"/>
      <c r="U29" s="666"/>
      <c r="V29" s="666"/>
      <c r="W29" s="666"/>
      <c r="X29" s="666"/>
      <c r="Y29" s="666"/>
      <c r="Z29" s="666"/>
      <c r="AA29" s="666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58"/>
      <c r="AO29" s="40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60"/>
      <c r="BK29" s="60"/>
      <c r="BL29" s="60"/>
      <c r="BM29" s="60"/>
      <c r="BN29" s="60"/>
      <c r="BO29" s="60"/>
      <c r="BP29" s="60"/>
      <c r="BQ29" s="60"/>
      <c r="BR29" s="60"/>
      <c r="BS29" s="62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</row>
    <row r="30" spans="1:83" s="6" customFormat="1" ht="17.25" customHeight="1" x14ac:dyDescent="0.15">
      <c r="A30" s="55"/>
      <c r="B30" s="56"/>
      <c r="C30" s="324" t="s">
        <v>15</v>
      </c>
      <c r="D30" s="324"/>
      <c r="E30" s="324"/>
      <c r="F30" s="324"/>
      <c r="G30" s="324"/>
      <c r="H30" s="324"/>
      <c r="I30" s="324"/>
      <c r="J30" s="324"/>
      <c r="K30" s="666">
        <v>2</v>
      </c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40"/>
      <c r="AO30" s="58"/>
      <c r="AP30" s="58"/>
      <c r="AQ30" s="58"/>
      <c r="AR30" s="58"/>
      <c r="AS30" s="58"/>
      <c r="AT30" s="58"/>
      <c r="AU30" s="667" t="s">
        <v>54</v>
      </c>
      <c r="AV30" s="668"/>
      <c r="AW30" s="668"/>
      <c r="AX30" s="668"/>
      <c r="AY30" s="668"/>
      <c r="AZ30" s="669"/>
      <c r="BA30" s="676">
        <f>AU88</f>
        <v>25200000</v>
      </c>
      <c r="BB30" s="677"/>
      <c r="BC30" s="677"/>
      <c r="BD30" s="677"/>
      <c r="BE30" s="677"/>
      <c r="BF30" s="677"/>
      <c r="BG30" s="677"/>
      <c r="BH30" s="677"/>
      <c r="BI30" s="677"/>
      <c r="BJ30" s="677"/>
      <c r="BK30" s="677"/>
      <c r="BL30" s="677"/>
      <c r="BM30" s="678"/>
      <c r="BN30" s="685" t="s">
        <v>55</v>
      </c>
      <c r="BO30" s="686"/>
      <c r="BP30" s="686"/>
      <c r="BQ30" s="687"/>
      <c r="BR30" s="60"/>
      <c r="BS30" s="59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</row>
    <row r="31" spans="1:83" s="6" customFormat="1" ht="17.25" customHeight="1" x14ac:dyDescent="0.15">
      <c r="A31" s="55"/>
      <c r="B31" s="56"/>
      <c r="C31" s="324"/>
      <c r="D31" s="324"/>
      <c r="E31" s="324"/>
      <c r="F31" s="324"/>
      <c r="G31" s="324"/>
      <c r="H31" s="324"/>
      <c r="I31" s="324"/>
      <c r="J31" s="324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40"/>
      <c r="AO31" s="58"/>
      <c r="AP31" s="58"/>
      <c r="AQ31" s="58"/>
      <c r="AR31" s="58"/>
      <c r="AS31" s="58"/>
      <c r="AT31" s="58"/>
      <c r="AU31" s="670"/>
      <c r="AV31" s="671"/>
      <c r="AW31" s="671"/>
      <c r="AX31" s="671"/>
      <c r="AY31" s="671"/>
      <c r="AZ31" s="672"/>
      <c r="BA31" s="679"/>
      <c r="BB31" s="680"/>
      <c r="BC31" s="680"/>
      <c r="BD31" s="680"/>
      <c r="BE31" s="680"/>
      <c r="BF31" s="680"/>
      <c r="BG31" s="680"/>
      <c r="BH31" s="680"/>
      <c r="BI31" s="680"/>
      <c r="BJ31" s="680"/>
      <c r="BK31" s="680"/>
      <c r="BL31" s="680"/>
      <c r="BM31" s="681"/>
      <c r="BN31" s="688"/>
      <c r="BO31" s="689"/>
      <c r="BP31" s="689"/>
      <c r="BQ31" s="690"/>
      <c r="BR31" s="60"/>
      <c r="BS31" s="59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</row>
    <row r="32" spans="1:83" ht="17.25" customHeight="1" x14ac:dyDescent="0.15">
      <c r="A32" s="30"/>
      <c r="B32" s="39"/>
      <c r="C32" s="239" t="s">
        <v>16</v>
      </c>
      <c r="D32" s="240"/>
      <c r="E32" s="240"/>
      <c r="F32" s="240"/>
      <c r="G32" s="240"/>
      <c r="H32" s="240"/>
      <c r="I32" s="240"/>
      <c r="J32" s="241"/>
      <c r="K32" s="694">
        <v>1</v>
      </c>
      <c r="L32" s="695"/>
      <c r="M32" s="695"/>
      <c r="N32" s="695"/>
      <c r="O32" s="695"/>
      <c r="P32" s="695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695"/>
      <c r="AG32" s="695"/>
      <c r="AH32" s="695"/>
      <c r="AI32" s="695"/>
      <c r="AJ32" s="695"/>
      <c r="AK32" s="695"/>
      <c r="AL32" s="695"/>
      <c r="AM32" s="696"/>
      <c r="AN32" s="58"/>
      <c r="AO32" s="58"/>
      <c r="AP32" s="58"/>
      <c r="AQ32" s="58"/>
      <c r="AR32" s="58"/>
      <c r="AS32" s="58"/>
      <c r="AT32" s="58"/>
      <c r="AU32" s="670"/>
      <c r="AV32" s="671"/>
      <c r="AW32" s="671"/>
      <c r="AX32" s="671"/>
      <c r="AY32" s="671"/>
      <c r="AZ32" s="672"/>
      <c r="BA32" s="679"/>
      <c r="BB32" s="680"/>
      <c r="BC32" s="680"/>
      <c r="BD32" s="680"/>
      <c r="BE32" s="680"/>
      <c r="BF32" s="680"/>
      <c r="BG32" s="680"/>
      <c r="BH32" s="680"/>
      <c r="BI32" s="680"/>
      <c r="BJ32" s="680"/>
      <c r="BK32" s="680"/>
      <c r="BL32" s="680"/>
      <c r="BM32" s="681"/>
      <c r="BN32" s="688"/>
      <c r="BO32" s="689"/>
      <c r="BP32" s="689"/>
      <c r="BQ32" s="690"/>
      <c r="BR32" s="60"/>
      <c r="BS32" s="62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</row>
    <row r="33" spans="1:83" ht="17.25" customHeight="1" x14ac:dyDescent="0.15">
      <c r="A33" s="30"/>
      <c r="B33" s="39"/>
      <c r="C33" s="245"/>
      <c r="D33" s="246"/>
      <c r="E33" s="246"/>
      <c r="F33" s="246"/>
      <c r="G33" s="246"/>
      <c r="H33" s="246"/>
      <c r="I33" s="246"/>
      <c r="J33" s="247"/>
      <c r="K33" s="697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8"/>
      <c r="AI33" s="698"/>
      <c r="AJ33" s="698"/>
      <c r="AK33" s="698"/>
      <c r="AL33" s="698"/>
      <c r="AM33" s="699"/>
      <c r="AN33" s="58"/>
      <c r="AO33" s="58"/>
      <c r="AP33" s="58"/>
      <c r="AQ33" s="58"/>
      <c r="AR33" s="58"/>
      <c r="AS33" s="58"/>
      <c r="AT33" s="58"/>
      <c r="AU33" s="673"/>
      <c r="AV33" s="674"/>
      <c r="AW33" s="674"/>
      <c r="AX33" s="674"/>
      <c r="AY33" s="674"/>
      <c r="AZ33" s="675"/>
      <c r="BA33" s="682"/>
      <c r="BB33" s="683"/>
      <c r="BC33" s="683"/>
      <c r="BD33" s="683"/>
      <c r="BE33" s="683"/>
      <c r="BF33" s="683"/>
      <c r="BG33" s="683"/>
      <c r="BH33" s="683"/>
      <c r="BI33" s="683"/>
      <c r="BJ33" s="683"/>
      <c r="BK33" s="683"/>
      <c r="BL33" s="683"/>
      <c r="BM33" s="684"/>
      <c r="BN33" s="691"/>
      <c r="BO33" s="692"/>
      <c r="BP33" s="692"/>
      <c r="BQ33" s="693"/>
      <c r="BR33" s="61"/>
      <c r="BS33" s="62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</row>
    <row r="34" spans="1:83" ht="7.5" customHeight="1" x14ac:dyDescent="0.15">
      <c r="A34" s="30"/>
      <c r="B34" s="39"/>
      <c r="C34" s="63"/>
      <c r="D34" s="63"/>
      <c r="E34" s="63"/>
      <c r="F34" s="63"/>
      <c r="G34" s="63"/>
      <c r="H34" s="63"/>
      <c r="I34" s="63"/>
      <c r="J34" s="63"/>
      <c r="K34" s="64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66"/>
      <c r="BO34" s="58"/>
      <c r="BP34" s="66"/>
      <c r="BQ34" s="58"/>
      <c r="BR34" s="58"/>
      <c r="BS34" s="62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</row>
    <row r="35" spans="1:83" ht="7.5" customHeight="1" x14ac:dyDescent="0.15">
      <c r="A35" s="30"/>
      <c r="B35" s="67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8"/>
      <c r="BP35" s="68"/>
      <c r="BQ35" s="68"/>
      <c r="BR35" s="68"/>
      <c r="BS35" s="62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</row>
    <row r="36" spans="1:83" ht="13.5" customHeight="1" x14ac:dyDescent="0.15">
      <c r="A36" s="30"/>
      <c r="B36" s="39"/>
      <c r="C36" s="239" t="s">
        <v>56</v>
      </c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1"/>
      <c r="BS36" s="62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  <row r="37" spans="1:83" ht="13.5" customHeight="1" x14ac:dyDescent="0.15">
      <c r="A37" s="30"/>
      <c r="B37" s="39"/>
      <c r="C37" s="242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4"/>
      <c r="BS37" s="62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</row>
    <row r="38" spans="1:83" ht="13.5" customHeight="1" x14ac:dyDescent="0.15">
      <c r="A38" s="30"/>
      <c r="B38" s="39"/>
      <c r="C38" s="245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7"/>
      <c r="BS38" s="62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</row>
    <row r="39" spans="1:83" s="10" customFormat="1" x14ac:dyDescent="0.15">
      <c r="A39" s="6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2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</row>
    <row r="40" spans="1:83" ht="13.5" customHeight="1" x14ac:dyDescent="0.15">
      <c r="A40" s="30"/>
      <c r="B40" s="39"/>
      <c r="C40" s="458" t="s">
        <v>57</v>
      </c>
      <c r="D40" s="459"/>
      <c r="E40" s="460"/>
      <c r="F40" s="467" t="s">
        <v>58</v>
      </c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9"/>
      <c r="S40" s="40"/>
      <c r="T40" s="40"/>
      <c r="U40" s="526">
        <f>U43+U46</f>
        <v>120</v>
      </c>
      <c r="V40" s="527"/>
      <c r="W40" s="527"/>
      <c r="X40" s="527"/>
      <c r="Y40" s="527"/>
      <c r="Z40" s="527"/>
      <c r="AA40" s="527"/>
      <c r="AB40" s="527"/>
      <c r="AC40" s="527"/>
      <c r="AD40" s="527"/>
      <c r="AE40" s="527"/>
      <c r="AF40" s="527"/>
      <c r="AG40" s="527"/>
      <c r="AH40" s="527"/>
      <c r="AI40" s="527"/>
      <c r="AJ40" s="527"/>
      <c r="AK40" s="527"/>
      <c r="AL40" s="527"/>
      <c r="AM40" s="527"/>
      <c r="AN40" s="528"/>
      <c r="AO40" s="485" t="s">
        <v>59</v>
      </c>
      <c r="AP40" s="486"/>
      <c r="AQ40" s="487"/>
      <c r="AR40" s="40"/>
      <c r="AS40" s="40"/>
      <c r="AT40" s="69"/>
      <c r="AU40" s="458" t="s">
        <v>125</v>
      </c>
      <c r="AV40" s="459"/>
      <c r="AW40" s="460"/>
      <c r="AX40" s="467" t="s">
        <v>124</v>
      </c>
      <c r="AY40" s="468"/>
      <c r="AZ40" s="468"/>
      <c r="BA40" s="468"/>
      <c r="BB40" s="468"/>
      <c r="BC40" s="468"/>
      <c r="BD40" s="468"/>
      <c r="BE40" s="468"/>
      <c r="BF40" s="468"/>
      <c r="BG40" s="469"/>
      <c r="BH40" s="476">
        <v>66</v>
      </c>
      <c r="BI40" s="477"/>
      <c r="BJ40" s="477"/>
      <c r="BK40" s="477"/>
      <c r="BL40" s="477"/>
      <c r="BM40" s="477"/>
      <c r="BN40" s="477"/>
      <c r="BO40" s="478"/>
      <c r="BP40" s="485" t="s">
        <v>59</v>
      </c>
      <c r="BQ40" s="486"/>
      <c r="BR40" s="487"/>
      <c r="BS40" s="62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</row>
    <row r="41" spans="1:83" ht="13.5" customHeight="1" x14ac:dyDescent="0.15">
      <c r="A41" s="30"/>
      <c r="B41" s="39"/>
      <c r="C41" s="461"/>
      <c r="D41" s="462"/>
      <c r="E41" s="463"/>
      <c r="F41" s="470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2"/>
      <c r="S41" s="40"/>
      <c r="T41" s="40"/>
      <c r="U41" s="529"/>
      <c r="V41" s="530"/>
      <c r="W41" s="530"/>
      <c r="X41" s="530"/>
      <c r="Y41" s="530"/>
      <c r="Z41" s="530"/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1"/>
      <c r="AO41" s="488"/>
      <c r="AP41" s="489"/>
      <c r="AQ41" s="490"/>
      <c r="AR41" s="70"/>
      <c r="AS41" s="40"/>
      <c r="AT41" s="69"/>
      <c r="AU41" s="461"/>
      <c r="AV41" s="462"/>
      <c r="AW41" s="463"/>
      <c r="AX41" s="470"/>
      <c r="AY41" s="471"/>
      <c r="AZ41" s="471"/>
      <c r="BA41" s="471"/>
      <c r="BB41" s="471"/>
      <c r="BC41" s="471"/>
      <c r="BD41" s="471"/>
      <c r="BE41" s="471"/>
      <c r="BF41" s="471"/>
      <c r="BG41" s="472"/>
      <c r="BH41" s="479"/>
      <c r="BI41" s="480"/>
      <c r="BJ41" s="480"/>
      <c r="BK41" s="480"/>
      <c r="BL41" s="480"/>
      <c r="BM41" s="480"/>
      <c r="BN41" s="480"/>
      <c r="BO41" s="481"/>
      <c r="BP41" s="488"/>
      <c r="BQ41" s="489"/>
      <c r="BR41" s="490"/>
      <c r="BS41" s="62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</row>
    <row r="42" spans="1:83" ht="13.5" customHeight="1" x14ac:dyDescent="0.15">
      <c r="A42" s="30"/>
      <c r="B42" s="39"/>
      <c r="C42" s="464"/>
      <c r="D42" s="465"/>
      <c r="E42" s="466"/>
      <c r="F42" s="473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5"/>
      <c r="S42" s="40"/>
      <c r="T42" s="40"/>
      <c r="U42" s="660"/>
      <c r="V42" s="661"/>
      <c r="W42" s="661"/>
      <c r="X42" s="661"/>
      <c r="Y42" s="661"/>
      <c r="Z42" s="661"/>
      <c r="AA42" s="661"/>
      <c r="AB42" s="661"/>
      <c r="AC42" s="661"/>
      <c r="AD42" s="661"/>
      <c r="AE42" s="661"/>
      <c r="AF42" s="661"/>
      <c r="AG42" s="661"/>
      <c r="AH42" s="661"/>
      <c r="AI42" s="661"/>
      <c r="AJ42" s="661"/>
      <c r="AK42" s="661"/>
      <c r="AL42" s="661"/>
      <c r="AM42" s="661"/>
      <c r="AN42" s="662"/>
      <c r="AO42" s="663"/>
      <c r="AP42" s="664"/>
      <c r="AQ42" s="665"/>
      <c r="AR42" s="40"/>
      <c r="AS42" s="40"/>
      <c r="AT42" s="69"/>
      <c r="AU42" s="464"/>
      <c r="AV42" s="465"/>
      <c r="AW42" s="466"/>
      <c r="AX42" s="473"/>
      <c r="AY42" s="474"/>
      <c r="AZ42" s="474"/>
      <c r="BA42" s="474"/>
      <c r="BB42" s="474"/>
      <c r="BC42" s="474"/>
      <c r="BD42" s="474"/>
      <c r="BE42" s="474"/>
      <c r="BF42" s="474"/>
      <c r="BG42" s="475"/>
      <c r="BH42" s="482"/>
      <c r="BI42" s="483"/>
      <c r="BJ42" s="483"/>
      <c r="BK42" s="483"/>
      <c r="BL42" s="483"/>
      <c r="BM42" s="483"/>
      <c r="BN42" s="483"/>
      <c r="BO42" s="484"/>
      <c r="BP42" s="491"/>
      <c r="BQ42" s="492"/>
      <c r="BR42" s="493"/>
      <c r="BS42" s="62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</row>
    <row r="43" spans="1:83" ht="13.5" customHeight="1" x14ac:dyDescent="0.15">
      <c r="A43" s="30"/>
      <c r="B43" s="39"/>
      <c r="C43" s="40"/>
      <c r="D43" s="40"/>
      <c r="E43" s="40"/>
      <c r="F43" s="458" t="s">
        <v>60</v>
      </c>
      <c r="G43" s="459"/>
      <c r="H43" s="460"/>
      <c r="I43" s="467" t="s">
        <v>61</v>
      </c>
      <c r="J43" s="468"/>
      <c r="K43" s="468"/>
      <c r="L43" s="468"/>
      <c r="M43" s="468"/>
      <c r="N43" s="468"/>
      <c r="O43" s="468"/>
      <c r="P43" s="468"/>
      <c r="Q43" s="468"/>
      <c r="R43" s="469"/>
      <c r="S43" s="40"/>
      <c r="T43" s="40"/>
      <c r="U43" s="654">
        <v>84</v>
      </c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/>
      <c r="AG43" s="655"/>
      <c r="AH43" s="655"/>
      <c r="AI43" s="655"/>
      <c r="AJ43" s="655"/>
      <c r="AK43" s="655"/>
      <c r="AL43" s="655"/>
      <c r="AM43" s="655"/>
      <c r="AN43" s="656"/>
      <c r="AO43" s="657" t="s">
        <v>59</v>
      </c>
      <c r="AP43" s="658"/>
      <c r="AQ43" s="659"/>
      <c r="AR43" s="40"/>
      <c r="AS43" s="40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2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</row>
    <row r="44" spans="1:83" ht="13.5" customHeight="1" x14ac:dyDescent="0.15">
      <c r="A44" s="30"/>
      <c r="B44" s="39"/>
      <c r="C44" s="40"/>
      <c r="D44" s="40"/>
      <c r="E44" s="40"/>
      <c r="F44" s="461"/>
      <c r="G44" s="462"/>
      <c r="H44" s="463"/>
      <c r="I44" s="470"/>
      <c r="J44" s="471"/>
      <c r="K44" s="471"/>
      <c r="L44" s="471"/>
      <c r="M44" s="471"/>
      <c r="N44" s="471"/>
      <c r="O44" s="471"/>
      <c r="P44" s="471"/>
      <c r="Q44" s="471"/>
      <c r="R44" s="472"/>
      <c r="S44" s="40"/>
      <c r="T44" s="40"/>
      <c r="U44" s="529"/>
      <c r="V44" s="530"/>
      <c r="W44" s="530"/>
      <c r="X44" s="530"/>
      <c r="Y44" s="530"/>
      <c r="Z44" s="530"/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0"/>
      <c r="AL44" s="530"/>
      <c r="AM44" s="530"/>
      <c r="AN44" s="531"/>
      <c r="AO44" s="488"/>
      <c r="AP44" s="489"/>
      <c r="AQ44" s="490"/>
      <c r="AR44" s="40"/>
      <c r="AS44" s="40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2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</row>
    <row r="45" spans="1:83" ht="13.5" customHeight="1" x14ac:dyDescent="0.15">
      <c r="A45" s="30"/>
      <c r="B45" s="39"/>
      <c r="C45" s="40"/>
      <c r="D45" s="40"/>
      <c r="E45" s="40"/>
      <c r="F45" s="464"/>
      <c r="G45" s="465"/>
      <c r="H45" s="466"/>
      <c r="I45" s="473"/>
      <c r="J45" s="474"/>
      <c r="K45" s="474"/>
      <c r="L45" s="474"/>
      <c r="M45" s="474"/>
      <c r="N45" s="474"/>
      <c r="O45" s="474"/>
      <c r="P45" s="474"/>
      <c r="Q45" s="474"/>
      <c r="R45" s="475"/>
      <c r="S45" s="40"/>
      <c r="T45" s="40"/>
      <c r="U45" s="660"/>
      <c r="V45" s="661"/>
      <c r="W45" s="661"/>
      <c r="X45" s="661"/>
      <c r="Y45" s="661"/>
      <c r="Z45" s="661"/>
      <c r="AA45" s="661"/>
      <c r="AB45" s="661"/>
      <c r="AC45" s="661"/>
      <c r="AD45" s="661"/>
      <c r="AE45" s="661"/>
      <c r="AF45" s="661"/>
      <c r="AG45" s="661"/>
      <c r="AH45" s="661"/>
      <c r="AI45" s="661"/>
      <c r="AJ45" s="661"/>
      <c r="AK45" s="661"/>
      <c r="AL45" s="661"/>
      <c r="AM45" s="661"/>
      <c r="AN45" s="662"/>
      <c r="AO45" s="663"/>
      <c r="AP45" s="664"/>
      <c r="AQ45" s="665"/>
      <c r="AR45" s="40"/>
      <c r="AS45" s="40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2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</row>
    <row r="46" spans="1:83" ht="13.5" customHeight="1" x14ac:dyDescent="0.15">
      <c r="A46" s="30"/>
      <c r="B46" s="39"/>
      <c r="C46" s="40"/>
      <c r="D46" s="40"/>
      <c r="E46" s="40"/>
      <c r="F46" s="458" t="s">
        <v>62</v>
      </c>
      <c r="G46" s="459"/>
      <c r="H46" s="460"/>
      <c r="I46" s="467" t="s">
        <v>63</v>
      </c>
      <c r="J46" s="468"/>
      <c r="K46" s="468"/>
      <c r="L46" s="468"/>
      <c r="M46" s="468"/>
      <c r="N46" s="468"/>
      <c r="O46" s="468"/>
      <c r="P46" s="468"/>
      <c r="Q46" s="468"/>
      <c r="R46" s="469"/>
      <c r="S46" s="40"/>
      <c r="T46" s="40"/>
      <c r="U46" s="654">
        <v>36</v>
      </c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  <c r="AM46" s="655"/>
      <c r="AN46" s="656"/>
      <c r="AO46" s="657" t="s">
        <v>59</v>
      </c>
      <c r="AP46" s="658"/>
      <c r="AQ46" s="659"/>
      <c r="AR46" s="40"/>
      <c r="AS46" s="40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2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</row>
    <row r="47" spans="1:83" ht="13.5" customHeight="1" x14ac:dyDescent="0.15">
      <c r="A47" s="30"/>
      <c r="B47" s="39"/>
      <c r="C47" s="40"/>
      <c r="D47" s="40"/>
      <c r="E47" s="40"/>
      <c r="F47" s="461"/>
      <c r="G47" s="462"/>
      <c r="H47" s="463"/>
      <c r="I47" s="470"/>
      <c r="J47" s="471"/>
      <c r="K47" s="471"/>
      <c r="L47" s="471"/>
      <c r="M47" s="471"/>
      <c r="N47" s="471"/>
      <c r="O47" s="471"/>
      <c r="P47" s="471"/>
      <c r="Q47" s="471"/>
      <c r="R47" s="472"/>
      <c r="S47" s="40"/>
      <c r="T47" s="40"/>
      <c r="U47" s="529"/>
      <c r="V47" s="530"/>
      <c r="W47" s="530"/>
      <c r="X47" s="530"/>
      <c r="Y47" s="530"/>
      <c r="Z47" s="530"/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1"/>
      <c r="AO47" s="488"/>
      <c r="AP47" s="489"/>
      <c r="AQ47" s="490"/>
      <c r="AR47" s="40"/>
      <c r="AS47" s="40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2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</row>
    <row r="48" spans="1:83" ht="13.5" customHeight="1" x14ac:dyDescent="0.15">
      <c r="A48" s="30"/>
      <c r="B48" s="39"/>
      <c r="C48" s="40"/>
      <c r="D48" s="40"/>
      <c r="E48" s="40"/>
      <c r="F48" s="464"/>
      <c r="G48" s="465"/>
      <c r="H48" s="466"/>
      <c r="I48" s="473"/>
      <c r="J48" s="474"/>
      <c r="K48" s="474"/>
      <c r="L48" s="474"/>
      <c r="M48" s="474"/>
      <c r="N48" s="474"/>
      <c r="O48" s="474"/>
      <c r="P48" s="474"/>
      <c r="Q48" s="474"/>
      <c r="R48" s="475"/>
      <c r="S48" s="40"/>
      <c r="T48" s="40"/>
      <c r="U48" s="532"/>
      <c r="V48" s="533"/>
      <c r="W48" s="533"/>
      <c r="X48" s="533"/>
      <c r="Y48" s="533"/>
      <c r="Z48" s="533"/>
      <c r="AA48" s="533"/>
      <c r="AB48" s="533"/>
      <c r="AC48" s="533"/>
      <c r="AD48" s="533"/>
      <c r="AE48" s="533"/>
      <c r="AF48" s="533"/>
      <c r="AG48" s="533"/>
      <c r="AH48" s="533"/>
      <c r="AI48" s="533"/>
      <c r="AJ48" s="533"/>
      <c r="AK48" s="533"/>
      <c r="AL48" s="533"/>
      <c r="AM48" s="533"/>
      <c r="AN48" s="534"/>
      <c r="AO48" s="491"/>
      <c r="AP48" s="492"/>
      <c r="AQ48" s="493"/>
      <c r="AR48" s="40"/>
      <c r="AS48" s="40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2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</row>
    <row r="49" spans="1:83" ht="13.5" customHeight="1" x14ac:dyDescent="0.15">
      <c r="A49" s="30"/>
      <c r="B49" s="39"/>
      <c r="C49" s="458" t="s">
        <v>64</v>
      </c>
      <c r="D49" s="459"/>
      <c r="E49" s="460"/>
      <c r="F49" s="505" t="s">
        <v>65</v>
      </c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40"/>
      <c r="T49" s="40"/>
      <c r="U49" s="526">
        <f>U52+U55</f>
        <v>30000000</v>
      </c>
      <c r="V49" s="527"/>
      <c r="W49" s="527"/>
      <c r="X49" s="527"/>
      <c r="Y49" s="527"/>
      <c r="Z49" s="527"/>
      <c r="AA49" s="527"/>
      <c r="AB49" s="527"/>
      <c r="AC49" s="527"/>
      <c r="AD49" s="527"/>
      <c r="AE49" s="527"/>
      <c r="AF49" s="527"/>
      <c r="AG49" s="527"/>
      <c r="AH49" s="527"/>
      <c r="AI49" s="527"/>
      <c r="AJ49" s="527"/>
      <c r="AK49" s="527"/>
      <c r="AL49" s="527"/>
      <c r="AM49" s="527"/>
      <c r="AN49" s="528"/>
      <c r="AO49" s="584" t="s">
        <v>55</v>
      </c>
      <c r="AP49" s="585"/>
      <c r="AQ49" s="586"/>
      <c r="AR49" s="40"/>
      <c r="AS49" s="40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2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</row>
    <row r="50" spans="1:83" ht="13.5" customHeight="1" x14ac:dyDescent="0.15">
      <c r="A50" s="30"/>
      <c r="B50" s="39"/>
      <c r="C50" s="461"/>
      <c r="D50" s="462"/>
      <c r="E50" s="463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40"/>
      <c r="T50" s="40"/>
      <c r="U50" s="529"/>
      <c r="V50" s="530"/>
      <c r="W50" s="530"/>
      <c r="X50" s="530"/>
      <c r="Y50" s="530"/>
      <c r="Z50" s="530"/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1"/>
      <c r="AO50" s="565"/>
      <c r="AP50" s="566"/>
      <c r="AQ50" s="567"/>
      <c r="AR50" s="40"/>
      <c r="AS50" s="40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2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</row>
    <row r="51" spans="1:83" x14ac:dyDescent="0.15">
      <c r="A51" s="30"/>
      <c r="B51" s="39"/>
      <c r="C51" s="464"/>
      <c r="D51" s="465"/>
      <c r="E51" s="466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40"/>
      <c r="T51" s="40"/>
      <c r="U51" s="660"/>
      <c r="V51" s="661"/>
      <c r="W51" s="661"/>
      <c r="X51" s="661"/>
      <c r="Y51" s="661"/>
      <c r="Z51" s="661"/>
      <c r="AA51" s="661"/>
      <c r="AB51" s="661"/>
      <c r="AC51" s="661"/>
      <c r="AD51" s="661"/>
      <c r="AE51" s="661"/>
      <c r="AF51" s="661"/>
      <c r="AG51" s="661"/>
      <c r="AH51" s="661"/>
      <c r="AI51" s="661"/>
      <c r="AJ51" s="661"/>
      <c r="AK51" s="661"/>
      <c r="AL51" s="661"/>
      <c r="AM51" s="661"/>
      <c r="AN51" s="662"/>
      <c r="AO51" s="565"/>
      <c r="AP51" s="566"/>
      <c r="AQ51" s="567"/>
      <c r="AR51" s="40"/>
      <c r="AS51" s="40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2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</row>
    <row r="52" spans="1:83" s="10" customFormat="1" ht="13.5" customHeight="1" x14ac:dyDescent="0.15">
      <c r="A52" s="68"/>
      <c r="B52" s="39"/>
      <c r="C52" s="40"/>
      <c r="D52" s="40"/>
      <c r="E52" s="40"/>
      <c r="F52" s="458" t="s">
        <v>66</v>
      </c>
      <c r="G52" s="459"/>
      <c r="H52" s="460"/>
      <c r="I52" s="467" t="s">
        <v>67</v>
      </c>
      <c r="J52" s="468"/>
      <c r="K52" s="468"/>
      <c r="L52" s="468"/>
      <c r="M52" s="468"/>
      <c r="N52" s="468"/>
      <c r="O52" s="468"/>
      <c r="P52" s="468"/>
      <c r="Q52" s="468"/>
      <c r="R52" s="469"/>
      <c r="S52" s="40"/>
      <c r="T52" s="40"/>
      <c r="U52" s="390">
        <v>27000000</v>
      </c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1"/>
      <c r="AK52" s="391"/>
      <c r="AL52" s="391"/>
      <c r="AM52" s="391"/>
      <c r="AN52" s="392"/>
      <c r="AO52" s="565" t="s">
        <v>55</v>
      </c>
      <c r="AP52" s="566"/>
      <c r="AQ52" s="567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2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</row>
    <row r="53" spans="1:83" ht="13.5" customHeight="1" x14ac:dyDescent="0.15">
      <c r="A53" s="30"/>
      <c r="B53" s="39"/>
      <c r="C53" s="40"/>
      <c r="D53" s="40"/>
      <c r="E53" s="40"/>
      <c r="F53" s="461"/>
      <c r="G53" s="462"/>
      <c r="H53" s="463"/>
      <c r="I53" s="470"/>
      <c r="J53" s="471"/>
      <c r="K53" s="471"/>
      <c r="L53" s="471"/>
      <c r="M53" s="471"/>
      <c r="N53" s="471"/>
      <c r="O53" s="471"/>
      <c r="P53" s="471"/>
      <c r="Q53" s="471"/>
      <c r="R53" s="472"/>
      <c r="S53" s="40"/>
      <c r="T53" s="40"/>
      <c r="U53" s="393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5"/>
      <c r="AO53" s="565"/>
      <c r="AP53" s="566"/>
      <c r="AQ53" s="567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62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</row>
    <row r="54" spans="1:83" ht="13.5" customHeight="1" x14ac:dyDescent="0.15">
      <c r="A54" s="30"/>
      <c r="B54" s="39"/>
      <c r="C54" s="40"/>
      <c r="D54" s="40"/>
      <c r="E54" s="40"/>
      <c r="F54" s="464"/>
      <c r="G54" s="465"/>
      <c r="H54" s="466"/>
      <c r="I54" s="473"/>
      <c r="J54" s="474"/>
      <c r="K54" s="474"/>
      <c r="L54" s="474"/>
      <c r="M54" s="474"/>
      <c r="N54" s="474"/>
      <c r="O54" s="474"/>
      <c r="P54" s="474"/>
      <c r="Q54" s="474"/>
      <c r="R54" s="475"/>
      <c r="S54" s="40"/>
      <c r="T54" s="40"/>
      <c r="U54" s="651"/>
      <c r="V54" s="652"/>
      <c r="W54" s="652"/>
      <c r="X54" s="652"/>
      <c r="Y54" s="652"/>
      <c r="Z54" s="652"/>
      <c r="AA54" s="652"/>
      <c r="AB54" s="652"/>
      <c r="AC54" s="652"/>
      <c r="AD54" s="652"/>
      <c r="AE54" s="652"/>
      <c r="AF54" s="652"/>
      <c r="AG54" s="652"/>
      <c r="AH54" s="652"/>
      <c r="AI54" s="652"/>
      <c r="AJ54" s="652"/>
      <c r="AK54" s="652"/>
      <c r="AL54" s="652"/>
      <c r="AM54" s="652"/>
      <c r="AN54" s="653"/>
      <c r="AO54" s="565"/>
      <c r="AP54" s="566"/>
      <c r="AQ54" s="567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62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</row>
    <row r="55" spans="1:83" ht="13.5" customHeight="1" x14ac:dyDescent="0.15">
      <c r="A55" s="30"/>
      <c r="B55" s="39"/>
      <c r="C55" s="40"/>
      <c r="D55" s="40"/>
      <c r="E55" s="40"/>
      <c r="F55" s="458" t="s">
        <v>68</v>
      </c>
      <c r="G55" s="459"/>
      <c r="H55" s="460"/>
      <c r="I55" s="467" t="s">
        <v>69</v>
      </c>
      <c r="J55" s="468"/>
      <c r="K55" s="468"/>
      <c r="L55" s="468"/>
      <c r="M55" s="468"/>
      <c r="N55" s="468"/>
      <c r="O55" s="468"/>
      <c r="P55" s="468"/>
      <c r="Q55" s="468"/>
      <c r="R55" s="469"/>
      <c r="S55" s="40"/>
      <c r="T55" s="40"/>
      <c r="U55" s="390">
        <v>3000000</v>
      </c>
      <c r="V55" s="391"/>
      <c r="W55" s="391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1"/>
      <c r="AK55" s="391"/>
      <c r="AL55" s="391"/>
      <c r="AM55" s="391"/>
      <c r="AN55" s="392"/>
      <c r="AO55" s="565" t="s">
        <v>55</v>
      </c>
      <c r="AP55" s="566"/>
      <c r="AQ55" s="567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62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</row>
    <row r="56" spans="1:83" ht="13.5" customHeight="1" x14ac:dyDescent="0.15">
      <c r="A56" s="30"/>
      <c r="B56" s="39"/>
      <c r="C56" s="40"/>
      <c r="D56" s="40"/>
      <c r="E56" s="40"/>
      <c r="F56" s="461"/>
      <c r="G56" s="462"/>
      <c r="H56" s="463"/>
      <c r="I56" s="470"/>
      <c r="J56" s="471"/>
      <c r="K56" s="471"/>
      <c r="L56" s="471"/>
      <c r="M56" s="471"/>
      <c r="N56" s="471"/>
      <c r="O56" s="471"/>
      <c r="P56" s="471"/>
      <c r="Q56" s="471"/>
      <c r="R56" s="472"/>
      <c r="S56" s="40"/>
      <c r="T56" s="40"/>
      <c r="U56" s="393"/>
      <c r="V56" s="394"/>
      <c r="W56" s="394"/>
      <c r="X56" s="394"/>
      <c r="Y56" s="394"/>
      <c r="Z56" s="394"/>
      <c r="AA56" s="394"/>
      <c r="AB56" s="394"/>
      <c r="AC56" s="394"/>
      <c r="AD56" s="394"/>
      <c r="AE56" s="394"/>
      <c r="AF56" s="394"/>
      <c r="AG56" s="394"/>
      <c r="AH56" s="394"/>
      <c r="AI56" s="394"/>
      <c r="AJ56" s="394"/>
      <c r="AK56" s="394"/>
      <c r="AL56" s="394"/>
      <c r="AM56" s="394"/>
      <c r="AN56" s="395"/>
      <c r="AO56" s="565"/>
      <c r="AP56" s="566"/>
      <c r="AQ56" s="567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62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</row>
    <row r="57" spans="1:83" ht="13.5" customHeight="1" x14ac:dyDescent="0.15">
      <c r="A57" s="30"/>
      <c r="B57" s="39"/>
      <c r="C57" s="40"/>
      <c r="D57" s="40"/>
      <c r="E57" s="40"/>
      <c r="F57" s="464"/>
      <c r="G57" s="465"/>
      <c r="H57" s="466"/>
      <c r="I57" s="473"/>
      <c r="J57" s="474"/>
      <c r="K57" s="474"/>
      <c r="L57" s="474"/>
      <c r="M57" s="474"/>
      <c r="N57" s="474"/>
      <c r="O57" s="474"/>
      <c r="P57" s="474"/>
      <c r="Q57" s="474"/>
      <c r="R57" s="475"/>
      <c r="S57" s="40"/>
      <c r="T57" s="40"/>
      <c r="U57" s="396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8"/>
      <c r="AO57" s="568"/>
      <c r="AP57" s="569"/>
      <c r="AQ57" s="57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62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</row>
    <row r="58" spans="1:83" s="7" customFormat="1" ht="13.5" customHeight="1" thickBot="1" x14ac:dyDescent="0.2">
      <c r="A58" s="18"/>
      <c r="B58" s="67"/>
      <c r="C58" s="68"/>
      <c r="D58" s="68"/>
      <c r="E58" s="68"/>
      <c r="F58" s="71"/>
      <c r="G58" s="71"/>
      <c r="H58" s="71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68"/>
      <c r="T58" s="68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73"/>
      <c r="AP58" s="73"/>
      <c r="AQ58" s="73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2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</row>
    <row r="59" spans="1:83" ht="46.5" customHeight="1" x14ac:dyDescent="0.15">
      <c r="A59" s="30"/>
      <c r="B59" s="39"/>
      <c r="C59" s="74" t="s">
        <v>70</v>
      </c>
      <c r="D59" s="40"/>
      <c r="E59" s="68"/>
      <c r="F59" s="75"/>
      <c r="G59" s="68"/>
      <c r="H59" s="68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40"/>
      <c r="T59" s="40"/>
      <c r="U59" s="648" t="s">
        <v>110</v>
      </c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649"/>
      <c r="AJ59" s="649"/>
      <c r="AK59" s="649"/>
      <c r="AL59" s="649"/>
      <c r="AM59" s="649"/>
      <c r="AN59" s="650"/>
      <c r="AO59" s="76"/>
      <c r="AP59" s="76"/>
      <c r="AQ59" s="76"/>
      <c r="AR59" s="76"/>
      <c r="AS59" s="76"/>
      <c r="AT59" s="76"/>
      <c r="AU59" s="170" t="str">
        <f>IF(U59="積算","※①のフォームで入力してください。",IF(U59="料率","②のフォームに入力してください。",""))</f>
        <v>※①のフォームで入力してください。</v>
      </c>
      <c r="AV59" s="64"/>
      <c r="AW59" s="64"/>
      <c r="AX59" s="64"/>
      <c r="AY59" s="64"/>
      <c r="AZ59" s="64"/>
      <c r="BA59" s="64"/>
      <c r="BB59" s="77"/>
      <c r="BC59" s="77"/>
      <c r="BD59" s="77"/>
      <c r="BE59" s="77"/>
      <c r="BF59" s="77"/>
      <c r="BG59" s="77"/>
      <c r="BH59" s="73"/>
      <c r="BI59" s="73"/>
      <c r="BJ59" s="73"/>
      <c r="BK59" s="73"/>
      <c r="BL59" s="68"/>
      <c r="BM59" s="68"/>
      <c r="BN59" s="68"/>
      <c r="BO59" s="40"/>
      <c r="BP59" s="40"/>
      <c r="BQ59" s="40"/>
      <c r="BR59" s="40"/>
      <c r="BS59" s="62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</row>
    <row r="60" spans="1:83" ht="13.5" customHeight="1" x14ac:dyDescent="0.15">
      <c r="A60" s="30"/>
      <c r="B60" s="39"/>
      <c r="C60" s="239" t="s">
        <v>71</v>
      </c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40"/>
      <c r="BC60" s="240"/>
      <c r="BD60" s="240"/>
      <c r="BE60" s="240"/>
      <c r="BF60" s="240"/>
      <c r="BG60" s="240"/>
      <c r="BH60" s="240"/>
      <c r="BI60" s="240"/>
      <c r="BJ60" s="240"/>
      <c r="BK60" s="240"/>
      <c r="BL60" s="240"/>
      <c r="BM60" s="240"/>
      <c r="BN60" s="240"/>
      <c r="BO60" s="240"/>
      <c r="BP60" s="240"/>
      <c r="BQ60" s="240"/>
      <c r="BR60" s="241"/>
      <c r="BS60" s="62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</row>
    <row r="61" spans="1:83" ht="13.5" customHeight="1" x14ac:dyDescent="0.15">
      <c r="A61" s="30"/>
      <c r="B61" s="39"/>
      <c r="C61" s="242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T61" s="243"/>
      <c r="AU61" s="243"/>
      <c r="AV61" s="243"/>
      <c r="AW61" s="243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I61" s="243"/>
      <c r="BJ61" s="243"/>
      <c r="BK61" s="243"/>
      <c r="BL61" s="243"/>
      <c r="BM61" s="243"/>
      <c r="BN61" s="243"/>
      <c r="BO61" s="243"/>
      <c r="BP61" s="243"/>
      <c r="BQ61" s="243"/>
      <c r="BR61" s="244"/>
      <c r="BS61" s="62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</row>
    <row r="62" spans="1:83" ht="13.5" customHeight="1" x14ac:dyDescent="0.15">
      <c r="A62" s="30"/>
      <c r="B62" s="39"/>
      <c r="C62" s="245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6"/>
      <c r="AT62" s="246"/>
      <c r="AU62" s="246"/>
      <c r="AV62" s="246"/>
      <c r="AW62" s="246"/>
      <c r="AX62" s="246"/>
      <c r="AY62" s="246"/>
      <c r="AZ62" s="246"/>
      <c r="BA62" s="246"/>
      <c r="BB62" s="246"/>
      <c r="BC62" s="246"/>
      <c r="BD62" s="246"/>
      <c r="BE62" s="246"/>
      <c r="BF62" s="246"/>
      <c r="BG62" s="246"/>
      <c r="BH62" s="246"/>
      <c r="BI62" s="246"/>
      <c r="BJ62" s="246"/>
      <c r="BK62" s="246"/>
      <c r="BL62" s="246"/>
      <c r="BM62" s="246"/>
      <c r="BN62" s="246"/>
      <c r="BO62" s="246"/>
      <c r="BP62" s="246"/>
      <c r="BQ62" s="246"/>
      <c r="BR62" s="247"/>
      <c r="BS62" s="62"/>
      <c r="BT62" s="30"/>
      <c r="BU62" s="30"/>
      <c r="BV62" s="30"/>
      <c r="BW62" s="30"/>
      <c r="BX62" s="30"/>
      <c r="BY62" s="30"/>
      <c r="BZ62" s="169"/>
      <c r="CA62" s="30"/>
      <c r="CB62" s="30"/>
      <c r="CC62" s="30"/>
      <c r="CD62" s="30"/>
      <c r="CE62" s="30"/>
    </row>
    <row r="63" spans="1:83" ht="13.5" customHeight="1" x14ac:dyDescent="0.15">
      <c r="A63" s="30"/>
      <c r="B63" s="67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8"/>
      <c r="BP63" s="68"/>
      <c r="BQ63" s="68"/>
      <c r="BR63" s="68"/>
      <c r="BS63" s="62"/>
      <c r="BT63" s="30"/>
      <c r="BU63" s="30"/>
      <c r="BV63" s="30"/>
      <c r="BW63" s="30"/>
      <c r="BX63" s="30"/>
      <c r="BY63" s="30"/>
      <c r="BZ63" s="169"/>
      <c r="CA63" s="30"/>
      <c r="CB63" s="30"/>
      <c r="CC63" s="30"/>
      <c r="CD63" s="30"/>
      <c r="CE63" s="30"/>
    </row>
    <row r="64" spans="1:83" ht="11.25" customHeight="1" x14ac:dyDescent="0.15">
      <c r="A64" s="30"/>
      <c r="B64" s="39"/>
      <c r="C64" s="40"/>
      <c r="D64" s="40"/>
      <c r="E64" s="40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40"/>
      <c r="T64" s="243" t="s">
        <v>72</v>
      </c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40"/>
      <c r="AT64" s="243" t="s">
        <v>73</v>
      </c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62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</row>
    <row r="65" spans="1:85" ht="11.25" customHeight="1" x14ac:dyDescent="0.15">
      <c r="A65" s="30"/>
      <c r="B65" s="39"/>
      <c r="C65" s="40"/>
      <c r="D65" s="40"/>
      <c r="E65" s="40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40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40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62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</row>
    <row r="66" spans="1:85" ht="11.25" customHeight="1" x14ac:dyDescent="0.15">
      <c r="A66" s="30"/>
      <c r="B66" s="39"/>
      <c r="C66" s="40"/>
      <c r="D66" s="40"/>
      <c r="E66" s="40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40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40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62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</row>
    <row r="67" spans="1:85" s="10" customFormat="1" ht="13.5" customHeight="1" x14ac:dyDescent="0.15">
      <c r="A67" s="68"/>
      <c r="B67" s="39"/>
      <c r="C67" s="458" t="s">
        <v>74</v>
      </c>
      <c r="D67" s="459"/>
      <c r="E67" s="460"/>
      <c r="F67" s="525" t="s">
        <v>75</v>
      </c>
      <c r="G67" s="525"/>
      <c r="H67" s="525"/>
      <c r="I67" s="525"/>
      <c r="J67" s="525"/>
      <c r="K67" s="525"/>
      <c r="L67" s="525"/>
      <c r="M67" s="525"/>
      <c r="N67" s="525"/>
      <c r="O67" s="525"/>
      <c r="P67" s="525"/>
      <c r="Q67" s="525"/>
      <c r="R67" s="525"/>
      <c r="S67" s="40"/>
      <c r="T67" s="79"/>
      <c r="U67" s="599">
        <v>0</v>
      </c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0"/>
      <c r="AK67" s="600"/>
      <c r="AL67" s="600"/>
      <c r="AM67" s="600"/>
      <c r="AN67" s="601"/>
      <c r="AO67" s="608" t="s">
        <v>55</v>
      </c>
      <c r="AP67" s="609"/>
      <c r="AQ67" s="610"/>
      <c r="AR67" s="79"/>
      <c r="AS67" s="40"/>
      <c r="AT67" s="79"/>
      <c r="AU67" s="617">
        <v>9000000</v>
      </c>
      <c r="AV67" s="618"/>
      <c r="AW67" s="618"/>
      <c r="AX67" s="618"/>
      <c r="AY67" s="618"/>
      <c r="AZ67" s="618"/>
      <c r="BA67" s="618"/>
      <c r="BB67" s="618"/>
      <c r="BC67" s="618"/>
      <c r="BD67" s="618"/>
      <c r="BE67" s="618"/>
      <c r="BF67" s="618"/>
      <c r="BG67" s="618"/>
      <c r="BH67" s="618"/>
      <c r="BI67" s="618"/>
      <c r="BJ67" s="618"/>
      <c r="BK67" s="618"/>
      <c r="BL67" s="618"/>
      <c r="BM67" s="618"/>
      <c r="BN67" s="619"/>
      <c r="BO67" s="535" t="s">
        <v>55</v>
      </c>
      <c r="BP67" s="536"/>
      <c r="BQ67" s="537"/>
      <c r="BR67" s="79"/>
      <c r="BS67" s="62"/>
      <c r="BT67" s="68"/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</row>
    <row r="68" spans="1:85" ht="13.5" customHeight="1" x14ac:dyDescent="0.15">
      <c r="A68" s="30"/>
      <c r="B68" s="39"/>
      <c r="C68" s="461"/>
      <c r="D68" s="462"/>
      <c r="E68" s="463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5"/>
      <c r="Q68" s="525"/>
      <c r="R68" s="525"/>
      <c r="S68" s="40"/>
      <c r="T68" s="79"/>
      <c r="U68" s="602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4"/>
      <c r="AO68" s="611"/>
      <c r="AP68" s="612"/>
      <c r="AQ68" s="613"/>
      <c r="AR68" s="79"/>
      <c r="AS68" s="40"/>
      <c r="AT68" s="79"/>
      <c r="AU68" s="393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5"/>
      <c r="BO68" s="538"/>
      <c r="BP68" s="539"/>
      <c r="BQ68" s="540"/>
      <c r="BR68" s="79"/>
      <c r="BS68" s="62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</row>
    <row r="69" spans="1:85" ht="13.5" customHeight="1" x14ac:dyDescent="0.15">
      <c r="A69" s="30"/>
      <c r="B69" s="39"/>
      <c r="C69" s="464"/>
      <c r="D69" s="465"/>
      <c r="E69" s="466"/>
      <c r="F69" s="525"/>
      <c r="G69" s="525"/>
      <c r="H69" s="525"/>
      <c r="I69" s="525"/>
      <c r="J69" s="525"/>
      <c r="K69" s="525"/>
      <c r="L69" s="525"/>
      <c r="M69" s="525"/>
      <c r="N69" s="525"/>
      <c r="O69" s="525"/>
      <c r="P69" s="525"/>
      <c r="Q69" s="525"/>
      <c r="R69" s="525"/>
      <c r="S69" s="40"/>
      <c r="T69" s="79"/>
      <c r="U69" s="605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7"/>
      <c r="AO69" s="614"/>
      <c r="AP69" s="615"/>
      <c r="AQ69" s="616"/>
      <c r="AR69" s="79"/>
      <c r="AS69" s="40"/>
      <c r="AT69" s="79"/>
      <c r="AU69" s="396"/>
      <c r="AV69" s="397"/>
      <c r="AW69" s="397"/>
      <c r="AX69" s="397"/>
      <c r="AY69" s="397"/>
      <c r="AZ69" s="397"/>
      <c r="BA69" s="397"/>
      <c r="BB69" s="397"/>
      <c r="BC69" s="397"/>
      <c r="BD69" s="397"/>
      <c r="BE69" s="397"/>
      <c r="BF69" s="397"/>
      <c r="BG69" s="397"/>
      <c r="BH69" s="397"/>
      <c r="BI69" s="397"/>
      <c r="BJ69" s="397"/>
      <c r="BK69" s="397"/>
      <c r="BL69" s="397"/>
      <c r="BM69" s="397"/>
      <c r="BN69" s="398"/>
      <c r="BO69" s="541"/>
      <c r="BP69" s="542"/>
      <c r="BQ69" s="543"/>
      <c r="BR69" s="79"/>
      <c r="BS69" s="62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</row>
    <row r="70" spans="1:85" x14ac:dyDescent="0.15">
      <c r="A70" s="30"/>
      <c r="B70" s="39"/>
      <c r="C70" s="458" t="s">
        <v>76</v>
      </c>
      <c r="D70" s="459"/>
      <c r="E70" s="460"/>
      <c r="F70" s="524" t="s">
        <v>77</v>
      </c>
      <c r="G70" s="525"/>
      <c r="H70" s="525"/>
      <c r="I70" s="525"/>
      <c r="J70" s="525"/>
      <c r="K70" s="525"/>
      <c r="L70" s="525"/>
      <c r="M70" s="525"/>
      <c r="N70" s="525"/>
      <c r="O70" s="525"/>
      <c r="P70" s="525"/>
      <c r="Q70" s="525"/>
      <c r="R70" s="525"/>
      <c r="S70" s="40"/>
      <c r="T70" s="79"/>
      <c r="U70" s="526">
        <f>IF(U59="積算",U49-U67,"")</f>
        <v>30000000</v>
      </c>
      <c r="V70" s="527"/>
      <c r="W70" s="527"/>
      <c r="X70" s="527"/>
      <c r="Y70" s="527"/>
      <c r="Z70" s="527"/>
      <c r="AA70" s="527"/>
      <c r="AB70" s="527"/>
      <c r="AC70" s="527"/>
      <c r="AD70" s="527"/>
      <c r="AE70" s="527"/>
      <c r="AF70" s="527"/>
      <c r="AG70" s="527"/>
      <c r="AH70" s="527"/>
      <c r="AI70" s="527"/>
      <c r="AJ70" s="527"/>
      <c r="AK70" s="527"/>
      <c r="AL70" s="527"/>
      <c r="AM70" s="527"/>
      <c r="AN70" s="528"/>
      <c r="AO70" s="535" t="s">
        <v>55</v>
      </c>
      <c r="AP70" s="536"/>
      <c r="AQ70" s="537"/>
      <c r="AR70" s="79"/>
      <c r="AS70" s="40"/>
      <c r="AT70" s="79"/>
      <c r="AU70" s="526">
        <f>IF(U59="積算",U49-AU67,"")</f>
        <v>21000000</v>
      </c>
      <c r="AV70" s="527"/>
      <c r="AW70" s="527"/>
      <c r="AX70" s="527"/>
      <c r="AY70" s="527"/>
      <c r="AZ70" s="527"/>
      <c r="BA70" s="527"/>
      <c r="BB70" s="527"/>
      <c r="BC70" s="527"/>
      <c r="BD70" s="527"/>
      <c r="BE70" s="527"/>
      <c r="BF70" s="527"/>
      <c r="BG70" s="527"/>
      <c r="BH70" s="527"/>
      <c r="BI70" s="527"/>
      <c r="BJ70" s="527"/>
      <c r="BK70" s="527"/>
      <c r="BL70" s="527"/>
      <c r="BM70" s="527"/>
      <c r="BN70" s="528"/>
      <c r="BO70" s="535" t="s">
        <v>55</v>
      </c>
      <c r="BP70" s="536"/>
      <c r="BQ70" s="537"/>
      <c r="BR70" s="79"/>
      <c r="BS70" s="62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</row>
    <row r="71" spans="1:85" x14ac:dyDescent="0.15">
      <c r="A71" s="30"/>
      <c r="B71" s="39"/>
      <c r="C71" s="461"/>
      <c r="D71" s="462"/>
      <c r="E71" s="463"/>
      <c r="F71" s="525"/>
      <c r="G71" s="525"/>
      <c r="H71" s="525"/>
      <c r="I71" s="525"/>
      <c r="J71" s="525"/>
      <c r="K71" s="525"/>
      <c r="L71" s="525"/>
      <c r="M71" s="525"/>
      <c r="N71" s="525"/>
      <c r="O71" s="525"/>
      <c r="P71" s="525"/>
      <c r="Q71" s="525"/>
      <c r="R71" s="525"/>
      <c r="S71" s="40"/>
      <c r="T71" s="79"/>
      <c r="U71" s="529"/>
      <c r="V71" s="530"/>
      <c r="W71" s="530"/>
      <c r="X71" s="530"/>
      <c r="Y71" s="530"/>
      <c r="Z71" s="530"/>
      <c r="AA71" s="530"/>
      <c r="AB71" s="530"/>
      <c r="AC71" s="530"/>
      <c r="AD71" s="530"/>
      <c r="AE71" s="530"/>
      <c r="AF71" s="530"/>
      <c r="AG71" s="530"/>
      <c r="AH71" s="530"/>
      <c r="AI71" s="530"/>
      <c r="AJ71" s="530"/>
      <c r="AK71" s="530"/>
      <c r="AL71" s="530"/>
      <c r="AM71" s="530"/>
      <c r="AN71" s="531"/>
      <c r="AO71" s="538"/>
      <c r="AP71" s="539"/>
      <c r="AQ71" s="540"/>
      <c r="AR71" s="79"/>
      <c r="AS71" s="40"/>
      <c r="AT71" s="79"/>
      <c r="AU71" s="529"/>
      <c r="AV71" s="530"/>
      <c r="AW71" s="530"/>
      <c r="AX71" s="530"/>
      <c r="AY71" s="530"/>
      <c r="AZ71" s="530"/>
      <c r="BA71" s="530"/>
      <c r="BB71" s="530"/>
      <c r="BC71" s="530"/>
      <c r="BD71" s="530"/>
      <c r="BE71" s="530"/>
      <c r="BF71" s="530"/>
      <c r="BG71" s="530"/>
      <c r="BH71" s="530"/>
      <c r="BI71" s="530"/>
      <c r="BJ71" s="530"/>
      <c r="BK71" s="530"/>
      <c r="BL71" s="530"/>
      <c r="BM71" s="530"/>
      <c r="BN71" s="531"/>
      <c r="BO71" s="538"/>
      <c r="BP71" s="539"/>
      <c r="BQ71" s="540"/>
      <c r="BR71" s="79"/>
      <c r="BS71" s="62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</row>
    <row r="72" spans="1:85" x14ac:dyDescent="0.15">
      <c r="A72" s="30"/>
      <c r="B72" s="39"/>
      <c r="C72" s="464"/>
      <c r="D72" s="465"/>
      <c r="E72" s="466"/>
      <c r="F72" s="525"/>
      <c r="G72" s="525"/>
      <c r="H72" s="525"/>
      <c r="I72" s="525"/>
      <c r="J72" s="525"/>
      <c r="K72" s="525"/>
      <c r="L72" s="525"/>
      <c r="M72" s="525"/>
      <c r="N72" s="525"/>
      <c r="O72" s="525"/>
      <c r="P72" s="525"/>
      <c r="Q72" s="525"/>
      <c r="R72" s="525"/>
      <c r="S72" s="40"/>
      <c r="T72" s="79"/>
      <c r="U72" s="532"/>
      <c r="V72" s="533"/>
      <c r="W72" s="533"/>
      <c r="X72" s="533"/>
      <c r="Y72" s="533"/>
      <c r="Z72" s="533"/>
      <c r="AA72" s="533"/>
      <c r="AB72" s="533"/>
      <c r="AC72" s="533"/>
      <c r="AD72" s="533"/>
      <c r="AE72" s="533"/>
      <c r="AF72" s="533"/>
      <c r="AG72" s="533"/>
      <c r="AH72" s="533"/>
      <c r="AI72" s="533"/>
      <c r="AJ72" s="533"/>
      <c r="AK72" s="533"/>
      <c r="AL72" s="533"/>
      <c r="AM72" s="533"/>
      <c r="AN72" s="534"/>
      <c r="AO72" s="541"/>
      <c r="AP72" s="542"/>
      <c r="AQ72" s="543"/>
      <c r="AR72" s="79"/>
      <c r="AS72" s="40"/>
      <c r="AT72" s="79"/>
      <c r="AU72" s="532"/>
      <c r="AV72" s="533"/>
      <c r="AW72" s="533"/>
      <c r="AX72" s="533"/>
      <c r="AY72" s="533"/>
      <c r="AZ72" s="533"/>
      <c r="BA72" s="533"/>
      <c r="BB72" s="533"/>
      <c r="BC72" s="533"/>
      <c r="BD72" s="533"/>
      <c r="BE72" s="533"/>
      <c r="BF72" s="533"/>
      <c r="BG72" s="533"/>
      <c r="BH72" s="533"/>
      <c r="BI72" s="533"/>
      <c r="BJ72" s="533"/>
      <c r="BK72" s="533"/>
      <c r="BL72" s="533"/>
      <c r="BM72" s="533"/>
      <c r="BN72" s="534"/>
      <c r="BO72" s="541"/>
      <c r="BP72" s="542"/>
      <c r="BQ72" s="543"/>
      <c r="BR72" s="79"/>
      <c r="BS72" s="62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</row>
    <row r="73" spans="1:85" ht="13.5" customHeight="1" x14ac:dyDescent="0.15">
      <c r="A73" s="30"/>
      <c r="B73" s="39"/>
      <c r="C73" s="458" t="s">
        <v>78</v>
      </c>
      <c r="D73" s="459"/>
      <c r="E73" s="460"/>
      <c r="F73" s="505" t="s">
        <v>79</v>
      </c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40"/>
      <c r="T73" s="79"/>
      <c r="U73" s="617">
        <v>5000000</v>
      </c>
      <c r="V73" s="618"/>
      <c r="W73" s="618"/>
      <c r="X73" s="618"/>
      <c r="Y73" s="618"/>
      <c r="Z73" s="618"/>
      <c r="AA73" s="618"/>
      <c r="AB73" s="618"/>
      <c r="AC73" s="618"/>
      <c r="AD73" s="618"/>
      <c r="AE73" s="618"/>
      <c r="AF73" s="618"/>
      <c r="AG73" s="618"/>
      <c r="AH73" s="618"/>
      <c r="AI73" s="618"/>
      <c r="AJ73" s="618"/>
      <c r="AK73" s="618"/>
      <c r="AL73" s="618"/>
      <c r="AM73" s="618"/>
      <c r="AN73" s="619"/>
      <c r="AO73" s="584" t="s">
        <v>55</v>
      </c>
      <c r="AP73" s="585"/>
      <c r="AQ73" s="586"/>
      <c r="AR73" s="79"/>
      <c r="AS73" s="40"/>
      <c r="AT73" s="79"/>
      <c r="AU73" s="617">
        <v>3500000</v>
      </c>
      <c r="AV73" s="618"/>
      <c r="AW73" s="618"/>
      <c r="AX73" s="618"/>
      <c r="AY73" s="618"/>
      <c r="AZ73" s="618"/>
      <c r="BA73" s="618"/>
      <c r="BB73" s="618"/>
      <c r="BC73" s="618"/>
      <c r="BD73" s="618"/>
      <c r="BE73" s="618"/>
      <c r="BF73" s="618"/>
      <c r="BG73" s="618"/>
      <c r="BH73" s="618"/>
      <c r="BI73" s="618"/>
      <c r="BJ73" s="618"/>
      <c r="BK73" s="618"/>
      <c r="BL73" s="618"/>
      <c r="BM73" s="618"/>
      <c r="BN73" s="619"/>
      <c r="BO73" s="584" t="s">
        <v>55</v>
      </c>
      <c r="BP73" s="585"/>
      <c r="BQ73" s="586"/>
      <c r="BR73" s="79"/>
      <c r="BS73" s="62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</row>
    <row r="74" spans="1:85" ht="13.5" customHeight="1" x14ac:dyDescent="0.15">
      <c r="A74" s="30"/>
      <c r="B74" s="39"/>
      <c r="C74" s="461"/>
      <c r="D74" s="462"/>
      <c r="E74" s="463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507"/>
      <c r="Q74" s="507"/>
      <c r="R74" s="507"/>
      <c r="S74" s="40"/>
      <c r="T74" s="79"/>
      <c r="U74" s="393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5"/>
      <c r="AO74" s="565"/>
      <c r="AP74" s="566"/>
      <c r="AQ74" s="567"/>
      <c r="AR74" s="79"/>
      <c r="AS74" s="40"/>
      <c r="AT74" s="79"/>
      <c r="AU74" s="393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5"/>
      <c r="BO74" s="565"/>
      <c r="BP74" s="566"/>
      <c r="BQ74" s="567"/>
      <c r="BR74" s="79"/>
      <c r="BS74" s="62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</row>
    <row r="75" spans="1:85" ht="13.5" customHeight="1" x14ac:dyDescent="0.15">
      <c r="A75" s="30"/>
      <c r="B75" s="39"/>
      <c r="C75" s="464"/>
      <c r="D75" s="465"/>
      <c r="E75" s="466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40"/>
      <c r="T75" s="79"/>
      <c r="U75" s="651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3"/>
      <c r="AO75" s="565"/>
      <c r="AP75" s="566"/>
      <c r="AQ75" s="567"/>
      <c r="AR75" s="79"/>
      <c r="AS75" s="40"/>
      <c r="AT75" s="79"/>
      <c r="AU75" s="651"/>
      <c r="AV75" s="652"/>
      <c r="AW75" s="652"/>
      <c r="AX75" s="652"/>
      <c r="AY75" s="652"/>
      <c r="AZ75" s="652"/>
      <c r="BA75" s="652"/>
      <c r="BB75" s="652"/>
      <c r="BC75" s="652"/>
      <c r="BD75" s="652"/>
      <c r="BE75" s="652"/>
      <c r="BF75" s="652"/>
      <c r="BG75" s="652"/>
      <c r="BH75" s="652"/>
      <c r="BI75" s="652"/>
      <c r="BJ75" s="652"/>
      <c r="BK75" s="652"/>
      <c r="BL75" s="652"/>
      <c r="BM75" s="652"/>
      <c r="BN75" s="653"/>
      <c r="BO75" s="565"/>
      <c r="BP75" s="566"/>
      <c r="BQ75" s="567"/>
      <c r="BR75" s="79"/>
      <c r="BS75" s="62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</row>
    <row r="76" spans="1:85" ht="13.5" customHeight="1" x14ac:dyDescent="0.15">
      <c r="A76" s="30"/>
      <c r="B76" s="39"/>
      <c r="C76" s="544" t="s">
        <v>80</v>
      </c>
      <c r="D76" s="545"/>
      <c r="E76" s="546"/>
      <c r="F76" s="505" t="s">
        <v>81</v>
      </c>
      <c r="G76" s="506"/>
      <c r="H76" s="506"/>
      <c r="I76" s="506"/>
      <c r="J76" s="506"/>
      <c r="K76" s="506"/>
      <c r="L76" s="506"/>
      <c r="M76" s="506"/>
      <c r="N76" s="506"/>
      <c r="O76" s="506"/>
      <c r="P76" s="506"/>
      <c r="Q76" s="506"/>
      <c r="R76" s="506"/>
      <c r="S76" s="40"/>
      <c r="T76" s="79"/>
      <c r="U76" s="526">
        <f>IF(U59="積算",U70+U73,"")</f>
        <v>35000000</v>
      </c>
      <c r="V76" s="527"/>
      <c r="W76" s="527"/>
      <c r="X76" s="527"/>
      <c r="Y76" s="527"/>
      <c r="Z76" s="527"/>
      <c r="AA76" s="527"/>
      <c r="AB76" s="527"/>
      <c r="AC76" s="527"/>
      <c r="AD76" s="527"/>
      <c r="AE76" s="527"/>
      <c r="AF76" s="527"/>
      <c r="AG76" s="527"/>
      <c r="AH76" s="527"/>
      <c r="AI76" s="527"/>
      <c r="AJ76" s="527"/>
      <c r="AK76" s="527"/>
      <c r="AL76" s="527"/>
      <c r="AM76" s="527"/>
      <c r="AN76" s="528"/>
      <c r="AO76" s="722" t="s">
        <v>55</v>
      </c>
      <c r="AP76" s="723"/>
      <c r="AQ76" s="724"/>
      <c r="AR76" s="80"/>
      <c r="AS76" s="81"/>
      <c r="AT76" s="80"/>
      <c r="AU76" s="526">
        <f>IF(U59="積算",AU70+AU73,"")</f>
        <v>24500000</v>
      </c>
      <c r="AV76" s="527"/>
      <c r="AW76" s="527"/>
      <c r="AX76" s="527"/>
      <c r="AY76" s="527"/>
      <c r="AZ76" s="527"/>
      <c r="BA76" s="527"/>
      <c r="BB76" s="527"/>
      <c r="BC76" s="527"/>
      <c r="BD76" s="527"/>
      <c r="BE76" s="527"/>
      <c r="BF76" s="527"/>
      <c r="BG76" s="527"/>
      <c r="BH76" s="527"/>
      <c r="BI76" s="527"/>
      <c r="BJ76" s="527"/>
      <c r="BK76" s="527"/>
      <c r="BL76" s="527"/>
      <c r="BM76" s="527"/>
      <c r="BN76" s="528"/>
      <c r="BO76" s="584" t="s">
        <v>55</v>
      </c>
      <c r="BP76" s="585"/>
      <c r="BQ76" s="586"/>
      <c r="BR76" s="79"/>
      <c r="BS76" s="494" t="str">
        <f>IF($AU$76&gt;=$AU$70,"","※1")</f>
        <v/>
      </c>
      <c r="BT76" s="495" t="str">
        <f>IF(BS76="※1","残価設定がないリース契約であることが確認できません。","")</f>
        <v/>
      </c>
      <c r="BU76" s="495"/>
      <c r="BV76" s="495"/>
      <c r="BW76" s="495"/>
      <c r="BX76" s="495"/>
      <c r="BY76" s="495"/>
      <c r="BZ76" s="495"/>
      <c r="CA76" s="495"/>
      <c r="CB76" s="495"/>
      <c r="CC76" s="495"/>
      <c r="CD76" s="495"/>
      <c r="CE76" s="495"/>
    </row>
    <row r="77" spans="1:85" ht="13.5" customHeight="1" x14ac:dyDescent="0.15">
      <c r="A77" s="30"/>
      <c r="B77" s="39"/>
      <c r="C77" s="547"/>
      <c r="D77" s="548"/>
      <c r="E77" s="549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507"/>
      <c r="Q77" s="507"/>
      <c r="R77" s="507"/>
      <c r="S77" s="40"/>
      <c r="T77" s="79"/>
      <c r="U77" s="529"/>
      <c r="V77" s="530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  <c r="AL77" s="530"/>
      <c r="AM77" s="530"/>
      <c r="AN77" s="531"/>
      <c r="AO77" s="402"/>
      <c r="AP77" s="403"/>
      <c r="AQ77" s="404"/>
      <c r="AR77" s="80"/>
      <c r="AS77" s="81"/>
      <c r="AT77" s="80"/>
      <c r="AU77" s="529"/>
      <c r="AV77" s="530"/>
      <c r="AW77" s="530"/>
      <c r="AX77" s="530"/>
      <c r="AY77" s="530"/>
      <c r="AZ77" s="530"/>
      <c r="BA77" s="530"/>
      <c r="BB77" s="530"/>
      <c r="BC77" s="530"/>
      <c r="BD77" s="530"/>
      <c r="BE77" s="530"/>
      <c r="BF77" s="530"/>
      <c r="BG77" s="530"/>
      <c r="BH77" s="530"/>
      <c r="BI77" s="530"/>
      <c r="BJ77" s="530"/>
      <c r="BK77" s="530"/>
      <c r="BL77" s="530"/>
      <c r="BM77" s="530"/>
      <c r="BN77" s="531"/>
      <c r="BO77" s="565"/>
      <c r="BP77" s="566"/>
      <c r="BQ77" s="567"/>
      <c r="BR77" s="79"/>
      <c r="BS77" s="494"/>
      <c r="BT77" s="495"/>
      <c r="BU77" s="495"/>
      <c r="BV77" s="495"/>
      <c r="BW77" s="495"/>
      <c r="BX77" s="495"/>
      <c r="BY77" s="495"/>
      <c r="BZ77" s="495"/>
      <c r="CA77" s="495"/>
      <c r="CB77" s="495"/>
      <c r="CC77" s="495"/>
      <c r="CD77" s="495"/>
      <c r="CE77" s="495"/>
    </row>
    <row r="78" spans="1:85" ht="13.5" customHeight="1" x14ac:dyDescent="0.15">
      <c r="A78" s="30"/>
      <c r="B78" s="39"/>
      <c r="C78" s="550"/>
      <c r="D78" s="551"/>
      <c r="E78" s="552"/>
      <c r="F78" s="508"/>
      <c r="G78" s="508"/>
      <c r="H78" s="508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40"/>
      <c r="T78" s="79"/>
      <c r="U78" s="660"/>
      <c r="V78" s="661"/>
      <c r="W78" s="661"/>
      <c r="X78" s="661"/>
      <c r="Y78" s="661"/>
      <c r="Z78" s="661"/>
      <c r="AA78" s="661"/>
      <c r="AB78" s="661"/>
      <c r="AC78" s="661"/>
      <c r="AD78" s="661"/>
      <c r="AE78" s="661"/>
      <c r="AF78" s="661"/>
      <c r="AG78" s="661"/>
      <c r="AH78" s="661"/>
      <c r="AI78" s="661"/>
      <c r="AJ78" s="661"/>
      <c r="AK78" s="661"/>
      <c r="AL78" s="661"/>
      <c r="AM78" s="661"/>
      <c r="AN78" s="662"/>
      <c r="AO78" s="402"/>
      <c r="AP78" s="403"/>
      <c r="AQ78" s="404"/>
      <c r="AR78" s="80"/>
      <c r="AS78" s="81"/>
      <c r="AT78" s="80"/>
      <c r="AU78" s="660"/>
      <c r="AV78" s="661"/>
      <c r="AW78" s="661"/>
      <c r="AX78" s="661"/>
      <c r="AY78" s="661"/>
      <c r="AZ78" s="661"/>
      <c r="BA78" s="661"/>
      <c r="BB78" s="661"/>
      <c r="BC78" s="661"/>
      <c r="BD78" s="661"/>
      <c r="BE78" s="661"/>
      <c r="BF78" s="661"/>
      <c r="BG78" s="661"/>
      <c r="BH78" s="661"/>
      <c r="BI78" s="661"/>
      <c r="BJ78" s="661"/>
      <c r="BK78" s="661"/>
      <c r="BL78" s="661"/>
      <c r="BM78" s="661"/>
      <c r="BN78" s="662"/>
      <c r="BO78" s="565"/>
      <c r="BP78" s="566"/>
      <c r="BQ78" s="567"/>
      <c r="BR78" s="79"/>
      <c r="BS78" s="494"/>
      <c r="BT78" s="495"/>
      <c r="BU78" s="495"/>
      <c r="BV78" s="495"/>
      <c r="BW78" s="495"/>
      <c r="BX78" s="495"/>
      <c r="BY78" s="495"/>
      <c r="BZ78" s="495"/>
      <c r="CA78" s="495"/>
      <c r="CB78" s="495"/>
      <c r="CC78" s="495"/>
      <c r="CD78" s="495"/>
      <c r="CE78" s="495"/>
    </row>
    <row r="79" spans="1:85" ht="13.5" customHeight="1" x14ac:dyDescent="0.15">
      <c r="A79" s="30"/>
      <c r="B79" s="39"/>
      <c r="C79" s="725"/>
      <c r="D79" s="725"/>
      <c r="E79" s="725"/>
      <c r="F79" s="726" t="s">
        <v>122</v>
      </c>
      <c r="G79" s="727"/>
      <c r="H79" s="728"/>
      <c r="I79" s="428" t="s">
        <v>130</v>
      </c>
      <c r="J79" s="429"/>
      <c r="K79" s="429"/>
      <c r="L79" s="429"/>
      <c r="M79" s="429"/>
      <c r="N79" s="429"/>
      <c r="O79" s="429"/>
      <c r="P79" s="429"/>
      <c r="Q79" s="429"/>
      <c r="R79" s="430"/>
      <c r="S79" s="30"/>
      <c r="T79" s="79"/>
      <c r="U79" s="390">
        <v>550000</v>
      </c>
      <c r="V79" s="391"/>
      <c r="W79" s="391"/>
      <c r="X79" s="391"/>
      <c r="Y79" s="391"/>
      <c r="Z79" s="391"/>
      <c r="AA79" s="391"/>
      <c r="AB79" s="391"/>
      <c r="AC79" s="391"/>
      <c r="AD79" s="391"/>
      <c r="AE79" s="391"/>
      <c r="AF79" s="391"/>
      <c r="AG79" s="391"/>
      <c r="AH79" s="391"/>
      <c r="AI79" s="391"/>
      <c r="AJ79" s="391"/>
      <c r="AK79" s="391"/>
      <c r="AL79" s="391"/>
      <c r="AM79" s="391"/>
      <c r="AN79" s="392"/>
      <c r="AO79" s="402" t="s">
        <v>55</v>
      </c>
      <c r="AP79" s="403"/>
      <c r="AQ79" s="404"/>
      <c r="AR79" s="80"/>
      <c r="AS79" s="92"/>
      <c r="AT79" s="80"/>
      <c r="AU79" s="390">
        <v>450000</v>
      </c>
      <c r="AV79" s="391"/>
      <c r="AW79" s="391"/>
      <c r="AX79" s="391"/>
      <c r="AY79" s="391"/>
      <c r="AZ79" s="391"/>
      <c r="BA79" s="391"/>
      <c r="BB79" s="391"/>
      <c r="BC79" s="391"/>
      <c r="BD79" s="391"/>
      <c r="BE79" s="391"/>
      <c r="BF79" s="391"/>
      <c r="BG79" s="391"/>
      <c r="BH79" s="391"/>
      <c r="BI79" s="391"/>
      <c r="BJ79" s="391"/>
      <c r="BK79" s="391"/>
      <c r="BL79" s="391"/>
      <c r="BM79" s="391"/>
      <c r="BN79" s="392"/>
      <c r="BO79" s="411" t="s">
        <v>55</v>
      </c>
      <c r="BP79" s="412"/>
      <c r="BQ79" s="413"/>
      <c r="BR79" s="79"/>
      <c r="BS79" s="417" t="str">
        <f>IF($AT$61&gt;=$AT$55,"","※1")</f>
        <v/>
      </c>
      <c r="BT79" s="735"/>
      <c r="BU79" s="735"/>
      <c r="BV79" s="735"/>
      <c r="BW79" s="735"/>
      <c r="BX79" s="735"/>
      <c r="BY79" s="735"/>
      <c r="BZ79" s="735"/>
      <c r="CA79" s="735"/>
      <c r="CB79" s="735"/>
      <c r="CC79" s="735"/>
      <c r="CD79" s="735"/>
      <c r="CE79" s="735"/>
      <c r="CF79" s="735"/>
      <c r="CG79" s="735"/>
    </row>
    <row r="80" spans="1:85" ht="13.5" customHeight="1" x14ac:dyDescent="0.15">
      <c r="A80" s="30"/>
      <c r="B80" s="39"/>
      <c r="C80" s="725"/>
      <c r="D80" s="725"/>
      <c r="E80" s="725"/>
      <c r="F80" s="729"/>
      <c r="G80" s="730"/>
      <c r="H80" s="731"/>
      <c r="I80" s="431"/>
      <c r="J80" s="432"/>
      <c r="K80" s="432"/>
      <c r="L80" s="432"/>
      <c r="M80" s="432"/>
      <c r="N80" s="432"/>
      <c r="O80" s="432"/>
      <c r="P80" s="432"/>
      <c r="Q80" s="432"/>
      <c r="R80" s="433"/>
      <c r="S80" s="30"/>
      <c r="T80" s="79"/>
      <c r="U80" s="393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5"/>
      <c r="AO80" s="402"/>
      <c r="AP80" s="403"/>
      <c r="AQ80" s="404"/>
      <c r="AR80" s="80"/>
      <c r="AS80" s="92"/>
      <c r="AT80" s="80"/>
      <c r="AU80" s="393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5"/>
      <c r="BO80" s="411"/>
      <c r="BP80" s="412"/>
      <c r="BQ80" s="413"/>
      <c r="BR80" s="79"/>
      <c r="BS80" s="417"/>
      <c r="BT80" s="735"/>
      <c r="BU80" s="735"/>
      <c r="BV80" s="735"/>
      <c r="BW80" s="735"/>
      <c r="BX80" s="735"/>
      <c r="BY80" s="735"/>
      <c r="BZ80" s="735"/>
      <c r="CA80" s="735"/>
      <c r="CB80" s="735"/>
      <c r="CC80" s="735"/>
      <c r="CD80" s="735"/>
      <c r="CE80" s="735"/>
      <c r="CF80" s="735"/>
      <c r="CG80" s="735"/>
    </row>
    <row r="81" spans="1:85" ht="13.5" customHeight="1" x14ac:dyDescent="0.15">
      <c r="A81" s="30"/>
      <c r="B81" s="39"/>
      <c r="C81" s="725"/>
      <c r="D81" s="725"/>
      <c r="E81" s="725"/>
      <c r="F81" s="732"/>
      <c r="G81" s="733"/>
      <c r="H81" s="734"/>
      <c r="I81" s="434"/>
      <c r="J81" s="435"/>
      <c r="K81" s="435"/>
      <c r="L81" s="435"/>
      <c r="M81" s="435"/>
      <c r="N81" s="435"/>
      <c r="O81" s="435"/>
      <c r="P81" s="435"/>
      <c r="Q81" s="435"/>
      <c r="R81" s="436"/>
      <c r="S81" s="30"/>
      <c r="T81" s="79"/>
      <c r="U81" s="651"/>
      <c r="V81" s="652"/>
      <c r="W81" s="652"/>
      <c r="X81" s="652"/>
      <c r="Y81" s="652"/>
      <c r="Z81" s="652"/>
      <c r="AA81" s="652"/>
      <c r="AB81" s="652"/>
      <c r="AC81" s="652"/>
      <c r="AD81" s="652"/>
      <c r="AE81" s="652"/>
      <c r="AF81" s="652"/>
      <c r="AG81" s="652"/>
      <c r="AH81" s="652"/>
      <c r="AI81" s="652"/>
      <c r="AJ81" s="652"/>
      <c r="AK81" s="652"/>
      <c r="AL81" s="652"/>
      <c r="AM81" s="652"/>
      <c r="AN81" s="653"/>
      <c r="AO81" s="402"/>
      <c r="AP81" s="403"/>
      <c r="AQ81" s="404"/>
      <c r="AR81" s="80"/>
      <c r="AS81" s="92"/>
      <c r="AT81" s="80"/>
      <c r="AU81" s="651"/>
      <c r="AV81" s="652"/>
      <c r="AW81" s="652"/>
      <c r="AX81" s="652"/>
      <c r="AY81" s="652"/>
      <c r="AZ81" s="652"/>
      <c r="BA81" s="652"/>
      <c r="BB81" s="652"/>
      <c r="BC81" s="652"/>
      <c r="BD81" s="652"/>
      <c r="BE81" s="652"/>
      <c r="BF81" s="652"/>
      <c r="BG81" s="652"/>
      <c r="BH81" s="652"/>
      <c r="BI81" s="652"/>
      <c r="BJ81" s="652"/>
      <c r="BK81" s="652"/>
      <c r="BL81" s="652"/>
      <c r="BM81" s="652"/>
      <c r="BN81" s="653"/>
      <c r="BO81" s="411"/>
      <c r="BP81" s="412"/>
      <c r="BQ81" s="413"/>
      <c r="BR81" s="79"/>
      <c r="BS81" s="417"/>
      <c r="BT81" s="735"/>
      <c r="BU81" s="735"/>
      <c r="BV81" s="735"/>
      <c r="BW81" s="735"/>
      <c r="BX81" s="735"/>
      <c r="BY81" s="735"/>
      <c r="BZ81" s="735"/>
      <c r="CA81" s="735"/>
      <c r="CB81" s="735"/>
      <c r="CC81" s="735"/>
      <c r="CD81" s="735"/>
      <c r="CE81" s="735"/>
      <c r="CF81" s="735"/>
      <c r="CG81" s="735"/>
    </row>
    <row r="82" spans="1:85" ht="13.5" customHeight="1" x14ac:dyDescent="0.15">
      <c r="A82" s="30"/>
      <c r="B82" s="39"/>
      <c r="C82" s="725"/>
      <c r="D82" s="725"/>
      <c r="E82" s="725"/>
      <c r="F82" s="726" t="s">
        <v>123</v>
      </c>
      <c r="G82" s="727"/>
      <c r="H82" s="728"/>
      <c r="I82" s="428" t="s">
        <v>135</v>
      </c>
      <c r="J82" s="429"/>
      <c r="K82" s="429"/>
      <c r="L82" s="429"/>
      <c r="M82" s="429"/>
      <c r="N82" s="429"/>
      <c r="O82" s="429"/>
      <c r="P82" s="429"/>
      <c r="Q82" s="429"/>
      <c r="R82" s="430"/>
      <c r="S82" s="30"/>
      <c r="T82" s="79"/>
      <c r="U82" s="390">
        <v>530000</v>
      </c>
      <c r="V82" s="391"/>
      <c r="W82" s="391"/>
      <c r="X82" s="391"/>
      <c r="Y82" s="391"/>
      <c r="Z82" s="391"/>
      <c r="AA82" s="391"/>
      <c r="AB82" s="391"/>
      <c r="AC82" s="391"/>
      <c r="AD82" s="391"/>
      <c r="AE82" s="391"/>
      <c r="AF82" s="391"/>
      <c r="AG82" s="391"/>
      <c r="AH82" s="391"/>
      <c r="AI82" s="391"/>
      <c r="AJ82" s="391"/>
      <c r="AK82" s="391"/>
      <c r="AL82" s="391"/>
      <c r="AM82" s="391"/>
      <c r="AN82" s="392"/>
      <c r="AO82" s="399" t="s">
        <v>55</v>
      </c>
      <c r="AP82" s="400"/>
      <c r="AQ82" s="401"/>
      <c r="AR82" s="80"/>
      <c r="AS82" s="92"/>
      <c r="AT82" s="80"/>
      <c r="AU82" s="390">
        <v>370000</v>
      </c>
      <c r="AV82" s="391"/>
      <c r="AW82" s="391"/>
      <c r="AX82" s="391"/>
      <c r="AY82" s="391"/>
      <c r="AZ82" s="391"/>
      <c r="BA82" s="391"/>
      <c r="BB82" s="391"/>
      <c r="BC82" s="391"/>
      <c r="BD82" s="391"/>
      <c r="BE82" s="391"/>
      <c r="BF82" s="391"/>
      <c r="BG82" s="391"/>
      <c r="BH82" s="391"/>
      <c r="BI82" s="391"/>
      <c r="BJ82" s="391"/>
      <c r="BK82" s="391"/>
      <c r="BL82" s="391"/>
      <c r="BM82" s="391"/>
      <c r="BN82" s="392"/>
      <c r="BO82" s="408" t="s">
        <v>55</v>
      </c>
      <c r="BP82" s="409"/>
      <c r="BQ82" s="410"/>
      <c r="BR82" s="79"/>
      <c r="BS82" s="417" t="str">
        <f>IF($T$44="積算",IF(U79="","",IF(U79+U82*(BH40-1)=U76,"","※3")),"")</f>
        <v/>
      </c>
      <c r="BT82" s="418" t="str">
        <f>IF(BR67="※3","初回リース契約期間のリース料金支払額合計額と一致しません。","")</f>
        <v/>
      </c>
      <c r="BU82" s="418"/>
      <c r="BV82" s="418"/>
      <c r="BW82" s="418"/>
      <c r="BX82" s="418"/>
      <c r="BY82" s="418"/>
      <c r="BZ82" s="418"/>
      <c r="CA82" s="418"/>
      <c r="CB82" s="418"/>
      <c r="CC82" s="418"/>
      <c r="CD82" s="418"/>
      <c r="CE82" s="418"/>
      <c r="CF82" s="418"/>
      <c r="CG82" s="418"/>
    </row>
    <row r="83" spans="1:85" ht="13.5" customHeight="1" x14ac:dyDescent="0.15">
      <c r="A83" s="30"/>
      <c r="B83" s="39"/>
      <c r="C83" s="725"/>
      <c r="D83" s="725"/>
      <c r="E83" s="725"/>
      <c r="F83" s="729"/>
      <c r="G83" s="730"/>
      <c r="H83" s="731"/>
      <c r="I83" s="431"/>
      <c r="J83" s="647"/>
      <c r="K83" s="647"/>
      <c r="L83" s="647"/>
      <c r="M83" s="647"/>
      <c r="N83" s="647"/>
      <c r="O83" s="647"/>
      <c r="P83" s="647"/>
      <c r="Q83" s="647"/>
      <c r="R83" s="433"/>
      <c r="S83" s="30"/>
      <c r="T83" s="79"/>
      <c r="U83" s="393"/>
      <c r="V83" s="394"/>
      <c r="W83" s="394"/>
      <c r="X83" s="394"/>
      <c r="Y83" s="394"/>
      <c r="Z83" s="394"/>
      <c r="AA83" s="394"/>
      <c r="AB83" s="394"/>
      <c r="AC83" s="394"/>
      <c r="AD83" s="394"/>
      <c r="AE83" s="394"/>
      <c r="AF83" s="394"/>
      <c r="AG83" s="394"/>
      <c r="AH83" s="394"/>
      <c r="AI83" s="394"/>
      <c r="AJ83" s="394"/>
      <c r="AK83" s="394"/>
      <c r="AL83" s="394"/>
      <c r="AM83" s="394"/>
      <c r="AN83" s="395"/>
      <c r="AO83" s="402"/>
      <c r="AP83" s="403"/>
      <c r="AQ83" s="404"/>
      <c r="AR83" s="80"/>
      <c r="AS83" s="92"/>
      <c r="AT83" s="80"/>
      <c r="AU83" s="393"/>
      <c r="AV83" s="394"/>
      <c r="AW83" s="394"/>
      <c r="AX83" s="394"/>
      <c r="AY83" s="394"/>
      <c r="AZ83" s="394"/>
      <c r="BA83" s="394"/>
      <c r="BB83" s="394"/>
      <c r="BC83" s="394"/>
      <c r="BD83" s="394"/>
      <c r="BE83" s="394"/>
      <c r="BF83" s="394"/>
      <c r="BG83" s="394"/>
      <c r="BH83" s="394"/>
      <c r="BI83" s="394"/>
      <c r="BJ83" s="394"/>
      <c r="BK83" s="394"/>
      <c r="BL83" s="394"/>
      <c r="BM83" s="394"/>
      <c r="BN83" s="395"/>
      <c r="BO83" s="411"/>
      <c r="BP83" s="412"/>
      <c r="BQ83" s="413"/>
      <c r="BR83" s="79"/>
      <c r="BS83" s="417"/>
      <c r="BT83" s="418"/>
      <c r="BU83" s="418"/>
      <c r="BV83" s="418"/>
      <c r="BW83" s="418"/>
      <c r="BX83" s="418"/>
      <c r="BY83" s="418"/>
      <c r="BZ83" s="418"/>
      <c r="CA83" s="418"/>
      <c r="CB83" s="418"/>
      <c r="CC83" s="418"/>
      <c r="CD83" s="418"/>
      <c r="CE83" s="418"/>
      <c r="CF83" s="418"/>
      <c r="CG83" s="418"/>
    </row>
    <row r="84" spans="1:85" ht="13.5" customHeight="1" x14ac:dyDescent="0.15">
      <c r="A84" s="30"/>
      <c r="B84" s="39"/>
      <c r="C84" s="725"/>
      <c r="D84" s="725"/>
      <c r="E84" s="725"/>
      <c r="F84" s="732"/>
      <c r="G84" s="733"/>
      <c r="H84" s="734"/>
      <c r="I84" s="434"/>
      <c r="J84" s="435"/>
      <c r="K84" s="435"/>
      <c r="L84" s="435"/>
      <c r="M84" s="435"/>
      <c r="N84" s="435"/>
      <c r="O84" s="435"/>
      <c r="P84" s="435"/>
      <c r="Q84" s="435"/>
      <c r="R84" s="436"/>
      <c r="S84" s="30"/>
      <c r="T84" s="79"/>
      <c r="U84" s="396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8"/>
      <c r="AO84" s="405"/>
      <c r="AP84" s="406"/>
      <c r="AQ84" s="407"/>
      <c r="AR84" s="80"/>
      <c r="AS84" s="92"/>
      <c r="AT84" s="80"/>
      <c r="AU84" s="396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8"/>
      <c r="BO84" s="414"/>
      <c r="BP84" s="415"/>
      <c r="BQ84" s="416"/>
      <c r="BR84" s="79"/>
      <c r="BS84" s="417"/>
      <c r="BT84" s="418"/>
      <c r="BU84" s="418"/>
      <c r="BV84" s="418"/>
      <c r="BW84" s="418"/>
      <c r="BX84" s="418"/>
      <c r="BY84" s="418"/>
      <c r="BZ84" s="418"/>
      <c r="CA84" s="418"/>
      <c r="CB84" s="418"/>
      <c r="CC84" s="418"/>
      <c r="CD84" s="418"/>
      <c r="CE84" s="418"/>
      <c r="CF84" s="418"/>
      <c r="CG84" s="418"/>
    </row>
    <row r="85" spans="1:85" x14ac:dyDescent="0.15">
      <c r="A85" s="30"/>
      <c r="B85" s="39"/>
      <c r="C85" s="544" t="s">
        <v>82</v>
      </c>
      <c r="D85" s="545"/>
      <c r="E85" s="546"/>
      <c r="F85" s="505" t="s">
        <v>83</v>
      </c>
      <c r="G85" s="506"/>
      <c r="H85" s="506"/>
      <c r="I85" s="506"/>
      <c r="J85" s="506"/>
      <c r="K85" s="506"/>
      <c r="L85" s="506"/>
      <c r="M85" s="506"/>
      <c r="N85" s="506"/>
      <c r="O85" s="506"/>
      <c r="P85" s="506"/>
      <c r="Q85" s="506"/>
      <c r="R85" s="506"/>
      <c r="S85" s="40"/>
      <c r="T85" s="79"/>
      <c r="U85" s="390">
        <v>1200000</v>
      </c>
      <c r="V85" s="391"/>
      <c r="W85" s="391"/>
      <c r="X85" s="391"/>
      <c r="Y85" s="391"/>
      <c r="Z85" s="391"/>
      <c r="AA85" s="391"/>
      <c r="AB85" s="391"/>
      <c r="AC85" s="391"/>
      <c r="AD85" s="391"/>
      <c r="AE85" s="391"/>
      <c r="AF85" s="391"/>
      <c r="AG85" s="391"/>
      <c r="AH85" s="391"/>
      <c r="AI85" s="391"/>
      <c r="AJ85" s="391"/>
      <c r="AK85" s="391"/>
      <c r="AL85" s="391"/>
      <c r="AM85" s="391"/>
      <c r="AN85" s="392"/>
      <c r="AO85" s="565" t="s">
        <v>55</v>
      </c>
      <c r="AP85" s="566"/>
      <c r="AQ85" s="567"/>
      <c r="AR85" s="79"/>
      <c r="AS85" s="40"/>
      <c r="AT85" s="79"/>
      <c r="AU85" s="390">
        <v>700000</v>
      </c>
      <c r="AV85" s="391"/>
      <c r="AW85" s="391"/>
      <c r="AX85" s="391"/>
      <c r="AY85" s="391"/>
      <c r="AZ85" s="391"/>
      <c r="BA85" s="391"/>
      <c r="BB85" s="391"/>
      <c r="BC85" s="391"/>
      <c r="BD85" s="391"/>
      <c r="BE85" s="391"/>
      <c r="BF85" s="391"/>
      <c r="BG85" s="391"/>
      <c r="BH85" s="391"/>
      <c r="BI85" s="391"/>
      <c r="BJ85" s="391"/>
      <c r="BK85" s="391"/>
      <c r="BL85" s="391"/>
      <c r="BM85" s="391"/>
      <c r="BN85" s="392"/>
      <c r="BO85" s="565" t="s">
        <v>55</v>
      </c>
      <c r="BP85" s="566"/>
      <c r="BQ85" s="567"/>
      <c r="BR85" s="79"/>
      <c r="BS85" s="62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</row>
    <row r="86" spans="1:85" ht="13.5" customHeight="1" x14ac:dyDescent="0.15">
      <c r="A86" s="30"/>
      <c r="B86" s="39"/>
      <c r="C86" s="547"/>
      <c r="D86" s="548"/>
      <c r="E86" s="549"/>
      <c r="F86" s="507"/>
      <c r="G86" s="507"/>
      <c r="H86" s="507"/>
      <c r="I86" s="507"/>
      <c r="J86" s="507"/>
      <c r="K86" s="507"/>
      <c r="L86" s="507"/>
      <c r="M86" s="507"/>
      <c r="N86" s="507"/>
      <c r="O86" s="507"/>
      <c r="P86" s="507"/>
      <c r="Q86" s="507"/>
      <c r="R86" s="507"/>
      <c r="S86" s="40"/>
      <c r="T86" s="79"/>
      <c r="U86" s="393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5"/>
      <c r="AO86" s="565"/>
      <c r="AP86" s="566"/>
      <c r="AQ86" s="567"/>
      <c r="AR86" s="79"/>
      <c r="AS86" s="40"/>
      <c r="AT86" s="79"/>
      <c r="AU86" s="393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5"/>
      <c r="BO86" s="565"/>
      <c r="BP86" s="566"/>
      <c r="BQ86" s="567"/>
      <c r="BR86" s="79"/>
      <c r="BS86" s="62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</row>
    <row r="87" spans="1:85" ht="13.5" customHeight="1" x14ac:dyDescent="0.15">
      <c r="A87" s="30"/>
      <c r="B87" s="39"/>
      <c r="C87" s="550"/>
      <c r="D87" s="551"/>
      <c r="E87" s="552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40"/>
      <c r="T87" s="79"/>
      <c r="U87" s="396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8"/>
      <c r="AO87" s="568"/>
      <c r="AP87" s="569"/>
      <c r="AQ87" s="570"/>
      <c r="AR87" s="79"/>
      <c r="AS87" s="40"/>
      <c r="AT87" s="79"/>
      <c r="AU87" s="396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8"/>
      <c r="BO87" s="568"/>
      <c r="BP87" s="569"/>
      <c r="BQ87" s="570"/>
      <c r="BR87" s="79"/>
      <c r="BS87" s="62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</row>
    <row r="88" spans="1:85" ht="13.5" customHeight="1" x14ac:dyDescent="0.15">
      <c r="A88" s="30"/>
      <c r="B88" s="39"/>
      <c r="C88" s="458" t="s">
        <v>84</v>
      </c>
      <c r="D88" s="459"/>
      <c r="E88" s="460"/>
      <c r="F88" s="524" t="s">
        <v>85</v>
      </c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R88" s="525"/>
      <c r="S88" s="40"/>
      <c r="T88" s="79"/>
      <c r="U88" s="526">
        <f>IF(U59="積算",U76+U85,"")</f>
        <v>36200000</v>
      </c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8"/>
      <c r="AO88" s="713" t="s">
        <v>55</v>
      </c>
      <c r="AP88" s="714"/>
      <c r="AQ88" s="715"/>
      <c r="AR88" s="80"/>
      <c r="AS88" s="81"/>
      <c r="AT88" s="80"/>
      <c r="AU88" s="526">
        <f>IF(U59="積算",AU76+AU85,"")</f>
        <v>25200000</v>
      </c>
      <c r="AV88" s="527"/>
      <c r="AW88" s="527"/>
      <c r="AX88" s="527"/>
      <c r="AY88" s="527"/>
      <c r="AZ88" s="527"/>
      <c r="BA88" s="527"/>
      <c r="BB88" s="527"/>
      <c r="BC88" s="527"/>
      <c r="BD88" s="527"/>
      <c r="BE88" s="527"/>
      <c r="BF88" s="527"/>
      <c r="BG88" s="527"/>
      <c r="BH88" s="527"/>
      <c r="BI88" s="527"/>
      <c r="BJ88" s="527"/>
      <c r="BK88" s="527"/>
      <c r="BL88" s="527"/>
      <c r="BM88" s="527"/>
      <c r="BN88" s="528"/>
      <c r="BO88" s="535" t="s">
        <v>55</v>
      </c>
      <c r="BP88" s="536"/>
      <c r="BQ88" s="537"/>
      <c r="BR88" s="79"/>
      <c r="BS88" s="494" t="str">
        <f>IF($U$59="積算",IF($AU$73="","",IF($U$88-$AU$88&gt;$AU$67,"","※2")),"")</f>
        <v/>
      </c>
      <c r="BT88" s="517" t="str">
        <f>IF(BS88="※2","補助金が有る場合の「リース料金支払額総合計」から、補助金相当分の減額がされていることが確認できません。","")</f>
        <v/>
      </c>
      <c r="BU88" s="517"/>
      <c r="BV88" s="517"/>
      <c r="BW88" s="517"/>
      <c r="BX88" s="517"/>
      <c r="BY88" s="517"/>
      <c r="BZ88" s="517"/>
      <c r="CA88" s="517"/>
      <c r="CB88" s="517"/>
      <c r="CC88" s="517"/>
      <c r="CD88" s="517"/>
      <c r="CE88" s="517"/>
    </row>
    <row r="89" spans="1:85" ht="13.5" customHeight="1" x14ac:dyDescent="0.15">
      <c r="A89" s="30"/>
      <c r="B89" s="39"/>
      <c r="C89" s="461"/>
      <c r="D89" s="462"/>
      <c r="E89" s="463"/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R89" s="525"/>
      <c r="S89" s="40"/>
      <c r="T89" s="79"/>
      <c r="U89" s="529"/>
      <c r="V89" s="530"/>
      <c r="W89" s="530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1"/>
      <c r="AO89" s="716"/>
      <c r="AP89" s="717"/>
      <c r="AQ89" s="718"/>
      <c r="AR89" s="80"/>
      <c r="AS89" s="81"/>
      <c r="AT89" s="80"/>
      <c r="AU89" s="529"/>
      <c r="AV89" s="530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30"/>
      <c r="BK89" s="530"/>
      <c r="BL89" s="530"/>
      <c r="BM89" s="530"/>
      <c r="BN89" s="531"/>
      <c r="BO89" s="538"/>
      <c r="BP89" s="539"/>
      <c r="BQ89" s="540"/>
      <c r="BR89" s="79"/>
      <c r="BS89" s="494"/>
      <c r="BT89" s="517"/>
      <c r="BU89" s="517"/>
      <c r="BV89" s="517"/>
      <c r="BW89" s="517"/>
      <c r="BX89" s="517"/>
      <c r="BY89" s="517"/>
      <c r="BZ89" s="517"/>
      <c r="CA89" s="517"/>
      <c r="CB89" s="517"/>
      <c r="CC89" s="517"/>
      <c r="CD89" s="517"/>
      <c r="CE89" s="517"/>
    </row>
    <row r="90" spans="1:85" ht="13.5" customHeight="1" x14ac:dyDescent="0.15">
      <c r="A90" s="30"/>
      <c r="B90" s="39"/>
      <c r="C90" s="464"/>
      <c r="D90" s="465"/>
      <c r="E90" s="466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R90" s="525"/>
      <c r="S90" s="40"/>
      <c r="T90" s="79"/>
      <c r="U90" s="532"/>
      <c r="V90" s="533"/>
      <c r="W90" s="533"/>
      <c r="X90" s="533"/>
      <c r="Y90" s="533"/>
      <c r="Z90" s="533"/>
      <c r="AA90" s="533"/>
      <c r="AB90" s="533"/>
      <c r="AC90" s="533"/>
      <c r="AD90" s="533"/>
      <c r="AE90" s="533"/>
      <c r="AF90" s="533"/>
      <c r="AG90" s="533"/>
      <c r="AH90" s="533"/>
      <c r="AI90" s="533"/>
      <c r="AJ90" s="533"/>
      <c r="AK90" s="533"/>
      <c r="AL90" s="533"/>
      <c r="AM90" s="533"/>
      <c r="AN90" s="534"/>
      <c r="AO90" s="719"/>
      <c r="AP90" s="720"/>
      <c r="AQ90" s="721"/>
      <c r="AR90" s="80"/>
      <c r="AS90" s="81"/>
      <c r="AT90" s="80"/>
      <c r="AU90" s="532"/>
      <c r="AV90" s="533"/>
      <c r="AW90" s="533"/>
      <c r="AX90" s="533"/>
      <c r="AY90" s="533"/>
      <c r="AZ90" s="533"/>
      <c r="BA90" s="533"/>
      <c r="BB90" s="533"/>
      <c r="BC90" s="533"/>
      <c r="BD90" s="533"/>
      <c r="BE90" s="533"/>
      <c r="BF90" s="533"/>
      <c r="BG90" s="533"/>
      <c r="BH90" s="533"/>
      <c r="BI90" s="533"/>
      <c r="BJ90" s="533"/>
      <c r="BK90" s="533"/>
      <c r="BL90" s="533"/>
      <c r="BM90" s="533"/>
      <c r="BN90" s="534"/>
      <c r="BO90" s="541"/>
      <c r="BP90" s="542"/>
      <c r="BQ90" s="543"/>
      <c r="BR90" s="79"/>
      <c r="BS90" s="494"/>
      <c r="BT90" s="517"/>
      <c r="BU90" s="517"/>
      <c r="BV90" s="517"/>
      <c r="BW90" s="517"/>
      <c r="BX90" s="517"/>
      <c r="BY90" s="517"/>
      <c r="BZ90" s="517"/>
      <c r="CA90" s="517"/>
      <c r="CB90" s="517"/>
      <c r="CC90" s="517"/>
      <c r="CD90" s="517"/>
      <c r="CE90" s="517"/>
    </row>
    <row r="91" spans="1:85" x14ac:dyDescent="0.15">
      <c r="A91" s="30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40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62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</row>
    <row r="92" spans="1:85" ht="13.5" customHeight="1" x14ac:dyDescent="0.15">
      <c r="A92" s="30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62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</row>
    <row r="93" spans="1:85" ht="13.5" customHeight="1" x14ac:dyDescent="0.15">
      <c r="A93" s="30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62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</row>
    <row r="94" spans="1:85" ht="13.5" customHeight="1" x14ac:dyDescent="0.15">
      <c r="A94" s="30"/>
      <c r="B94" s="39"/>
      <c r="C94" s="239" t="s">
        <v>86</v>
      </c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240"/>
      <c r="AN94" s="240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240"/>
      <c r="BF94" s="240"/>
      <c r="BG94" s="240"/>
      <c r="BH94" s="240"/>
      <c r="BI94" s="240"/>
      <c r="BJ94" s="240"/>
      <c r="BK94" s="240"/>
      <c r="BL94" s="240"/>
      <c r="BM94" s="240"/>
      <c r="BN94" s="240"/>
      <c r="BO94" s="240"/>
      <c r="BP94" s="240"/>
      <c r="BQ94" s="240"/>
      <c r="BR94" s="241"/>
      <c r="BS94" s="62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</row>
    <row r="95" spans="1:85" ht="13.5" customHeight="1" x14ac:dyDescent="0.15">
      <c r="A95" s="30"/>
      <c r="B95" s="39"/>
      <c r="C95" s="242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  <c r="BI95" s="243"/>
      <c r="BJ95" s="243"/>
      <c r="BK95" s="243"/>
      <c r="BL95" s="243"/>
      <c r="BM95" s="243"/>
      <c r="BN95" s="243"/>
      <c r="BO95" s="243"/>
      <c r="BP95" s="243"/>
      <c r="BQ95" s="243"/>
      <c r="BR95" s="244"/>
      <c r="BS95" s="62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</row>
    <row r="96" spans="1:85" ht="13.5" customHeight="1" x14ac:dyDescent="0.15">
      <c r="A96" s="30"/>
      <c r="B96" s="39"/>
      <c r="C96" s="245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6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6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246"/>
      <c r="BQ96" s="246"/>
      <c r="BR96" s="247"/>
      <c r="BS96" s="62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</row>
    <row r="97" spans="1:83" ht="13.5" customHeight="1" x14ac:dyDescent="0.15">
      <c r="A97" s="30"/>
      <c r="B97" s="39"/>
      <c r="C97" s="40"/>
      <c r="D97" s="40"/>
      <c r="E97" s="40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62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</row>
    <row r="98" spans="1:83" x14ac:dyDescent="0.15">
      <c r="A98" s="30"/>
      <c r="B98" s="39"/>
      <c r="C98" s="40"/>
      <c r="D98" s="40"/>
      <c r="E98" s="40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40"/>
      <c r="T98" s="243" t="s">
        <v>72</v>
      </c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40"/>
      <c r="AT98" s="243" t="s">
        <v>73</v>
      </c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  <c r="BI98" s="243"/>
      <c r="BJ98" s="243"/>
      <c r="BK98" s="243"/>
      <c r="BL98" s="243"/>
      <c r="BM98" s="243"/>
      <c r="BN98" s="243"/>
      <c r="BO98" s="243"/>
      <c r="BP98" s="243"/>
      <c r="BQ98" s="243"/>
      <c r="BR98" s="243"/>
      <c r="BS98" s="62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</row>
    <row r="99" spans="1:83" x14ac:dyDescent="0.15">
      <c r="A99" s="30"/>
      <c r="B99" s="39"/>
      <c r="C99" s="40"/>
      <c r="D99" s="40"/>
      <c r="E99" s="40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40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40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  <c r="BI99" s="243"/>
      <c r="BJ99" s="243"/>
      <c r="BK99" s="243"/>
      <c r="BL99" s="243"/>
      <c r="BM99" s="243"/>
      <c r="BN99" s="243"/>
      <c r="BO99" s="243"/>
      <c r="BP99" s="243"/>
      <c r="BQ99" s="243"/>
      <c r="BR99" s="243"/>
      <c r="BS99" s="62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</row>
    <row r="100" spans="1:83" ht="11.25" customHeight="1" x14ac:dyDescent="0.15">
      <c r="A100" s="30"/>
      <c r="B100" s="39"/>
      <c r="C100" s="40"/>
      <c r="D100" s="40"/>
      <c r="E100" s="40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40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40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62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</row>
    <row r="101" spans="1:83" ht="13.5" customHeight="1" x14ac:dyDescent="0.15">
      <c r="A101" s="30"/>
      <c r="B101" s="39"/>
      <c r="C101" s="458" t="s">
        <v>74</v>
      </c>
      <c r="D101" s="459"/>
      <c r="E101" s="460"/>
      <c r="F101" s="525" t="s">
        <v>75</v>
      </c>
      <c r="G101" s="525"/>
      <c r="H101" s="525"/>
      <c r="I101" s="525"/>
      <c r="J101" s="525"/>
      <c r="K101" s="525"/>
      <c r="L101" s="525"/>
      <c r="M101" s="525"/>
      <c r="N101" s="525"/>
      <c r="O101" s="525"/>
      <c r="P101" s="525"/>
      <c r="Q101" s="525"/>
      <c r="R101" s="525"/>
      <c r="S101" s="40"/>
      <c r="T101" s="79"/>
      <c r="U101" s="599">
        <v>0</v>
      </c>
      <c r="V101" s="600"/>
      <c r="W101" s="600"/>
      <c r="X101" s="600"/>
      <c r="Y101" s="600"/>
      <c r="Z101" s="600"/>
      <c r="AA101" s="600"/>
      <c r="AB101" s="600"/>
      <c r="AC101" s="600"/>
      <c r="AD101" s="600"/>
      <c r="AE101" s="600"/>
      <c r="AF101" s="600"/>
      <c r="AG101" s="600"/>
      <c r="AH101" s="600"/>
      <c r="AI101" s="600"/>
      <c r="AJ101" s="600"/>
      <c r="AK101" s="600"/>
      <c r="AL101" s="600"/>
      <c r="AM101" s="600"/>
      <c r="AN101" s="601"/>
      <c r="AO101" s="608" t="s">
        <v>55</v>
      </c>
      <c r="AP101" s="609"/>
      <c r="AQ101" s="610"/>
      <c r="AR101" s="79"/>
      <c r="AS101" s="40"/>
      <c r="AT101" s="79"/>
      <c r="AU101" s="617"/>
      <c r="AV101" s="618"/>
      <c r="AW101" s="618"/>
      <c r="AX101" s="618"/>
      <c r="AY101" s="618"/>
      <c r="AZ101" s="618"/>
      <c r="BA101" s="618"/>
      <c r="BB101" s="618"/>
      <c r="BC101" s="618"/>
      <c r="BD101" s="618"/>
      <c r="BE101" s="618"/>
      <c r="BF101" s="618"/>
      <c r="BG101" s="618"/>
      <c r="BH101" s="618"/>
      <c r="BI101" s="618"/>
      <c r="BJ101" s="618"/>
      <c r="BK101" s="618"/>
      <c r="BL101" s="618"/>
      <c r="BM101" s="618"/>
      <c r="BN101" s="619"/>
      <c r="BO101" s="535" t="s">
        <v>55</v>
      </c>
      <c r="BP101" s="536"/>
      <c r="BQ101" s="537"/>
      <c r="BR101" s="79"/>
      <c r="BS101" s="62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</row>
    <row r="102" spans="1:83" ht="13.5" customHeight="1" x14ac:dyDescent="0.15">
      <c r="A102" s="30"/>
      <c r="B102" s="39"/>
      <c r="C102" s="461"/>
      <c r="D102" s="462"/>
      <c r="E102" s="463"/>
      <c r="F102" s="525"/>
      <c r="G102" s="525"/>
      <c r="H102" s="525"/>
      <c r="I102" s="525"/>
      <c r="J102" s="525"/>
      <c r="K102" s="525"/>
      <c r="L102" s="525"/>
      <c r="M102" s="525"/>
      <c r="N102" s="525"/>
      <c r="O102" s="525"/>
      <c r="P102" s="525"/>
      <c r="Q102" s="525"/>
      <c r="R102" s="525"/>
      <c r="S102" s="40"/>
      <c r="T102" s="79"/>
      <c r="U102" s="602"/>
      <c r="V102" s="603"/>
      <c r="W102" s="603"/>
      <c r="X102" s="603"/>
      <c r="Y102" s="603"/>
      <c r="Z102" s="603"/>
      <c r="AA102" s="603"/>
      <c r="AB102" s="603"/>
      <c r="AC102" s="603"/>
      <c r="AD102" s="603"/>
      <c r="AE102" s="603"/>
      <c r="AF102" s="603"/>
      <c r="AG102" s="603"/>
      <c r="AH102" s="603"/>
      <c r="AI102" s="603"/>
      <c r="AJ102" s="603"/>
      <c r="AK102" s="603"/>
      <c r="AL102" s="603"/>
      <c r="AM102" s="603"/>
      <c r="AN102" s="604"/>
      <c r="AO102" s="611"/>
      <c r="AP102" s="612"/>
      <c r="AQ102" s="613"/>
      <c r="AR102" s="79"/>
      <c r="AS102" s="40"/>
      <c r="AT102" s="79"/>
      <c r="AU102" s="393"/>
      <c r="AV102" s="394"/>
      <c r="AW102" s="394"/>
      <c r="AX102" s="394"/>
      <c r="AY102" s="394"/>
      <c r="AZ102" s="394"/>
      <c r="BA102" s="394"/>
      <c r="BB102" s="394"/>
      <c r="BC102" s="394"/>
      <c r="BD102" s="394"/>
      <c r="BE102" s="394"/>
      <c r="BF102" s="394"/>
      <c r="BG102" s="394"/>
      <c r="BH102" s="394"/>
      <c r="BI102" s="394"/>
      <c r="BJ102" s="394"/>
      <c r="BK102" s="394"/>
      <c r="BL102" s="394"/>
      <c r="BM102" s="394"/>
      <c r="BN102" s="395"/>
      <c r="BO102" s="538"/>
      <c r="BP102" s="539"/>
      <c r="BQ102" s="540"/>
      <c r="BR102" s="79"/>
      <c r="BS102" s="62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</row>
    <row r="103" spans="1:83" ht="13.5" customHeight="1" x14ac:dyDescent="0.15">
      <c r="A103" s="30"/>
      <c r="B103" s="39"/>
      <c r="C103" s="464"/>
      <c r="D103" s="465"/>
      <c r="E103" s="466"/>
      <c r="F103" s="525"/>
      <c r="G103" s="525"/>
      <c r="H103" s="525"/>
      <c r="I103" s="525"/>
      <c r="J103" s="525"/>
      <c r="K103" s="525"/>
      <c r="L103" s="525"/>
      <c r="M103" s="525"/>
      <c r="N103" s="525"/>
      <c r="O103" s="525"/>
      <c r="P103" s="525"/>
      <c r="Q103" s="525"/>
      <c r="R103" s="525"/>
      <c r="S103" s="40"/>
      <c r="T103" s="79"/>
      <c r="U103" s="605"/>
      <c r="V103" s="606"/>
      <c r="W103" s="606"/>
      <c r="X103" s="606"/>
      <c r="Y103" s="606"/>
      <c r="Z103" s="606"/>
      <c r="AA103" s="606"/>
      <c r="AB103" s="606"/>
      <c r="AC103" s="606"/>
      <c r="AD103" s="606"/>
      <c r="AE103" s="606"/>
      <c r="AF103" s="606"/>
      <c r="AG103" s="606"/>
      <c r="AH103" s="606"/>
      <c r="AI103" s="606"/>
      <c r="AJ103" s="606"/>
      <c r="AK103" s="606"/>
      <c r="AL103" s="606"/>
      <c r="AM103" s="606"/>
      <c r="AN103" s="607"/>
      <c r="AO103" s="614"/>
      <c r="AP103" s="615"/>
      <c r="AQ103" s="616"/>
      <c r="AR103" s="79"/>
      <c r="AS103" s="40"/>
      <c r="AT103" s="79"/>
      <c r="AU103" s="396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8"/>
      <c r="BO103" s="541"/>
      <c r="BP103" s="542"/>
      <c r="BQ103" s="543"/>
      <c r="BR103" s="79"/>
      <c r="BS103" s="62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</row>
    <row r="104" spans="1:83" ht="13.5" customHeight="1" x14ac:dyDescent="0.15">
      <c r="A104" s="30"/>
      <c r="B104" s="39"/>
      <c r="C104" s="458" t="s">
        <v>76</v>
      </c>
      <c r="D104" s="459"/>
      <c r="E104" s="460"/>
      <c r="F104" s="524" t="s">
        <v>77</v>
      </c>
      <c r="G104" s="525"/>
      <c r="H104" s="525"/>
      <c r="I104" s="525"/>
      <c r="J104" s="525"/>
      <c r="K104" s="525"/>
      <c r="L104" s="525"/>
      <c r="M104" s="525"/>
      <c r="N104" s="525"/>
      <c r="O104" s="525"/>
      <c r="P104" s="525"/>
      <c r="Q104" s="525"/>
      <c r="R104" s="525"/>
      <c r="S104" s="40"/>
      <c r="T104" s="79"/>
      <c r="U104" s="526" t="str">
        <f>IF($U$59="料率",U49-U67,"")</f>
        <v/>
      </c>
      <c r="V104" s="527"/>
      <c r="W104" s="527"/>
      <c r="X104" s="527"/>
      <c r="Y104" s="527"/>
      <c r="Z104" s="527"/>
      <c r="AA104" s="527"/>
      <c r="AB104" s="527"/>
      <c r="AC104" s="527"/>
      <c r="AD104" s="527"/>
      <c r="AE104" s="527"/>
      <c r="AF104" s="527"/>
      <c r="AG104" s="527"/>
      <c r="AH104" s="527"/>
      <c r="AI104" s="527"/>
      <c r="AJ104" s="527"/>
      <c r="AK104" s="527"/>
      <c r="AL104" s="527"/>
      <c r="AM104" s="527"/>
      <c r="AN104" s="528"/>
      <c r="AO104" s="535" t="s">
        <v>55</v>
      </c>
      <c r="AP104" s="536"/>
      <c r="AQ104" s="537"/>
      <c r="AR104" s="79"/>
      <c r="AS104" s="40"/>
      <c r="AT104" s="79"/>
      <c r="AU104" s="526" t="str">
        <f>IF($U$59="料率",U49-AU101,"")</f>
        <v/>
      </c>
      <c r="AV104" s="527"/>
      <c r="AW104" s="527"/>
      <c r="AX104" s="527"/>
      <c r="AY104" s="527"/>
      <c r="AZ104" s="527"/>
      <c r="BA104" s="527"/>
      <c r="BB104" s="527"/>
      <c r="BC104" s="527"/>
      <c r="BD104" s="527"/>
      <c r="BE104" s="527"/>
      <c r="BF104" s="527"/>
      <c r="BG104" s="527"/>
      <c r="BH104" s="527"/>
      <c r="BI104" s="527"/>
      <c r="BJ104" s="527"/>
      <c r="BK104" s="527"/>
      <c r="BL104" s="527"/>
      <c r="BM104" s="527"/>
      <c r="BN104" s="528"/>
      <c r="BO104" s="535" t="s">
        <v>55</v>
      </c>
      <c r="BP104" s="536"/>
      <c r="BQ104" s="537"/>
      <c r="BR104" s="79"/>
      <c r="BS104" s="62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</row>
    <row r="105" spans="1:83" ht="13.5" customHeight="1" x14ac:dyDescent="0.15">
      <c r="A105" s="30"/>
      <c r="B105" s="39"/>
      <c r="C105" s="461"/>
      <c r="D105" s="462"/>
      <c r="E105" s="463"/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525"/>
      <c r="S105" s="40"/>
      <c r="T105" s="79"/>
      <c r="U105" s="529"/>
      <c r="V105" s="530"/>
      <c r="W105" s="530"/>
      <c r="X105" s="530"/>
      <c r="Y105" s="530"/>
      <c r="Z105" s="530"/>
      <c r="AA105" s="530"/>
      <c r="AB105" s="530"/>
      <c r="AC105" s="530"/>
      <c r="AD105" s="530"/>
      <c r="AE105" s="530"/>
      <c r="AF105" s="530"/>
      <c r="AG105" s="530"/>
      <c r="AH105" s="530"/>
      <c r="AI105" s="530"/>
      <c r="AJ105" s="530"/>
      <c r="AK105" s="530"/>
      <c r="AL105" s="530"/>
      <c r="AM105" s="530"/>
      <c r="AN105" s="531"/>
      <c r="AO105" s="538"/>
      <c r="AP105" s="539"/>
      <c r="AQ105" s="540"/>
      <c r="AR105" s="79"/>
      <c r="AS105" s="40"/>
      <c r="AT105" s="79"/>
      <c r="AU105" s="529"/>
      <c r="AV105" s="530"/>
      <c r="AW105" s="530"/>
      <c r="AX105" s="530"/>
      <c r="AY105" s="530"/>
      <c r="AZ105" s="530"/>
      <c r="BA105" s="530"/>
      <c r="BB105" s="530"/>
      <c r="BC105" s="530"/>
      <c r="BD105" s="530"/>
      <c r="BE105" s="530"/>
      <c r="BF105" s="530"/>
      <c r="BG105" s="530"/>
      <c r="BH105" s="530"/>
      <c r="BI105" s="530"/>
      <c r="BJ105" s="530"/>
      <c r="BK105" s="530"/>
      <c r="BL105" s="530"/>
      <c r="BM105" s="530"/>
      <c r="BN105" s="531"/>
      <c r="BO105" s="538"/>
      <c r="BP105" s="539"/>
      <c r="BQ105" s="540"/>
      <c r="BR105" s="79"/>
      <c r="BS105" s="62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</row>
    <row r="106" spans="1:83" ht="13.5" customHeight="1" x14ac:dyDescent="0.15">
      <c r="A106" s="30"/>
      <c r="B106" s="39"/>
      <c r="C106" s="464"/>
      <c r="D106" s="465"/>
      <c r="E106" s="466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R106" s="525"/>
      <c r="S106" s="40"/>
      <c r="T106" s="79"/>
      <c r="U106" s="532"/>
      <c r="V106" s="533"/>
      <c r="W106" s="533"/>
      <c r="X106" s="533"/>
      <c r="Y106" s="533"/>
      <c r="Z106" s="533"/>
      <c r="AA106" s="533"/>
      <c r="AB106" s="533"/>
      <c r="AC106" s="533"/>
      <c r="AD106" s="533"/>
      <c r="AE106" s="533"/>
      <c r="AF106" s="533"/>
      <c r="AG106" s="533"/>
      <c r="AH106" s="533"/>
      <c r="AI106" s="533"/>
      <c r="AJ106" s="533"/>
      <c r="AK106" s="533"/>
      <c r="AL106" s="533"/>
      <c r="AM106" s="533"/>
      <c r="AN106" s="534"/>
      <c r="AO106" s="541"/>
      <c r="AP106" s="542"/>
      <c r="AQ106" s="543"/>
      <c r="AR106" s="79"/>
      <c r="AS106" s="40"/>
      <c r="AT106" s="79"/>
      <c r="AU106" s="532"/>
      <c r="AV106" s="533"/>
      <c r="AW106" s="533"/>
      <c r="AX106" s="533"/>
      <c r="AY106" s="533"/>
      <c r="AZ106" s="533"/>
      <c r="BA106" s="533"/>
      <c r="BB106" s="533"/>
      <c r="BC106" s="533"/>
      <c r="BD106" s="533"/>
      <c r="BE106" s="533"/>
      <c r="BF106" s="533"/>
      <c r="BG106" s="533"/>
      <c r="BH106" s="533"/>
      <c r="BI106" s="533"/>
      <c r="BJ106" s="533"/>
      <c r="BK106" s="533"/>
      <c r="BL106" s="533"/>
      <c r="BM106" s="533"/>
      <c r="BN106" s="534"/>
      <c r="BO106" s="541"/>
      <c r="BP106" s="542"/>
      <c r="BQ106" s="543"/>
      <c r="BR106" s="79"/>
      <c r="BS106" s="62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</row>
    <row r="107" spans="1:83" x14ac:dyDescent="0.15">
      <c r="A107" s="30"/>
      <c r="B107" s="39"/>
      <c r="C107" s="40"/>
      <c r="D107" s="40"/>
      <c r="E107" s="40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40"/>
      <c r="T107" s="79"/>
      <c r="U107" s="591" t="s">
        <v>88</v>
      </c>
      <c r="V107" s="591"/>
      <c r="W107" s="591"/>
      <c r="X107" s="591"/>
      <c r="Y107" s="591"/>
      <c r="Z107" s="591"/>
      <c r="AA107" s="591"/>
      <c r="AB107" s="591"/>
      <c r="AC107" s="591"/>
      <c r="AD107" s="591"/>
      <c r="AE107" s="591"/>
      <c r="AF107" s="591"/>
      <c r="AG107" s="591"/>
      <c r="AH107" s="591"/>
      <c r="AI107" s="591"/>
      <c r="AJ107" s="591"/>
      <c r="AK107" s="591"/>
      <c r="AL107" s="591"/>
      <c r="AM107" s="591"/>
      <c r="AN107" s="591"/>
      <c r="AO107" s="82"/>
      <c r="AP107" s="82"/>
      <c r="AQ107" s="82"/>
      <c r="AR107" s="79"/>
      <c r="AS107" s="40"/>
      <c r="AT107" s="79"/>
      <c r="AU107" s="592" t="s">
        <v>88</v>
      </c>
      <c r="AV107" s="592"/>
      <c r="AW107" s="592"/>
      <c r="AX107" s="592"/>
      <c r="AY107" s="592"/>
      <c r="AZ107" s="592"/>
      <c r="BA107" s="592"/>
      <c r="BB107" s="592"/>
      <c r="BC107" s="592"/>
      <c r="BD107" s="592"/>
      <c r="BE107" s="592"/>
      <c r="BF107" s="592"/>
      <c r="BG107" s="592"/>
      <c r="BH107" s="592"/>
      <c r="BI107" s="592"/>
      <c r="BJ107" s="592"/>
      <c r="BK107" s="592"/>
      <c r="BL107" s="592"/>
      <c r="BM107" s="592"/>
      <c r="BN107" s="592"/>
      <c r="BO107" s="82"/>
      <c r="BP107" s="82"/>
      <c r="BQ107" s="82"/>
      <c r="BR107" s="79"/>
      <c r="BS107" s="62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</row>
    <row r="108" spans="1:83" ht="13.5" customHeight="1" x14ac:dyDescent="0.15">
      <c r="A108" s="30"/>
      <c r="B108" s="39"/>
      <c r="C108" s="544" t="s">
        <v>89</v>
      </c>
      <c r="D108" s="545"/>
      <c r="E108" s="546"/>
      <c r="F108" s="505" t="s">
        <v>90</v>
      </c>
      <c r="G108" s="506"/>
      <c r="H108" s="506"/>
      <c r="I108" s="506"/>
      <c r="J108" s="506"/>
      <c r="K108" s="506"/>
      <c r="L108" s="506"/>
      <c r="M108" s="506"/>
      <c r="N108" s="506"/>
      <c r="O108" s="506"/>
      <c r="P108" s="506"/>
      <c r="Q108" s="506"/>
      <c r="R108" s="506"/>
      <c r="S108" s="40"/>
      <c r="T108" s="79"/>
      <c r="U108" s="593"/>
      <c r="V108" s="594"/>
      <c r="W108" s="594"/>
      <c r="X108" s="594"/>
      <c r="Y108" s="594"/>
      <c r="Z108" s="594"/>
      <c r="AA108" s="594"/>
      <c r="AB108" s="594"/>
      <c r="AC108" s="594"/>
      <c r="AD108" s="594"/>
      <c r="AE108" s="594"/>
      <c r="AF108" s="594"/>
      <c r="AG108" s="594"/>
      <c r="AH108" s="594"/>
      <c r="AI108" s="594"/>
      <c r="AJ108" s="594"/>
      <c r="AK108" s="594"/>
      <c r="AL108" s="594"/>
      <c r="AM108" s="594"/>
      <c r="AN108" s="595"/>
      <c r="AO108" s="584" t="s">
        <v>91</v>
      </c>
      <c r="AP108" s="585"/>
      <c r="AQ108" s="586"/>
      <c r="AR108" s="79"/>
      <c r="AS108" s="40"/>
      <c r="AT108" s="79"/>
      <c r="AU108" s="593"/>
      <c r="AV108" s="594"/>
      <c r="AW108" s="594"/>
      <c r="AX108" s="594"/>
      <c r="AY108" s="594"/>
      <c r="AZ108" s="594"/>
      <c r="BA108" s="594"/>
      <c r="BB108" s="594"/>
      <c r="BC108" s="594"/>
      <c r="BD108" s="594"/>
      <c r="BE108" s="594"/>
      <c r="BF108" s="594"/>
      <c r="BG108" s="594"/>
      <c r="BH108" s="594"/>
      <c r="BI108" s="594"/>
      <c r="BJ108" s="594"/>
      <c r="BK108" s="594"/>
      <c r="BL108" s="594"/>
      <c r="BM108" s="594"/>
      <c r="BN108" s="595"/>
      <c r="BO108" s="584" t="s">
        <v>91</v>
      </c>
      <c r="BP108" s="585"/>
      <c r="BQ108" s="586"/>
      <c r="BR108" s="79"/>
      <c r="BS108" s="62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</row>
    <row r="109" spans="1:83" ht="13.5" customHeight="1" x14ac:dyDescent="0.15">
      <c r="A109" s="30"/>
      <c r="B109" s="39"/>
      <c r="C109" s="547"/>
      <c r="D109" s="548"/>
      <c r="E109" s="549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507"/>
      <c r="Q109" s="507"/>
      <c r="R109" s="507"/>
      <c r="S109" s="40"/>
      <c r="T109" s="79"/>
      <c r="U109" s="596"/>
      <c r="V109" s="597"/>
      <c r="W109" s="597"/>
      <c r="X109" s="597"/>
      <c r="Y109" s="597"/>
      <c r="Z109" s="597"/>
      <c r="AA109" s="597"/>
      <c r="AB109" s="597"/>
      <c r="AC109" s="597"/>
      <c r="AD109" s="597"/>
      <c r="AE109" s="597"/>
      <c r="AF109" s="597"/>
      <c r="AG109" s="597"/>
      <c r="AH109" s="597"/>
      <c r="AI109" s="597"/>
      <c r="AJ109" s="597"/>
      <c r="AK109" s="597"/>
      <c r="AL109" s="597"/>
      <c r="AM109" s="597"/>
      <c r="AN109" s="598"/>
      <c r="AO109" s="565"/>
      <c r="AP109" s="566"/>
      <c r="AQ109" s="567"/>
      <c r="AR109" s="79"/>
      <c r="AS109" s="40"/>
      <c r="AT109" s="79"/>
      <c r="AU109" s="596"/>
      <c r="AV109" s="597"/>
      <c r="AW109" s="597"/>
      <c r="AX109" s="597"/>
      <c r="AY109" s="597"/>
      <c r="AZ109" s="597"/>
      <c r="BA109" s="597"/>
      <c r="BB109" s="597"/>
      <c r="BC109" s="597"/>
      <c r="BD109" s="597"/>
      <c r="BE109" s="597"/>
      <c r="BF109" s="597"/>
      <c r="BG109" s="597"/>
      <c r="BH109" s="597"/>
      <c r="BI109" s="597"/>
      <c r="BJ109" s="597"/>
      <c r="BK109" s="597"/>
      <c r="BL109" s="597"/>
      <c r="BM109" s="597"/>
      <c r="BN109" s="598"/>
      <c r="BO109" s="565"/>
      <c r="BP109" s="566"/>
      <c r="BQ109" s="567"/>
      <c r="BR109" s="79"/>
      <c r="BS109" s="62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</row>
    <row r="110" spans="1:83" ht="13.5" customHeight="1" x14ac:dyDescent="0.15">
      <c r="A110" s="30"/>
      <c r="B110" s="39"/>
      <c r="C110" s="547"/>
      <c r="D110" s="548"/>
      <c r="E110" s="549"/>
      <c r="F110" s="507"/>
      <c r="G110" s="507"/>
      <c r="H110" s="507"/>
      <c r="I110" s="507"/>
      <c r="J110" s="507"/>
      <c r="K110" s="507"/>
      <c r="L110" s="507"/>
      <c r="M110" s="507"/>
      <c r="N110" s="507"/>
      <c r="O110" s="507"/>
      <c r="P110" s="507"/>
      <c r="Q110" s="507"/>
      <c r="R110" s="507"/>
      <c r="S110" s="40"/>
      <c r="T110" s="79"/>
      <c r="U110" s="596"/>
      <c r="V110" s="597"/>
      <c r="W110" s="597"/>
      <c r="X110" s="597"/>
      <c r="Y110" s="597"/>
      <c r="Z110" s="597"/>
      <c r="AA110" s="597"/>
      <c r="AB110" s="597"/>
      <c r="AC110" s="597"/>
      <c r="AD110" s="597"/>
      <c r="AE110" s="597"/>
      <c r="AF110" s="597"/>
      <c r="AG110" s="597"/>
      <c r="AH110" s="597"/>
      <c r="AI110" s="597"/>
      <c r="AJ110" s="597"/>
      <c r="AK110" s="597"/>
      <c r="AL110" s="597"/>
      <c r="AM110" s="597"/>
      <c r="AN110" s="598"/>
      <c r="AO110" s="565"/>
      <c r="AP110" s="566"/>
      <c r="AQ110" s="567"/>
      <c r="AR110" s="79"/>
      <c r="AS110" s="40"/>
      <c r="AT110" s="79"/>
      <c r="AU110" s="596"/>
      <c r="AV110" s="597"/>
      <c r="AW110" s="597"/>
      <c r="AX110" s="597"/>
      <c r="AY110" s="597"/>
      <c r="AZ110" s="597"/>
      <c r="BA110" s="597"/>
      <c r="BB110" s="597"/>
      <c r="BC110" s="597"/>
      <c r="BD110" s="597"/>
      <c r="BE110" s="597"/>
      <c r="BF110" s="597"/>
      <c r="BG110" s="597"/>
      <c r="BH110" s="597"/>
      <c r="BI110" s="597"/>
      <c r="BJ110" s="597"/>
      <c r="BK110" s="597"/>
      <c r="BL110" s="597"/>
      <c r="BM110" s="597"/>
      <c r="BN110" s="598"/>
      <c r="BO110" s="565"/>
      <c r="BP110" s="566"/>
      <c r="BQ110" s="567"/>
      <c r="BR110" s="79"/>
      <c r="BS110" s="62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</row>
    <row r="111" spans="1:83" ht="20.25" customHeight="1" x14ac:dyDescent="0.15">
      <c r="A111" s="30"/>
      <c r="B111" s="39"/>
      <c r="C111" s="547" t="s">
        <v>92</v>
      </c>
      <c r="D111" s="548"/>
      <c r="E111" s="549"/>
      <c r="F111" s="587" t="s">
        <v>93</v>
      </c>
      <c r="G111" s="507"/>
      <c r="H111" s="507"/>
      <c r="I111" s="507"/>
      <c r="J111" s="507"/>
      <c r="K111" s="507"/>
      <c r="L111" s="507"/>
      <c r="M111" s="507"/>
      <c r="N111" s="507"/>
      <c r="O111" s="507"/>
      <c r="P111" s="507"/>
      <c r="Q111" s="507"/>
      <c r="R111" s="507"/>
      <c r="S111" s="40"/>
      <c r="T111" s="79"/>
      <c r="U111" s="588"/>
      <c r="V111" s="589"/>
      <c r="W111" s="589"/>
      <c r="X111" s="589"/>
      <c r="Y111" s="589"/>
      <c r="Z111" s="589"/>
      <c r="AA111" s="589"/>
      <c r="AB111" s="589"/>
      <c r="AC111" s="589"/>
      <c r="AD111" s="589"/>
      <c r="AE111" s="589"/>
      <c r="AF111" s="589"/>
      <c r="AG111" s="589"/>
      <c r="AH111" s="589"/>
      <c r="AI111" s="589"/>
      <c r="AJ111" s="589"/>
      <c r="AK111" s="589"/>
      <c r="AL111" s="589"/>
      <c r="AM111" s="589"/>
      <c r="AN111" s="590"/>
      <c r="AO111" s="565" t="s">
        <v>55</v>
      </c>
      <c r="AP111" s="566"/>
      <c r="AQ111" s="567"/>
      <c r="AR111" s="79"/>
      <c r="AS111" s="40"/>
      <c r="AT111" s="79"/>
      <c r="AU111" s="588"/>
      <c r="AV111" s="589"/>
      <c r="AW111" s="589"/>
      <c r="AX111" s="589"/>
      <c r="AY111" s="589"/>
      <c r="AZ111" s="589"/>
      <c r="BA111" s="589"/>
      <c r="BB111" s="589"/>
      <c r="BC111" s="589"/>
      <c r="BD111" s="589"/>
      <c r="BE111" s="589"/>
      <c r="BF111" s="589"/>
      <c r="BG111" s="589"/>
      <c r="BH111" s="589"/>
      <c r="BI111" s="589"/>
      <c r="BJ111" s="589"/>
      <c r="BK111" s="589"/>
      <c r="BL111" s="589"/>
      <c r="BM111" s="589"/>
      <c r="BN111" s="590"/>
      <c r="BO111" s="565" t="s">
        <v>55</v>
      </c>
      <c r="BP111" s="566"/>
      <c r="BQ111" s="567"/>
      <c r="BR111" s="79"/>
      <c r="BS111" s="62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</row>
    <row r="112" spans="1:83" ht="13.5" customHeight="1" x14ac:dyDescent="0.15">
      <c r="A112" s="30"/>
      <c r="B112" s="39"/>
      <c r="C112" s="547"/>
      <c r="D112" s="548"/>
      <c r="E112" s="549"/>
      <c r="F112" s="507"/>
      <c r="G112" s="507"/>
      <c r="H112" s="507"/>
      <c r="I112" s="507"/>
      <c r="J112" s="507"/>
      <c r="K112" s="507"/>
      <c r="L112" s="507"/>
      <c r="M112" s="507"/>
      <c r="N112" s="507"/>
      <c r="O112" s="507"/>
      <c r="P112" s="507"/>
      <c r="Q112" s="507"/>
      <c r="R112" s="507"/>
      <c r="S112" s="40"/>
      <c r="T112" s="79"/>
      <c r="U112" s="588"/>
      <c r="V112" s="589"/>
      <c r="W112" s="589"/>
      <c r="X112" s="589"/>
      <c r="Y112" s="589"/>
      <c r="Z112" s="589"/>
      <c r="AA112" s="589"/>
      <c r="AB112" s="589"/>
      <c r="AC112" s="589"/>
      <c r="AD112" s="589"/>
      <c r="AE112" s="589"/>
      <c r="AF112" s="589"/>
      <c r="AG112" s="589"/>
      <c r="AH112" s="589"/>
      <c r="AI112" s="589"/>
      <c r="AJ112" s="589"/>
      <c r="AK112" s="589"/>
      <c r="AL112" s="589"/>
      <c r="AM112" s="589"/>
      <c r="AN112" s="590"/>
      <c r="AO112" s="565"/>
      <c r="AP112" s="566"/>
      <c r="AQ112" s="567"/>
      <c r="AR112" s="79"/>
      <c r="AS112" s="40"/>
      <c r="AT112" s="79"/>
      <c r="AU112" s="588"/>
      <c r="AV112" s="589"/>
      <c r="AW112" s="589"/>
      <c r="AX112" s="589"/>
      <c r="AY112" s="589"/>
      <c r="AZ112" s="589"/>
      <c r="BA112" s="589"/>
      <c r="BB112" s="589"/>
      <c r="BC112" s="589"/>
      <c r="BD112" s="589"/>
      <c r="BE112" s="589"/>
      <c r="BF112" s="589"/>
      <c r="BG112" s="589"/>
      <c r="BH112" s="589"/>
      <c r="BI112" s="589"/>
      <c r="BJ112" s="589"/>
      <c r="BK112" s="589"/>
      <c r="BL112" s="589"/>
      <c r="BM112" s="589"/>
      <c r="BN112" s="590"/>
      <c r="BO112" s="565"/>
      <c r="BP112" s="566"/>
      <c r="BQ112" s="567"/>
      <c r="BR112" s="79"/>
      <c r="BS112" s="62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</row>
    <row r="113" spans="1:83" ht="13.5" customHeight="1" x14ac:dyDescent="0.15">
      <c r="A113" s="30"/>
      <c r="B113" s="39"/>
      <c r="C113" s="550"/>
      <c r="D113" s="551"/>
      <c r="E113" s="552"/>
      <c r="F113" s="508"/>
      <c r="G113" s="508"/>
      <c r="H113" s="508"/>
      <c r="I113" s="508"/>
      <c r="J113" s="508"/>
      <c r="K113" s="508"/>
      <c r="L113" s="508"/>
      <c r="M113" s="508"/>
      <c r="N113" s="508"/>
      <c r="O113" s="508"/>
      <c r="P113" s="508"/>
      <c r="Q113" s="508"/>
      <c r="R113" s="508"/>
      <c r="S113" s="40"/>
      <c r="T113" s="79"/>
      <c r="U113" s="588"/>
      <c r="V113" s="589"/>
      <c r="W113" s="589"/>
      <c r="X113" s="589"/>
      <c r="Y113" s="589"/>
      <c r="Z113" s="589"/>
      <c r="AA113" s="589"/>
      <c r="AB113" s="589"/>
      <c r="AC113" s="589"/>
      <c r="AD113" s="589"/>
      <c r="AE113" s="589"/>
      <c r="AF113" s="589"/>
      <c r="AG113" s="589"/>
      <c r="AH113" s="589"/>
      <c r="AI113" s="589"/>
      <c r="AJ113" s="589"/>
      <c r="AK113" s="589"/>
      <c r="AL113" s="589"/>
      <c r="AM113" s="589"/>
      <c r="AN113" s="590"/>
      <c r="AO113" s="565"/>
      <c r="AP113" s="566"/>
      <c r="AQ113" s="567"/>
      <c r="AR113" s="79"/>
      <c r="AS113" s="40"/>
      <c r="AT113" s="79"/>
      <c r="AU113" s="588"/>
      <c r="AV113" s="589"/>
      <c r="AW113" s="589"/>
      <c r="AX113" s="589"/>
      <c r="AY113" s="589"/>
      <c r="AZ113" s="589"/>
      <c r="BA113" s="589"/>
      <c r="BB113" s="589"/>
      <c r="BC113" s="589"/>
      <c r="BD113" s="589"/>
      <c r="BE113" s="589"/>
      <c r="BF113" s="589"/>
      <c r="BG113" s="589"/>
      <c r="BH113" s="589"/>
      <c r="BI113" s="589"/>
      <c r="BJ113" s="589"/>
      <c r="BK113" s="589"/>
      <c r="BL113" s="589"/>
      <c r="BM113" s="589"/>
      <c r="BN113" s="590"/>
      <c r="BO113" s="565"/>
      <c r="BP113" s="566"/>
      <c r="BQ113" s="567"/>
      <c r="BR113" s="79"/>
      <c r="BS113" s="62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</row>
    <row r="114" spans="1:83" ht="13.5" customHeight="1" x14ac:dyDescent="0.15">
      <c r="A114" s="30"/>
      <c r="B114" s="39"/>
      <c r="C114" s="544" t="s">
        <v>80</v>
      </c>
      <c r="D114" s="545"/>
      <c r="E114" s="546"/>
      <c r="F114" s="574" t="s">
        <v>132</v>
      </c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40"/>
      <c r="T114" s="79"/>
      <c r="U114" s="578"/>
      <c r="V114" s="579"/>
      <c r="W114" s="579"/>
      <c r="X114" s="579"/>
      <c r="Y114" s="579"/>
      <c r="Z114" s="579"/>
      <c r="AA114" s="579"/>
      <c r="AB114" s="579"/>
      <c r="AC114" s="579"/>
      <c r="AD114" s="579"/>
      <c r="AE114" s="579"/>
      <c r="AF114" s="579"/>
      <c r="AG114" s="579"/>
      <c r="AH114" s="579"/>
      <c r="AI114" s="579"/>
      <c r="AJ114" s="579"/>
      <c r="AK114" s="579"/>
      <c r="AL114" s="579"/>
      <c r="AM114" s="579"/>
      <c r="AN114" s="580"/>
      <c r="AO114" s="584" t="s">
        <v>55</v>
      </c>
      <c r="AP114" s="585"/>
      <c r="AQ114" s="586"/>
      <c r="AR114" s="79"/>
      <c r="AS114" s="40"/>
      <c r="AT114" s="79"/>
      <c r="AU114" s="578"/>
      <c r="AV114" s="579"/>
      <c r="AW114" s="579"/>
      <c r="AX114" s="579"/>
      <c r="AY114" s="579"/>
      <c r="AZ114" s="579"/>
      <c r="BA114" s="579"/>
      <c r="BB114" s="579"/>
      <c r="BC114" s="579"/>
      <c r="BD114" s="579"/>
      <c r="BE114" s="579"/>
      <c r="BF114" s="579"/>
      <c r="BG114" s="579"/>
      <c r="BH114" s="579"/>
      <c r="BI114" s="579"/>
      <c r="BJ114" s="579"/>
      <c r="BK114" s="579"/>
      <c r="BL114" s="579"/>
      <c r="BM114" s="579"/>
      <c r="BN114" s="580"/>
      <c r="BO114" s="584" t="s">
        <v>55</v>
      </c>
      <c r="BP114" s="585"/>
      <c r="BQ114" s="586"/>
      <c r="BR114" s="79"/>
      <c r="BS114" s="494" t="str">
        <f>IF($U$59="料率",IF($AU$114="","",IF($AU$114&gt;=$AU$104,"","※1")),"")</f>
        <v/>
      </c>
      <c r="BT114" s="495" t="str">
        <f>IF(BS114="※1","残価設定がないリース契約であることが確認できません。","")</f>
        <v/>
      </c>
      <c r="BU114" s="495"/>
      <c r="BV114" s="495"/>
      <c r="BW114" s="495"/>
      <c r="BX114" s="495"/>
      <c r="BY114" s="495"/>
      <c r="BZ114" s="495"/>
      <c r="CA114" s="495"/>
      <c r="CB114" s="495"/>
      <c r="CC114" s="495"/>
      <c r="CD114" s="495"/>
      <c r="CE114" s="495"/>
    </row>
    <row r="115" spans="1:83" ht="13.5" customHeight="1" x14ac:dyDescent="0.15">
      <c r="A115" s="30"/>
      <c r="B115" s="39"/>
      <c r="C115" s="547"/>
      <c r="D115" s="548"/>
      <c r="E115" s="549"/>
      <c r="F115" s="576"/>
      <c r="G115" s="576"/>
      <c r="H115" s="576"/>
      <c r="I115" s="576"/>
      <c r="J115" s="576"/>
      <c r="K115" s="576"/>
      <c r="L115" s="576"/>
      <c r="M115" s="576"/>
      <c r="N115" s="576"/>
      <c r="O115" s="576"/>
      <c r="P115" s="576"/>
      <c r="Q115" s="576"/>
      <c r="R115" s="576"/>
      <c r="S115" s="40"/>
      <c r="T115" s="79"/>
      <c r="U115" s="556"/>
      <c r="V115" s="557"/>
      <c r="W115" s="557"/>
      <c r="X115" s="557"/>
      <c r="Y115" s="557"/>
      <c r="Z115" s="557"/>
      <c r="AA115" s="557"/>
      <c r="AB115" s="557"/>
      <c r="AC115" s="557"/>
      <c r="AD115" s="557"/>
      <c r="AE115" s="557"/>
      <c r="AF115" s="557"/>
      <c r="AG115" s="557"/>
      <c r="AH115" s="557"/>
      <c r="AI115" s="557"/>
      <c r="AJ115" s="557"/>
      <c r="AK115" s="557"/>
      <c r="AL115" s="557"/>
      <c r="AM115" s="557"/>
      <c r="AN115" s="558"/>
      <c r="AO115" s="565"/>
      <c r="AP115" s="566"/>
      <c r="AQ115" s="567"/>
      <c r="AR115" s="79"/>
      <c r="AS115" s="40"/>
      <c r="AT115" s="79"/>
      <c r="AU115" s="556"/>
      <c r="AV115" s="557"/>
      <c r="AW115" s="557"/>
      <c r="AX115" s="557"/>
      <c r="AY115" s="557"/>
      <c r="AZ115" s="557"/>
      <c r="BA115" s="557"/>
      <c r="BB115" s="557"/>
      <c r="BC115" s="557"/>
      <c r="BD115" s="557"/>
      <c r="BE115" s="557"/>
      <c r="BF115" s="557"/>
      <c r="BG115" s="557"/>
      <c r="BH115" s="557"/>
      <c r="BI115" s="557"/>
      <c r="BJ115" s="557"/>
      <c r="BK115" s="557"/>
      <c r="BL115" s="557"/>
      <c r="BM115" s="557"/>
      <c r="BN115" s="558"/>
      <c r="BO115" s="565"/>
      <c r="BP115" s="566"/>
      <c r="BQ115" s="567"/>
      <c r="BR115" s="79"/>
      <c r="BS115" s="494"/>
      <c r="BT115" s="495"/>
      <c r="BU115" s="495"/>
      <c r="BV115" s="495"/>
      <c r="BW115" s="495"/>
      <c r="BX115" s="495"/>
      <c r="BY115" s="495"/>
      <c r="BZ115" s="495"/>
      <c r="CA115" s="495"/>
      <c r="CB115" s="495"/>
      <c r="CC115" s="495"/>
      <c r="CD115" s="495"/>
      <c r="CE115" s="495"/>
    </row>
    <row r="116" spans="1:83" ht="13.5" customHeight="1" x14ac:dyDescent="0.15">
      <c r="A116" s="30"/>
      <c r="B116" s="39"/>
      <c r="C116" s="550"/>
      <c r="D116" s="551"/>
      <c r="E116" s="552"/>
      <c r="F116" s="577"/>
      <c r="G116" s="577"/>
      <c r="H116" s="577"/>
      <c r="I116" s="577"/>
      <c r="J116" s="577"/>
      <c r="K116" s="577"/>
      <c r="L116" s="577"/>
      <c r="M116" s="577"/>
      <c r="N116" s="577"/>
      <c r="O116" s="577"/>
      <c r="P116" s="577"/>
      <c r="Q116" s="577"/>
      <c r="R116" s="577"/>
      <c r="S116" s="40"/>
      <c r="T116" s="79"/>
      <c r="U116" s="581"/>
      <c r="V116" s="582"/>
      <c r="W116" s="582"/>
      <c r="X116" s="582"/>
      <c r="Y116" s="582"/>
      <c r="Z116" s="582"/>
      <c r="AA116" s="582"/>
      <c r="AB116" s="582"/>
      <c r="AC116" s="582"/>
      <c r="AD116" s="582"/>
      <c r="AE116" s="582"/>
      <c r="AF116" s="582"/>
      <c r="AG116" s="582"/>
      <c r="AH116" s="582"/>
      <c r="AI116" s="582"/>
      <c r="AJ116" s="582"/>
      <c r="AK116" s="582"/>
      <c r="AL116" s="582"/>
      <c r="AM116" s="582"/>
      <c r="AN116" s="583"/>
      <c r="AO116" s="565"/>
      <c r="AP116" s="566"/>
      <c r="AQ116" s="567"/>
      <c r="AR116" s="79"/>
      <c r="AS116" s="40"/>
      <c r="AT116" s="79"/>
      <c r="AU116" s="581"/>
      <c r="AV116" s="582"/>
      <c r="AW116" s="582"/>
      <c r="AX116" s="582"/>
      <c r="AY116" s="582"/>
      <c r="AZ116" s="582"/>
      <c r="BA116" s="582"/>
      <c r="BB116" s="582"/>
      <c r="BC116" s="582"/>
      <c r="BD116" s="582"/>
      <c r="BE116" s="582"/>
      <c r="BF116" s="582"/>
      <c r="BG116" s="582"/>
      <c r="BH116" s="582"/>
      <c r="BI116" s="582"/>
      <c r="BJ116" s="582"/>
      <c r="BK116" s="582"/>
      <c r="BL116" s="582"/>
      <c r="BM116" s="582"/>
      <c r="BN116" s="583"/>
      <c r="BO116" s="565"/>
      <c r="BP116" s="566"/>
      <c r="BQ116" s="567"/>
      <c r="BR116" s="79"/>
      <c r="BS116" s="494"/>
      <c r="BT116" s="495"/>
      <c r="BU116" s="495"/>
      <c r="BV116" s="495"/>
      <c r="BW116" s="495"/>
      <c r="BX116" s="495"/>
      <c r="BY116" s="495"/>
      <c r="BZ116" s="495"/>
      <c r="CA116" s="495"/>
      <c r="CB116" s="495"/>
      <c r="CC116" s="495"/>
      <c r="CD116" s="495"/>
      <c r="CE116" s="495"/>
    </row>
    <row r="117" spans="1:83" ht="13.5" customHeight="1" x14ac:dyDescent="0.15">
      <c r="A117" s="30"/>
      <c r="B117" s="39"/>
      <c r="C117" s="544" t="s">
        <v>82</v>
      </c>
      <c r="D117" s="545"/>
      <c r="E117" s="546"/>
      <c r="F117" s="505" t="s">
        <v>83</v>
      </c>
      <c r="G117" s="506"/>
      <c r="H117" s="506"/>
      <c r="I117" s="506"/>
      <c r="J117" s="506"/>
      <c r="K117" s="506"/>
      <c r="L117" s="506"/>
      <c r="M117" s="506"/>
      <c r="N117" s="506"/>
      <c r="O117" s="506"/>
      <c r="P117" s="506"/>
      <c r="Q117" s="506"/>
      <c r="R117" s="506"/>
      <c r="S117" s="40"/>
      <c r="T117" s="79"/>
      <c r="U117" s="553"/>
      <c r="V117" s="554"/>
      <c r="W117" s="554"/>
      <c r="X117" s="554"/>
      <c r="Y117" s="554"/>
      <c r="Z117" s="554"/>
      <c r="AA117" s="554"/>
      <c r="AB117" s="554"/>
      <c r="AC117" s="554"/>
      <c r="AD117" s="554"/>
      <c r="AE117" s="554"/>
      <c r="AF117" s="554"/>
      <c r="AG117" s="554"/>
      <c r="AH117" s="554"/>
      <c r="AI117" s="554"/>
      <c r="AJ117" s="554"/>
      <c r="AK117" s="554"/>
      <c r="AL117" s="554"/>
      <c r="AM117" s="554"/>
      <c r="AN117" s="555"/>
      <c r="AO117" s="562" t="s">
        <v>55</v>
      </c>
      <c r="AP117" s="563"/>
      <c r="AQ117" s="564"/>
      <c r="AR117" s="79"/>
      <c r="AS117" s="40"/>
      <c r="AT117" s="79"/>
      <c r="AU117" s="571"/>
      <c r="AV117" s="572"/>
      <c r="AW117" s="572"/>
      <c r="AX117" s="572"/>
      <c r="AY117" s="572"/>
      <c r="AZ117" s="572"/>
      <c r="BA117" s="572"/>
      <c r="BB117" s="572"/>
      <c r="BC117" s="572"/>
      <c r="BD117" s="572"/>
      <c r="BE117" s="572"/>
      <c r="BF117" s="572"/>
      <c r="BG117" s="572"/>
      <c r="BH117" s="572"/>
      <c r="BI117" s="572"/>
      <c r="BJ117" s="572"/>
      <c r="BK117" s="572"/>
      <c r="BL117" s="572"/>
      <c r="BM117" s="572"/>
      <c r="BN117" s="573"/>
      <c r="BO117" s="562" t="s">
        <v>55</v>
      </c>
      <c r="BP117" s="563"/>
      <c r="BQ117" s="564"/>
      <c r="BR117" s="79"/>
      <c r="BS117" s="62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</row>
    <row r="118" spans="1:83" ht="13.5" customHeight="1" x14ac:dyDescent="0.15">
      <c r="A118" s="30"/>
      <c r="B118" s="39"/>
      <c r="C118" s="547"/>
      <c r="D118" s="548"/>
      <c r="E118" s="549"/>
      <c r="F118" s="507"/>
      <c r="G118" s="507"/>
      <c r="H118" s="507"/>
      <c r="I118" s="507"/>
      <c r="J118" s="507"/>
      <c r="K118" s="507"/>
      <c r="L118" s="507"/>
      <c r="M118" s="507"/>
      <c r="N118" s="507"/>
      <c r="O118" s="507"/>
      <c r="P118" s="507"/>
      <c r="Q118" s="507"/>
      <c r="R118" s="507"/>
      <c r="S118" s="40"/>
      <c r="T118" s="79"/>
      <c r="U118" s="556"/>
      <c r="V118" s="557"/>
      <c r="W118" s="557"/>
      <c r="X118" s="557"/>
      <c r="Y118" s="557"/>
      <c r="Z118" s="557"/>
      <c r="AA118" s="557"/>
      <c r="AB118" s="557"/>
      <c r="AC118" s="557"/>
      <c r="AD118" s="557"/>
      <c r="AE118" s="557"/>
      <c r="AF118" s="557"/>
      <c r="AG118" s="557"/>
      <c r="AH118" s="557"/>
      <c r="AI118" s="557"/>
      <c r="AJ118" s="557"/>
      <c r="AK118" s="557"/>
      <c r="AL118" s="557"/>
      <c r="AM118" s="557"/>
      <c r="AN118" s="558"/>
      <c r="AO118" s="565"/>
      <c r="AP118" s="566"/>
      <c r="AQ118" s="567"/>
      <c r="AR118" s="79"/>
      <c r="AS118" s="40"/>
      <c r="AT118" s="79"/>
      <c r="AU118" s="556"/>
      <c r="AV118" s="557"/>
      <c r="AW118" s="557"/>
      <c r="AX118" s="557"/>
      <c r="AY118" s="557"/>
      <c r="AZ118" s="557"/>
      <c r="BA118" s="557"/>
      <c r="BB118" s="557"/>
      <c r="BC118" s="557"/>
      <c r="BD118" s="557"/>
      <c r="BE118" s="557"/>
      <c r="BF118" s="557"/>
      <c r="BG118" s="557"/>
      <c r="BH118" s="557"/>
      <c r="BI118" s="557"/>
      <c r="BJ118" s="557"/>
      <c r="BK118" s="557"/>
      <c r="BL118" s="557"/>
      <c r="BM118" s="557"/>
      <c r="BN118" s="558"/>
      <c r="BO118" s="565"/>
      <c r="BP118" s="566"/>
      <c r="BQ118" s="567"/>
      <c r="BR118" s="79"/>
      <c r="BS118" s="62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</row>
    <row r="119" spans="1:83" ht="13.5" customHeight="1" x14ac:dyDescent="0.15">
      <c r="A119" s="30"/>
      <c r="B119" s="39"/>
      <c r="C119" s="550"/>
      <c r="D119" s="551"/>
      <c r="E119" s="552"/>
      <c r="F119" s="508"/>
      <c r="G119" s="508"/>
      <c r="H119" s="508"/>
      <c r="I119" s="508"/>
      <c r="J119" s="508"/>
      <c r="K119" s="508"/>
      <c r="L119" s="508"/>
      <c r="M119" s="508"/>
      <c r="N119" s="508"/>
      <c r="O119" s="508"/>
      <c r="P119" s="508"/>
      <c r="Q119" s="508"/>
      <c r="R119" s="508"/>
      <c r="S119" s="40"/>
      <c r="T119" s="79"/>
      <c r="U119" s="559"/>
      <c r="V119" s="560"/>
      <c r="W119" s="560"/>
      <c r="X119" s="560"/>
      <c r="Y119" s="560"/>
      <c r="Z119" s="560"/>
      <c r="AA119" s="560"/>
      <c r="AB119" s="560"/>
      <c r="AC119" s="560"/>
      <c r="AD119" s="560"/>
      <c r="AE119" s="560"/>
      <c r="AF119" s="560"/>
      <c r="AG119" s="560"/>
      <c r="AH119" s="560"/>
      <c r="AI119" s="560"/>
      <c r="AJ119" s="560"/>
      <c r="AK119" s="560"/>
      <c r="AL119" s="560"/>
      <c r="AM119" s="560"/>
      <c r="AN119" s="561"/>
      <c r="AO119" s="568"/>
      <c r="AP119" s="569"/>
      <c r="AQ119" s="570"/>
      <c r="AR119" s="79"/>
      <c r="AS119" s="40"/>
      <c r="AT119" s="79"/>
      <c r="AU119" s="559"/>
      <c r="AV119" s="560"/>
      <c r="AW119" s="560"/>
      <c r="AX119" s="560"/>
      <c r="AY119" s="560"/>
      <c r="AZ119" s="560"/>
      <c r="BA119" s="560"/>
      <c r="BB119" s="560"/>
      <c r="BC119" s="560"/>
      <c r="BD119" s="560"/>
      <c r="BE119" s="560"/>
      <c r="BF119" s="560"/>
      <c r="BG119" s="560"/>
      <c r="BH119" s="560"/>
      <c r="BI119" s="560"/>
      <c r="BJ119" s="560"/>
      <c r="BK119" s="560"/>
      <c r="BL119" s="560"/>
      <c r="BM119" s="560"/>
      <c r="BN119" s="561"/>
      <c r="BO119" s="568"/>
      <c r="BP119" s="569"/>
      <c r="BQ119" s="570"/>
      <c r="BR119" s="79"/>
      <c r="BS119" s="62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</row>
    <row r="120" spans="1:83" ht="13.5" customHeight="1" x14ac:dyDescent="0.15">
      <c r="A120" s="30"/>
      <c r="B120" s="39"/>
      <c r="C120" s="458" t="s">
        <v>84</v>
      </c>
      <c r="D120" s="459"/>
      <c r="E120" s="460"/>
      <c r="F120" s="524" t="s">
        <v>95</v>
      </c>
      <c r="G120" s="525"/>
      <c r="H120" s="525"/>
      <c r="I120" s="525"/>
      <c r="J120" s="525"/>
      <c r="K120" s="525"/>
      <c r="L120" s="525"/>
      <c r="M120" s="525"/>
      <c r="N120" s="525"/>
      <c r="O120" s="525"/>
      <c r="P120" s="525"/>
      <c r="Q120" s="525"/>
      <c r="R120" s="525"/>
      <c r="S120" s="40"/>
      <c r="T120" s="79"/>
      <c r="U120" s="526" t="str">
        <f>IF($U$59="料率",U114+U117,"")</f>
        <v/>
      </c>
      <c r="V120" s="527"/>
      <c r="W120" s="527"/>
      <c r="X120" s="527"/>
      <c r="Y120" s="527"/>
      <c r="Z120" s="527"/>
      <c r="AA120" s="527"/>
      <c r="AB120" s="527"/>
      <c r="AC120" s="527"/>
      <c r="AD120" s="527"/>
      <c r="AE120" s="527"/>
      <c r="AF120" s="527"/>
      <c r="AG120" s="527"/>
      <c r="AH120" s="527"/>
      <c r="AI120" s="527"/>
      <c r="AJ120" s="527"/>
      <c r="AK120" s="527"/>
      <c r="AL120" s="527"/>
      <c r="AM120" s="527"/>
      <c r="AN120" s="528"/>
      <c r="AO120" s="535" t="s">
        <v>55</v>
      </c>
      <c r="AP120" s="536"/>
      <c r="AQ120" s="537"/>
      <c r="AR120" s="79"/>
      <c r="AS120" s="40"/>
      <c r="AT120" s="79"/>
      <c r="AU120" s="526" t="str">
        <f>IF($U$59="料率",AU114+AU117,"")</f>
        <v/>
      </c>
      <c r="AV120" s="527"/>
      <c r="AW120" s="527"/>
      <c r="AX120" s="527"/>
      <c r="AY120" s="527"/>
      <c r="AZ120" s="527"/>
      <c r="BA120" s="527"/>
      <c r="BB120" s="527"/>
      <c r="BC120" s="527"/>
      <c r="BD120" s="527"/>
      <c r="BE120" s="527"/>
      <c r="BF120" s="527"/>
      <c r="BG120" s="527"/>
      <c r="BH120" s="527"/>
      <c r="BI120" s="527"/>
      <c r="BJ120" s="527"/>
      <c r="BK120" s="527"/>
      <c r="BL120" s="527"/>
      <c r="BM120" s="527"/>
      <c r="BN120" s="528"/>
      <c r="BO120" s="535" t="s">
        <v>55</v>
      </c>
      <c r="BP120" s="536"/>
      <c r="BQ120" s="537"/>
      <c r="BR120" s="79"/>
      <c r="BS120" s="494" t="str">
        <f>IF($U$59="料率",IF($AU$114="","",IF($U$120-$AU$120&gt;$AU$101,"","※2")),"")</f>
        <v/>
      </c>
      <c r="BT120" s="517" t="str">
        <f>IF(BS120="※2","補助金が有る場合の「リース料金支払額総合計」から、補助金相当分の減額がされていることが確認できません。","")</f>
        <v/>
      </c>
      <c r="BU120" s="517"/>
      <c r="BV120" s="517"/>
      <c r="BW120" s="517"/>
      <c r="BX120" s="517"/>
      <c r="BY120" s="517"/>
      <c r="BZ120" s="517"/>
      <c r="CA120" s="517"/>
      <c r="CB120" s="517"/>
      <c r="CC120" s="517"/>
      <c r="CD120" s="517"/>
      <c r="CE120" s="517"/>
    </row>
    <row r="121" spans="1:83" ht="13.5" customHeight="1" x14ac:dyDescent="0.15">
      <c r="A121" s="30"/>
      <c r="B121" s="39"/>
      <c r="C121" s="461"/>
      <c r="D121" s="462"/>
      <c r="E121" s="463"/>
      <c r="F121" s="525"/>
      <c r="G121" s="525"/>
      <c r="H121" s="525"/>
      <c r="I121" s="525"/>
      <c r="J121" s="525"/>
      <c r="K121" s="525"/>
      <c r="L121" s="525"/>
      <c r="M121" s="525"/>
      <c r="N121" s="525"/>
      <c r="O121" s="525"/>
      <c r="P121" s="525"/>
      <c r="Q121" s="525"/>
      <c r="R121" s="525"/>
      <c r="S121" s="40"/>
      <c r="T121" s="79"/>
      <c r="U121" s="529"/>
      <c r="V121" s="530"/>
      <c r="W121" s="530"/>
      <c r="X121" s="530"/>
      <c r="Y121" s="530"/>
      <c r="Z121" s="530"/>
      <c r="AA121" s="530"/>
      <c r="AB121" s="530"/>
      <c r="AC121" s="530"/>
      <c r="AD121" s="530"/>
      <c r="AE121" s="530"/>
      <c r="AF121" s="530"/>
      <c r="AG121" s="530"/>
      <c r="AH121" s="530"/>
      <c r="AI121" s="530"/>
      <c r="AJ121" s="530"/>
      <c r="AK121" s="530"/>
      <c r="AL121" s="530"/>
      <c r="AM121" s="530"/>
      <c r="AN121" s="531"/>
      <c r="AO121" s="538"/>
      <c r="AP121" s="539"/>
      <c r="AQ121" s="540"/>
      <c r="AR121" s="79"/>
      <c r="AS121" s="40"/>
      <c r="AT121" s="79"/>
      <c r="AU121" s="529"/>
      <c r="AV121" s="530"/>
      <c r="AW121" s="530"/>
      <c r="AX121" s="530"/>
      <c r="AY121" s="530"/>
      <c r="AZ121" s="530"/>
      <c r="BA121" s="530"/>
      <c r="BB121" s="530"/>
      <c r="BC121" s="530"/>
      <c r="BD121" s="530"/>
      <c r="BE121" s="530"/>
      <c r="BF121" s="530"/>
      <c r="BG121" s="530"/>
      <c r="BH121" s="530"/>
      <c r="BI121" s="530"/>
      <c r="BJ121" s="530"/>
      <c r="BK121" s="530"/>
      <c r="BL121" s="530"/>
      <c r="BM121" s="530"/>
      <c r="BN121" s="531"/>
      <c r="BO121" s="538"/>
      <c r="BP121" s="539"/>
      <c r="BQ121" s="540"/>
      <c r="BR121" s="79"/>
      <c r="BS121" s="494"/>
      <c r="BT121" s="517"/>
      <c r="BU121" s="517"/>
      <c r="BV121" s="517"/>
      <c r="BW121" s="517"/>
      <c r="BX121" s="517"/>
      <c r="BY121" s="517"/>
      <c r="BZ121" s="517"/>
      <c r="CA121" s="517"/>
      <c r="CB121" s="517"/>
      <c r="CC121" s="517"/>
      <c r="CD121" s="517"/>
      <c r="CE121" s="517"/>
    </row>
    <row r="122" spans="1:83" ht="13.5" customHeight="1" x14ac:dyDescent="0.15">
      <c r="A122" s="30"/>
      <c r="B122" s="39"/>
      <c r="C122" s="464"/>
      <c r="D122" s="465"/>
      <c r="E122" s="466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40"/>
      <c r="T122" s="79"/>
      <c r="U122" s="532"/>
      <c r="V122" s="533"/>
      <c r="W122" s="533"/>
      <c r="X122" s="533"/>
      <c r="Y122" s="533"/>
      <c r="Z122" s="533"/>
      <c r="AA122" s="533"/>
      <c r="AB122" s="533"/>
      <c r="AC122" s="533"/>
      <c r="AD122" s="533"/>
      <c r="AE122" s="533"/>
      <c r="AF122" s="533"/>
      <c r="AG122" s="533"/>
      <c r="AH122" s="533"/>
      <c r="AI122" s="533"/>
      <c r="AJ122" s="533"/>
      <c r="AK122" s="533"/>
      <c r="AL122" s="533"/>
      <c r="AM122" s="533"/>
      <c r="AN122" s="534"/>
      <c r="AO122" s="541"/>
      <c r="AP122" s="542"/>
      <c r="AQ122" s="543"/>
      <c r="AR122" s="79"/>
      <c r="AS122" s="40"/>
      <c r="AT122" s="79"/>
      <c r="AU122" s="532"/>
      <c r="AV122" s="533"/>
      <c r="AW122" s="533"/>
      <c r="AX122" s="533"/>
      <c r="AY122" s="533"/>
      <c r="AZ122" s="533"/>
      <c r="BA122" s="533"/>
      <c r="BB122" s="533"/>
      <c r="BC122" s="533"/>
      <c r="BD122" s="533"/>
      <c r="BE122" s="533"/>
      <c r="BF122" s="533"/>
      <c r="BG122" s="533"/>
      <c r="BH122" s="533"/>
      <c r="BI122" s="533"/>
      <c r="BJ122" s="533"/>
      <c r="BK122" s="533"/>
      <c r="BL122" s="533"/>
      <c r="BM122" s="533"/>
      <c r="BN122" s="534"/>
      <c r="BO122" s="541"/>
      <c r="BP122" s="542"/>
      <c r="BQ122" s="543"/>
      <c r="BR122" s="79"/>
      <c r="BS122" s="494"/>
      <c r="BT122" s="517"/>
      <c r="BU122" s="517"/>
      <c r="BV122" s="517"/>
      <c r="BW122" s="517"/>
      <c r="BX122" s="517"/>
      <c r="BY122" s="517"/>
      <c r="BZ122" s="517"/>
      <c r="CA122" s="517"/>
      <c r="CB122" s="517"/>
      <c r="CC122" s="517"/>
      <c r="CD122" s="517"/>
      <c r="CE122" s="517"/>
    </row>
    <row r="123" spans="1:83" ht="13.5" customHeight="1" x14ac:dyDescent="0.15">
      <c r="A123" s="30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40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83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</row>
    <row r="124" spans="1:83" ht="34.5" customHeight="1" x14ac:dyDescent="0.15">
      <c r="A124" s="30"/>
      <c r="B124" s="39"/>
      <c r="C124" s="710" t="s">
        <v>121</v>
      </c>
      <c r="D124" s="711"/>
      <c r="E124" s="711"/>
      <c r="F124" s="711"/>
      <c r="G124" s="711"/>
      <c r="H124" s="711"/>
      <c r="I124" s="711"/>
      <c r="J124" s="711"/>
      <c r="K124" s="711"/>
      <c r="L124" s="711"/>
      <c r="M124" s="711"/>
      <c r="N124" s="711"/>
      <c r="O124" s="711"/>
      <c r="P124" s="711"/>
      <c r="Q124" s="711"/>
      <c r="R124" s="712"/>
      <c r="S124" s="40"/>
      <c r="T124" s="79"/>
      <c r="U124" s="704" t="str">
        <f>IF(U59="料率",IF(U114="","",U114-U104),"")</f>
        <v/>
      </c>
      <c r="V124" s="705"/>
      <c r="W124" s="705"/>
      <c r="X124" s="705"/>
      <c r="Y124" s="705"/>
      <c r="Z124" s="705"/>
      <c r="AA124" s="705"/>
      <c r="AB124" s="705"/>
      <c r="AC124" s="705"/>
      <c r="AD124" s="705"/>
      <c r="AE124" s="705"/>
      <c r="AF124" s="705"/>
      <c r="AG124" s="705"/>
      <c r="AH124" s="705"/>
      <c r="AI124" s="705"/>
      <c r="AJ124" s="705"/>
      <c r="AK124" s="705"/>
      <c r="AL124" s="705"/>
      <c r="AM124" s="705"/>
      <c r="AN124" s="706"/>
      <c r="AO124" s="521" t="s">
        <v>55</v>
      </c>
      <c r="AP124" s="522"/>
      <c r="AQ124" s="523"/>
      <c r="AR124" s="79"/>
      <c r="AS124" s="40"/>
      <c r="AT124" s="84"/>
      <c r="AU124" s="707" t="str">
        <f>IF(U59="料率",IF(AU114="","",AU114-AU104),"")</f>
        <v/>
      </c>
      <c r="AV124" s="708"/>
      <c r="AW124" s="708"/>
      <c r="AX124" s="708"/>
      <c r="AY124" s="708"/>
      <c r="AZ124" s="708"/>
      <c r="BA124" s="708"/>
      <c r="BB124" s="708"/>
      <c r="BC124" s="708"/>
      <c r="BD124" s="708"/>
      <c r="BE124" s="708"/>
      <c r="BF124" s="708"/>
      <c r="BG124" s="708"/>
      <c r="BH124" s="708"/>
      <c r="BI124" s="708"/>
      <c r="BJ124" s="708"/>
      <c r="BK124" s="708"/>
      <c r="BL124" s="708"/>
      <c r="BM124" s="708"/>
      <c r="BN124" s="709"/>
      <c r="BO124" s="521" t="s">
        <v>55</v>
      </c>
      <c r="BP124" s="522"/>
      <c r="BQ124" s="523"/>
      <c r="BR124" s="79"/>
      <c r="BS124" s="83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</row>
    <row r="125" spans="1:83" ht="13.5" customHeight="1" x14ac:dyDescent="0.15">
      <c r="A125" s="30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40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83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</row>
    <row r="126" spans="1:83" ht="0.75" customHeight="1" x14ac:dyDescent="0.15">
      <c r="A126" s="30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79"/>
      <c r="U126" s="509"/>
      <c r="V126" s="509"/>
      <c r="W126" s="509"/>
      <c r="X126" s="509"/>
      <c r="Y126" s="509"/>
      <c r="Z126" s="509"/>
      <c r="AA126" s="509"/>
      <c r="AB126" s="509"/>
      <c r="AC126" s="509"/>
      <c r="AD126" s="509"/>
      <c r="AE126" s="509"/>
      <c r="AF126" s="509"/>
      <c r="AG126" s="509"/>
      <c r="AH126" s="509"/>
      <c r="AI126" s="509"/>
      <c r="AJ126" s="509"/>
      <c r="AK126" s="509"/>
      <c r="AL126" s="509"/>
      <c r="AM126" s="509"/>
      <c r="AN126" s="509"/>
      <c r="AO126" s="79"/>
      <c r="AP126" s="79"/>
      <c r="AQ126" s="79"/>
      <c r="AR126" s="79"/>
      <c r="AS126" s="40"/>
      <c r="AT126" s="84"/>
      <c r="AU126" s="509"/>
      <c r="AV126" s="509"/>
      <c r="AW126" s="509"/>
      <c r="AX126" s="509"/>
      <c r="AY126" s="509"/>
      <c r="AZ126" s="509"/>
      <c r="BA126" s="509"/>
      <c r="BB126" s="509"/>
      <c r="BC126" s="509"/>
      <c r="BD126" s="509"/>
      <c r="BE126" s="509"/>
      <c r="BF126" s="509"/>
      <c r="BG126" s="509"/>
      <c r="BH126" s="509"/>
      <c r="BI126" s="509"/>
      <c r="BJ126" s="509"/>
      <c r="BK126" s="509"/>
      <c r="BL126" s="509"/>
      <c r="BM126" s="509"/>
      <c r="BN126" s="509"/>
      <c r="BO126" s="79"/>
      <c r="BP126" s="79"/>
      <c r="BQ126" s="79"/>
      <c r="BR126" s="79"/>
      <c r="BS126" s="62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</row>
    <row r="127" spans="1:83" ht="13.5" customHeight="1" x14ac:dyDescent="0.15">
      <c r="A127" s="30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62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</row>
    <row r="128" spans="1:83" x14ac:dyDescent="0.15">
      <c r="A128" s="30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62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</row>
    <row r="129" spans="1:83" ht="21" x14ac:dyDescent="0.15">
      <c r="A129" s="30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12" t="s">
        <v>105</v>
      </c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62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</row>
    <row r="130" spans="1:83" ht="13.5" customHeight="1" x14ac:dyDescent="0.15">
      <c r="A130" s="30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510"/>
      <c r="BN130" s="510"/>
      <c r="BO130" s="510"/>
      <c r="BP130" s="510"/>
      <c r="BQ130" s="510"/>
      <c r="BR130" s="40"/>
      <c r="BS130" s="62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</row>
    <row r="131" spans="1:83" ht="13.5" customHeight="1" x14ac:dyDescent="0.15">
      <c r="A131" s="30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510"/>
      <c r="BN131" s="510"/>
      <c r="BO131" s="510"/>
      <c r="BP131" s="510"/>
      <c r="BQ131" s="510"/>
      <c r="BR131" s="40"/>
      <c r="BS131" s="62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</row>
    <row r="132" spans="1:83" ht="13.5" customHeight="1" x14ac:dyDescent="0.15">
      <c r="A132" s="30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510"/>
      <c r="BN132" s="510"/>
      <c r="BO132" s="510"/>
      <c r="BP132" s="510"/>
      <c r="BQ132" s="510"/>
      <c r="BR132" s="40"/>
      <c r="BS132" s="62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</row>
    <row r="133" spans="1:83" ht="13.5" customHeight="1" x14ac:dyDescent="0.15">
      <c r="A133" s="30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511"/>
      <c r="AZ133" s="512"/>
      <c r="BA133" s="512"/>
      <c r="BB133" s="512"/>
      <c r="BC133" s="512"/>
      <c r="BD133" s="512"/>
      <c r="BE133" s="512"/>
      <c r="BF133" s="512"/>
      <c r="BG133" s="512"/>
      <c r="BH133" s="512"/>
      <c r="BI133" s="512"/>
      <c r="BJ133" s="512"/>
      <c r="BK133" s="513"/>
      <c r="BL133" s="40"/>
      <c r="BM133" s="510"/>
      <c r="BN133" s="510"/>
      <c r="BO133" s="510"/>
      <c r="BP133" s="510"/>
      <c r="BQ133" s="510"/>
      <c r="BR133" s="40"/>
      <c r="BS133" s="62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</row>
    <row r="134" spans="1:83" ht="21" customHeight="1" x14ac:dyDescent="0.15">
      <c r="A134" s="30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20" t="s">
        <v>96</v>
      </c>
      <c r="AS134" s="85"/>
      <c r="AT134" s="85"/>
      <c r="AU134" s="85"/>
      <c r="AV134" s="85"/>
      <c r="AW134" s="85"/>
      <c r="AX134" s="20"/>
      <c r="AY134" s="514"/>
      <c r="AZ134" s="515"/>
      <c r="BA134" s="515"/>
      <c r="BB134" s="515"/>
      <c r="BC134" s="515"/>
      <c r="BD134" s="515"/>
      <c r="BE134" s="515"/>
      <c r="BF134" s="515"/>
      <c r="BG134" s="515"/>
      <c r="BH134" s="515"/>
      <c r="BI134" s="515"/>
      <c r="BJ134" s="515"/>
      <c r="BK134" s="516"/>
      <c r="BL134" s="40"/>
      <c r="BM134" s="510"/>
      <c r="BN134" s="510"/>
      <c r="BO134" s="510"/>
      <c r="BP134" s="510"/>
      <c r="BQ134" s="510"/>
      <c r="BR134" s="40"/>
      <c r="BS134" s="62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</row>
    <row r="135" spans="1:83" x14ac:dyDescent="0.15">
      <c r="A135" s="30"/>
      <c r="B135" s="86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8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</row>
    <row r="136" spans="1:83" x14ac:dyDescent="0.1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</row>
    <row r="137" spans="1:83" ht="22.15" customHeight="1" x14ac:dyDescent="0.1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</row>
    <row r="138" spans="1:83" ht="13.5" customHeight="1" x14ac:dyDescent="0.15">
      <c r="A138" s="30"/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6"/>
      <c r="BL138" s="36"/>
      <c r="BM138" s="35"/>
      <c r="BN138" s="35"/>
      <c r="BO138" s="37"/>
      <c r="BP138" s="37"/>
      <c r="BQ138" s="35"/>
      <c r="BR138" s="35"/>
      <c r="BS138" s="38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</row>
    <row r="139" spans="1:83" ht="21.75" customHeight="1" x14ac:dyDescent="0.15">
      <c r="A139" s="30"/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1"/>
      <c r="AX139" s="41"/>
      <c r="AY139" s="41"/>
      <c r="AZ139" s="41"/>
      <c r="BA139" s="41"/>
      <c r="BB139" s="41"/>
      <c r="BC139" s="42" t="s">
        <v>114</v>
      </c>
      <c r="BD139" s="106"/>
      <c r="BE139" s="183">
        <v>2022</v>
      </c>
      <c r="BF139" s="183"/>
      <c r="BG139" s="183"/>
      <c r="BH139" s="183"/>
      <c r="BI139" s="361" t="s">
        <v>1</v>
      </c>
      <c r="BJ139" s="361"/>
      <c r="BK139" s="701" t="s">
        <v>108</v>
      </c>
      <c r="BL139" s="701"/>
      <c r="BM139" s="361" t="s">
        <v>3</v>
      </c>
      <c r="BN139" s="361"/>
      <c r="BO139" s="701" t="s">
        <v>109</v>
      </c>
      <c r="BP139" s="701"/>
      <c r="BQ139" s="44" t="s">
        <v>4</v>
      </c>
      <c r="BR139" s="43"/>
      <c r="BS139" s="28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</row>
    <row r="140" spans="1:83" s="2" customFormat="1" ht="21.75" customHeight="1" x14ac:dyDescent="0.15">
      <c r="A140" s="45"/>
      <c r="B140" s="46"/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702" t="s">
        <v>49</v>
      </c>
      <c r="AC140" s="181"/>
      <c r="AD140" s="181"/>
      <c r="AE140" s="181"/>
      <c r="AF140" s="181"/>
      <c r="AG140" s="181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1"/>
      <c r="AS140" s="181"/>
      <c r="AT140" s="48"/>
      <c r="AU140" s="48"/>
      <c r="AV140" s="48"/>
      <c r="AW140" s="41"/>
      <c r="AX140" s="41"/>
      <c r="AY140" s="41"/>
      <c r="AZ140" s="41"/>
      <c r="BA140" s="41"/>
      <c r="BB140" s="41"/>
      <c r="BC140" s="42" t="s">
        <v>5</v>
      </c>
      <c r="BD140" s="180" t="s">
        <v>136</v>
      </c>
      <c r="BE140" s="180"/>
      <c r="BF140" s="180"/>
      <c r="BG140" s="180"/>
      <c r="BH140" s="180"/>
      <c r="BI140" s="180"/>
      <c r="BJ140" s="180"/>
      <c r="BK140" s="703" t="s">
        <v>115</v>
      </c>
      <c r="BL140" s="703"/>
      <c r="BM140" s="703"/>
      <c r="BN140" s="703"/>
      <c r="BO140" s="703"/>
      <c r="BP140" s="703"/>
      <c r="BQ140" s="703"/>
      <c r="BR140" s="703"/>
      <c r="BS140" s="49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</row>
    <row r="141" spans="1:83" ht="22.15" customHeight="1" x14ac:dyDescent="0.15">
      <c r="A141" s="30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40"/>
      <c r="AU141" s="40"/>
      <c r="AV141" s="40"/>
      <c r="AW141" s="41"/>
      <c r="AX141" s="41"/>
      <c r="AY141" s="41"/>
      <c r="AZ141" s="41"/>
      <c r="BA141" s="41"/>
      <c r="BB141" s="41"/>
      <c r="BC141" s="41"/>
      <c r="BD141" s="44"/>
      <c r="BE141" s="43"/>
      <c r="BF141" s="43"/>
      <c r="BG141" s="43"/>
      <c r="BH141" s="43"/>
      <c r="BI141" s="50"/>
      <c r="BJ141" s="51"/>
      <c r="BK141" s="25"/>
      <c r="BL141" s="26" t="s">
        <v>6</v>
      </c>
      <c r="BM141" s="700">
        <v>1</v>
      </c>
      <c r="BN141" s="700"/>
      <c r="BO141" s="27" t="s">
        <v>7</v>
      </c>
      <c r="BP141" s="700">
        <f>IF(K152="","",K152)</f>
        <v>2</v>
      </c>
      <c r="BQ141" s="700"/>
      <c r="BR141" s="26" t="s">
        <v>8</v>
      </c>
      <c r="BS141" s="28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</row>
    <row r="142" spans="1:83" s="11" customFormat="1" ht="24" x14ac:dyDescent="0.15">
      <c r="A142" s="52"/>
      <c r="B142" s="53"/>
      <c r="C142" s="386" t="s">
        <v>103</v>
      </c>
      <c r="D142" s="387"/>
      <c r="E142" s="387"/>
      <c r="F142" s="387"/>
      <c r="G142" s="387"/>
      <c r="H142" s="387"/>
      <c r="I142" s="387"/>
      <c r="J142" s="387"/>
      <c r="K142" s="387"/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7"/>
      <c r="Y142" s="387"/>
      <c r="Z142" s="387"/>
      <c r="AA142" s="387"/>
      <c r="AB142" s="387"/>
      <c r="AC142" s="387"/>
      <c r="AD142" s="387"/>
      <c r="AE142" s="387"/>
      <c r="AF142" s="387"/>
      <c r="AG142" s="387"/>
      <c r="AH142" s="387"/>
      <c r="AI142" s="387"/>
      <c r="AJ142" s="387"/>
      <c r="AK142" s="387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87"/>
      <c r="AV142" s="387"/>
      <c r="AW142" s="387"/>
      <c r="AX142" s="387"/>
      <c r="AY142" s="387"/>
      <c r="AZ142" s="387"/>
      <c r="BA142" s="387"/>
      <c r="BB142" s="387"/>
      <c r="BC142" s="387"/>
      <c r="BD142" s="387"/>
      <c r="BE142" s="387"/>
      <c r="BF142" s="387"/>
      <c r="BG142" s="387"/>
      <c r="BH142" s="387"/>
      <c r="BI142" s="387"/>
      <c r="BJ142" s="387"/>
      <c r="BK142" s="387"/>
      <c r="BL142" s="387"/>
      <c r="BM142" s="387"/>
      <c r="BN142" s="387"/>
      <c r="BO142" s="387"/>
      <c r="BP142" s="387"/>
      <c r="BQ142" s="387"/>
      <c r="BR142" s="387"/>
      <c r="BS142" s="388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</row>
    <row r="143" spans="1:83" s="11" customFormat="1" ht="24" x14ac:dyDescent="0.15">
      <c r="A143" s="52"/>
      <c r="B143" s="53"/>
      <c r="C143" s="386" t="s">
        <v>53</v>
      </c>
      <c r="D143" s="387"/>
      <c r="E143" s="387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7"/>
      <c r="V143" s="387"/>
      <c r="W143" s="387"/>
      <c r="X143" s="387"/>
      <c r="Y143" s="387"/>
      <c r="Z143" s="387"/>
      <c r="AA143" s="387"/>
      <c r="AB143" s="387"/>
      <c r="AC143" s="387"/>
      <c r="AD143" s="387"/>
      <c r="AE143" s="387"/>
      <c r="AF143" s="387"/>
      <c r="AG143" s="387"/>
      <c r="AH143" s="387"/>
      <c r="AI143" s="387"/>
      <c r="AJ143" s="387"/>
      <c r="AK143" s="387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87"/>
      <c r="AV143" s="387"/>
      <c r="AW143" s="387"/>
      <c r="AX143" s="387"/>
      <c r="AY143" s="387"/>
      <c r="AZ143" s="387"/>
      <c r="BA143" s="387"/>
      <c r="BB143" s="387"/>
      <c r="BC143" s="387"/>
      <c r="BD143" s="387"/>
      <c r="BE143" s="387"/>
      <c r="BF143" s="387"/>
      <c r="BG143" s="387"/>
      <c r="BH143" s="387"/>
      <c r="BI143" s="387"/>
      <c r="BJ143" s="387"/>
      <c r="BK143" s="387"/>
      <c r="BL143" s="387"/>
      <c r="BM143" s="387"/>
      <c r="BN143" s="387"/>
      <c r="BO143" s="387"/>
      <c r="BP143" s="387"/>
      <c r="BQ143" s="387"/>
      <c r="BR143" s="387"/>
      <c r="BS143" s="388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</row>
    <row r="144" spans="1:83" s="4" customFormat="1" ht="24" x14ac:dyDescent="0.15">
      <c r="A144" s="24"/>
      <c r="B144" s="54"/>
      <c r="C144" s="386"/>
      <c r="D144" s="387"/>
      <c r="E144" s="387"/>
      <c r="F144" s="387"/>
      <c r="G144" s="387"/>
      <c r="H144" s="387"/>
      <c r="I144" s="387"/>
      <c r="J144" s="387"/>
      <c r="K144" s="387"/>
      <c r="L144" s="387"/>
      <c r="M144" s="387"/>
      <c r="N144" s="387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  <c r="AA144" s="387"/>
      <c r="AB144" s="387"/>
      <c r="AC144" s="387"/>
      <c r="AD144" s="387"/>
      <c r="AE144" s="387"/>
      <c r="AF144" s="387"/>
      <c r="AG144" s="387"/>
      <c r="AH144" s="387"/>
      <c r="AI144" s="387"/>
      <c r="AJ144" s="387"/>
      <c r="AK144" s="387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87"/>
      <c r="AV144" s="387"/>
      <c r="AW144" s="387"/>
      <c r="AX144" s="387"/>
      <c r="AY144" s="387"/>
      <c r="AZ144" s="387"/>
      <c r="BA144" s="387"/>
      <c r="BB144" s="387"/>
      <c r="BC144" s="387"/>
      <c r="BD144" s="387"/>
      <c r="BE144" s="387"/>
      <c r="BF144" s="387"/>
      <c r="BG144" s="387"/>
      <c r="BH144" s="387"/>
      <c r="BI144" s="387"/>
      <c r="BJ144" s="387"/>
      <c r="BK144" s="387"/>
      <c r="BL144" s="387"/>
      <c r="BM144" s="387"/>
      <c r="BN144" s="387"/>
      <c r="BO144" s="387"/>
      <c r="BP144" s="387"/>
      <c r="BQ144" s="387"/>
      <c r="BR144" s="387"/>
      <c r="BS144" s="388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</row>
    <row r="145" spans="1:83" s="6" customFormat="1" ht="12" customHeight="1" x14ac:dyDescent="0.15">
      <c r="A145" s="55"/>
      <c r="B145" s="56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57"/>
      <c r="BB145" s="57"/>
      <c r="BC145" s="57"/>
      <c r="BD145" s="57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9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</row>
    <row r="146" spans="1:83" s="6" customFormat="1" ht="17.25" customHeight="1" x14ac:dyDescent="0.15">
      <c r="A146" s="55"/>
      <c r="B146" s="56"/>
      <c r="C146" s="239" t="s">
        <v>9</v>
      </c>
      <c r="D146" s="240"/>
      <c r="E146" s="240"/>
      <c r="F146" s="240"/>
      <c r="G146" s="240"/>
      <c r="H146" s="240"/>
      <c r="I146" s="240"/>
      <c r="J146" s="241"/>
      <c r="K146" s="666" t="s">
        <v>106</v>
      </c>
      <c r="L146" s="666"/>
      <c r="M146" s="666"/>
      <c r="N146" s="666"/>
      <c r="O146" s="666"/>
      <c r="P146" s="666"/>
      <c r="Q146" s="666"/>
      <c r="R146" s="666"/>
      <c r="S146" s="666"/>
      <c r="T146" s="666"/>
      <c r="U146" s="666"/>
      <c r="V146" s="666"/>
      <c r="W146" s="666"/>
      <c r="X146" s="666"/>
      <c r="Y146" s="666"/>
      <c r="Z146" s="666"/>
      <c r="AA146" s="666"/>
      <c r="AB146" s="666"/>
      <c r="AC146" s="666"/>
      <c r="AD146" s="666"/>
      <c r="AE146" s="666"/>
      <c r="AF146" s="666"/>
      <c r="AG146" s="666"/>
      <c r="AH146" s="666"/>
      <c r="AI146" s="666"/>
      <c r="AJ146" s="666"/>
      <c r="AK146" s="666"/>
      <c r="AL146" s="666"/>
      <c r="AM146" s="666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60"/>
      <c r="BK146" s="61"/>
      <c r="BL146" s="61"/>
      <c r="BM146" s="58"/>
      <c r="BN146" s="58"/>
      <c r="BO146" s="58"/>
      <c r="BP146" s="58"/>
      <c r="BQ146" s="58"/>
      <c r="BR146" s="61"/>
      <c r="BS146" s="59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</row>
    <row r="147" spans="1:83" s="6" customFormat="1" ht="17.25" customHeight="1" x14ac:dyDescent="0.15">
      <c r="A147" s="55"/>
      <c r="B147" s="56"/>
      <c r="C147" s="245"/>
      <c r="D147" s="246"/>
      <c r="E147" s="246"/>
      <c r="F147" s="246"/>
      <c r="G147" s="246"/>
      <c r="H147" s="246"/>
      <c r="I147" s="246"/>
      <c r="J147" s="247"/>
      <c r="K147" s="666"/>
      <c r="L147" s="666"/>
      <c r="M147" s="666"/>
      <c r="N147" s="666"/>
      <c r="O147" s="666"/>
      <c r="P147" s="666"/>
      <c r="Q147" s="666"/>
      <c r="R147" s="666"/>
      <c r="S147" s="666"/>
      <c r="T147" s="666"/>
      <c r="U147" s="666"/>
      <c r="V147" s="666"/>
      <c r="W147" s="666"/>
      <c r="X147" s="666"/>
      <c r="Y147" s="666"/>
      <c r="Z147" s="666"/>
      <c r="AA147" s="666"/>
      <c r="AB147" s="666"/>
      <c r="AC147" s="666"/>
      <c r="AD147" s="666"/>
      <c r="AE147" s="666"/>
      <c r="AF147" s="666"/>
      <c r="AG147" s="666"/>
      <c r="AH147" s="666"/>
      <c r="AI147" s="666"/>
      <c r="AJ147" s="666"/>
      <c r="AK147" s="666"/>
      <c r="AL147" s="666"/>
      <c r="AM147" s="666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60"/>
      <c r="BK147" s="60"/>
      <c r="BL147" s="60"/>
      <c r="BM147" s="58"/>
      <c r="BN147" s="58"/>
      <c r="BO147" s="58"/>
      <c r="BP147" s="58"/>
      <c r="BQ147" s="58"/>
      <c r="BR147" s="60"/>
      <c r="BS147" s="59"/>
      <c r="BT147" s="55"/>
      <c r="BU147" s="55"/>
      <c r="BV147" s="55"/>
      <c r="BW147" s="55"/>
      <c r="BX147" s="55"/>
      <c r="BY147" s="55"/>
      <c r="BZ147" s="55"/>
      <c r="CA147" s="55"/>
      <c r="CB147" s="55"/>
      <c r="CC147" s="55"/>
      <c r="CD147" s="55"/>
      <c r="CE147" s="55"/>
    </row>
    <row r="148" spans="1:83" ht="17.25" customHeight="1" x14ac:dyDescent="0.15">
      <c r="A148" s="30"/>
      <c r="B148" s="39"/>
      <c r="C148" s="239" t="s">
        <v>11</v>
      </c>
      <c r="D148" s="240"/>
      <c r="E148" s="240"/>
      <c r="F148" s="240"/>
      <c r="G148" s="240"/>
      <c r="H148" s="240"/>
      <c r="I148" s="240"/>
      <c r="J148" s="241"/>
      <c r="K148" s="666" t="s">
        <v>107</v>
      </c>
      <c r="L148" s="666"/>
      <c r="M148" s="666"/>
      <c r="N148" s="666"/>
      <c r="O148" s="666"/>
      <c r="P148" s="666"/>
      <c r="Q148" s="666"/>
      <c r="R148" s="666"/>
      <c r="S148" s="666"/>
      <c r="T148" s="666"/>
      <c r="U148" s="666"/>
      <c r="V148" s="666"/>
      <c r="W148" s="666"/>
      <c r="X148" s="666"/>
      <c r="Y148" s="666"/>
      <c r="Z148" s="666"/>
      <c r="AA148" s="666"/>
      <c r="AB148" s="666"/>
      <c r="AC148" s="666"/>
      <c r="AD148" s="666"/>
      <c r="AE148" s="666"/>
      <c r="AF148" s="666"/>
      <c r="AG148" s="666"/>
      <c r="AH148" s="666"/>
      <c r="AI148" s="666"/>
      <c r="AJ148" s="666"/>
      <c r="AK148" s="666"/>
      <c r="AL148" s="666"/>
      <c r="AM148" s="666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40"/>
      <c r="BE148" s="40"/>
      <c r="BF148" s="40"/>
      <c r="BG148" s="40"/>
      <c r="BH148" s="40"/>
      <c r="BI148" s="58"/>
      <c r="BJ148" s="60"/>
      <c r="BK148" s="60"/>
      <c r="BL148" s="60"/>
      <c r="BM148" s="40"/>
      <c r="BN148" s="40"/>
      <c r="BO148" s="40"/>
      <c r="BP148" s="40"/>
      <c r="BQ148" s="40"/>
      <c r="BR148" s="60"/>
      <c r="BS148" s="62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</row>
    <row r="149" spans="1:83" ht="17.25" customHeight="1" x14ac:dyDescent="0.15">
      <c r="A149" s="30"/>
      <c r="B149" s="39"/>
      <c r="C149" s="245"/>
      <c r="D149" s="246"/>
      <c r="E149" s="246"/>
      <c r="F149" s="246"/>
      <c r="G149" s="246"/>
      <c r="H149" s="246"/>
      <c r="I149" s="246"/>
      <c r="J149" s="247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66"/>
      <c r="W149" s="666"/>
      <c r="X149" s="666"/>
      <c r="Y149" s="666"/>
      <c r="Z149" s="666"/>
      <c r="AA149" s="666"/>
      <c r="AB149" s="666"/>
      <c r="AC149" s="666"/>
      <c r="AD149" s="666"/>
      <c r="AE149" s="666"/>
      <c r="AF149" s="666"/>
      <c r="AG149" s="666"/>
      <c r="AH149" s="666"/>
      <c r="AI149" s="666"/>
      <c r="AJ149" s="666"/>
      <c r="AK149" s="666"/>
      <c r="AL149" s="666"/>
      <c r="AM149" s="666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40"/>
      <c r="BE149" s="40"/>
      <c r="BF149" s="40"/>
      <c r="BG149" s="40"/>
      <c r="BH149" s="40"/>
      <c r="BI149" s="58"/>
      <c r="BJ149" s="60"/>
      <c r="BK149" s="60"/>
      <c r="BL149" s="60"/>
      <c r="BM149" s="40"/>
      <c r="BN149" s="40"/>
      <c r="BO149" s="40"/>
      <c r="BP149" s="40"/>
      <c r="BQ149" s="40"/>
      <c r="BR149" s="60"/>
      <c r="BS149" s="62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</row>
    <row r="150" spans="1:83" ht="17.25" customHeight="1" x14ac:dyDescent="0.15">
      <c r="A150" s="30"/>
      <c r="B150" s="39"/>
      <c r="C150" s="239" t="s">
        <v>13</v>
      </c>
      <c r="D150" s="240"/>
      <c r="E150" s="240"/>
      <c r="F150" s="240"/>
      <c r="G150" s="240"/>
      <c r="H150" s="240"/>
      <c r="I150" s="240"/>
      <c r="J150" s="241"/>
      <c r="K150" s="666" t="s">
        <v>14</v>
      </c>
      <c r="L150" s="666"/>
      <c r="M150" s="666"/>
      <c r="N150" s="666"/>
      <c r="O150" s="666"/>
      <c r="P150" s="666"/>
      <c r="Q150" s="666"/>
      <c r="R150" s="666"/>
      <c r="S150" s="666"/>
      <c r="T150" s="666"/>
      <c r="U150" s="666"/>
      <c r="V150" s="666"/>
      <c r="W150" s="666"/>
      <c r="X150" s="666"/>
      <c r="Y150" s="666"/>
      <c r="Z150" s="666"/>
      <c r="AA150" s="666"/>
      <c r="AB150" s="666"/>
      <c r="AC150" s="666"/>
      <c r="AD150" s="666"/>
      <c r="AE150" s="666"/>
      <c r="AF150" s="666"/>
      <c r="AG150" s="666"/>
      <c r="AH150" s="666"/>
      <c r="AI150" s="666"/>
      <c r="AJ150" s="666"/>
      <c r="AK150" s="666"/>
      <c r="AL150" s="666"/>
      <c r="AM150" s="666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60"/>
      <c r="BK150" s="60"/>
      <c r="BL150" s="60"/>
      <c r="BM150" s="60"/>
      <c r="BN150" s="60"/>
      <c r="BO150" s="60"/>
      <c r="BP150" s="60"/>
      <c r="BQ150" s="60"/>
      <c r="BR150" s="60"/>
      <c r="BS150" s="62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</row>
    <row r="151" spans="1:83" ht="17.25" customHeight="1" x14ac:dyDescent="0.15">
      <c r="A151" s="30"/>
      <c r="B151" s="39"/>
      <c r="C151" s="245"/>
      <c r="D151" s="246"/>
      <c r="E151" s="246"/>
      <c r="F151" s="246"/>
      <c r="G151" s="246"/>
      <c r="H151" s="246"/>
      <c r="I151" s="246"/>
      <c r="J151" s="247"/>
      <c r="K151" s="666"/>
      <c r="L151" s="666"/>
      <c r="M151" s="666"/>
      <c r="N151" s="666"/>
      <c r="O151" s="666"/>
      <c r="P151" s="666"/>
      <c r="Q151" s="666"/>
      <c r="R151" s="666"/>
      <c r="S151" s="666"/>
      <c r="T151" s="666"/>
      <c r="U151" s="666"/>
      <c r="V151" s="666"/>
      <c r="W151" s="666"/>
      <c r="X151" s="666"/>
      <c r="Y151" s="666"/>
      <c r="Z151" s="666"/>
      <c r="AA151" s="666"/>
      <c r="AB151" s="666"/>
      <c r="AC151" s="666"/>
      <c r="AD151" s="666"/>
      <c r="AE151" s="666"/>
      <c r="AF151" s="666"/>
      <c r="AG151" s="666"/>
      <c r="AH151" s="666"/>
      <c r="AI151" s="666"/>
      <c r="AJ151" s="666"/>
      <c r="AK151" s="666"/>
      <c r="AL151" s="666"/>
      <c r="AM151" s="666"/>
      <c r="AN151" s="58"/>
      <c r="AO151" s="40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60"/>
      <c r="BK151" s="60"/>
      <c r="BL151" s="60"/>
      <c r="BM151" s="60"/>
      <c r="BN151" s="60"/>
      <c r="BO151" s="60"/>
      <c r="BP151" s="60"/>
      <c r="BQ151" s="60"/>
      <c r="BR151" s="60"/>
      <c r="BS151" s="62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</row>
    <row r="152" spans="1:83" s="6" customFormat="1" ht="17.25" customHeight="1" x14ac:dyDescent="0.15">
      <c r="A152" s="55"/>
      <c r="B152" s="56"/>
      <c r="C152" s="324" t="s">
        <v>15</v>
      </c>
      <c r="D152" s="324"/>
      <c r="E152" s="324"/>
      <c r="F152" s="324"/>
      <c r="G152" s="324"/>
      <c r="H152" s="324"/>
      <c r="I152" s="324"/>
      <c r="J152" s="324"/>
      <c r="K152" s="666">
        <v>2</v>
      </c>
      <c r="L152" s="666"/>
      <c r="M152" s="666"/>
      <c r="N152" s="666"/>
      <c r="O152" s="666"/>
      <c r="P152" s="666"/>
      <c r="Q152" s="666"/>
      <c r="R152" s="666"/>
      <c r="S152" s="666"/>
      <c r="T152" s="666"/>
      <c r="U152" s="666"/>
      <c r="V152" s="666"/>
      <c r="W152" s="666"/>
      <c r="X152" s="666"/>
      <c r="Y152" s="666"/>
      <c r="Z152" s="666"/>
      <c r="AA152" s="666"/>
      <c r="AB152" s="666"/>
      <c r="AC152" s="666"/>
      <c r="AD152" s="666"/>
      <c r="AE152" s="666"/>
      <c r="AF152" s="666"/>
      <c r="AG152" s="666"/>
      <c r="AH152" s="666"/>
      <c r="AI152" s="666"/>
      <c r="AJ152" s="666"/>
      <c r="AK152" s="666"/>
      <c r="AL152" s="666"/>
      <c r="AM152" s="666"/>
      <c r="AN152" s="40"/>
      <c r="AO152" s="58"/>
      <c r="AP152" s="58"/>
      <c r="AQ152" s="58"/>
      <c r="AR152" s="58"/>
      <c r="AS152" s="58"/>
      <c r="AT152" s="58"/>
      <c r="AU152" s="667" t="s">
        <v>54</v>
      </c>
      <c r="AV152" s="668"/>
      <c r="AW152" s="668"/>
      <c r="AX152" s="668"/>
      <c r="AY152" s="668"/>
      <c r="AZ152" s="669"/>
      <c r="BA152" s="676">
        <f>AU242</f>
        <v>24700000</v>
      </c>
      <c r="BB152" s="677"/>
      <c r="BC152" s="677"/>
      <c r="BD152" s="677"/>
      <c r="BE152" s="677"/>
      <c r="BF152" s="677"/>
      <c r="BG152" s="677"/>
      <c r="BH152" s="677"/>
      <c r="BI152" s="677"/>
      <c r="BJ152" s="677"/>
      <c r="BK152" s="677"/>
      <c r="BL152" s="677"/>
      <c r="BM152" s="678"/>
      <c r="BN152" s="685" t="s">
        <v>55</v>
      </c>
      <c r="BO152" s="686"/>
      <c r="BP152" s="686"/>
      <c r="BQ152" s="687"/>
      <c r="BR152" s="60"/>
      <c r="BS152" s="59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</row>
    <row r="153" spans="1:83" s="6" customFormat="1" ht="17.25" customHeight="1" x14ac:dyDescent="0.15">
      <c r="A153" s="55"/>
      <c r="B153" s="56"/>
      <c r="C153" s="324"/>
      <c r="D153" s="324"/>
      <c r="E153" s="324"/>
      <c r="F153" s="324"/>
      <c r="G153" s="324"/>
      <c r="H153" s="324"/>
      <c r="I153" s="324"/>
      <c r="J153" s="324"/>
      <c r="K153" s="666"/>
      <c r="L153" s="666"/>
      <c r="M153" s="666"/>
      <c r="N153" s="666"/>
      <c r="O153" s="666"/>
      <c r="P153" s="666"/>
      <c r="Q153" s="666"/>
      <c r="R153" s="666"/>
      <c r="S153" s="666"/>
      <c r="T153" s="666"/>
      <c r="U153" s="666"/>
      <c r="V153" s="666"/>
      <c r="W153" s="666"/>
      <c r="X153" s="666"/>
      <c r="Y153" s="666"/>
      <c r="Z153" s="666"/>
      <c r="AA153" s="666"/>
      <c r="AB153" s="666"/>
      <c r="AC153" s="666"/>
      <c r="AD153" s="666"/>
      <c r="AE153" s="666"/>
      <c r="AF153" s="666"/>
      <c r="AG153" s="666"/>
      <c r="AH153" s="666"/>
      <c r="AI153" s="666"/>
      <c r="AJ153" s="666"/>
      <c r="AK153" s="666"/>
      <c r="AL153" s="666"/>
      <c r="AM153" s="666"/>
      <c r="AN153" s="40"/>
      <c r="AO153" s="58"/>
      <c r="AP153" s="58"/>
      <c r="AQ153" s="58"/>
      <c r="AR153" s="58"/>
      <c r="AS153" s="58"/>
      <c r="AT153" s="58"/>
      <c r="AU153" s="670"/>
      <c r="AV153" s="671"/>
      <c r="AW153" s="671"/>
      <c r="AX153" s="671"/>
      <c r="AY153" s="671"/>
      <c r="AZ153" s="672"/>
      <c r="BA153" s="679"/>
      <c r="BB153" s="680"/>
      <c r="BC153" s="680"/>
      <c r="BD153" s="680"/>
      <c r="BE153" s="680"/>
      <c r="BF153" s="680"/>
      <c r="BG153" s="680"/>
      <c r="BH153" s="680"/>
      <c r="BI153" s="680"/>
      <c r="BJ153" s="680"/>
      <c r="BK153" s="680"/>
      <c r="BL153" s="680"/>
      <c r="BM153" s="681"/>
      <c r="BN153" s="688"/>
      <c r="BO153" s="689"/>
      <c r="BP153" s="689"/>
      <c r="BQ153" s="690"/>
      <c r="BR153" s="60"/>
      <c r="BS153" s="59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</row>
    <row r="154" spans="1:83" ht="17.25" customHeight="1" x14ac:dyDescent="0.15">
      <c r="A154" s="30"/>
      <c r="B154" s="39"/>
      <c r="C154" s="239" t="s">
        <v>16</v>
      </c>
      <c r="D154" s="240"/>
      <c r="E154" s="240"/>
      <c r="F154" s="240"/>
      <c r="G154" s="240"/>
      <c r="H154" s="240"/>
      <c r="I154" s="240"/>
      <c r="J154" s="241"/>
      <c r="K154" s="694">
        <v>1</v>
      </c>
      <c r="L154" s="695"/>
      <c r="M154" s="695"/>
      <c r="N154" s="695"/>
      <c r="O154" s="695"/>
      <c r="P154" s="695"/>
      <c r="Q154" s="695"/>
      <c r="R154" s="695"/>
      <c r="S154" s="695"/>
      <c r="T154" s="695"/>
      <c r="U154" s="695"/>
      <c r="V154" s="695"/>
      <c r="W154" s="695"/>
      <c r="X154" s="695"/>
      <c r="Y154" s="695"/>
      <c r="Z154" s="695"/>
      <c r="AA154" s="695"/>
      <c r="AB154" s="695"/>
      <c r="AC154" s="695"/>
      <c r="AD154" s="695"/>
      <c r="AE154" s="695"/>
      <c r="AF154" s="695"/>
      <c r="AG154" s="695"/>
      <c r="AH154" s="695"/>
      <c r="AI154" s="695"/>
      <c r="AJ154" s="695"/>
      <c r="AK154" s="695"/>
      <c r="AL154" s="695"/>
      <c r="AM154" s="696"/>
      <c r="AN154" s="58"/>
      <c r="AO154" s="58"/>
      <c r="AP154" s="58"/>
      <c r="AQ154" s="58"/>
      <c r="AR154" s="58"/>
      <c r="AS154" s="58"/>
      <c r="AT154" s="58"/>
      <c r="AU154" s="670"/>
      <c r="AV154" s="671"/>
      <c r="AW154" s="671"/>
      <c r="AX154" s="671"/>
      <c r="AY154" s="671"/>
      <c r="AZ154" s="672"/>
      <c r="BA154" s="679"/>
      <c r="BB154" s="680"/>
      <c r="BC154" s="680"/>
      <c r="BD154" s="680"/>
      <c r="BE154" s="680"/>
      <c r="BF154" s="680"/>
      <c r="BG154" s="680"/>
      <c r="BH154" s="680"/>
      <c r="BI154" s="680"/>
      <c r="BJ154" s="680"/>
      <c r="BK154" s="680"/>
      <c r="BL154" s="680"/>
      <c r="BM154" s="681"/>
      <c r="BN154" s="688"/>
      <c r="BO154" s="689"/>
      <c r="BP154" s="689"/>
      <c r="BQ154" s="690"/>
      <c r="BR154" s="60"/>
      <c r="BS154" s="62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</row>
    <row r="155" spans="1:83" ht="17.25" customHeight="1" x14ac:dyDescent="0.15">
      <c r="A155" s="30"/>
      <c r="B155" s="39"/>
      <c r="C155" s="245"/>
      <c r="D155" s="246"/>
      <c r="E155" s="246"/>
      <c r="F155" s="246"/>
      <c r="G155" s="246"/>
      <c r="H155" s="246"/>
      <c r="I155" s="246"/>
      <c r="J155" s="247"/>
      <c r="K155" s="697"/>
      <c r="L155" s="698"/>
      <c r="M155" s="698"/>
      <c r="N155" s="698"/>
      <c r="O155" s="698"/>
      <c r="P155" s="698"/>
      <c r="Q155" s="698"/>
      <c r="R155" s="698"/>
      <c r="S155" s="698"/>
      <c r="T155" s="698"/>
      <c r="U155" s="698"/>
      <c r="V155" s="698"/>
      <c r="W155" s="698"/>
      <c r="X155" s="698"/>
      <c r="Y155" s="698"/>
      <c r="Z155" s="698"/>
      <c r="AA155" s="698"/>
      <c r="AB155" s="698"/>
      <c r="AC155" s="698"/>
      <c r="AD155" s="698"/>
      <c r="AE155" s="698"/>
      <c r="AF155" s="698"/>
      <c r="AG155" s="698"/>
      <c r="AH155" s="698"/>
      <c r="AI155" s="698"/>
      <c r="AJ155" s="698"/>
      <c r="AK155" s="698"/>
      <c r="AL155" s="698"/>
      <c r="AM155" s="699"/>
      <c r="AN155" s="58"/>
      <c r="AO155" s="58"/>
      <c r="AP155" s="58"/>
      <c r="AQ155" s="58"/>
      <c r="AR155" s="58"/>
      <c r="AS155" s="58"/>
      <c r="AT155" s="58"/>
      <c r="AU155" s="673"/>
      <c r="AV155" s="674"/>
      <c r="AW155" s="674"/>
      <c r="AX155" s="674"/>
      <c r="AY155" s="674"/>
      <c r="AZ155" s="675"/>
      <c r="BA155" s="682"/>
      <c r="BB155" s="683"/>
      <c r="BC155" s="683"/>
      <c r="BD155" s="683"/>
      <c r="BE155" s="683"/>
      <c r="BF155" s="683"/>
      <c r="BG155" s="683"/>
      <c r="BH155" s="683"/>
      <c r="BI155" s="683"/>
      <c r="BJ155" s="683"/>
      <c r="BK155" s="683"/>
      <c r="BL155" s="683"/>
      <c r="BM155" s="684"/>
      <c r="BN155" s="691"/>
      <c r="BO155" s="692"/>
      <c r="BP155" s="692"/>
      <c r="BQ155" s="693"/>
      <c r="BR155" s="61"/>
      <c r="BS155" s="62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</row>
    <row r="156" spans="1:83" ht="7.5" customHeight="1" x14ac:dyDescent="0.15">
      <c r="A156" s="30"/>
      <c r="B156" s="39"/>
      <c r="C156" s="63"/>
      <c r="D156" s="63"/>
      <c r="E156" s="63"/>
      <c r="F156" s="63"/>
      <c r="G156" s="63"/>
      <c r="H156" s="63"/>
      <c r="I156" s="63"/>
      <c r="J156" s="63"/>
      <c r="K156" s="64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66"/>
      <c r="BO156" s="58"/>
      <c r="BP156" s="66"/>
      <c r="BQ156" s="58"/>
      <c r="BR156" s="58"/>
      <c r="BS156" s="62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</row>
    <row r="157" spans="1:83" ht="7.5" customHeight="1" x14ac:dyDescent="0.15">
      <c r="A157" s="30"/>
      <c r="B157" s="67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8"/>
      <c r="BP157" s="68"/>
      <c r="BQ157" s="68"/>
      <c r="BR157" s="68"/>
      <c r="BS157" s="62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</row>
    <row r="158" spans="1:83" ht="13.5" customHeight="1" x14ac:dyDescent="0.15">
      <c r="A158" s="30"/>
      <c r="B158" s="39"/>
      <c r="C158" s="239" t="s">
        <v>56</v>
      </c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0"/>
      <c r="Z158" s="240"/>
      <c r="AA158" s="240"/>
      <c r="AB158" s="240"/>
      <c r="AC158" s="240"/>
      <c r="AD158" s="240"/>
      <c r="AE158" s="240"/>
      <c r="AF158" s="240"/>
      <c r="AG158" s="240"/>
      <c r="AH158" s="240"/>
      <c r="AI158" s="240"/>
      <c r="AJ158" s="240"/>
      <c r="AK158" s="240"/>
      <c r="AL158" s="240"/>
      <c r="AM158" s="240"/>
      <c r="AN158" s="240"/>
      <c r="AO158" s="240"/>
      <c r="AP158" s="240"/>
      <c r="AQ158" s="240"/>
      <c r="AR158" s="240"/>
      <c r="AS158" s="240"/>
      <c r="AT158" s="240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1"/>
      <c r="BS158" s="62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</row>
    <row r="159" spans="1:83" ht="13.5" customHeight="1" x14ac:dyDescent="0.15">
      <c r="A159" s="30"/>
      <c r="B159" s="39"/>
      <c r="C159" s="242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4"/>
      <c r="BS159" s="62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</row>
    <row r="160" spans="1:83" ht="13.5" customHeight="1" x14ac:dyDescent="0.15">
      <c r="A160" s="30"/>
      <c r="B160" s="39"/>
      <c r="C160" s="245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6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7"/>
      <c r="BS160" s="62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</row>
    <row r="161" spans="1:83" s="10" customFormat="1" x14ac:dyDescent="0.15">
      <c r="A161" s="68"/>
      <c r="B161" s="39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2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</row>
    <row r="162" spans="1:83" ht="13.5" customHeight="1" x14ac:dyDescent="0.15">
      <c r="A162" s="30"/>
      <c r="B162" s="39"/>
      <c r="C162" s="458" t="s">
        <v>57</v>
      </c>
      <c r="D162" s="459"/>
      <c r="E162" s="460"/>
      <c r="F162" s="467" t="s">
        <v>58</v>
      </c>
      <c r="G162" s="468"/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9"/>
      <c r="S162" s="40"/>
      <c r="T162" s="40"/>
      <c r="U162" s="526">
        <f>U165+U168</f>
        <v>120</v>
      </c>
      <c r="V162" s="527"/>
      <c r="W162" s="527"/>
      <c r="X162" s="527"/>
      <c r="Y162" s="527"/>
      <c r="Z162" s="527"/>
      <c r="AA162" s="527"/>
      <c r="AB162" s="527"/>
      <c r="AC162" s="527"/>
      <c r="AD162" s="527"/>
      <c r="AE162" s="527"/>
      <c r="AF162" s="527"/>
      <c r="AG162" s="527"/>
      <c r="AH162" s="527"/>
      <c r="AI162" s="527"/>
      <c r="AJ162" s="527"/>
      <c r="AK162" s="527"/>
      <c r="AL162" s="527"/>
      <c r="AM162" s="527"/>
      <c r="AN162" s="528"/>
      <c r="AO162" s="485" t="s">
        <v>59</v>
      </c>
      <c r="AP162" s="486"/>
      <c r="AQ162" s="487"/>
      <c r="AR162" s="40"/>
      <c r="AS162" s="40"/>
      <c r="AT162" s="69"/>
      <c r="AU162" s="458" t="s">
        <v>125</v>
      </c>
      <c r="AV162" s="459"/>
      <c r="AW162" s="460"/>
      <c r="AX162" s="467" t="s">
        <v>124</v>
      </c>
      <c r="AY162" s="468"/>
      <c r="AZ162" s="468"/>
      <c r="BA162" s="468"/>
      <c r="BB162" s="468"/>
      <c r="BC162" s="468"/>
      <c r="BD162" s="468"/>
      <c r="BE162" s="468"/>
      <c r="BF162" s="468"/>
      <c r="BG162" s="469"/>
      <c r="BH162" s="476">
        <v>66</v>
      </c>
      <c r="BI162" s="477"/>
      <c r="BJ162" s="477"/>
      <c r="BK162" s="477"/>
      <c r="BL162" s="477"/>
      <c r="BM162" s="477"/>
      <c r="BN162" s="477"/>
      <c r="BO162" s="478"/>
      <c r="BP162" s="485" t="s">
        <v>59</v>
      </c>
      <c r="BQ162" s="486"/>
      <c r="BR162" s="487"/>
      <c r="BS162" s="62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</row>
    <row r="163" spans="1:83" ht="13.5" customHeight="1" x14ac:dyDescent="0.15">
      <c r="A163" s="30"/>
      <c r="B163" s="39"/>
      <c r="C163" s="461"/>
      <c r="D163" s="462"/>
      <c r="E163" s="463"/>
      <c r="F163" s="470"/>
      <c r="G163" s="471"/>
      <c r="H163" s="471"/>
      <c r="I163" s="471"/>
      <c r="J163" s="471"/>
      <c r="K163" s="471"/>
      <c r="L163" s="471"/>
      <c r="M163" s="471"/>
      <c r="N163" s="471"/>
      <c r="O163" s="471"/>
      <c r="P163" s="471"/>
      <c r="Q163" s="471"/>
      <c r="R163" s="472"/>
      <c r="S163" s="40"/>
      <c r="T163" s="40"/>
      <c r="U163" s="529"/>
      <c r="V163" s="530"/>
      <c r="W163" s="530"/>
      <c r="X163" s="530"/>
      <c r="Y163" s="530"/>
      <c r="Z163" s="530"/>
      <c r="AA163" s="530"/>
      <c r="AB163" s="530"/>
      <c r="AC163" s="530"/>
      <c r="AD163" s="530"/>
      <c r="AE163" s="530"/>
      <c r="AF163" s="530"/>
      <c r="AG163" s="530"/>
      <c r="AH163" s="530"/>
      <c r="AI163" s="530"/>
      <c r="AJ163" s="530"/>
      <c r="AK163" s="530"/>
      <c r="AL163" s="530"/>
      <c r="AM163" s="530"/>
      <c r="AN163" s="531"/>
      <c r="AO163" s="488"/>
      <c r="AP163" s="489"/>
      <c r="AQ163" s="490"/>
      <c r="AR163" s="70"/>
      <c r="AS163" s="40"/>
      <c r="AT163" s="69"/>
      <c r="AU163" s="461"/>
      <c r="AV163" s="462"/>
      <c r="AW163" s="463"/>
      <c r="AX163" s="470"/>
      <c r="AY163" s="471"/>
      <c r="AZ163" s="471"/>
      <c r="BA163" s="471"/>
      <c r="BB163" s="471"/>
      <c r="BC163" s="471"/>
      <c r="BD163" s="471"/>
      <c r="BE163" s="471"/>
      <c r="BF163" s="471"/>
      <c r="BG163" s="472"/>
      <c r="BH163" s="479"/>
      <c r="BI163" s="480"/>
      <c r="BJ163" s="480"/>
      <c r="BK163" s="480"/>
      <c r="BL163" s="480"/>
      <c r="BM163" s="480"/>
      <c r="BN163" s="480"/>
      <c r="BO163" s="481"/>
      <c r="BP163" s="488"/>
      <c r="BQ163" s="489"/>
      <c r="BR163" s="490"/>
      <c r="BS163" s="62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</row>
    <row r="164" spans="1:83" ht="13.5" customHeight="1" x14ac:dyDescent="0.15">
      <c r="A164" s="30"/>
      <c r="B164" s="39"/>
      <c r="C164" s="464"/>
      <c r="D164" s="465"/>
      <c r="E164" s="466"/>
      <c r="F164" s="473"/>
      <c r="G164" s="474"/>
      <c r="H164" s="474"/>
      <c r="I164" s="474"/>
      <c r="J164" s="474"/>
      <c r="K164" s="474"/>
      <c r="L164" s="474"/>
      <c r="M164" s="474"/>
      <c r="N164" s="474"/>
      <c r="O164" s="474"/>
      <c r="P164" s="474"/>
      <c r="Q164" s="474"/>
      <c r="R164" s="475"/>
      <c r="S164" s="40"/>
      <c r="T164" s="40"/>
      <c r="U164" s="660"/>
      <c r="V164" s="661"/>
      <c r="W164" s="661"/>
      <c r="X164" s="661"/>
      <c r="Y164" s="661"/>
      <c r="Z164" s="661"/>
      <c r="AA164" s="661"/>
      <c r="AB164" s="661"/>
      <c r="AC164" s="661"/>
      <c r="AD164" s="661"/>
      <c r="AE164" s="661"/>
      <c r="AF164" s="661"/>
      <c r="AG164" s="661"/>
      <c r="AH164" s="661"/>
      <c r="AI164" s="661"/>
      <c r="AJ164" s="661"/>
      <c r="AK164" s="661"/>
      <c r="AL164" s="661"/>
      <c r="AM164" s="661"/>
      <c r="AN164" s="662"/>
      <c r="AO164" s="663"/>
      <c r="AP164" s="664"/>
      <c r="AQ164" s="665"/>
      <c r="AR164" s="40"/>
      <c r="AS164" s="40"/>
      <c r="AT164" s="69"/>
      <c r="AU164" s="464"/>
      <c r="AV164" s="465"/>
      <c r="AW164" s="466"/>
      <c r="AX164" s="473"/>
      <c r="AY164" s="474"/>
      <c r="AZ164" s="474"/>
      <c r="BA164" s="474"/>
      <c r="BB164" s="474"/>
      <c r="BC164" s="474"/>
      <c r="BD164" s="474"/>
      <c r="BE164" s="474"/>
      <c r="BF164" s="474"/>
      <c r="BG164" s="475"/>
      <c r="BH164" s="482"/>
      <c r="BI164" s="483"/>
      <c r="BJ164" s="483"/>
      <c r="BK164" s="483"/>
      <c r="BL164" s="483"/>
      <c r="BM164" s="483"/>
      <c r="BN164" s="483"/>
      <c r="BO164" s="484"/>
      <c r="BP164" s="491"/>
      <c r="BQ164" s="492"/>
      <c r="BR164" s="493"/>
      <c r="BS164" s="62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</row>
    <row r="165" spans="1:83" ht="13.5" customHeight="1" x14ac:dyDescent="0.15">
      <c r="A165" s="30"/>
      <c r="B165" s="39"/>
      <c r="C165" s="40"/>
      <c r="D165" s="40"/>
      <c r="E165" s="40"/>
      <c r="F165" s="458" t="s">
        <v>60</v>
      </c>
      <c r="G165" s="459"/>
      <c r="H165" s="460"/>
      <c r="I165" s="467" t="s">
        <v>61</v>
      </c>
      <c r="J165" s="468"/>
      <c r="K165" s="468"/>
      <c r="L165" s="468"/>
      <c r="M165" s="468"/>
      <c r="N165" s="468"/>
      <c r="O165" s="468"/>
      <c r="P165" s="468"/>
      <c r="Q165" s="468"/>
      <c r="R165" s="469"/>
      <c r="S165" s="40"/>
      <c r="T165" s="40"/>
      <c r="U165" s="654">
        <v>84</v>
      </c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6"/>
      <c r="AO165" s="657" t="s">
        <v>59</v>
      </c>
      <c r="AP165" s="658"/>
      <c r="AQ165" s="659"/>
      <c r="AR165" s="40"/>
      <c r="AS165" s="40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2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</row>
    <row r="166" spans="1:83" ht="13.5" customHeight="1" x14ac:dyDescent="0.15">
      <c r="A166" s="30"/>
      <c r="B166" s="39"/>
      <c r="C166" s="40"/>
      <c r="D166" s="40"/>
      <c r="E166" s="40"/>
      <c r="F166" s="461"/>
      <c r="G166" s="462"/>
      <c r="H166" s="463"/>
      <c r="I166" s="470"/>
      <c r="J166" s="471"/>
      <c r="K166" s="471"/>
      <c r="L166" s="471"/>
      <c r="M166" s="471"/>
      <c r="N166" s="471"/>
      <c r="O166" s="471"/>
      <c r="P166" s="471"/>
      <c r="Q166" s="471"/>
      <c r="R166" s="472"/>
      <c r="S166" s="40"/>
      <c r="T166" s="40"/>
      <c r="U166" s="529"/>
      <c r="V166" s="530"/>
      <c r="W166" s="530"/>
      <c r="X166" s="530"/>
      <c r="Y166" s="530"/>
      <c r="Z166" s="530"/>
      <c r="AA166" s="530"/>
      <c r="AB166" s="530"/>
      <c r="AC166" s="530"/>
      <c r="AD166" s="530"/>
      <c r="AE166" s="530"/>
      <c r="AF166" s="530"/>
      <c r="AG166" s="530"/>
      <c r="AH166" s="530"/>
      <c r="AI166" s="530"/>
      <c r="AJ166" s="530"/>
      <c r="AK166" s="530"/>
      <c r="AL166" s="530"/>
      <c r="AM166" s="530"/>
      <c r="AN166" s="531"/>
      <c r="AO166" s="488"/>
      <c r="AP166" s="489"/>
      <c r="AQ166" s="490"/>
      <c r="AR166" s="40"/>
      <c r="AS166" s="40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62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</row>
    <row r="167" spans="1:83" ht="13.5" customHeight="1" x14ac:dyDescent="0.15">
      <c r="A167" s="30"/>
      <c r="B167" s="39"/>
      <c r="C167" s="40"/>
      <c r="D167" s="40"/>
      <c r="E167" s="40"/>
      <c r="F167" s="464"/>
      <c r="G167" s="465"/>
      <c r="H167" s="466"/>
      <c r="I167" s="473"/>
      <c r="J167" s="474"/>
      <c r="K167" s="474"/>
      <c r="L167" s="474"/>
      <c r="M167" s="474"/>
      <c r="N167" s="474"/>
      <c r="O167" s="474"/>
      <c r="P167" s="474"/>
      <c r="Q167" s="474"/>
      <c r="R167" s="475"/>
      <c r="S167" s="40"/>
      <c r="T167" s="40"/>
      <c r="U167" s="660"/>
      <c r="V167" s="661"/>
      <c r="W167" s="661"/>
      <c r="X167" s="661"/>
      <c r="Y167" s="661"/>
      <c r="Z167" s="661"/>
      <c r="AA167" s="661"/>
      <c r="AB167" s="661"/>
      <c r="AC167" s="661"/>
      <c r="AD167" s="661"/>
      <c r="AE167" s="661"/>
      <c r="AF167" s="661"/>
      <c r="AG167" s="661"/>
      <c r="AH167" s="661"/>
      <c r="AI167" s="661"/>
      <c r="AJ167" s="661"/>
      <c r="AK167" s="661"/>
      <c r="AL167" s="661"/>
      <c r="AM167" s="661"/>
      <c r="AN167" s="662"/>
      <c r="AO167" s="663"/>
      <c r="AP167" s="664"/>
      <c r="AQ167" s="665"/>
      <c r="AR167" s="40"/>
      <c r="AS167" s="40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2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</row>
    <row r="168" spans="1:83" ht="13.5" customHeight="1" x14ac:dyDescent="0.15">
      <c r="A168" s="30"/>
      <c r="B168" s="39"/>
      <c r="C168" s="40"/>
      <c r="D168" s="40"/>
      <c r="E168" s="40"/>
      <c r="F168" s="458" t="s">
        <v>62</v>
      </c>
      <c r="G168" s="459"/>
      <c r="H168" s="460"/>
      <c r="I168" s="467" t="s">
        <v>63</v>
      </c>
      <c r="J168" s="468"/>
      <c r="K168" s="468"/>
      <c r="L168" s="468"/>
      <c r="M168" s="468"/>
      <c r="N168" s="468"/>
      <c r="O168" s="468"/>
      <c r="P168" s="468"/>
      <c r="Q168" s="468"/>
      <c r="R168" s="469"/>
      <c r="S168" s="40"/>
      <c r="T168" s="40"/>
      <c r="U168" s="654">
        <v>36</v>
      </c>
      <c r="V168" s="655"/>
      <c r="W168" s="655"/>
      <c r="X168" s="655"/>
      <c r="Y168" s="655"/>
      <c r="Z168" s="655"/>
      <c r="AA168" s="655"/>
      <c r="AB168" s="655"/>
      <c r="AC168" s="655"/>
      <c r="AD168" s="655"/>
      <c r="AE168" s="655"/>
      <c r="AF168" s="655"/>
      <c r="AG168" s="655"/>
      <c r="AH168" s="655"/>
      <c r="AI168" s="655"/>
      <c r="AJ168" s="655"/>
      <c r="AK168" s="655"/>
      <c r="AL168" s="655"/>
      <c r="AM168" s="655"/>
      <c r="AN168" s="656"/>
      <c r="AO168" s="657" t="s">
        <v>59</v>
      </c>
      <c r="AP168" s="658"/>
      <c r="AQ168" s="659"/>
      <c r="AR168" s="40"/>
      <c r="AS168" s="40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62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</row>
    <row r="169" spans="1:83" ht="13.5" customHeight="1" x14ac:dyDescent="0.15">
      <c r="A169" s="30"/>
      <c r="B169" s="39"/>
      <c r="C169" s="40"/>
      <c r="D169" s="40"/>
      <c r="E169" s="40"/>
      <c r="F169" s="461"/>
      <c r="G169" s="462"/>
      <c r="H169" s="463"/>
      <c r="I169" s="470"/>
      <c r="J169" s="471"/>
      <c r="K169" s="471"/>
      <c r="L169" s="471"/>
      <c r="M169" s="471"/>
      <c r="N169" s="471"/>
      <c r="O169" s="471"/>
      <c r="P169" s="471"/>
      <c r="Q169" s="471"/>
      <c r="R169" s="472"/>
      <c r="S169" s="40"/>
      <c r="T169" s="40"/>
      <c r="U169" s="529"/>
      <c r="V169" s="530"/>
      <c r="W169" s="530"/>
      <c r="X169" s="530"/>
      <c r="Y169" s="530"/>
      <c r="Z169" s="530"/>
      <c r="AA169" s="530"/>
      <c r="AB169" s="530"/>
      <c r="AC169" s="530"/>
      <c r="AD169" s="530"/>
      <c r="AE169" s="530"/>
      <c r="AF169" s="530"/>
      <c r="AG169" s="530"/>
      <c r="AH169" s="530"/>
      <c r="AI169" s="530"/>
      <c r="AJ169" s="530"/>
      <c r="AK169" s="530"/>
      <c r="AL169" s="530"/>
      <c r="AM169" s="530"/>
      <c r="AN169" s="531"/>
      <c r="AO169" s="488"/>
      <c r="AP169" s="489"/>
      <c r="AQ169" s="490"/>
      <c r="AR169" s="40"/>
      <c r="AS169" s="40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2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</row>
    <row r="170" spans="1:83" ht="13.5" customHeight="1" x14ac:dyDescent="0.15">
      <c r="A170" s="30"/>
      <c r="B170" s="39"/>
      <c r="C170" s="40"/>
      <c r="D170" s="40"/>
      <c r="E170" s="40"/>
      <c r="F170" s="464"/>
      <c r="G170" s="465"/>
      <c r="H170" s="466"/>
      <c r="I170" s="473"/>
      <c r="J170" s="474"/>
      <c r="K170" s="474"/>
      <c r="L170" s="474"/>
      <c r="M170" s="474"/>
      <c r="N170" s="474"/>
      <c r="O170" s="474"/>
      <c r="P170" s="474"/>
      <c r="Q170" s="474"/>
      <c r="R170" s="475"/>
      <c r="S170" s="40"/>
      <c r="T170" s="40"/>
      <c r="U170" s="532"/>
      <c r="V170" s="533"/>
      <c r="W170" s="533"/>
      <c r="X170" s="533"/>
      <c r="Y170" s="533"/>
      <c r="Z170" s="533"/>
      <c r="AA170" s="533"/>
      <c r="AB170" s="533"/>
      <c r="AC170" s="533"/>
      <c r="AD170" s="533"/>
      <c r="AE170" s="533"/>
      <c r="AF170" s="533"/>
      <c r="AG170" s="533"/>
      <c r="AH170" s="533"/>
      <c r="AI170" s="533"/>
      <c r="AJ170" s="533"/>
      <c r="AK170" s="533"/>
      <c r="AL170" s="533"/>
      <c r="AM170" s="533"/>
      <c r="AN170" s="534"/>
      <c r="AO170" s="491"/>
      <c r="AP170" s="492"/>
      <c r="AQ170" s="493"/>
      <c r="AR170" s="40"/>
      <c r="AS170" s="40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2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</row>
    <row r="171" spans="1:83" ht="13.5" customHeight="1" x14ac:dyDescent="0.15">
      <c r="A171" s="30"/>
      <c r="B171" s="39"/>
      <c r="C171" s="458" t="s">
        <v>64</v>
      </c>
      <c r="D171" s="459"/>
      <c r="E171" s="460"/>
      <c r="F171" s="505" t="s">
        <v>65</v>
      </c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  <c r="S171" s="40"/>
      <c r="T171" s="40"/>
      <c r="U171" s="526">
        <f>U174+U177</f>
        <v>30000000</v>
      </c>
      <c r="V171" s="527"/>
      <c r="W171" s="527"/>
      <c r="X171" s="527"/>
      <c r="Y171" s="527"/>
      <c r="Z171" s="527"/>
      <c r="AA171" s="527"/>
      <c r="AB171" s="527"/>
      <c r="AC171" s="527"/>
      <c r="AD171" s="527"/>
      <c r="AE171" s="527"/>
      <c r="AF171" s="527"/>
      <c r="AG171" s="527"/>
      <c r="AH171" s="527"/>
      <c r="AI171" s="527"/>
      <c r="AJ171" s="527"/>
      <c r="AK171" s="527"/>
      <c r="AL171" s="527"/>
      <c r="AM171" s="527"/>
      <c r="AN171" s="528"/>
      <c r="AO171" s="584" t="s">
        <v>55</v>
      </c>
      <c r="AP171" s="585"/>
      <c r="AQ171" s="586"/>
      <c r="AR171" s="40"/>
      <c r="AS171" s="40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2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</row>
    <row r="172" spans="1:83" ht="13.5" customHeight="1" x14ac:dyDescent="0.15">
      <c r="A172" s="30"/>
      <c r="B172" s="39"/>
      <c r="C172" s="461"/>
      <c r="D172" s="462"/>
      <c r="E172" s="463"/>
      <c r="F172" s="507"/>
      <c r="G172" s="507"/>
      <c r="H172" s="507"/>
      <c r="I172" s="507"/>
      <c r="J172" s="507"/>
      <c r="K172" s="507"/>
      <c r="L172" s="507"/>
      <c r="M172" s="507"/>
      <c r="N172" s="507"/>
      <c r="O172" s="507"/>
      <c r="P172" s="507"/>
      <c r="Q172" s="507"/>
      <c r="R172" s="507"/>
      <c r="S172" s="40"/>
      <c r="T172" s="40"/>
      <c r="U172" s="529"/>
      <c r="V172" s="530"/>
      <c r="W172" s="530"/>
      <c r="X172" s="530"/>
      <c r="Y172" s="530"/>
      <c r="Z172" s="530"/>
      <c r="AA172" s="530"/>
      <c r="AB172" s="530"/>
      <c r="AC172" s="530"/>
      <c r="AD172" s="530"/>
      <c r="AE172" s="530"/>
      <c r="AF172" s="530"/>
      <c r="AG172" s="530"/>
      <c r="AH172" s="530"/>
      <c r="AI172" s="530"/>
      <c r="AJ172" s="530"/>
      <c r="AK172" s="530"/>
      <c r="AL172" s="530"/>
      <c r="AM172" s="530"/>
      <c r="AN172" s="531"/>
      <c r="AO172" s="565"/>
      <c r="AP172" s="566"/>
      <c r="AQ172" s="567"/>
      <c r="AR172" s="40"/>
      <c r="AS172" s="40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2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</row>
    <row r="173" spans="1:83" x14ac:dyDescent="0.15">
      <c r="A173" s="30"/>
      <c r="B173" s="39"/>
      <c r="C173" s="464"/>
      <c r="D173" s="465"/>
      <c r="E173" s="466"/>
      <c r="F173" s="507"/>
      <c r="G173" s="507"/>
      <c r="H173" s="507"/>
      <c r="I173" s="507"/>
      <c r="J173" s="507"/>
      <c r="K173" s="507"/>
      <c r="L173" s="507"/>
      <c r="M173" s="507"/>
      <c r="N173" s="507"/>
      <c r="O173" s="507"/>
      <c r="P173" s="507"/>
      <c r="Q173" s="507"/>
      <c r="R173" s="507"/>
      <c r="S173" s="40"/>
      <c r="T173" s="40"/>
      <c r="U173" s="660"/>
      <c r="V173" s="661"/>
      <c r="W173" s="661"/>
      <c r="X173" s="661"/>
      <c r="Y173" s="661"/>
      <c r="Z173" s="661"/>
      <c r="AA173" s="661"/>
      <c r="AB173" s="661"/>
      <c r="AC173" s="661"/>
      <c r="AD173" s="661"/>
      <c r="AE173" s="661"/>
      <c r="AF173" s="661"/>
      <c r="AG173" s="661"/>
      <c r="AH173" s="661"/>
      <c r="AI173" s="661"/>
      <c r="AJ173" s="661"/>
      <c r="AK173" s="661"/>
      <c r="AL173" s="661"/>
      <c r="AM173" s="661"/>
      <c r="AN173" s="662"/>
      <c r="AO173" s="565"/>
      <c r="AP173" s="566"/>
      <c r="AQ173" s="567"/>
      <c r="AR173" s="40"/>
      <c r="AS173" s="40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2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</row>
    <row r="174" spans="1:83" s="10" customFormat="1" ht="13.5" customHeight="1" x14ac:dyDescent="0.15">
      <c r="A174" s="68"/>
      <c r="B174" s="39"/>
      <c r="C174" s="40"/>
      <c r="D174" s="40"/>
      <c r="E174" s="40"/>
      <c r="F174" s="458" t="s">
        <v>66</v>
      </c>
      <c r="G174" s="459"/>
      <c r="H174" s="460"/>
      <c r="I174" s="467" t="s">
        <v>67</v>
      </c>
      <c r="J174" s="468"/>
      <c r="K174" s="468"/>
      <c r="L174" s="468"/>
      <c r="M174" s="468"/>
      <c r="N174" s="468"/>
      <c r="O174" s="468"/>
      <c r="P174" s="468"/>
      <c r="Q174" s="468"/>
      <c r="R174" s="469"/>
      <c r="S174" s="40"/>
      <c r="T174" s="40"/>
      <c r="U174" s="390">
        <v>27000000</v>
      </c>
      <c r="V174" s="391"/>
      <c r="W174" s="391"/>
      <c r="X174" s="391"/>
      <c r="Y174" s="391"/>
      <c r="Z174" s="391"/>
      <c r="AA174" s="391"/>
      <c r="AB174" s="391"/>
      <c r="AC174" s="391"/>
      <c r="AD174" s="391"/>
      <c r="AE174" s="391"/>
      <c r="AF174" s="391"/>
      <c r="AG174" s="391"/>
      <c r="AH174" s="391"/>
      <c r="AI174" s="391"/>
      <c r="AJ174" s="391"/>
      <c r="AK174" s="391"/>
      <c r="AL174" s="391"/>
      <c r="AM174" s="391"/>
      <c r="AN174" s="392"/>
      <c r="AO174" s="565" t="s">
        <v>55</v>
      </c>
      <c r="AP174" s="566"/>
      <c r="AQ174" s="567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28"/>
      <c r="BT174" s="68"/>
      <c r="BU174" s="68"/>
      <c r="BV174" s="68"/>
      <c r="BW174" s="68"/>
      <c r="BX174" s="68"/>
      <c r="BY174" s="68"/>
      <c r="BZ174" s="68"/>
      <c r="CA174" s="68"/>
      <c r="CB174" s="68"/>
      <c r="CC174" s="68"/>
      <c r="CD174" s="68"/>
      <c r="CE174" s="68"/>
    </row>
    <row r="175" spans="1:83" ht="13.5" customHeight="1" x14ac:dyDescent="0.15">
      <c r="A175" s="30"/>
      <c r="B175" s="39"/>
      <c r="C175" s="40"/>
      <c r="D175" s="40"/>
      <c r="E175" s="40"/>
      <c r="F175" s="461"/>
      <c r="G175" s="462"/>
      <c r="H175" s="463"/>
      <c r="I175" s="470"/>
      <c r="J175" s="471"/>
      <c r="K175" s="471"/>
      <c r="L175" s="471"/>
      <c r="M175" s="471"/>
      <c r="N175" s="471"/>
      <c r="O175" s="471"/>
      <c r="P175" s="471"/>
      <c r="Q175" s="471"/>
      <c r="R175" s="472"/>
      <c r="S175" s="40"/>
      <c r="T175" s="40"/>
      <c r="U175" s="393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5"/>
      <c r="AO175" s="565"/>
      <c r="AP175" s="566"/>
      <c r="AQ175" s="567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62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</row>
    <row r="176" spans="1:83" ht="13.5" customHeight="1" x14ac:dyDescent="0.15">
      <c r="A176" s="30"/>
      <c r="B176" s="39"/>
      <c r="C176" s="40"/>
      <c r="D176" s="40"/>
      <c r="E176" s="40"/>
      <c r="F176" s="464"/>
      <c r="G176" s="465"/>
      <c r="H176" s="466"/>
      <c r="I176" s="473"/>
      <c r="J176" s="474"/>
      <c r="K176" s="474"/>
      <c r="L176" s="474"/>
      <c r="M176" s="474"/>
      <c r="N176" s="474"/>
      <c r="O176" s="474"/>
      <c r="P176" s="474"/>
      <c r="Q176" s="474"/>
      <c r="R176" s="475"/>
      <c r="S176" s="40"/>
      <c r="T176" s="40"/>
      <c r="U176" s="651"/>
      <c r="V176" s="652"/>
      <c r="W176" s="652"/>
      <c r="X176" s="652"/>
      <c r="Y176" s="652"/>
      <c r="Z176" s="652"/>
      <c r="AA176" s="652"/>
      <c r="AB176" s="652"/>
      <c r="AC176" s="652"/>
      <c r="AD176" s="652"/>
      <c r="AE176" s="652"/>
      <c r="AF176" s="652"/>
      <c r="AG176" s="652"/>
      <c r="AH176" s="652"/>
      <c r="AI176" s="652"/>
      <c r="AJ176" s="652"/>
      <c r="AK176" s="652"/>
      <c r="AL176" s="652"/>
      <c r="AM176" s="652"/>
      <c r="AN176" s="653"/>
      <c r="AO176" s="565"/>
      <c r="AP176" s="566"/>
      <c r="AQ176" s="567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62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</row>
    <row r="177" spans="1:83" ht="13.5" customHeight="1" x14ac:dyDescent="0.15">
      <c r="A177" s="30"/>
      <c r="B177" s="39"/>
      <c r="C177" s="40"/>
      <c r="D177" s="40"/>
      <c r="E177" s="40"/>
      <c r="F177" s="458" t="s">
        <v>68</v>
      </c>
      <c r="G177" s="459"/>
      <c r="H177" s="460"/>
      <c r="I177" s="467" t="s">
        <v>69</v>
      </c>
      <c r="J177" s="468"/>
      <c r="K177" s="468"/>
      <c r="L177" s="468"/>
      <c r="M177" s="468"/>
      <c r="N177" s="468"/>
      <c r="O177" s="468"/>
      <c r="P177" s="468"/>
      <c r="Q177" s="468"/>
      <c r="R177" s="469"/>
      <c r="S177" s="40"/>
      <c r="T177" s="40"/>
      <c r="U177" s="390">
        <v>3000000</v>
      </c>
      <c r="V177" s="391"/>
      <c r="W177" s="391"/>
      <c r="X177" s="391"/>
      <c r="Y177" s="391"/>
      <c r="Z177" s="391"/>
      <c r="AA177" s="391"/>
      <c r="AB177" s="391"/>
      <c r="AC177" s="391"/>
      <c r="AD177" s="391"/>
      <c r="AE177" s="391"/>
      <c r="AF177" s="391"/>
      <c r="AG177" s="391"/>
      <c r="AH177" s="391"/>
      <c r="AI177" s="391"/>
      <c r="AJ177" s="391"/>
      <c r="AK177" s="391"/>
      <c r="AL177" s="391"/>
      <c r="AM177" s="391"/>
      <c r="AN177" s="392"/>
      <c r="AO177" s="565" t="s">
        <v>55</v>
      </c>
      <c r="AP177" s="566"/>
      <c r="AQ177" s="567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62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</row>
    <row r="178" spans="1:83" ht="13.5" customHeight="1" x14ac:dyDescent="0.15">
      <c r="A178" s="30"/>
      <c r="B178" s="39"/>
      <c r="C178" s="40"/>
      <c r="D178" s="40"/>
      <c r="E178" s="40"/>
      <c r="F178" s="461"/>
      <c r="G178" s="462"/>
      <c r="H178" s="463"/>
      <c r="I178" s="470"/>
      <c r="J178" s="471"/>
      <c r="K178" s="471"/>
      <c r="L178" s="471"/>
      <c r="M178" s="471"/>
      <c r="N178" s="471"/>
      <c r="O178" s="471"/>
      <c r="P178" s="471"/>
      <c r="Q178" s="471"/>
      <c r="R178" s="472"/>
      <c r="S178" s="40"/>
      <c r="T178" s="40"/>
      <c r="U178" s="393"/>
      <c r="V178" s="394"/>
      <c r="W178" s="394"/>
      <c r="X178" s="394"/>
      <c r="Y178" s="394"/>
      <c r="Z178" s="394"/>
      <c r="AA178" s="394"/>
      <c r="AB178" s="394"/>
      <c r="AC178" s="394"/>
      <c r="AD178" s="394"/>
      <c r="AE178" s="394"/>
      <c r="AF178" s="394"/>
      <c r="AG178" s="394"/>
      <c r="AH178" s="394"/>
      <c r="AI178" s="394"/>
      <c r="AJ178" s="394"/>
      <c r="AK178" s="394"/>
      <c r="AL178" s="394"/>
      <c r="AM178" s="394"/>
      <c r="AN178" s="395"/>
      <c r="AO178" s="565"/>
      <c r="AP178" s="566"/>
      <c r="AQ178" s="567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62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</row>
    <row r="179" spans="1:83" ht="13.5" customHeight="1" x14ac:dyDescent="0.15">
      <c r="A179" s="30"/>
      <c r="B179" s="39"/>
      <c r="C179" s="40"/>
      <c r="D179" s="40"/>
      <c r="E179" s="40"/>
      <c r="F179" s="464"/>
      <c r="G179" s="465"/>
      <c r="H179" s="466"/>
      <c r="I179" s="473"/>
      <c r="J179" s="474"/>
      <c r="K179" s="474"/>
      <c r="L179" s="474"/>
      <c r="M179" s="474"/>
      <c r="N179" s="474"/>
      <c r="O179" s="474"/>
      <c r="P179" s="474"/>
      <c r="Q179" s="474"/>
      <c r="R179" s="475"/>
      <c r="S179" s="40"/>
      <c r="T179" s="40"/>
      <c r="U179" s="396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8"/>
      <c r="AO179" s="568"/>
      <c r="AP179" s="569"/>
      <c r="AQ179" s="57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62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</row>
    <row r="180" spans="1:83" s="7" customFormat="1" ht="13.5" customHeight="1" thickBot="1" x14ac:dyDescent="0.2">
      <c r="A180" s="18"/>
      <c r="B180" s="67"/>
      <c r="C180" s="68"/>
      <c r="D180" s="68"/>
      <c r="E180" s="68"/>
      <c r="F180" s="71"/>
      <c r="G180" s="71"/>
      <c r="H180" s="71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68"/>
      <c r="T180" s="68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73"/>
      <c r="AP180" s="73"/>
      <c r="AQ180" s="73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2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</row>
    <row r="181" spans="1:83" ht="46.5" customHeight="1" x14ac:dyDescent="0.15">
      <c r="A181" s="30"/>
      <c r="B181" s="39"/>
      <c r="C181" s="74" t="s">
        <v>70</v>
      </c>
      <c r="D181" s="40"/>
      <c r="E181" s="68"/>
      <c r="F181" s="75"/>
      <c r="G181" s="68"/>
      <c r="H181" s="68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40"/>
      <c r="T181" s="40"/>
      <c r="U181" s="648" t="s">
        <v>111</v>
      </c>
      <c r="V181" s="649"/>
      <c r="W181" s="649"/>
      <c r="X181" s="649"/>
      <c r="Y181" s="649"/>
      <c r="Z181" s="649"/>
      <c r="AA181" s="649"/>
      <c r="AB181" s="649"/>
      <c r="AC181" s="649"/>
      <c r="AD181" s="649"/>
      <c r="AE181" s="649"/>
      <c r="AF181" s="649"/>
      <c r="AG181" s="649"/>
      <c r="AH181" s="649"/>
      <c r="AI181" s="649"/>
      <c r="AJ181" s="649"/>
      <c r="AK181" s="649"/>
      <c r="AL181" s="649"/>
      <c r="AM181" s="649"/>
      <c r="AN181" s="650"/>
      <c r="AO181" s="76"/>
      <c r="AP181" s="76"/>
      <c r="AQ181" s="76"/>
      <c r="AR181" s="76"/>
      <c r="AS181" s="76"/>
      <c r="AT181" s="76"/>
      <c r="AU181" s="170" t="str">
        <f>IF(U181="積算","※①のフォームで入力してください。",IF(U181="料率","②のフォームに入力してください。",""))</f>
        <v>②のフォームに入力してください。</v>
      </c>
      <c r="AV181" s="64"/>
      <c r="AW181" s="64"/>
      <c r="AX181" s="64"/>
      <c r="AY181" s="64"/>
      <c r="AZ181" s="64"/>
      <c r="BA181" s="64"/>
      <c r="BB181" s="77"/>
      <c r="BC181" s="77"/>
      <c r="BD181" s="77"/>
      <c r="BE181" s="77"/>
      <c r="BF181" s="77"/>
      <c r="BG181" s="77"/>
      <c r="BH181" s="73"/>
      <c r="BI181" s="73"/>
      <c r="BJ181" s="73"/>
      <c r="BK181" s="73"/>
      <c r="BL181" s="68"/>
      <c r="BM181" s="68"/>
      <c r="BN181" s="68"/>
      <c r="BO181" s="40"/>
      <c r="BP181" s="40"/>
      <c r="BQ181" s="40"/>
      <c r="BR181" s="40"/>
      <c r="BS181" s="62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</row>
    <row r="182" spans="1:83" ht="13.5" customHeight="1" x14ac:dyDescent="0.15">
      <c r="A182" s="30"/>
      <c r="B182" s="39"/>
      <c r="C182" s="239" t="s">
        <v>71</v>
      </c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0"/>
      <c r="AA182" s="240"/>
      <c r="AB182" s="240"/>
      <c r="AC182" s="240"/>
      <c r="AD182" s="240"/>
      <c r="AE182" s="240"/>
      <c r="AF182" s="240"/>
      <c r="AG182" s="240"/>
      <c r="AH182" s="240"/>
      <c r="AI182" s="240"/>
      <c r="AJ182" s="240"/>
      <c r="AK182" s="240"/>
      <c r="AL182" s="240"/>
      <c r="AM182" s="240"/>
      <c r="AN182" s="240"/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1"/>
      <c r="BS182" s="62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</row>
    <row r="183" spans="1:83" ht="13.5" customHeight="1" x14ac:dyDescent="0.15">
      <c r="A183" s="30"/>
      <c r="B183" s="39"/>
      <c r="C183" s="242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4"/>
      <c r="BS183" s="62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</row>
    <row r="184" spans="1:83" ht="13.5" customHeight="1" x14ac:dyDescent="0.15">
      <c r="A184" s="30"/>
      <c r="B184" s="39"/>
      <c r="C184" s="245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  <c r="AA184" s="246"/>
      <c r="AB184" s="246"/>
      <c r="AC184" s="246"/>
      <c r="AD184" s="246"/>
      <c r="AE184" s="246"/>
      <c r="AF184" s="246"/>
      <c r="AG184" s="246"/>
      <c r="AH184" s="246"/>
      <c r="AI184" s="246"/>
      <c r="AJ184" s="246"/>
      <c r="AK184" s="246"/>
      <c r="AL184" s="246"/>
      <c r="AM184" s="246"/>
      <c r="AN184" s="246"/>
      <c r="AO184" s="246"/>
      <c r="AP184" s="246"/>
      <c r="AQ184" s="246"/>
      <c r="AR184" s="246"/>
      <c r="AS184" s="246"/>
      <c r="AT184" s="246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7"/>
      <c r="BS184" s="62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</row>
    <row r="185" spans="1:83" ht="13.5" customHeight="1" x14ac:dyDescent="0.15">
      <c r="A185" s="30"/>
      <c r="B185" s="67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F185" s="89"/>
      <c r="AG185" s="89"/>
      <c r="AH185" s="89"/>
      <c r="AI185" s="89"/>
      <c r="AJ185" s="89"/>
      <c r="AK185" s="89"/>
      <c r="AL185" s="89"/>
      <c r="AM185" s="89"/>
      <c r="AN185" s="89"/>
      <c r="AO185" s="89"/>
      <c r="AP185" s="89"/>
      <c r="AQ185" s="89"/>
      <c r="AR185" s="89"/>
      <c r="AS185" s="89"/>
      <c r="AT185" s="89"/>
      <c r="AU185" s="89"/>
      <c r="AV185" s="89"/>
      <c r="AW185" s="89"/>
      <c r="AX185" s="89"/>
      <c r="AY185" s="89"/>
      <c r="AZ185" s="89"/>
      <c r="BA185" s="89"/>
      <c r="BB185" s="89"/>
      <c r="BC185" s="89"/>
      <c r="BD185" s="89"/>
      <c r="BE185" s="89"/>
      <c r="BF185" s="89"/>
      <c r="BG185" s="89"/>
      <c r="BH185" s="89"/>
      <c r="BI185" s="89"/>
      <c r="BJ185" s="89"/>
      <c r="BK185" s="89"/>
      <c r="BL185" s="89"/>
      <c r="BM185" s="89"/>
      <c r="BN185" s="89"/>
      <c r="BO185" s="79"/>
      <c r="BP185" s="79"/>
      <c r="BQ185" s="79"/>
      <c r="BR185" s="79"/>
      <c r="BS185" s="62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</row>
    <row r="186" spans="1:83" ht="11.25" customHeight="1" x14ac:dyDescent="0.15">
      <c r="A186" s="30"/>
      <c r="B186" s="39"/>
      <c r="C186" s="79"/>
      <c r="D186" s="79"/>
      <c r="E186" s="79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79"/>
      <c r="T186" s="243" t="s">
        <v>72</v>
      </c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  <c r="AM186" s="243"/>
      <c r="AN186" s="243"/>
      <c r="AO186" s="243"/>
      <c r="AP186" s="243"/>
      <c r="AQ186" s="243"/>
      <c r="AR186" s="243"/>
      <c r="AS186" s="79"/>
      <c r="AT186" s="243" t="s">
        <v>73</v>
      </c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62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</row>
    <row r="187" spans="1:83" ht="11.25" customHeight="1" x14ac:dyDescent="0.15">
      <c r="A187" s="30"/>
      <c r="B187" s="39"/>
      <c r="C187" s="79"/>
      <c r="D187" s="79"/>
      <c r="E187" s="79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79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  <c r="AM187" s="243"/>
      <c r="AN187" s="243"/>
      <c r="AO187" s="243"/>
      <c r="AP187" s="243"/>
      <c r="AQ187" s="243"/>
      <c r="AR187" s="243"/>
      <c r="AS187" s="79"/>
      <c r="AT187" s="243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62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</row>
    <row r="188" spans="1:83" ht="11.25" customHeight="1" x14ac:dyDescent="0.15">
      <c r="A188" s="30"/>
      <c r="B188" s="39"/>
      <c r="C188" s="79"/>
      <c r="D188" s="79"/>
      <c r="E188" s="79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  <c r="BI188" s="79"/>
      <c r="BJ188" s="79"/>
      <c r="BK188" s="79"/>
      <c r="BL188" s="79"/>
      <c r="BM188" s="79"/>
      <c r="BN188" s="79"/>
      <c r="BO188" s="79"/>
      <c r="BP188" s="79"/>
      <c r="BQ188" s="79"/>
      <c r="BR188" s="79"/>
      <c r="BS188" s="62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</row>
    <row r="189" spans="1:83" s="10" customFormat="1" ht="13.5" customHeight="1" x14ac:dyDescent="0.15">
      <c r="A189" s="68"/>
      <c r="B189" s="39"/>
      <c r="C189" s="496" t="s">
        <v>74</v>
      </c>
      <c r="D189" s="497"/>
      <c r="E189" s="498"/>
      <c r="F189" s="525" t="s">
        <v>75</v>
      </c>
      <c r="G189" s="525"/>
      <c r="H189" s="525"/>
      <c r="I189" s="525"/>
      <c r="J189" s="525"/>
      <c r="K189" s="525"/>
      <c r="L189" s="525"/>
      <c r="M189" s="525"/>
      <c r="N189" s="525"/>
      <c r="O189" s="525"/>
      <c r="P189" s="525"/>
      <c r="Q189" s="525"/>
      <c r="R189" s="525"/>
      <c r="S189" s="79"/>
      <c r="T189" s="79"/>
      <c r="U189" s="437">
        <v>0</v>
      </c>
      <c r="V189" s="438"/>
      <c r="W189" s="438"/>
      <c r="X189" s="438"/>
      <c r="Y189" s="438"/>
      <c r="Z189" s="438"/>
      <c r="AA189" s="438"/>
      <c r="AB189" s="438"/>
      <c r="AC189" s="438"/>
      <c r="AD189" s="438"/>
      <c r="AE189" s="438"/>
      <c r="AF189" s="438"/>
      <c r="AG189" s="438"/>
      <c r="AH189" s="438"/>
      <c r="AI189" s="438"/>
      <c r="AJ189" s="438"/>
      <c r="AK189" s="438"/>
      <c r="AL189" s="438"/>
      <c r="AM189" s="438"/>
      <c r="AN189" s="439"/>
      <c r="AO189" s="273" t="s">
        <v>55</v>
      </c>
      <c r="AP189" s="274"/>
      <c r="AQ189" s="275"/>
      <c r="AR189" s="79"/>
      <c r="AS189" s="79"/>
      <c r="AT189" s="79"/>
      <c r="AU189" s="437"/>
      <c r="AV189" s="438"/>
      <c r="AW189" s="438"/>
      <c r="AX189" s="438"/>
      <c r="AY189" s="438"/>
      <c r="AZ189" s="438"/>
      <c r="BA189" s="438"/>
      <c r="BB189" s="438"/>
      <c r="BC189" s="438"/>
      <c r="BD189" s="438"/>
      <c r="BE189" s="438"/>
      <c r="BF189" s="438"/>
      <c r="BG189" s="438"/>
      <c r="BH189" s="438"/>
      <c r="BI189" s="438"/>
      <c r="BJ189" s="438"/>
      <c r="BK189" s="438"/>
      <c r="BL189" s="438"/>
      <c r="BM189" s="438"/>
      <c r="BN189" s="439"/>
      <c r="BO189" s="273" t="s">
        <v>55</v>
      </c>
      <c r="BP189" s="274"/>
      <c r="BQ189" s="275"/>
      <c r="BR189" s="79"/>
      <c r="BS189" s="62"/>
      <c r="BT189" s="68"/>
      <c r="BU189" s="68"/>
      <c r="BV189" s="68"/>
      <c r="BW189" s="68"/>
      <c r="BX189" s="68"/>
      <c r="BY189" s="68"/>
      <c r="BZ189" s="68"/>
      <c r="CA189" s="68"/>
      <c r="CB189" s="68"/>
      <c r="CC189" s="68"/>
      <c r="CD189" s="68"/>
      <c r="CE189" s="68"/>
    </row>
    <row r="190" spans="1:83" ht="13.5" customHeight="1" x14ac:dyDescent="0.15">
      <c r="A190" s="30"/>
      <c r="B190" s="39"/>
      <c r="C190" s="499"/>
      <c r="D190" s="500"/>
      <c r="E190" s="501"/>
      <c r="F190" s="525"/>
      <c r="G190" s="525"/>
      <c r="H190" s="525"/>
      <c r="I190" s="525"/>
      <c r="J190" s="525"/>
      <c r="K190" s="525"/>
      <c r="L190" s="525"/>
      <c r="M190" s="525"/>
      <c r="N190" s="525"/>
      <c r="O190" s="525"/>
      <c r="P190" s="525"/>
      <c r="Q190" s="525"/>
      <c r="R190" s="525"/>
      <c r="S190" s="79"/>
      <c r="T190" s="79"/>
      <c r="U190" s="440"/>
      <c r="V190" s="441"/>
      <c r="W190" s="441"/>
      <c r="X190" s="441"/>
      <c r="Y190" s="441"/>
      <c r="Z190" s="441"/>
      <c r="AA190" s="441"/>
      <c r="AB190" s="441"/>
      <c r="AC190" s="441"/>
      <c r="AD190" s="441"/>
      <c r="AE190" s="441"/>
      <c r="AF190" s="441"/>
      <c r="AG190" s="441"/>
      <c r="AH190" s="441"/>
      <c r="AI190" s="441"/>
      <c r="AJ190" s="441"/>
      <c r="AK190" s="441"/>
      <c r="AL190" s="441"/>
      <c r="AM190" s="441"/>
      <c r="AN190" s="442"/>
      <c r="AO190" s="276"/>
      <c r="AP190" s="277"/>
      <c r="AQ190" s="278"/>
      <c r="AR190" s="79"/>
      <c r="AS190" s="79"/>
      <c r="AT190" s="79"/>
      <c r="AU190" s="440"/>
      <c r="AV190" s="441"/>
      <c r="AW190" s="441"/>
      <c r="AX190" s="441"/>
      <c r="AY190" s="441"/>
      <c r="AZ190" s="441"/>
      <c r="BA190" s="441"/>
      <c r="BB190" s="441"/>
      <c r="BC190" s="441"/>
      <c r="BD190" s="441"/>
      <c r="BE190" s="441"/>
      <c r="BF190" s="441"/>
      <c r="BG190" s="441"/>
      <c r="BH190" s="441"/>
      <c r="BI190" s="441"/>
      <c r="BJ190" s="441"/>
      <c r="BK190" s="441"/>
      <c r="BL190" s="441"/>
      <c r="BM190" s="441"/>
      <c r="BN190" s="442"/>
      <c r="BO190" s="276"/>
      <c r="BP190" s="277"/>
      <c r="BQ190" s="278"/>
      <c r="BR190" s="79"/>
      <c r="BS190" s="62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</row>
    <row r="191" spans="1:83" ht="13.5" customHeight="1" x14ac:dyDescent="0.15">
      <c r="A191" s="30"/>
      <c r="B191" s="39"/>
      <c r="C191" s="502"/>
      <c r="D191" s="503"/>
      <c r="E191" s="504"/>
      <c r="F191" s="525"/>
      <c r="G191" s="525"/>
      <c r="H191" s="525"/>
      <c r="I191" s="525"/>
      <c r="J191" s="525"/>
      <c r="K191" s="525"/>
      <c r="L191" s="525"/>
      <c r="M191" s="525"/>
      <c r="N191" s="525"/>
      <c r="O191" s="525"/>
      <c r="P191" s="525"/>
      <c r="Q191" s="525"/>
      <c r="R191" s="525"/>
      <c r="S191" s="79"/>
      <c r="T191" s="79"/>
      <c r="U191" s="620"/>
      <c r="V191" s="621"/>
      <c r="W191" s="621"/>
      <c r="X191" s="621"/>
      <c r="Y191" s="621"/>
      <c r="Z191" s="621"/>
      <c r="AA191" s="621"/>
      <c r="AB191" s="621"/>
      <c r="AC191" s="621"/>
      <c r="AD191" s="621"/>
      <c r="AE191" s="621"/>
      <c r="AF191" s="621"/>
      <c r="AG191" s="621"/>
      <c r="AH191" s="621"/>
      <c r="AI191" s="621"/>
      <c r="AJ191" s="621"/>
      <c r="AK191" s="621"/>
      <c r="AL191" s="621"/>
      <c r="AM191" s="621"/>
      <c r="AN191" s="622"/>
      <c r="AO191" s="294"/>
      <c r="AP191" s="295"/>
      <c r="AQ191" s="296"/>
      <c r="AR191" s="79"/>
      <c r="AS191" s="79"/>
      <c r="AT191" s="79"/>
      <c r="AU191" s="620"/>
      <c r="AV191" s="621"/>
      <c r="AW191" s="621"/>
      <c r="AX191" s="621"/>
      <c r="AY191" s="621"/>
      <c r="AZ191" s="621"/>
      <c r="BA191" s="621"/>
      <c r="BB191" s="621"/>
      <c r="BC191" s="621"/>
      <c r="BD191" s="621"/>
      <c r="BE191" s="621"/>
      <c r="BF191" s="621"/>
      <c r="BG191" s="621"/>
      <c r="BH191" s="621"/>
      <c r="BI191" s="621"/>
      <c r="BJ191" s="621"/>
      <c r="BK191" s="621"/>
      <c r="BL191" s="621"/>
      <c r="BM191" s="621"/>
      <c r="BN191" s="622"/>
      <c r="BO191" s="294"/>
      <c r="BP191" s="295"/>
      <c r="BQ191" s="296"/>
      <c r="BR191" s="79"/>
      <c r="BS191" s="62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</row>
    <row r="192" spans="1:83" x14ac:dyDescent="0.15">
      <c r="A192" s="30"/>
      <c r="B192" s="39"/>
      <c r="C192" s="496" t="s">
        <v>76</v>
      </c>
      <c r="D192" s="497"/>
      <c r="E192" s="498"/>
      <c r="F192" s="524" t="s">
        <v>77</v>
      </c>
      <c r="G192" s="525"/>
      <c r="H192" s="525"/>
      <c r="I192" s="525"/>
      <c r="J192" s="525"/>
      <c r="K192" s="525"/>
      <c r="L192" s="525"/>
      <c r="M192" s="525"/>
      <c r="N192" s="525"/>
      <c r="O192" s="525"/>
      <c r="P192" s="525"/>
      <c r="Q192" s="525"/>
      <c r="R192" s="525"/>
      <c r="S192" s="79"/>
      <c r="T192" s="79"/>
      <c r="U192" s="437" t="str">
        <f>IF(U181="積算",U171-U189,"")</f>
        <v/>
      </c>
      <c r="V192" s="438"/>
      <c r="W192" s="438"/>
      <c r="X192" s="438"/>
      <c r="Y192" s="438"/>
      <c r="Z192" s="438"/>
      <c r="AA192" s="438"/>
      <c r="AB192" s="438"/>
      <c r="AC192" s="438"/>
      <c r="AD192" s="438"/>
      <c r="AE192" s="438"/>
      <c r="AF192" s="438"/>
      <c r="AG192" s="438"/>
      <c r="AH192" s="438"/>
      <c r="AI192" s="438"/>
      <c r="AJ192" s="438"/>
      <c r="AK192" s="438"/>
      <c r="AL192" s="438"/>
      <c r="AM192" s="438"/>
      <c r="AN192" s="439"/>
      <c r="AO192" s="273" t="s">
        <v>55</v>
      </c>
      <c r="AP192" s="274"/>
      <c r="AQ192" s="275"/>
      <c r="AR192" s="79"/>
      <c r="AS192" s="79"/>
      <c r="AT192" s="79"/>
      <c r="AU192" s="437" t="str">
        <f>IF(U181="積算",U171-AU189,"")</f>
        <v/>
      </c>
      <c r="AV192" s="438"/>
      <c r="AW192" s="438"/>
      <c r="AX192" s="438"/>
      <c r="AY192" s="438"/>
      <c r="AZ192" s="438"/>
      <c r="BA192" s="438"/>
      <c r="BB192" s="438"/>
      <c r="BC192" s="438"/>
      <c r="BD192" s="438"/>
      <c r="BE192" s="438"/>
      <c r="BF192" s="438"/>
      <c r="BG192" s="438"/>
      <c r="BH192" s="438"/>
      <c r="BI192" s="438"/>
      <c r="BJ192" s="438"/>
      <c r="BK192" s="438"/>
      <c r="BL192" s="438"/>
      <c r="BM192" s="438"/>
      <c r="BN192" s="439"/>
      <c r="BO192" s="273" t="s">
        <v>55</v>
      </c>
      <c r="BP192" s="274"/>
      <c r="BQ192" s="275"/>
      <c r="BR192" s="79"/>
      <c r="BS192" s="62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</row>
    <row r="193" spans="1:83" x14ac:dyDescent="0.15">
      <c r="A193" s="30"/>
      <c r="B193" s="39"/>
      <c r="C193" s="499"/>
      <c r="D193" s="500"/>
      <c r="E193" s="501"/>
      <c r="F193" s="525"/>
      <c r="G193" s="525"/>
      <c r="H193" s="525"/>
      <c r="I193" s="525"/>
      <c r="J193" s="525"/>
      <c r="K193" s="525"/>
      <c r="L193" s="525"/>
      <c r="M193" s="525"/>
      <c r="N193" s="525"/>
      <c r="O193" s="525"/>
      <c r="P193" s="525"/>
      <c r="Q193" s="525"/>
      <c r="R193" s="525"/>
      <c r="S193" s="79"/>
      <c r="T193" s="79"/>
      <c r="U193" s="440"/>
      <c r="V193" s="441"/>
      <c r="W193" s="441"/>
      <c r="X193" s="441"/>
      <c r="Y193" s="441"/>
      <c r="Z193" s="441"/>
      <c r="AA193" s="441"/>
      <c r="AB193" s="441"/>
      <c r="AC193" s="441"/>
      <c r="AD193" s="441"/>
      <c r="AE193" s="441"/>
      <c r="AF193" s="441"/>
      <c r="AG193" s="441"/>
      <c r="AH193" s="441"/>
      <c r="AI193" s="441"/>
      <c r="AJ193" s="441"/>
      <c r="AK193" s="441"/>
      <c r="AL193" s="441"/>
      <c r="AM193" s="441"/>
      <c r="AN193" s="442"/>
      <c r="AO193" s="276"/>
      <c r="AP193" s="277"/>
      <c r="AQ193" s="278"/>
      <c r="AR193" s="79"/>
      <c r="AS193" s="79"/>
      <c r="AT193" s="79"/>
      <c r="AU193" s="440"/>
      <c r="AV193" s="441"/>
      <c r="AW193" s="441"/>
      <c r="AX193" s="441"/>
      <c r="AY193" s="441"/>
      <c r="AZ193" s="441"/>
      <c r="BA193" s="441"/>
      <c r="BB193" s="441"/>
      <c r="BC193" s="441"/>
      <c r="BD193" s="441"/>
      <c r="BE193" s="441"/>
      <c r="BF193" s="441"/>
      <c r="BG193" s="441"/>
      <c r="BH193" s="441"/>
      <c r="BI193" s="441"/>
      <c r="BJ193" s="441"/>
      <c r="BK193" s="441"/>
      <c r="BL193" s="441"/>
      <c r="BM193" s="441"/>
      <c r="BN193" s="442"/>
      <c r="BO193" s="276"/>
      <c r="BP193" s="277"/>
      <c r="BQ193" s="278"/>
      <c r="BR193" s="79"/>
      <c r="BS193" s="62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</row>
    <row r="194" spans="1:83" x14ac:dyDescent="0.15">
      <c r="A194" s="30"/>
      <c r="B194" s="39"/>
      <c r="C194" s="502"/>
      <c r="D194" s="503"/>
      <c r="E194" s="504"/>
      <c r="F194" s="525"/>
      <c r="G194" s="525"/>
      <c r="H194" s="525"/>
      <c r="I194" s="525"/>
      <c r="J194" s="525"/>
      <c r="K194" s="525"/>
      <c r="L194" s="525"/>
      <c r="M194" s="525"/>
      <c r="N194" s="525"/>
      <c r="O194" s="525"/>
      <c r="P194" s="525"/>
      <c r="Q194" s="525"/>
      <c r="R194" s="525"/>
      <c r="S194" s="79"/>
      <c r="T194" s="79"/>
      <c r="U194" s="620"/>
      <c r="V194" s="621"/>
      <c r="W194" s="621"/>
      <c r="X194" s="621"/>
      <c r="Y194" s="621"/>
      <c r="Z194" s="621"/>
      <c r="AA194" s="621"/>
      <c r="AB194" s="621"/>
      <c r="AC194" s="621"/>
      <c r="AD194" s="621"/>
      <c r="AE194" s="621"/>
      <c r="AF194" s="621"/>
      <c r="AG194" s="621"/>
      <c r="AH194" s="621"/>
      <c r="AI194" s="621"/>
      <c r="AJ194" s="621"/>
      <c r="AK194" s="621"/>
      <c r="AL194" s="621"/>
      <c r="AM194" s="621"/>
      <c r="AN194" s="622"/>
      <c r="AO194" s="294"/>
      <c r="AP194" s="295"/>
      <c r="AQ194" s="296"/>
      <c r="AR194" s="79"/>
      <c r="AS194" s="79"/>
      <c r="AT194" s="79"/>
      <c r="AU194" s="620"/>
      <c r="AV194" s="621"/>
      <c r="AW194" s="621"/>
      <c r="AX194" s="621"/>
      <c r="AY194" s="621"/>
      <c r="AZ194" s="621"/>
      <c r="BA194" s="621"/>
      <c r="BB194" s="621"/>
      <c r="BC194" s="621"/>
      <c r="BD194" s="621"/>
      <c r="BE194" s="621"/>
      <c r="BF194" s="621"/>
      <c r="BG194" s="621"/>
      <c r="BH194" s="621"/>
      <c r="BI194" s="621"/>
      <c r="BJ194" s="621"/>
      <c r="BK194" s="621"/>
      <c r="BL194" s="621"/>
      <c r="BM194" s="621"/>
      <c r="BN194" s="622"/>
      <c r="BO194" s="294"/>
      <c r="BP194" s="295"/>
      <c r="BQ194" s="296"/>
      <c r="BR194" s="79"/>
      <c r="BS194" s="62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</row>
    <row r="195" spans="1:83" ht="13.5" customHeight="1" x14ac:dyDescent="0.15">
      <c r="A195" s="30"/>
      <c r="B195" s="39"/>
      <c r="C195" s="496" t="s">
        <v>78</v>
      </c>
      <c r="D195" s="497"/>
      <c r="E195" s="498"/>
      <c r="F195" s="505" t="s">
        <v>79</v>
      </c>
      <c r="G195" s="506"/>
      <c r="H195" s="506"/>
      <c r="I195" s="506"/>
      <c r="J195" s="506"/>
      <c r="K195" s="506"/>
      <c r="L195" s="506"/>
      <c r="M195" s="506"/>
      <c r="N195" s="506"/>
      <c r="O195" s="506"/>
      <c r="P195" s="506"/>
      <c r="Q195" s="506"/>
      <c r="R195" s="506"/>
      <c r="S195" s="79"/>
      <c r="T195" s="79"/>
      <c r="U195" s="437"/>
      <c r="V195" s="438"/>
      <c r="W195" s="438"/>
      <c r="X195" s="438"/>
      <c r="Y195" s="438"/>
      <c r="Z195" s="438"/>
      <c r="AA195" s="438"/>
      <c r="AB195" s="438"/>
      <c r="AC195" s="438"/>
      <c r="AD195" s="438"/>
      <c r="AE195" s="438"/>
      <c r="AF195" s="438"/>
      <c r="AG195" s="438"/>
      <c r="AH195" s="438"/>
      <c r="AI195" s="438"/>
      <c r="AJ195" s="438"/>
      <c r="AK195" s="438"/>
      <c r="AL195" s="438"/>
      <c r="AM195" s="438"/>
      <c r="AN195" s="439"/>
      <c r="AO195" s="452" t="s">
        <v>55</v>
      </c>
      <c r="AP195" s="453"/>
      <c r="AQ195" s="454"/>
      <c r="AR195" s="79"/>
      <c r="AS195" s="79"/>
      <c r="AT195" s="79"/>
      <c r="AU195" s="437"/>
      <c r="AV195" s="438"/>
      <c r="AW195" s="438"/>
      <c r="AX195" s="438"/>
      <c r="AY195" s="438"/>
      <c r="AZ195" s="438"/>
      <c r="BA195" s="438"/>
      <c r="BB195" s="438"/>
      <c r="BC195" s="438"/>
      <c r="BD195" s="438"/>
      <c r="BE195" s="438"/>
      <c r="BF195" s="438"/>
      <c r="BG195" s="438"/>
      <c r="BH195" s="438"/>
      <c r="BI195" s="438"/>
      <c r="BJ195" s="438"/>
      <c r="BK195" s="438"/>
      <c r="BL195" s="438"/>
      <c r="BM195" s="438"/>
      <c r="BN195" s="439"/>
      <c r="BO195" s="452" t="s">
        <v>55</v>
      </c>
      <c r="BP195" s="453"/>
      <c r="BQ195" s="454"/>
      <c r="BR195" s="79"/>
      <c r="BS195" s="62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</row>
    <row r="196" spans="1:83" ht="13.5" customHeight="1" x14ac:dyDescent="0.15">
      <c r="A196" s="30"/>
      <c r="B196" s="39"/>
      <c r="C196" s="499"/>
      <c r="D196" s="500"/>
      <c r="E196" s="501"/>
      <c r="F196" s="507"/>
      <c r="G196" s="507"/>
      <c r="H196" s="507"/>
      <c r="I196" s="507"/>
      <c r="J196" s="507"/>
      <c r="K196" s="507"/>
      <c r="L196" s="507"/>
      <c r="M196" s="507"/>
      <c r="N196" s="507"/>
      <c r="O196" s="507"/>
      <c r="P196" s="507"/>
      <c r="Q196" s="507"/>
      <c r="R196" s="507"/>
      <c r="S196" s="79"/>
      <c r="T196" s="79"/>
      <c r="U196" s="440"/>
      <c r="V196" s="441"/>
      <c r="W196" s="441"/>
      <c r="X196" s="441"/>
      <c r="Y196" s="441"/>
      <c r="Z196" s="441"/>
      <c r="AA196" s="441"/>
      <c r="AB196" s="441"/>
      <c r="AC196" s="441"/>
      <c r="AD196" s="441"/>
      <c r="AE196" s="441"/>
      <c r="AF196" s="441"/>
      <c r="AG196" s="441"/>
      <c r="AH196" s="441"/>
      <c r="AI196" s="441"/>
      <c r="AJ196" s="441"/>
      <c r="AK196" s="441"/>
      <c r="AL196" s="441"/>
      <c r="AM196" s="441"/>
      <c r="AN196" s="442"/>
      <c r="AO196" s="455"/>
      <c r="AP196" s="456"/>
      <c r="AQ196" s="457"/>
      <c r="AR196" s="79"/>
      <c r="AS196" s="79"/>
      <c r="AT196" s="79"/>
      <c r="AU196" s="440"/>
      <c r="AV196" s="441"/>
      <c r="AW196" s="441"/>
      <c r="AX196" s="441"/>
      <c r="AY196" s="441"/>
      <c r="AZ196" s="441"/>
      <c r="BA196" s="441"/>
      <c r="BB196" s="441"/>
      <c r="BC196" s="441"/>
      <c r="BD196" s="441"/>
      <c r="BE196" s="441"/>
      <c r="BF196" s="441"/>
      <c r="BG196" s="441"/>
      <c r="BH196" s="441"/>
      <c r="BI196" s="441"/>
      <c r="BJ196" s="441"/>
      <c r="BK196" s="441"/>
      <c r="BL196" s="441"/>
      <c r="BM196" s="441"/>
      <c r="BN196" s="442"/>
      <c r="BO196" s="455"/>
      <c r="BP196" s="456"/>
      <c r="BQ196" s="457"/>
      <c r="BR196" s="79"/>
      <c r="BS196" s="62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</row>
    <row r="197" spans="1:83" ht="13.5" customHeight="1" x14ac:dyDescent="0.15">
      <c r="A197" s="30"/>
      <c r="B197" s="39"/>
      <c r="C197" s="502"/>
      <c r="D197" s="503"/>
      <c r="E197" s="504"/>
      <c r="F197" s="508"/>
      <c r="G197" s="508"/>
      <c r="H197" s="508"/>
      <c r="I197" s="508"/>
      <c r="J197" s="508"/>
      <c r="K197" s="508"/>
      <c r="L197" s="508"/>
      <c r="M197" s="508"/>
      <c r="N197" s="508"/>
      <c r="O197" s="508"/>
      <c r="P197" s="508"/>
      <c r="Q197" s="508"/>
      <c r="R197" s="508"/>
      <c r="S197" s="79"/>
      <c r="T197" s="79"/>
      <c r="U197" s="443"/>
      <c r="V197" s="444"/>
      <c r="W197" s="444"/>
      <c r="X197" s="444"/>
      <c r="Y197" s="444"/>
      <c r="Z197" s="444"/>
      <c r="AA197" s="444"/>
      <c r="AB197" s="444"/>
      <c r="AC197" s="444"/>
      <c r="AD197" s="444"/>
      <c r="AE197" s="444"/>
      <c r="AF197" s="444"/>
      <c r="AG197" s="444"/>
      <c r="AH197" s="444"/>
      <c r="AI197" s="444"/>
      <c r="AJ197" s="444"/>
      <c r="AK197" s="444"/>
      <c r="AL197" s="444"/>
      <c r="AM197" s="444"/>
      <c r="AN197" s="445"/>
      <c r="AO197" s="455"/>
      <c r="AP197" s="456"/>
      <c r="AQ197" s="457"/>
      <c r="AR197" s="79"/>
      <c r="AS197" s="79"/>
      <c r="AT197" s="79"/>
      <c r="AU197" s="443"/>
      <c r="AV197" s="444"/>
      <c r="AW197" s="444"/>
      <c r="AX197" s="444"/>
      <c r="AY197" s="444"/>
      <c r="AZ197" s="444"/>
      <c r="BA197" s="444"/>
      <c r="BB197" s="444"/>
      <c r="BC197" s="444"/>
      <c r="BD197" s="444"/>
      <c r="BE197" s="444"/>
      <c r="BF197" s="444"/>
      <c r="BG197" s="444"/>
      <c r="BH197" s="444"/>
      <c r="BI197" s="444"/>
      <c r="BJ197" s="444"/>
      <c r="BK197" s="444"/>
      <c r="BL197" s="444"/>
      <c r="BM197" s="444"/>
      <c r="BN197" s="445"/>
      <c r="BO197" s="455"/>
      <c r="BP197" s="456"/>
      <c r="BQ197" s="457"/>
      <c r="BR197" s="79"/>
      <c r="BS197" s="62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</row>
    <row r="198" spans="1:83" ht="13.5" customHeight="1" x14ac:dyDescent="0.15">
      <c r="A198" s="30"/>
      <c r="B198" s="39"/>
      <c r="C198" s="632" t="s">
        <v>80</v>
      </c>
      <c r="D198" s="633"/>
      <c r="E198" s="634"/>
      <c r="F198" s="505" t="s">
        <v>81</v>
      </c>
      <c r="G198" s="506"/>
      <c r="H198" s="506"/>
      <c r="I198" s="506"/>
      <c r="J198" s="506"/>
      <c r="K198" s="506"/>
      <c r="L198" s="506"/>
      <c r="M198" s="506"/>
      <c r="N198" s="506"/>
      <c r="O198" s="506"/>
      <c r="P198" s="506"/>
      <c r="Q198" s="506"/>
      <c r="R198" s="506"/>
      <c r="S198" s="79"/>
      <c r="T198" s="79"/>
      <c r="U198" s="437"/>
      <c r="V198" s="438"/>
      <c r="W198" s="438"/>
      <c r="X198" s="438"/>
      <c r="Y198" s="438"/>
      <c r="Z198" s="438"/>
      <c r="AA198" s="438"/>
      <c r="AB198" s="438"/>
      <c r="AC198" s="438"/>
      <c r="AD198" s="438"/>
      <c r="AE198" s="438"/>
      <c r="AF198" s="438"/>
      <c r="AG198" s="438"/>
      <c r="AH198" s="438"/>
      <c r="AI198" s="438"/>
      <c r="AJ198" s="438"/>
      <c r="AK198" s="438"/>
      <c r="AL198" s="438"/>
      <c r="AM198" s="438"/>
      <c r="AN198" s="439"/>
      <c r="AO198" s="446" t="s">
        <v>55</v>
      </c>
      <c r="AP198" s="447"/>
      <c r="AQ198" s="448"/>
      <c r="AR198" s="80"/>
      <c r="AS198" s="80"/>
      <c r="AT198" s="80"/>
      <c r="AU198" s="437" t="str">
        <f>IF(U181="積算",AU192+AU195,"")</f>
        <v/>
      </c>
      <c r="AV198" s="438"/>
      <c r="AW198" s="438"/>
      <c r="AX198" s="438"/>
      <c r="AY198" s="438"/>
      <c r="AZ198" s="438"/>
      <c r="BA198" s="438"/>
      <c r="BB198" s="438"/>
      <c r="BC198" s="438"/>
      <c r="BD198" s="438"/>
      <c r="BE198" s="438"/>
      <c r="BF198" s="438"/>
      <c r="BG198" s="438"/>
      <c r="BH198" s="438"/>
      <c r="BI198" s="438"/>
      <c r="BJ198" s="438"/>
      <c r="BK198" s="438"/>
      <c r="BL198" s="438"/>
      <c r="BM198" s="438"/>
      <c r="BN198" s="439"/>
      <c r="BO198" s="452" t="s">
        <v>55</v>
      </c>
      <c r="BP198" s="453"/>
      <c r="BQ198" s="454"/>
      <c r="BR198" s="79"/>
      <c r="BS198" s="494" t="str">
        <f>IF($AU$76&gt;=$AU$70,"","※1")</f>
        <v/>
      </c>
      <c r="BT198" s="495" t="str">
        <f>IF(BS198="※1","残価設定がないリース契約であることが確認できません。","")</f>
        <v/>
      </c>
      <c r="BU198" s="495"/>
      <c r="BV198" s="495"/>
      <c r="BW198" s="495"/>
      <c r="BX198" s="495"/>
      <c r="BY198" s="495"/>
      <c r="BZ198" s="495"/>
      <c r="CA198" s="495"/>
      <c r="CB198" s="495"/>
      <c r="CC198" s="495"/>
      <c r="CD198" s="495"/>
      <c r="CE198" s="495"/>
    </row>
    <row r="199" spans="1:83" ht="13.5" customHeight="1" x14ac:dyDescent="0.15">
      <c r="A199" s="30"/>
      <c r="B199" s="39"/>
      <c r="C199" s="635"/>
      <c r="D199" s="636"/>
      <c r="E199" s="637"/>
      <c r="F199" s="507"/>
      <c r="G199" s="507"/>
      <c r="H199" s="507"/>
      <c r="I199" s="507"/>
      <c r="J199" s="507"/>
      <c r="K199" s="507"/>
      <c r="L199" s="507"/>
      <c r="M199" s="507"/>
      <c r="N199" s="507"/>
      <c r="O199" s="507"/>
      <c r="P199" s="507"/>
      <c r="Q199" s="507"/>
      <c r="R199" s="507"/>
      <c r="S199" s="79"/>
      <c r="T199" s="79"/>
      <c r="U199" s="440"/>
      <c r="V199" s="441"/>
      <c r="W199" s="441"/>
      <c r="X199" s="441"/>
      <c r="Y199" s="441"/>
      <c r="Z199" s="441"/>
      <c r="AA199" s="441"/>
      <c r="AB199" s="441"/>
      <c r="AC199" s="441"/>
      <c r="AD199" s="441"/>
      <c r="AE199" s="441"/>
      <c r="AF199" s="441"/>
      <c r="AG199" s="441"/>
      <c r="AH199" s="441"/>
      <c r="AI199" s="441"/>
      <c r="AJ199" s="441"/>
      <c r="AK199" s="441"/>
      <c r="AL199" s="441"/>
      <c r="AM199" s="441"/>
      <c r="AN199" s="442"/>
      <c r="AO199" s="449"/>
      <c r="AP199" s="450"/>
      <c r="AQ199" s="451"/>
      <c r="AR199" s="80"/>
      <c r="AS199" s="80"/>
      <c r="AT199" s="80"/>
      <c r="AU199" s="440"/>
      <c r="AV199" s="441"/>
      <c r="AW199" s="441"/>
      <c r="AX199" s="441"/>
      <c r="AY199" s="441"/>
      <c r="AZ199" s="441"/>
      <c r="BA199" s="441"/>
      <c r="BB199" s="441"/>
      <c r="BC199" s="441"/>
      <c r="BD199" s="441"/>
      <c r="BE199" s="441"/>
      <c r="BF199" s="441"/>
      <c r="BG199" s="441"/>
      <c r="BH199" s="441"/>
      <c r="BI199" s="441"/>
      <c r="BJ199" s="441"/>
      <c r="BK199" s="441"/>
      <c r="BL199" s="441"/>
      <c r="BM199" s="441"/>
      <c r="BN199" s="442"/>
      <c r="BO199" s="455"/>
      <c r="BP199" s="456"/>
      <c r="BQ199" s="457"/>
      <c r="BR199" s="79"/>
      <c r="BS199" s="494"/>
      <c r="BT199" s="495"/>
      <c r="BU199" s="495"/>
      <c r="BV199" s="495"/>
      <c r="BW199" s="495"/>
      <c r="BX199" s="495"/>
      <c r="BY199" s="495"/>
      <c r="BZ199" s="495"/>
      <c r="CA199" s="495"/>
      <c r="CB199" s="495"/>
      <c r="CC199" s="495"/>
      <c r="CD199" s="495"/>
      <c r="CE199" s="495"/>
    </row>
    <row r="200" spans="1:83" ht="13.5" customHeight="1" x14ac:dyDescent="0.15">
      <c r="A200" s="30"/>
      <c r="B200" s="39"/>
      <c r="C200" s="638"/>
      <c r="D200" s="639"/>
      <c r="E200" s="640"/>
      <c r="F200" s="508"/>
      <c r="G200" s="508"/>
      <c r="H200" s="508"/>
      <c r="I200" s="508"/>
      <c r="J200" s="508"/>
      <c r="K200" s="508"/>
      <c r="L200" s="508"/>
      <c r="M200" s="508"/>
      <c r="N200" s="508"/>
      <c r="O200" s="508"/>
      <c r="P200" s="508"/>
      <c r="Q200" s="508"/>
      <c r="R200" s="508"/>
      <c r="S200" s="79"/>
      <c r="T200" s="79"/>
      <c r="U200" s="443"/>
      <c r="V200" s="444"/>
      <c r="W200" s="444"/>
      <c r="X200" s="444"/>
      <c r="Y200" s="444"/>
      <c r="Z200" s="444"/>
      <c r="AA200" s="444"/>
      <c r="AB200" s="444"/>
      <c r="AC200" s="444"/>
      <c r="AD200" s="444"/>
      <c r="AE200" s="444"/>
      <c r="AF200" s="444"/>
      <c r="AG200" s="444"/>
      <c r="AH200" s="444"/>
      <c r="AI200" s="444"/>
      <c r="AJ200" s="444"/>
      <c r="AK200" s="444"/>
      <c r="AL200" s="444"/>
      <c r="AM200" s="444"/>
      <c r="AN200" s="445"/>
      <c r="AO200" s="449"/>
      <c r="AP200" s="450"/>
      <c r="AQ200" s="451"/>
      <c r="AR200" s="80"/>
      <c r="AS200" s="80"/>
      <c r="AT200" s="80"/>
      <c r="AU200" s="443"/>
      <c r="AV200" s="444"/>
      <c r="AW200" s="444"/>
      <c r="AX200" s="444"/>
      <c r="AY200" s="444"/>
      <c r="AZ200" s="444"/>
      <c r="BA200" s="444"/>
      <c r="BB200" s="444"/>
      <c r="BC200" s="444"/>
      <c r="BD200" s="444"/>
      <c r="BE200" s="444"/>
      <c r="BF200" s="444"/>
      <c r="BG200" s="444"/>
      <c r="BH200" s="444"/>
      <c r="BI200" s="444"/>
      <c r="BJ200" s="444"/>
      <c r="BK200" s="444"/>
      <c r="BL200" s="444"/>
      <c r="BM200" s="444"/>
      <c r="BN200" s="445"/>
      <c r="BO200" s="455"/>
      <c r="BP200" s="456"/>
      <c r="BQ200" s="457"/>
      <c r="BR200" s="79"/>
      <c r="BS200" s="494"/>
      <c r="BT200" s="495"/>
      <c r="BU200" s="495"/>
      <c r="BV200" s="495"/>
      <c r="BW200" s="495"/>
      <c r="BX200" s="495"/>
      <c r="BY200" s="495"/>
      <c r="BZ200" s="495"/>
      <c r="CA200" s="495"/>
      <c r="CB200" s="495"/>
      <c r="CC200" s="495"/>
      <c r="CD200" s="495"/>
      <c r="CE200" s="495"/>
    </row>
    <row r="201" spans="1:83" ht="13.5" customHeight="1" x14ac:dyDescent="0.15">
      <c r="A201" s="30"/>
      <c r="B201" s="39"/>
      <c r="C201" s="419"/>
      <c r="D201" s="419"/>
      <c r="E201" s="419"/>
      <c r="F201" s="420" t="s">
        <v>122</v>
      </c>
      <c r="G201" s="421"/>
      <c r="H201" s="422"/>
      <c r="I201" s="428" t="s">
        <v>131</v>
      </c>
      <c r="J201" s="429"/>
      <c r="K201" s="429"/>
      <c r="L201" s="429"/>
      <c r="M201" s="429"/>
      <c r="N201" s="429"/>
      <c r="O201" s="429"/>
      <c r="P201" s="429"/>
      <c r="Q201" s="429"/>
      <c r="R201" s="430"/>
      <c r="S201" s="79"/>
      <c r="T201" s="79"/>
      <c r="U201" s="437"/>
      <c r="V201" s="438"/>
      <c r="W201" s="438"/>
      <c r="X201" s="438"/>
      <c r="Y201" s="438"/>
      <c r="Z201" s="438"/>
      <c r="AA201" s="438"/>
      <c r="AB201" s="438"/>
      <c r="AC201" s="438"/>
      <c r="AD201" s="438"/>
      <c r="AE201" s="438"/>
      <c r="AF201" s="438"/>
      <c r="AG201" s="438"/>
      <c r="AH201" s="438"/>
      <c r="AI201" s="438"/>
      <c r="AJ201" s="438"/>
      <c r="AK201" s="438"/>
      <c r="AL201" s="438"/>
      <c r="AM201" s="438"/>
      <c r="AN201" s="439"/>
      <c r="AO201" s="446" t="s">
        <v>55</v>
      </c>
      <c r="AP201" s="447"/>
      <c r="AQ201" s="448"/>
      <c r="AR201" s="80"/>
      <c r="AS201" s="80"/>
      <c r="AT201" s="80"/>
      <c r="AU201" s="437" t="str">
        <f t="shared" ref="AU201" si="0">IF(U184="積算",AU195+AU198,"")</f>
        <v/>
      </c>
      <c r="AV201" s="438"/>
      <c r="AW201" s="438"/>
      <c r="AX201" s="438"/>
      <c r="AY201" s="438"/>
      <c r="AZ201" s="438"/>
      <c r="BA201" s="438"/>
      <c r="BB201" s="438"/>
      <c r="BC201" s="438"/>
      <c r="BD201" s="438"/>
      <c r="BE201" s="438"/>
      <c r="BF201" s="438"/>
      <c r="BG201" s="438"/>
      <c r="BH201" s="438"/>
      <c r="BI201" s="438"/>
      <c r="BJ201" s="438"/>
      <c r="BK201" s="438"/>
      <c r="BL201" s="438"/>
      <c r="BM201" s="438"/>
      <c r="BN201" s="439"/>
      <c r="BO201" s="452" t="s">
        <v>55</v>
      </c>
      <c r="BP201" s="453"/>
      <c r="BQ201" s="454"/>
      <c r="BR201" s="79"/>
      <c r="BS201" s="155"/>
      <c r="BT201" s="156"/>
      <c r="BU201" s="156"/>
      <c r="BV201" s="156"/>
      <c r="BW201" s="156"/>
      <c r="BX201" s="156"/>
      <c r="BY201" s="156"/>
      <c r="BZ201" s="156"/>
      <c r="CA201" s="156"/>
      <c r="CB201" s="156"/>
      <c r="CC201" s="156"/>
      <c r="CD201" s="156"/>
      <c r="CE201" s="156"/>
    </row>
    <row r="202" spans="1:83" ht="13.5" customHeight="1" x14ac:dyDescent="0.15">
      <c r="A202" s="30"/>
      <c r="B202" s="39"/>
      <c r="C202" s="419"/>
      <c r="D202" s="419"/>
      <c r="E202" s="419"/>
      <c r="F202" s="423"/>
      <c r="G202" s="419"/>
      <c r="H202" s="424"/>
      <c r="I202" s="431"/>
      <c r="J202" s="432"/>
      <c r="K202" s="432"/>
      <c r="L202" s="432"/>
      <c r="M202" s="432"/>
      <c r="N202" s="432"/>
      <c r="O202" s="432"/>
      <c r="P202" s="432"/>
      <c r="Q202" s="432"/>
      <c r="R202" s="433"/>
      <c r="S202" s="79"/>
      <c r="T202" s="79"/>
      <c r="U202" s="440"/>
      <c r="V202" s="441"/>
      <c r="W202" s="441"/>
      <c r="X202" s="441"/>
      <c r="Y202" s="441"/>
      <c r="Z202" s="441"/>
      <c r="AA202" s="441"/>
      <c r="AB202" s="441"/>
      <c r="AC202" s="441"/>
      <c r="AD202" s="441"/>
      <c r="AE202" s="441"/>
      <c r="AF202" s="441"/>
      <c r="AG202" s="441"/>
      <c r="AH202" s="441"/>
      <c r="AI202" s="441"/>
      <c r="AJ202" s="441"/>
      <c r="AK202" s="441"/>
      <c r="AL202" s="441"/>
      <c r="AM202" s="441"/>
      <c r="AN202" s="442"/>
      <c r="AO202" s="449"/>
      <c r="AP202" s="450"/>
      <c r="AQ202" s="451"/>
      <c r="AR202" s="80"/>
      <c r="AS202" s="80"/>
      <c r="AT202" s="80"/>
      <c r="AU202" s="440"/>
      <c r="AV202" s="441"/>
      <c r="AW202" s="441"/>
      <c r="AX202" s="441"/>
      <c r="AY202" s="441"/>
      <c r="AZ202" s="441"/>
      <c r="BA202" s="441"/>
      <c r="BB202" s="441"/>
      <c r="BC202" s="441"/>
      <c r="BD202" s="441"/>
      <c r="BE202" s="441"/>
      <c r="BF202" s="441"/>
      <c r="BG202" s="441"/>
      <c r="BH202" s="441"/>
      <c r="BI202" s="441"/>
      <c r="BJ202" s="441"/>
      <c r="BK202" s="441"/>
      <c r="BL202" s="441"/>
      <c r="BM202" s="441"/>
      <c r="BN202" s="442"/>
      <c r="BO202" s="455"/>
      <c r="BP202" s="456"/>
      <c r="BQ202" s="457"/>
      <c r="BR202" s="79"/>
      <c r="BS202" s="155"/>
      <c r="BT202" s="156"/>
      <c r="BU202" s="156"/>
      <c r="BV202" s="156"/>
      <c r="BW202" s="156"/>
      <c r="BX202" s="156"/>
      <c r="BY202" s="156"/>
      <c r="BZ202" s="156"/>
      <c r="CA202" s="156"/>
      <c r="CB202" s="156"/>
      <c r="CC202" s="156"/>
      <c r="CD202" s="156"/>
      <c r="CE202" s="156"/>
    </row>
    <row r="203" spans="1:83" ht="13.5" customHeight="1" x14ac:dyDescent="0.15">
      <c r="A203" s="30"/>
      <c r="B203" s="39"/>
      <c r="C203" s="419"/>
      <c r="D203" s="419"/>
      <c r="E203" s="419"/>
      <c r="F203" s="425"/>
      <c r="G203" s="426"/>
      <c r="H203" s="427"/>
      <c r="I203" s="434"/>
      <c r="J203" s="435"/>
      <c r="K203" s="435"/>
      <c r="L203" s="435"/>
      <c r="M203" s="435"/>
      <c r="N203" s="435"/>
      <c r="O203" s="435"/>
      <c r="P203" s="435"/>
      <c r="Q203" s="435"/>
      <c r="R203" s="436"/>
      <c r="S203" s="79"/>
      <c r="T203" s="79"/>
      <c r="U203" s="443"/>
      <c r="V203" s="444"/>
      <c r="W203" s="444"/>
      <c r="X203" s="444"/>
      <c r="Y203" s="444"/>
      <c r="Z203" s="444"/>
      <c r="AA203" s="444"/>
      <c r="AB203" s="444"/>
      <c r="AC203" s="444"/>
      <c r="AD203" s="444"/>
      <c r="AE203" s="444"/>
      <c r="AF203" s="444"/>
      <c r="AG203" s="444"/>
      <c r="AH203" s="444"/>
      <c r="AI203" s="444"/>
      <c r="AJ203" s="444"/>
      <c r="AK203" s="444"/>
      <c r="AL203" s="444"/>
      <c r="AM203" s="444"/>
      <c r="AN203" s="445"/>
      <c r="AO203" s="449"/>
      <c r="AP203" s="450"/>
      <c r="AQ203" s="451"/>
      <c r="AR203" s="80"/>
      <c r="AS203" s="80"/>
      <c r="AT203" s="80"/>
      <c r="AU203" s="443"/>
      <c r="AV203" s="444"/>
      <c r="AW203" s="444"/>
      <c r="AX203" s="444"/>
      <c r="AY203" s="444"/>
      <c r="AZ203" s="444"/>
      <c r="BA203" s="444"/>
      <c r="BB203" s="444"/>
      <c r="BC203" s="444"/>
      <c r="BD203" s="444"/>
      <c r="BE203" s="444"/>
      <c r="BF203" s="444"/>
      <c r="BG203" s="444"/>
      <c r="BH203" s="444"/>
      <c r="BI203" s="444"/>
      <c r="BJ203" s="444"/>
      <c r="BK203" s="444"/>
      <c r="BL203" s="444"/>
      <c r="BM203" s="444"/>
      <c r="BN203" s="445"/>
      <c r="BO203" s="455"/>
      <c r="BP203" s="456"/>
      <c r="BQ203" s="457"/>
      <c r="BR203" s="79"/>
      <c r="BS203" s="155"/>
      <c r="BT203" s="156"/>
      <c r="BU203" s="156"/>
      <c r="BV203" s="156"/>
      <c r="BW203" s="156"/>
      <c r="BX203" s="156"/>
      <c r="BY203" s="156"/>
      <c r="BZ203" s="156"/>
      <c r="CA203" s="156"/>
      <c r="CB203" s="156"/>
      <c r="CC203" s="156"/>
      <c r="CD203" s="156"/>
      <c r="CE203" s="156"/>
    </row>
    <row r="204" spans="1:83" ht="13.5" customHeight="1" x14ac:dyDescent="0.15">
      <c r="A204" s="30"/>
      <c r="B204" s="39"/>
      <c r="C204" s="419"/>
      <c r="D204" s="419"/>
      <c r="E204" s="419"/>
      <c r="F204" s="420" t="s">
        <v>123</v>
      </c>
      <c r="G204" s="421"/>
      <c r="H204" s="422"/>
      <c r="I204" s="428" t="s">
        <v>135</v>
      </c>
      <c r="J204" s="429"/>
      <c r="K204" s="429"/>
      <c r="L204" s="429"/>
      <c r="M204" s="429"/>
      <c r="N204" s="429"/>
      <c r="O204" s="429"/>
      <c r="P204" s="429"/>
      <c r="Q204" s="429"/>
      <c r="R204" s="430"/>
      <c r="S204" s="79"/>
      <c r="T204" s="79"/>
      <c r="U204" s="437"/>
      <c r="V204" s="438"/>
      <c r="W204" s="438"/>
      <c r="X204" s="438"/>
      <c r="Y204" s="438"/>
      <c r="Z204" s="438"/>
      <c r="AA204" s="438"/>
      <c r="AB204" s="438"/>
      <c r="AC204" s="438"/>
      <c r="AD204" s="438"/>
      <c r="AE204" s="438"/>
      <c r="AF204" s="438"/>
      <c r="AG204" s="438"/>
      <c r="AH204" s="438"/>
      <c r="AI204" s="438"/>
      <c r="AJ204" s="438"/>
      <c r="AK204" s="438"/>
      <c r="AL204" s="438"/>
      <c r="AM204" s="438"/>
      <c r="AN204" s="439"/>
      <c r="AO204" s="446" t="s">
        <v>55</v>
      </c>
      <c r="AP204" s="447"/>
      <c r="AQ204" s="448"/>
      <c r="AR204" s="80"/>
      <c r="AS204" s="80"/>
      <c r="AT204" s="80"/>
      <c r="AU204" s="437" t="str">
        <f t="shared" ref="AU204" si="1">IF(U187="積算",AU198+AU201,"")</f>
        <v/>
      </c>
      <c r="AV204" s="438"/>
      <c r="AW204" s="438"/>
      <c r="AX204" s="438"/>
      <c r="AY204" s="438"/>
      <c r="AZ204" s="438"/>
      <c r="BA204" s="438"/>
      <c r="BB204" s="438"/>
      <c r="BC204" s="438"/>
      <c r="BD204" s="438"/>
      <c r="BE204" s="438"/>
      <c r="BF204" s="438"/>
      <c r="BG204" s="438"/>
      <c r="BH204" s="438"/>
      <c r="BI204" s="438"/>
      <c r="BJ204" s="438"/>
      <c r="BK204" s="438"/>
      <c r="BL204" s="438"/>
      <c r="BM204" s="438"/>
      <c r="BN204" s="439"/>
      <c r="BO204" s="452" t="s">
        <v>55</v>
      </c>
      <c r="BP204" s="453"/>
      <c r="BQ204" s="454"/>
      <c r="BR204" s="79"/>
      <c r="BS204" s="155"/>
      <c r="BT204" s="156"/>
      <c r="BU204" s="156"/>
      <c r="BV204" s="156"/>
      <c r="BW204" s="156"/>
      <c r="BX204" s="156"/>
      <c r="BY204" s="156"/>
      <c r="BZ204" s="156"/>
      <c r="CA204" s="156"/>
      <c r="CB204" s="156"/>
      <c r="CC204" s="156"/>
      <c r="CD204" s="156"/>
      <c r="CE204" s="156"/>
    </row>
    <row r="205" spans="1:83" ht="13.5" customHeight="1" x14ac:dyDescent="0.15">
      <c r="A205" s="30"/>
      <c r="B205" s="39"/>
      <c r="C205" s="419"/>
      <c r="D205" s="419"/>
      <c r="E205" s="419"/>
      <c r="F205" s="423"/>
      <c r="G205" s="419"/>
      <c r="H205" s="424"/>
      <c r="I205" s="431"/>
      <c r="J205" s="647"/>
      <c r="K205" s="647"/>
      <c r="L205" s="647"/>
      <c r="M205" s="647"/>
      <c r="N205" s="647"/>
      <c r="O205" s="647"/>
      <c r="P205" s="647"/>
      <c r="Q205" s="647"/>
      <c r="R205" s="433"/>
      <c r="S205" s="79"/>
      <c r="T205" s="79"/>
      <c r="U205" s="440"/>
      <c r="V205" s="441"/>
      <c r="W205" s="441"/>
      <c r="X205" s="441"/>
      <c r="Y205" s="441"/>
      <c r="Z205" s="441"/>
      <c r="AA205" s="441"/>
      <c r="AB205" s="441"/>
      <c r="AC205" s="441"/>
      <c r="AD205" s="441"/>
      <c r="AE205" s="441"/>
      <c r="AF205" s="441"/>
      <c r="AG205" s="441"/>
      <c r="AH205" s="441"/>
      <c r="AI205" s="441"/>
      <c r="AJ205" s="441"/>
      <c r="AK205" s="441"/>
      <c r="AL205" s="441"/>
      <c r="AM205" s="441"/>
      <c r="AN205" s="442"/>
      <c r="AO205" s="449"/>
      <c r="AP205" s="450"/>
      <c r="AQ205" s="451"/>
      <c r="AR205" s="80"/>
      <c r="AS205" s="80"/>
      <c r="AT205" s="80"/>
      <c r="AU205" s="440"/>
      <c r="AV205" s="441"/>
      <c r="AW205" s="441"/>
      <c r="AX205" s="441"/>
      <c r="AY205" s="441"/>
      <c r="AZ205" s="441"/>
      <c r="BA205" s="441"/>
      <c r="BB205" s="441"/>
      <c r="BC205" s="441"/>
      <c r="BD205" s="441"/>
      <c r="BE205" s="441"/>
      <c r="BF205" s="441"/>
      <c r="BG205" s="441"/>
      <c r="BH205" s="441"/>
      <c r="BI205" s="441"/>
      <c r="BJ205" s="441"/>
      <c r="BK205" s="441"/>
      <c r="BL205" s="441"/>
      <c r="BM205" s="441"/>
      <c r="BN205" s="442"/>
      <c r="BO205" s="455"/>
      <c r="BP205" s="456"/>
      <c r="BQ205" s="457"/>
      <c r="BR205" s="79"/>
      <c r="BS205" s="155"/>
      <c r="BT205" s="156"/>
      <c r="BU205" s="156"/>
      <c r="BV205" s="156"/>
      <c r="BW205" s="156"/>
      <c r="BX205" s="156"/>
      <c r="BY205" s="156"/>
      <c r="BZ205" s="156"/>
      <c r="CA205" s="156"/>
      <c r="CB205" s="156"/>
      <c r="CC205" s="156"/>
      <c r="CD205" s="156"/>
      <c r="CE205" s="156"/>
    </row>
    <row r="206" spans="1:83" ht="13.5" customHeight="1" x14ac:dyDescent="0.15">
      <c r="A206" s="30"/>
      <c r="B206" s="39"/>
      <c r="C206" s="419"/>
      <c r="D206" s="419"/>
      <c r="E206" s="419"/>
      <c r="F206" s="425"/>
      <c r="G206" s="426"/>
      <c r="H206" s="427"/>
      <c r="I206" s="434"/>
      <c r="J206" s="435"/>
      <c r="K206" s="435"/>
      <c r="L206" s="435"/>
      <c r="M206" s="435"/>
      <c r="N206" s="435"/>
      <c r="O206" s="435"/>
      <c r="P206" s="435"/>
      <c r="Q206" s="435"/>
      <c r="R206" s="436"/>
      <c r="S206" s="79"/>
      <c r="T206" s="79"/>
      <c r="U206" s="443"/>
      <c r="V206" s="444"/>
      <c r="W206" s="444"/>
      <c r="X206" s="444"/>
      <c r="Y206" s="444"/>
      <c r="Z206" s="444"/>
      <c r="AA206" s="444"/>
      <c r="AB206" s="444"/>
      <c r="AC206" s="444"/>
      <c r="AD206" s="444"/>
      <c r="AE206" s="444"/>
      <c r="AF206" s="444"/>
      <c r="AG206" s="444"/>
      <c r="AH206" s="444"/>
      <c r="AI206" s="444"/>
      <c r="AJ206" s="444"/>
      <c r="AK206" s="444"/>
      <c r="AL206" s="444"/>
      <c r="AM206" s="444"/>
      <c r="AN206" s="445"/>
      <c r="AO206" s="449"/>
      <c r="AP206" s="450"/>
      <c r="AQ206" s="451"/>
      <c r="AR206" s="80"/>
      <c r="AS206" s="80"/>
      <c r="AT206" s="80"/>
      <c r="AU206" s="443"/>
      <c r="AV206" s="444"/>
      <c r="AW206" s="444"/>
      <c r="AX206" s="444"/>
      <c r="AY206" s="444"/>
      <c r="AZ206" s="444"/>
      <c r="BA206" s="444"/>
      <c r="BB206" s="444"/>
      <c r="BC206" s="444"/>
      <c r="BD206" s="444"/>
      <c r="BE206" s="444"/>
      <c r="BF206" s="444"/>
      <c r="BG206" s="444"/>
      <c r="BH206" s="444"/>
      <c r="BI206" s="444"/>
      <c r="BJ206" s="444"/>
      <c r="BK206" s="444"/>
      <c r="BL206" s="444"/>
      <c r="BM206" s="444"/>
      <c r="BN206" s="445"/>
      <c r="BO206" s="455"/>
      <c r="BP206" s="456"/>
      <c r="BQ206" s="457"/>
      <c r="BR206" s="79"/>
      <c r="BS206" s="155"/>
      <c r="BT206" s="156"/>
      <c r="BU206" s="156"/>
      <c r="BV206" s="156"/>
      <c r="BW206" s="156"/>
      <c r="BX206" s="156"/>
      <c r="BY206" s="156"/>
      <c r="BZ206" s="156"/>
      <c r="CA206" s="156"/>
      <c r="CB206" s="156"/>
      <c r="CC206" s="156"/>
      <c r="CD206" s="156"/>
      <c r="CE206" s="156"/>
    </row>
    <row r="207" spans="1:83" ht="13.5" customHeight="1" x14ac:dyDescent="0.15">
      <c r="A207" s="30"/>
      <c r="B207" s="39"/>
      <c r="C207" s="632" t="s">
        <v>82</v>
      </c>
      <c r="D207" s="633"/>
      <c r="E207" s="634"/>
      <c r="F207" s="505" t="s">
        <v>83</v>
      </c>
      <c r="G207" s="506"/>
      <c r="H207" s="506"/>
      <c r="I207" s="506"/>
      <c r="J207" s="506"/>
      <c r="K207" s="506"/>
      <c r="L207" s="506"/>
      <c r="M207" s="506"/>
      <c r="N207" s="506"/>
      <c r="O207" s="506"/>
      <c r="P207" s="506"/>
      <c r="Q207" s="506"/>
      <c r="R207" s="506"/>
      <c r="S207" s="79"/>
      <c r="T207" s="79"/>
      <c r="U207" s="437"/>
      <c r="V207" s="438"/>
      <c r="W207" s="438"/>
      <c r="X207" s="438"/>
      <c r="Y207" s="438"/>
      <c r="Z207" s="438"/>
      <c r="AA207" s="438"/>
      <c r="AB207" s="438"/>
      <c r="AC207" s="438"/>
      <c r="AD207" s="438"/>
      <c r="AE207" s="438"/>
      <c r="AF207" s="438"/>
      <c r="AG207" s="438"/>
      <c r="AH207" s="438"/>
      <c r="AI207" s="438"/>
      <c r="AJ207" s="438"/>
      <c r="AK207" s="438"/>
      <c r="AL207" s="438"/>
      <c r="AM207" s="438"/>
      <c r="AN207" s="439"/>
      <c r="AO207" s="455" t="s">
        <v>55</v>
      </c>
      <c r="AP207" s="456"/>
      <c r="AQ207" s="457"/>
      <c r="AR207" s="79"/>
      <c r="AS207" s="80"/>
      <c r="AT207" s="79"/>
      <c r="AU207" s="644"/>
      <c r="AV207" s="645"/>
      <c r="AW207" s="645"/>
      <c r="AX207" s="645"/>
      <c r="AY207" s="645"/>
      <c r="AZ207" s="645"/>
      <c r="BA207" s="645"/>
      <c r="BB207" s="645"/>
      <c r="BC207" s="645"/>
      <c r="BD207" s="645"/>
      <c r="BE207" s="645"/>
      <c r="BF207" s="645"/>
      <c r="BG207" s="645"/>
      <c r="BH207" s="645"/>
      <c r="BI207" s="645"/>
      <c r="BJ207" s="645"/>
      <c r="BK207" s="645"/>
      <c r="BL207" s="645"/>
      <c r="BM207" s="645"/>
      <c r="BN207" s="646"/>
      <c r="BO207" s="455" t="s">
        <v>55</v>
      </c>
      <c r="BP207" s="456"/>
      <c r="BQ207" s="457"/>
      <c r="BR207" s="79"/>
      <c r="BS207" s="62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</row>
    <row r="208" spans="1:83" ht="13.5" customHeight="1" x14ac:dyDescent="0.15">
      <c r="A208" s="30"/>
      <c r="B208" s="39"/>
      <c r="C208" s="635"/>
      <c r="D208" s="636"/>
      <c r="E208" s="637"/>
      <c r="F208" s="507"/>
      <c r="G208" s="507"/>
      <c r="H208" s="507"/>
      <c r="I208" s="507"/>
      <c r="J208" s="507"/>
      <c r="K208" s="507"/>
      <c r="L208" s="507"/>
      <c r="M208" s="507"/>
      <c r="N208" s="507"/>
      <c r="O208" s="507"/>
      <c r="P208" s="507"/>
      <c r="Q208" s="507"/>
      <c r="R208" s="507"/>
      <c r="S208" s="79"/>
      <c r="T208" s="79"/>
      <c r="U208" s="440"/>
      <c r="V208" s="441"/>
      <c r="W208" s="441"/>
      <c r="X208" s="441"/>
      <c r="Y208" s="441"/>
      <c r="Z208" s="441"/>
      <c r="AA208" s="441"/>
      <c r="AB208" s="441"/>
      <c r="AC208" s="441"/>
      <c r="AD208" s="441"/>
      <c r="AE208" s="441"/>
      <c r="AF208" s="441"/>
      <c r="AG208" s="441"/>
      <c r="AH208" s="441"/>
      <c r="AI208" s="441"/>
      <c r="AJ208" s="441"/>
      <c r="AK208" s="441"/>
      <c r="AL208" s="441"/>
      <c r="AM208" s="441"/>
      <c r="AN208" s="442"/>
      <c r="AO208" s="455"/>
      <c r="AP208" s="456"/>
      <c r="AQ208" s="457"/>
      <c r="AR208" s="79"/>
      <c r="AS208" s="80"/>
      <c r="AT208" s="79"/>
      <c r="AU208" s="440"/>
      <c r="AV208" s="441"/>
      <c r="AW208" s="441"/>
      <c r="AX208" s="441"/>
      <c r="AY208" s="441"/>
      <c r="AZ208" s="441"/>
      <c r="BA208" s="441"/>
      <c r="BB208" s="441"/>
      <c r="BC208" s="441"/>
      <c r="BD208" s="441"/>
      <c r="BE208" s="441"/>
      <c r="BF208" s="441"/>
      <c r="BG208" s="441"/>
      <c r="BH208" s="441"/>
      <c r="BI208" s="441"/>
      <c r="BJ208" s="441"/>
      <c r="BK208" s="441"/>
      <c r="BL208" s="441"/>
      <c r="BM208" s="441"/>
      <c r="BN208" s="442"/>
      <c r="BO208" s="455"/>
      <c r="BP208" s="456"/>
      <c r="BQ208" s="457"/>
      <c r="BR208" s="79"/>
      <c r="BS208" s="62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</row>
    <row r="209" spans="1:83" ht="13.5" customHeight="1" x14ac:dyDescent="0.15">
      <c r="A209" s="30"/>
      <c r="B209" s="39"/>
      <c r="C209" s="638"/>
      <c r="D209" s="639"/>
      <c r="E209" s="640"/>
      <c r="F209" s="508"/>
      <c r="G209" s="508"/>
      <c r="H209" s="508"/>
      <c r="I209" s="508"/>
      <c r="J209" s="508"/>
      <c r="K209" s="508"/>
      <c r="L209" s="508"/>
      <c r="M209" s="508"/>
      <c r="N209" s="508"/>
      <c r="O209" s="508"/>
      <c r="P209" s="508"/>
      <c r="Q209" s="508"/>
      <c r="R209" s="508"/>
      <c r="S209" s="79"/>
      <c r="T209" s="79"/>
      <c r="U209" s="443"/>
      <c r="V209" s="444"/>
      <c r="W209" s="444"/>
      <c r="X209" s="444"/>
      <c r="Y209" s="444"/>
      <c r="Z209" s="444"/>
      <c r="AA209" s="444"/>
      <c r="AB209" s="444"/>
      <c r="AC209" s="444"/>
      <c r="AD209" s="444"/>
      <c r="AE209" s="444"/>
      <c r="AF209" s="444"/>
      <c r="AG209" s="444"/>
      <c r="AH209" s="444"/>
      <c r="AI209" s="444"/>
      <c r="AJ209" s="444"/>
      <c r="AK209" s="444"/>
      <c r="AL209" s="444"/>
      <c r="AM209" s="444"/>
      <c r="AN209" s="445"/>
      <c r="AO209" s="641"/>
      <c r="AP209" s="642"/>
      <c r="AQ209" s="643"/>
      <c r="AR209" s="79"/>
      <c r="AS209" s="79"/>
      <c r="AT209" s="79"/>
      <c r="AU209" s="620"/>
      <c r="AV209" s="621"/>
      <c r="AW209" s="621"/>
      <c r="AX209" s="621"/>
      <c r="AY209" s="621"/>
      <c r="AZ209" s="621"/>
      <c r="BA209" s="621"/>
      <c r="BB209" s="621"/>
      <c r="BC209" s="621"/>
      <c r="BD209" s="621"/>
      <c r="BE209" s="621"/>
      <c r="BF209" s="621"/>
      <c r="BG209" s="621"/>
      <c r="BH209" s="621"/>
      <c r="BI209" s="621"/>
      <c r="BJ209" s="621"/>
      <c r="BK209" s="621"/>
      <c r="BL209" s="621"/>
      <c r="BM209" s="621"/>
      <c r="BN209" s="622"/>
      <c r="BO209" s="641"/>
      <c r="BP209" s="642"/>
      <c r="BQ209" s="643"/>
      <c r="BR209" s="79"/>
      <c r="BS209" s="62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</row>
    <row r="210" spans="1:83" ht="13.5" customHeight="1" x14ac:dyDescent="0.15">
      <c r="A210" s="30"/>
      <c r="B210" s="39"/>
      <c r="C210" s="496" t="s">
        <v>84</v>
      </c>
      <c r="D210" s="497"/>
      <c r="E210" s="498"/>
      <c r="F210" s="524" t="s">
        <v>85</v>
      </c>
      <c r="G210" s="525"/>
      <c r="H210" s="525"/>
      <c r="I210" s="525"/>
      <c r="J210" s="525"/>
      <c r="K210" s="525"/>
      <c r="L210" s="525"/>
      <c r="M210" s="525"/>
      <c r="N210" s="525"/>
      <c r="O210" s="525"/>
      <c r="P210" s="525"/>
      <c r="Q210" s="525"/>
      <c r="R210" s="525"/>
      <c r="S210" s="79"/>
      <c r="T210" s="79"/>
      <c r="U210" s="437" t="str">
        <f>IF(U181="積算",U198+U207,"")</f>
        <v/>
      </c>
      <c r="V210" s="438"/>
      <c r="W210" s="438"/>
      <c r="X210" s="438"/>
      <c r="Y210" s="438"/>
      <c r="Z210" s="438"/>
      <c r="AA210" s="438"/>
      <c r="AB210" s="438"/>
      <c r="AC210" s="438"/>
      <c r="AD210" s="438"/>
      <c r="AE210" s="438"/>
      <c r="AF210" s="438"/>
      <c r="AG210" s="438"/>
      <c r="AH210" s="438"/>
      <c r="AI210" s="438"/>
      <c r="AJ210" s="438"/>
      <c r="AK210" s="438"/>
      <c r="AL210" s="438"/>
      <c r="AM210" s="438"/>
      <c r="AN210" s="439"/>
      <c r="AO210" s="623" t="s">
        <v>55</v>
      </c>
      <c r="AP210" s="624"/>
      <c r="AQ210" s="625"/>
      <c r="AR210" s="80"/>
      <c r="AS210" s="80"/>
      <c r="AT210" s="80"/>
      <c r="AU210" s="437" t="str">
        <f>IF(U181="積算",AU198+AU207,"")</f>
        <v/>
      </c>
      <c r="AV210" s="438"/>
      <c r="AW210" s="438"/>
      <c r="AX210" s="438"/>
      <c r="AY210" s="438"/>
      <c r="AZ210" s="438"/>
      <c r="BA210" s="438"/>
      <c r="BB210" s="438"/>
      <c r="BC210" s="438"/>
      <c r="BD210" s="438"/>
      <c r="BE210" s="438"/>
      <c r="BF210" s="438"/>
      <c r="BG210" s="438"/>
      <c r="BH210" s="438"/>
      <c r="BI210" s="438"/>
      <c r="BJ210" s="438"/>
      <c r="BK210" s="438"/>
      <c r="BL210" s="438"/>
      <c r="BM210" s="438"/>
      <c r="BN210" s="439"/>
      <c r="BO210" s="273" t="s">
        <v>55</v>
      </c>
      <c r="BP210" s="274"/>
      <c r="BQ210" s="275"/>
      <c r="BR210" s="79"/>
      <c r="BS210" s="494" t="str">
        <f>IF($U$59="積算",IF($AU$73="","",IF($U$88-$AU$88&gt;$AU$67,"","※2")),"")</f>
        <v/>
      </c>
      <c r="BT210" s="517" t="str">
        <f>IF(BS210="※2","補助金が有る場合の「リース料金支払額総合計」から、補助金相当分の減額がされていることが確認できません。","")</f>
        <v/>
      </c>
      <c r="BU210" s="517"/>
      <c r="BV210" s="517"/>
      <c r="BW210" s="517"/>
      <c r="BX210" s="517"/>
      <c r="BY210" s="517"/>
      <c r="BZ210" s="517"/>
      <c r="CA210" s="517"/>
      <c r="CB210" s="517"/>
      <c r="CC210" s="517"/>
      <c r="CD210" s="517"/>
      <c r="CE210" s="517"/>
    </row>
    <row r="211" spans="1:83" ht="13.5" customHeight="1" x14ac:dyDescent="0.15">
      <c r="A211" s="30"/>
      <c r="B211" s="39"/>
      <c r="C211" s="499"/>
      <c r="D211" s="500"/>
      <c r="E211" s="501"/>
      <c r="F211" s="525"/>
      <c r="G211" s="525"/>
      <c r="H211" s="525"/>
      <c r="I211" s="525"/>
      <c r="J211" s="525"/>
      <c r="K211" s="525"/>
      <c r="L211" s="525"/>
      <c r="M211" s="525"/>
      <c r="N211" s="525"/>
      <c r="O211" s="525"/>
      <c r="P211" s="525"/>
      <c r="Q211" s="525"/>
      <c r="R211" s="525"/>
      <c r="S211" s="79"/>
      <c r="T211" s="79"/>
      <c r="U211" s="440"/>
      <c r="V211" s="441"/>
      <c r="W211" s="441"/>
      <c r="X211" s="441"/>
      <c r="Y211" s="441"/>
      <c r="Z211" s="441"/>
      <c r="AA211" s="441"/>
      <c r="AB211" s="441"/>
      <c r="AC211" s="441"/>
      <c r="AD211" s="441"/>
      <c r="AE211" s="441"/>
      <c r="AF211" s="441"/>
      <c r="AG211" s="441"/>
      <c r="AH211" s="441"/>
      <c r="AI211" s="441"/>
      <c r="AJ211" s="441"/>
      <c r="AK211" s="441"/>
      <c r="AL211" s="441"/>
      <c r="AM211" s="441"/>
      <c r="AN211" s="442"/>
      <c r="AO211" s="626"/>
      <c r="AP211" s="627"/>
      <c r="AQ211" s="628"/>
      <c r="AR211" s="80"/>
      <c r="AS211" s="80"/>
      <c r="AT211" s="80"/>
      <c r="AU211" s="440"/>
      <c r="AV211" s="441"/>
      <c r="AW211" s="441"/>
      <c r="AX211" s="441"/>
      <c r="AY211" s="441"/>
      <c r="AZ211" s="441"/>
      <c r="BA211" s="441"/>
      <c r="BB211" s="441"/>
      <c r="BC211" s="441"/>
      <c r="BD211" s="441"/>
      <c r="BE211" s="441"/>
      <c r="BF211" s="441"/>
      <c r="BG211" s="441"/>
      <c r="BH211" s="441"/>
      <c r="BI211" s="441"/>
      <c r="BJ211" s="441"/>
      <c r="BK211" s="441"/>
      <c r="BL211" s="441"/>
      <c r="BM211" s="441"/>
      <c r="BN211" s="442"/>
      <c r="BO211" s="276"/>
      <c r="BP211" s="277"/>
      <c r="BQ211" s="278"/>
      <c r="BR211" s="79"/>
      <c r="BS211" s="494"/>
      <c r="BT211" s="517"/>
      <c r="BU211" s="517"/>
      <c r="BV211" s="517"/>
      <c r="BW211" s="517"/>
      <c r="BX211" s="517"/>
      <c r="BY211" s="517"/>
      <c r="BZ211" s="517"/>
      <c r="CA211" s="517"/>
      <c r="CB211" s="517"/>
      <c r="CC211" s="517"/>
      <c r="CD211" s="517"/>
      <c r="CE211" s="517"/>
    </row>
    <row r="212" spans="1:83" ht="13.5" customHeight="1" x14ac:dyDescent="0.15">
      <c r="A212" s="30"/>
      <c r="B212" s="39"/>
      <c r="C212" s="502"/>
      <c r="D212" s="503"/>
      <c r="E212" s="504"/>
      <c r="F212" s="525"/>
      <c r="G212" s="525"/>
      <c r="H212" s="525"/>
      <c r="I212" s="525"/>
      <c r="J212" s="525"/>
      <c r="K212" s="525"/>
      <c r="L212" s="525"/>
      <c r="M212" s="525"/>
      <c r="N212" s="525"/>
      <c r="O212" s="525"/>
      <c r="P212" s="525"/>
      <c r="Q212" s="525"/>
      <c r="R212" s="525"/>
      <c r="S212" s="79"/>
      <c r="T212" s="79"/>
      <c r="U212" s="620"/>
      <c r="V212" s="621"/>
      <c r="W212" s="621"/>
      <c r="X212" s="621"/>
      <c r="Y212" s="621"/>
      <c r="Z212" s="621"/>
      <c r="AA212" s="621"/>
      <c r="AB212" s="621"/>
      <c r="AC212" s="621"/>
      <c r="AD212" s="621"/>
      <c r="AE212" s="621"/>
      <c r="AF212" s="621"/>
      <c r="AG212" s="621"/>
      <c r="AH212" s="621"/>
      <c r="AI212" s="621"/>
      <c r="AJ212" s="621"/>
      <c r="AK212" s="621"/>
      <c r="AL212" s="621"/>
      <c r="AM212" s="621"/>
      <c r="AN212" s="622"/>
      <c r="AO212" s="629"/>
      <c r="AP212" s="630"/>
      <c r="AQ212" s="631"/>
      <c r="AR212" s="80"/>
      <c r="AS212" s="80"/>
      <c r="AT212" s="80"/>
      <c r="AU212" s="620"/>
      <c r="AV212" s="621"/>
      <c r="AW212" s="621"/>
      <c r="AX212" s="621"/>
      <c r="AY212" s="621"/>
      <c r="AZ212" s="621"/>
      <c r="BA212" s="621"/>
      <c r="BB212" s="621"/>
      <c r="BC212" s="621"/>
      <c r="BD212" s="621"/>
      <c r="BE212" s="621"/>
      <c r="BF212" s="621"/>
      <c r="BG212" s="621"/>
      <c r="BH212" s="621"/>
      <c r="BI212" s="621"/>
      <c r="BJ212" s="621"/>
      <c r="BK212" s="621"/>
      <c r="BL212" s="621"/>
      <c r="BM212" s="621"/>
      <c r="BN212" s="622"/>
      <c r="BO212" s="294"/>
      <c r="BP212" s="295"/>
      <c r="BQ212" s="296"/>
      <c r="BR212" s="79"/>
      <c r="BS212" s="494"/>
      <c r="BT212" s="517"/>
      <c r="BU212" s="517"/>
      <c r="BV212" s="517"/>
      <c r="BW212" s="517"/>
      <c r="BX212" s="517"/>
      <c r="BY212" s="517"/>
      <c r="BZ212" s="517"/>
      <c r="CA212" s="517"/>
      <c r="CB212" s="517"/>
      <c r="CC212" s="517"/>
      <c r="CD212" s="517"/>
      <c r="CE212" s="517"/>
    </row>
    <row r="213" spans="1:83" x14ac:dyDescent="0.15">
      <c r="A213" s="30"/>
      <c r="B213" s="3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  <c r="BI213" s="79"/>
      <c r="BJ213" s="79"/>
      <c r="BK213" s="79"/>
      <c r="BL213" s="79"/>
      <c r="BM213" s="79"/>
      <c r="BN213" s="79"/>
      <c r="BO213" s="79"/>
      <c r="BP213" s="79"/>
      <c r="BQ213" s="79"/>
      <c r="BR213" s="79"/>
      <c r="BS213" s="62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</row>
    <row r="214" spans="1:83" ht="13.5" customHeight="1" x14ac:dyDescent="0.15">
      <c r="A214" s="30"/>
      <c r="B214" s="39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62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</row>
    <row r="215" spans="1:83" ht="13.5" customHeight="1" x14ac:dyDescent="0.15">
      <c r="A215" s="30"/>
      <c r="B215" s="39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62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</row>
    <row r="216" spans="1:83" ht="13.5" customHeight="1" x14ac:dyDescent="0.15">
      <c r="A216" s="30"/>
      <c r="B216" s="39"/>
      <c r="C216" s="239" t="s">
        <v>86</v>
      </c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0"/>
      <c r="Z216" s="240"/>
      <c r="AA216" s="240"/>
      <c r="AB216" s="240"/>
      <c r="AC216" s="240"/>
      <c r="AD216" s="240"/>
      <c r="AE216" s="240"/>
      <c r="AF216" s="240"/>
      <c r="AG216" s="240"/>
      <c r="AH216" s="240"/>
      <c r="AI216" s="240"/>
      <c r="AJ216" s="240"/>
      <c r="AK216" s="240"/>
      <c r="AL216" s="240"/>
      <c r="AM216" s="240"/>
      <c r="AN216" s="240"/>
      <c r="AO216" s="240"/>
      <c r="AP216" s="240"/>
      <c r="AQ216" s="240"/>
      <c r="AR216" s="240"/>
      <c r="AS216" s="240"/>
      <c r="AT216" s="240"/>
      <c r="AU216" s="240"/>
      <c r="AV216" s="240"/>
      <c r="AW216" s="240"/>
      <c r="AX216" s="240"/>
      <c r="AY216" s="240"/>
      <c r="AZ216" s="240"/>
      <c r="BA216" s="240"/>
      <c r="BB216" s="240"/>
      <c r="BC216" s="240"/>
      <c r="BD216" s="240"/>
      <c r="BE216" s="240"/>
      <c r="BF216" s="240"/>
      <c r="BG216" s="240"/>
      <c r="BH216" s="240"/>
      <c r="BI216" s="240"/>
      <c r="BJ216" s="240"/>
      <c r="BK216" s="240"/>
      <c r="BL216" s="240"/>
      <c r="BM216" s="240"/>
      <c r="BN216" s="240"/>
      <c r="BO216" s="240"/>
      <c r="BP216" s="240"/>
      <c r="BQ216" s="240"/>
      <c r="BR216" s="241"/>
      <c r="BS216" s="62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</row>
    <row r="217" spans="1:83" ht="13.5" customHeight="1" x14ac:dyDescent="0.15">
      <c r="A217" s="30"/>
      <c r="B217" s="39"/>
      <c r="C217" s="242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  <c r="AM217" s="243"/>
      <c r="AN217" s="243"/>
      <c r="AO217" s="243"/>
      <c r="AP217" s="243"/>
      <c r="AQ217" s="243"/>
      <c r="AR217" s="243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  <c r="BI217" s="243"/>
      <c r="BJ217" s="243"/>
      <c r="BK217" s="243"/>
      <c r="BL217" s="243"/>
      <c r="BM217" s="243"/>
      <c r="BN217" s="243"/>
      <c r="BO217" s="243"/>
      <c r="BP217" s="243"/>
      <c r="BQ217" s="243"/>
      <c r="BR217" s="244"/>
      <c r="BS217" s="62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</row>
    <row r="218" spans="1:83" ht="13.5" customHeight="1" x14ac:dyDescent="0.15">
      <c r="A218" s="30"/>
      <c r="B218" s="39"/>
      <c r="C218" s="245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  <c r="AA218" s="246"/>
      <c r="AB218" s="246"/>
      <c r="AC218" s="246"/>
      <c r="AD218" s="246"/>
      <c r="AE218" s="246"/>
      <c r="AF218" s="246"/>
      <c r="AG218" s="246"/>
      <c r="AH218" s="246"/>
      <c r="AI218" s="246"/>
      <c r="AJ218" s="246"/>
      <c r="AK218" s="246"/>
      <c r="AL218" s="246"/>
      <c r="AM218" s="246"/>
      <c r="AN218" s="246"/>
      <c r="AO218" s="246"/>
      <c r="AP218" s="246"/>
      <c r="AQ218" s="246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  <c r="BB218" s="246"/>
      <c r="BC218" s="246"/>
      <c r="BD218" s="246"/>
      <c r="BE218" s="246"/>
      <c r="BF218" s="246"/>
      <c r="BG218" s="246"/>
      <c r="BH218" s="246"/>
      <c r="BI218" s="246"/>
      <c r="BJ218" s="246"/>
      <c r="BK218" s="246"/>
      <c r="BL218" s="246"/>
      <c r="BM218" s="246"/>
      <c r="BN218" s="246"/>
      <c r="BO218" s="246"/>
      <c r="BP218" s="246"/>
      <c r="BQ218" s="246"/>
      <c r="BR218" s="247"/>
      <c r="BS218" s="62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</row>
    <row r="219" spans="1:83" ht="13.5" customHeight="1" x14ac:dyDescent="0.15">
      <c r="A219" s="30"/>
      <c r="B219" s="39"/>
      <c r="C219" s="30"/>
      <c r="D219" s="30"/>
      <c r="E219" s="3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62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</row>
    <row r="220" spans="1:83" ht="13.5" customHeight="1" x14ac:dyDescent="0.15">
      <c r="A220" s="30"/>
      <c r="B220" s="39"/>
      <c r="C220" s="30"/>
      <c r="D220" s="30"/>
      <c r="E220" s="3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30"/>
      <c r="T220" s="243" t="s">
        <v>72</v>
      </c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  <c r="AM220" s="243"/>
      <c r="AN220" s="243"/>
      <c r="AO220" s="243"/>
      <c r="AP220" s="243"/>
      <c r="AQ220" s="243"/>
      <c r="AR220" s="243"/>
      <c r="AS220" s="30"/>
      <c r="AT220" s="243" t="s">
        <v>73</v>
      </c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  <c r="BI220" s="243"/>
      <c r="BJ220" s="243"/>
      <c r="BK220" s="243"/>
      <c r="BL220" s="243"/>
      <c r="BM220" s="243"/>
      <c r="BN220" s="243"/>
      <c r="BO220" s="243"/>
      <c r="BP220" s="243"/>
      <c r="BQ220" s="243"/>
      <c r="BR220" s="243"/>
      <c r="BS220" s="62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</row>
    <row r="221" spans="1:83" ht="13.5" customHeight="1" x14ac:dyDescent="0.15">
      <c r="A221" s="30"/>
      <c r="B221" s="39"/>
      <c r="C221" s="30"/>
      <c r="D221" s="30"/>
      <c r="E221" s="3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30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  <c r="AM221" s="243"/>
      <c r="AN221" s="243"/>
      <c r="AO221" s="243"/>
      <c r="AP221" s="243"/>
      <c r="AQ221" s="243"/>
      <c r="AR221" s="243"/>
      <c r="AS221" s="30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3"/>
      <c r="BM221" s="243"/>
      <c r="BN221" s="243"/>
      <c r="BO221" s="243"/>
      <c r="BP221" s="243"/>
      <c r="BQ221" s="243"/>
      <c r="BR221" s="243"/>
      <c r="BS221" s="62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</row>
    <row r="222" spans="1:83" ht="11.25" customHeight="1" x14ac:dyDescent="0.15">
      <c r="A222" s="30"/>
      <c r="B222" s="39"/>
      <c r="C222" s="30"/>
      <c r="D222" s="30"/>
      <c r="E222" s="3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30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30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62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</row>
    <row r="223" spans="1:83" ht="13.5" customHeight="1" x14ac:dyDescent="0.15">
      <c r="A223" s="30"/>
      <c r="B223" s="39"/>
      <c r="C223" s="458" t="s">
        <v>74</v>
      </c>
      <c r="D223" s="459"/>
      <c r="E223" s="460"/>
      <c r="F223" s="525" t="s">
        <v>75</v>
      </c>
      <c r="G223" s="525"/>
      <c r="H223" s="525"/>
      <c r="I223" s="525"/>
      <c r="J223" s="525"/>
      <c r="K223" s="525"/>
      <c r="L223" s="525"/>
      <c r="M223" s="525"/>
      <c r="N223" s="525"/>
      <c r="O223" s="525"/>
      <c r="P223" s="525"/>
      <c r="Q223" s="525"/>
      <c r="R223" s="525"/>
      <c r="S223" s="30"/>
      <c r="T223" s="79"/>
      <c r="U223" s="599">
        <v>0</v>
      </c>
      <c r="V223" s="600"/>
      <c r="W223" s="600"/>
      <c r="X223" s="600"/>
      <c r="Y223" s="600"/>
      <c r="Z223" s="600"/>
      <c r="AA223" s="600"/>
      <c r="AB223" s="600"/>
      <c r="AC223" s="600"/>
      <c r="AD223" s="600"/>
      <c r="AE223" s="600"/>
      <c r="AF223" s="600"/>
      <c r="AG223" s="600"/>
      <c r="AH223" s="600"/>
      <c r="AI223" s="600"/>
      <c r="AJ223" s="600"/>
      <c r="AK223" s="600"/>
      <c r="AL223" s="600"/>
      <c r="AM223" s="600"/>
      <c r="AN223" s="601"/>
      <c r="AO223" s="608" t="s">
        <v>55</v>
      </c>
      <c r="AP223" s="609"/>
      <c r="AQ223" s="610"/>
      <c r="AR223" s="79"/>
      <c r="AS223" s="30"/>
      <c r="AT223" s="79"/>
      <c r="AU223" s="617">
        <v>9000000</v>
      </c>
      <c r="AV223" s="618"/>
      <c r="AW223" s="618"/>
      <c r="AX223" s="618"/>
      <c r="AY223" s="618"/>
      <c r="AZ223" s="618"/>
      <c r="BA223" s="618"/>
      <c r="BB223" s="618"/>
      <c r="BC223" s="618"/>
      <c r="BD223" s="618"/>
      <c r="BE223" s="618"/>
      <c r="BF223" s="618"/>
      <c r="BG223" s="618"/>
      <c r="BH223" s="618"/>
      <c r="BI223" s="618"/>
      <c r="BJ223" s="618"/>
      <c r="BK223" s="618"/>
      <c r="BL223" s="618"/>
      <c r="BM223" s="618"/>
      <c r="BN223" s="619"/>
      <c r="BO223" s="535" t="s">
        <v>55</v>
      </c>
      <c r="BP223" s="536"/>
      <c r="BQ223" s="537"/>
      <c r="BR223" s="79"/>
      <c r="BS223" s="62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</row>
    <row r="224" spans="1:83" ht="13.5" customHeight="1" x14ac:dyDescent="0.15">
      <c r="A224" s="30"/>
      <c r="B224" s="39"/>
      <c r="C224" s="461"/>
      <c r="D224" s="462"/>
      <c r="E224" s="463"/>
      <c r="F224" s="525"/>
      <c r="G224" s="525"/>
      <c r="H224" s="525"/>
      <c r="I224" s="525"/>
      <c r="J224" s="525"/>
      <c r="K224" s="525"/>
      <c r="L224" s="525"/>
      <c r="M224" s="525"/>
      <c r="N224" s="525"/>
      <c r="O224" s="525"/>
      <c r="P224" s="525"/>
      <c r="Q224" s="525"/>
      <c r="R224" s="525"/>
      <c r="S224" s="30"/>
      <c r="T224" s="79"/>
      <c r="U224" s="602"/>
      <c r="V224" s="603"/>
      <c r="W224" s="603"/>
      <c r="X224" s="603"/>
      <c r="Y224" s="603"/>
      <c r="Z224" s="603"/>
      <c r="AA224" s="603"/>
      <c r="AB224" s="603"/>
      <c r="AC224" s="603"/>
      <c r="AD224" s="603"/>
      <c r="AE224" s="603"/>
      <c r="AF224" s="603"/>
      <c r="AG224" s="603"/>
      <c r="AH224" s="603"/>
      <c r="AI224" s="603"/>
      <c r="AJ224" s="603"/>
      <c r="AK224" s="603"/>
      <c r="AL224" s="603"/>
      <c r="AM224" s="603"/>
      <c r="AN224" s="604"/>
      <c r="AO224" s="611"/>
      <c r="AP224" s="612"/>
      <c r="AQ224" s="613"/>
      <c r="AR224" s="79"/>
      <c r="AS224" s="30"/>
      <c r="AT224" s="79"/>
      <c r="AU224" s="393"/>
      <c r="AV224" s="394"/>
      <c r="AW224" s="394"/>
      <c r="AX224" s="394"/>
      <c r="AY224" s="394"/>
      <c r="AZ224" s="394"/>
      <c r="BA224" s="394"/>
      <c r="BB224" s="394"/>
      <c r="BC224" s="394"/>
      <c r="BD224" s="394"/>
      <c r="BE224" s="394"/>
      <c r="BF224" s="394"/>
      <c r="BG224" s="394"/>
      <c r="BH224" s="394"/>
      <c r="BI224" s="394"/>
      <c r="BJ224" s="394"/>
      <c r="BK224" s="394"/>
      <c r="BL224" s="394"/>
      <c r="BM224" s="394"/>
      <c r="BN224" s="395"/>
      <c r="BO224" s="538"/>
      <c r="BP224" s="539"/>
      <c r="BQ224" s="540"/>
      <c r="BR224" s="79"/>
      <c r="BS224" s="62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</row>
    <row r="225" spans="1:83" ht="13.5" customHeight="1" x14ac:dyDescent="0.15">
      <c r="A225" s="30"/>
      <c r="B225" s="39"/>
      <c r="C225" s="464"/>
      <c r="D225" s="465"/>
      <c r="E225" s="466"/>
      <c r="F225" s="525"/>
      <c r="G225" s="525"/>
      <c r="H225" s="525"/>
      <c r="I225" s="525"/>
      <c r="J225" s="525"/>
      <c r="K225" s="525"/>
      <c r="L225" s="525"/>
      <c r="M225" s="525"/>
      <c r="N225" s="525"/>
      <c r="O225" s="525"/>
      <c r="P225" s="525"/>
      <c r="Q225" s="525"/>
      <c r="R225" s="525"/>
      <c r="S225" s="30"/>
      <c r="T225" s="79"/>
      <c r="U225" s="605"/>
      <c r="V225" s="606"/>
      <c r="W225" s="606"/>
      <c r="X225" s="606"/>
      <c r="Y225" s="606"/>
      <c r="Z225" s="606"/>
      <c r="AA225" s="606"/>
      <c r="AB225" s="606"/>
      <c r="AC225" s="606"/>
      <c r="AD225" s="606"/>
      <c r="AE225" s="606"/>
      <c r="AF225" s="606"/>
      <c r="AG225" s="606"/>
      <c r="AH225" s="606"/>
      <c r="AI225" s="606"/>
      <c r="AJ225" s="606"/>
      <c r="AK225" s="606"/>
      <c r="AL225" s="606"/>
      <c r="AM225" s="606"/>
      <c r="AN225" s="607"/>
      <c r="AO225" s="614"/>
      <c r="AP225" s="615"/>
      <c r="AQ225" s="616"/>
      <c r="AR225" s="79"/>
      <c r="AS225" s="30"/>
      <c r="AT225" s="79"/>
      <c r="AU225" s="396"/>
      <c r="AV225" s="397"/>
      <c r="AW225" s="397"/>
      <c r="AX225" s="397"/>
      <c r="AY225" s="397"/>
      <c r="AZ225" s="397"/>
      <c r="BA225" s="397"/>
      <c r="BB225" s="397"/>
      <c r="BC225" s="397"/>
      <c r="BD225" s="397"/>
      <c r="BE225" s="397"/>
      <c r="BF225" s="397"/>
      <c r="BG225" s="397"/>
      <c r="BH225" s="397"/>
      <c r="BI225" s="397"/>
      <c r="BJ225" s="397"/>
      <c r="BK225" s="397"/>
      <c r="BL225" s="397"/>
      <c r="BM225" s="397"/>
      <c r="BN225" s="398"/>
      <c r="BO225" s="541"/>
      <c r="BP225" s="542"/>
      <c r="BQ225" s="543"/>
      <c r="BR225" s="79"/>
      <c r="BS225" s="62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</row>
    <row r="226" spans="1:83" ht="13.5" customHeight="1" x14ac:dyDescent="0.15">
      <c r="A226" s="30"/>
      <c r="B226" s="39"/>
      <c r="C226" s="458" t="s">
        <v>76</v>
      </c>
      <c r="D226" s="459"/>
      <c r="E226" s="460"/>
      <c r="F226" s="524" t="s">
        <v>77</v>
      </c>
      <c r="G226" s="525"/>
      <c r="H226" s="525"/>
      <c r="I226" s="525"/>
      <c r="J226" s="525"/>
      <c r="K226" s="525"/>
      <c r="L226" s="525"/>
      <c r="M226" s="525"/>
      <c r="N226" s="525"/>
      <c r="O226" s="525"/>
      <c r="P226" s="525"/>
      <c r="Q226" s="525"/>
      <c r="R226" s="525"/>
      <c r="S226" s="30"/>
      <c r="T226" s="79"/>
      <c r="U226" s="526">
        <v>30000000</v>
      </c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  <c r="AF226" s="527"/>
      <c r="AG226" s="527"/>
      <c r="AH226" s="527"/>
      <c r="AI226" s="527"/>
      <c r="AJ226" s="527"/>
      <c r="AK226" s="527"/>
      <c r="AL226" s="527"/>
      <c r="AM226" s="527"/>
      <c r="AN226" s="528"/>
      <c r="AO226" s="535" t="s">
        <v>55</v>
      </c>
      <c r="AP226" s="536"/>
      <c r="AQ226" s="537"/>
      <c r="AR226" s="79"/>
      <c r="AS226" s="30"/>
      <c r="AT226" s="79"/>
      <c r="AU226" s="526">
        <v>21000000</v>
      </c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  <c r="BI226" s="527"/>
      <c r="BJ226" s="527"/>
      <c r="BK226" s="527"/>
      <c r="BL226" s="527"/>
      <c r="BM226" s="527"/>
      <c r="BN226" s="528"/>
      <c r="BO226" s="535" t="s">
        <v>55</v>
      </c>
      <c r="BP226" s="536"/>
      <c r="BQ226" s="537"/>
      <c r="BR226" s="79"/>
      <c r="BS226" s="62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</row>
    <row r="227" spans="1:83" ht="13.5" customHeight="1" x14ac:dyDescent="0.15">
      <c r="A227" s="30"/>
      <c r="B227" s="39"/>
      <c r="C227" s="461"/>
      <c r="D227" s="462"/>
      <c r="E227" s="463"/>
      <c r="F227" s="525"/>
      <c r="G227" s="525"/>
      <c r="H227" s="525"/>
      <c r="I227" s="525"/>
      <c r="J227" s="525"/>
      <c r="K227" s="525"/>
      <c r="L227" s="525"/>
      <c r="M227" s="525"/>
      <c r="N227" s="525"/>
      <c r="O227" s="525"/>
      <c r="P227" s="525"/>
      <c r="Q227" s="525"/>
      <c r="R227" s="525"/>
      <c r="S227" s="30"/>
      <c r="T227" s="79"/>
      <c r="U227" s="529"/>
      <c r="V227" s="530"/>
      <c r="W227" s="530"/>
      <c r="X227" s="530"/>
      <c r="Y227" s="530"/>
      <c r="Z227" s="530"/>
      <c r="AA227" s="530"/>
      <c r="AB227" s="530"/>
      <c r="AC227" s="530"/>
      <c r="AD227" s="530"/>
      <c r="AE227" s="530"/>
      <c r="AF227" s="530"/>
      <c r="AG227" s="530"/>
      <c r="AH227" s="530"/>
      <c r="AI227" s="530"/>
      <c r="AJ227" s="530"/>
      <c r="AK227" s="530"/>
      <c r="AL227" s="530"/>
      <c r="AM227" s="530"/>
      <c r="AN227" s="531"/>
      <c r="AO227" s="538"/>
      <c r="AP227" s="539"/>
      <c r="AQ227" s="540"/>
      <c r="AR227" s="79"/>
      <c r="AS227" s="30"/>
      <c r="AT227" s="79"/>
      <c r="AU227" s="529"/>
      <c r="AV227" s="530"/>
      <c r="AW227" s="530"/>
      <c r="AX227" s="530"/>
      <c r="AY227" s="530"/>
      <c r="AZ227" s="530"/>
      <c r="BA227" s="530"/>
      <c r="BB227" s="530"/>
      <c r="BC227" s="530"/>
      <c r="BD227" s="530"/>
      <c r="BE227" s="530"/>
      <c r="BF227" s="530"/>
      <c r="BG227" s="530"/>
      <c r="BH227" s="530"/>
      <c r="BI227" s="530"/>
      <c r="BJ227" s="530"/>
      <c r="BK227" s="530"/>
      <c r="BL227" s="530"/>
      <c r="BM227" s="530"/>
      <c r="BN227" s="531"/>
      <c r="BO227" s="538"/>
      <c r="BP227" s="539"/>
      <c r="BQ227" s="540"/>
      <c r="BR227" s="79"/>
      <c r="BS227" s="62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</row>
    <row r="228" spans="1:83" ht="13.5" customHeight="1" x14ac:dyDescent="0.15">
      <c r="A228" s="30"/>
      <c r="B228" s="39"/>
      <c r="C228" s="464"/>
      <c r="D228" s="465"/>
      <c r="E228" s="466"/>
      <c r="F228" s="525"/>
      <c r="G228" s="525"/>
      <c r="H228" s="525"/>
      <c r="I228" s="525"/>
      <c r="J228" s="525"/>
      <c r="K228" s="525"/>
      <c r="L228" s="525"/>
      <c r="M228" s="525"/>
      <c r="N228" s="525"/>
      <c r="O228" s="525"/>
      <c r="P228" s="525"/>
      <c r="Q228" s="525"/>
      <c r="R228" s="525"/>
      <c r="S228" s="30"/>
      <c r="T228" s="79"/>
      <c r="U228" s="532"/>
      <c r="V228" s="533"/>
      <c r="W228" s="533"/>
      <c r="X228" s="533"/>
      <c r="Y228" s="533"/>
      <c r="Z228" s="533"/>
      <c r="AA228" s="533"/>
      <c r="AB228" s="533"/>
      <c r="AC228" s="533"/>
      <c r="AD228" s="533"/>
      <c r="AE228" s="533"/>
      <c r="AF228" s="533"/>
      <c r="AG228" s="533"/>
      <c r="AH228" s="533"/>
      <c r="AI228" s="533"/>
      <c r="AJ228" s="533"/>
      <c r="AK228" s="533"/>
      <c r="AL228" s="533"/>
      <c r="AM228" s="533"/>
      <c r="AN228" s="534"/>
      <c r="AO228" s="541"/>
      <c r="AP228" s="542"/>
      <c r="AQ228" s="543"/>
      <c r="AR228" s="79"/>
      <c r="AS228" s="30"/>
      <c r="AT228" s="79"/>
      <c r="AU228" s="532"/>
      <c r="AV228" s="533"/>
      <c r="AW228" s="533"/>
      <c r="AX228" s="533"/>
      <c r="AY228" s="533"/>
      <c r="AZ228" s="533"/>
      <c r="BA228" s="533"/>
      <c r="BB228" s="533"/>
      <c r="BC228" s="533"/>
      <c r="BD228" s="533"/>
      <c r="BE228" s="533"/>
      <c r="BF228" s="533"/>
      <c r="BG228" s="533"/>
      <c r="BH228" s="533"/>
      <c r="BI228" s="533"/>
      <c r="BJ228" s="533"/>
      <c r="BK228" s="533"/>
      <c r="BL228" s="533"/>
      <c r="BM228" s="533"/>
      <c r="BN228" s="534"/>
      <c r="BO228" s="541"/>
      <c r="BP228" s="542"/>
      <c r="BQ228" s="543"/>
      <c r="BR228" s="79"/>
      <c r="BS228" s="62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</row>
    <row r="229" spans="1:83" ht="13.5" customHeight="1" x14ac:dyDescent="0.15">
      <c r="A229" s="30"/>
      <c r="B229" s="39"/>
      <c r="C229" s="30"/>
      <c r="D229" s="30"/>
      <c r="E229" s="3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30"/>
      <c r="T229" s="79"/>
      <c r="U229" s="591" t="s">
        <v>88</v>
      </c>
      <c r="V229" s="591"/>
      <c r="W229" s="591"/>
      <c r="X229" s="591"/>
      <c r="Y229" s="591"/>
      <c r="Z229" s="591"/>
      <c r="AA229" s="591"/>
      <c r="AB229" s="591"/>
      <c r="AC229" s="591"/>
      <c r="AD229" s="591"/>
      <c r="AE229" s="591"/>
      <c r="AF229" s="591"/>
      <c r="AG229" s="591"/>
      <c r="AH229" s="591"/>
      <c r="AI229" s="591"/>
      <c r="AJ229" s="591"/>
      <c r="AK229" s="591"/>
      <c r="AL229" s="591"/>
      <c r="AM229" s="591"/>
      <c r="AN229" s="591"/>
      <c r="AO229" s="82"/>
      <c r="AP229" s="82"/>
      <c r="AQ229" s="82"/>
      <c r="AR229" s="79"/>
      <c r="AS229" s="30"/>
      <c r="AT229" s="79"/>
      <c r="AU229" s="592" t="s">
        <v>88</v>
      </c>
      <c r="AV229" s="592"/>
      <c r="AW229" s="592"/>
      <c r="AX229" s="592"/>
      <c r="AY229" s="592"/>
      <c r="AZ229" s="592"/>
      <c r="BA229" s="592"/>
      <c r="BB229" s="592"/>
      <c r="BC229" s="592"/>
      <c r="BD229" s="592"/>
      <c r="BE229" s="592"/>
      <c r="BF229" s="592"/>
      <c r="BG229" s="592"/>
      <c r="BH229" s="592"/>
      <c r="BI229" s="592"/>
      <c r="BJ229" s="592"/>
      <c r="BK229" s="592"/>
      <c r="BL229" s="592"/>
      <c r="BM229" s="592"/>
      <c r="BN229" s="592"/>
      <c r="BO229" s="82"/>
      <c r="BP229" s="82"/>
      <c r="BQ229" s="82"/>
      <c r="BR229" s="79"/>
      <c r="BS229" s="62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</row>
    <row r="230" spans="1:83" ht="13.5" customHeight="1" x14ac:dyDescent="0.15">
      <c r="A230" s="30"/>
      <c r="B230" s="39"/>
      <c r="C230" s="544" t="s">
        <v>89</v>
      </c>
      <c r="D230" s="545"/>
      <c r="E230" s="546"/>
      <c r="F230" s="505" t="s">
        <v>90</v>
      </c>
      <c r="G230" s="506"/>
      <c r="H230" s="506"/>
      <c r="I230" s="506"/>
      <c r="J230" s="506"/>
      <c r="K230" s="506"/>
      <c r="L230" s="506"/>
      <c r="M230" s="506"/>
      <c r="N230" s="506"/>
      <c r="O230" s="506"/>
      <c r="P230" s="506"/>
      <c r="Q230" s="506"/>
      <c r="R230" s="506"/>
      <c r="S230" s="30"/>
      <c r="T230" s="79"/>
      <c r="U230" s="593">
        <v>1.3879999999999999</v>
      </c>
      <c r="V230" s="594"/>
      <c r="W230" s="594"/>
      <c r="X230" s="594"/>
      <c r="Y230" s="594"/>
      <c r="Z230" s="594"/>
      <c r="AA230" s="594"/>
      <c r="AB230" s="594"/>
      <c r="AC230" s="594"/>
      <c r="AD230" s="594"/>
      <c r="AE230" s="594"/>
      <c r="AF230" s="594"/>
      <c r="AG230" s="594"/>
      <c r="AH230" s="594"/>
      <c r="AI230" s="594"/>
      <c r="AJ230" s="594"/>
      <c r="AK230" s="594"/>
      <c r="AL230" s="594"/>
      <c r="AM230" s="594"/>
      <c r="AN230" s="595"/>
      <c r="AO230" s="584" t="s">
        <v>91</v>
      </c>
      <c r="AP230" s="585"/>
      <c r="AQ230" s="586"/>
      <c r="AR230" s="79"/>
      <c r="AS230" s="30"/>
      <c r="AT230" s="79"/>
      <c r="AU230" s="593">
        <v>1.3879999999999999</v>
      </c>
      <c r="AV230" s="594"/>
      <c r="AW230" s="594"/>
      <c r="AX230" s="594"/>
      <c r="AY230" s="594"/>
      <c r="AZ230" s="594"/>
      <c r="BA230" s="594"/>
      <c r="BB230" s="594"/>
      <c r="BC230" s="594"/>
      <c r="BD230" s="594"/>
      <c r="BE230" s="594"/>
      <c r="BF230" s="594"/>
      <c r="BG230" s="594"/>
      <c r="BH230" s="594"/>
      <c r="BI230" s="594"/>
      <c r="BJ230" s="594"/>
      <c r="BK230" s="594"/>
      <c r="BL230" s="594"/>
      <c r="BM230" s="594"/>
      <c r="BN230" s="595"/>
      <c r="BO230" s="584" t="s">
        <v>91</v>
      </c>
      <c r="BP230" s="585"/>
      <c r="BQ230" s="586"/>
      <c r="BR230" s="79"/>
      <c r="BS230" s="62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</row>
    <row r="231" spans="1:83" ht="13.5" customHeight="1" x14ac:dyDescent="0.15">
      <c r="A231" s="30"/>
      <c r="B231" s="39"/>
      <c r="C231" s="547"/>
      <c r="D231" s="548"/>
      <c r="E231" s="549"/>
      <c r="F231" s="507"/>
      <c r="G231" s="507"/>
      <c r="H231" s="507"/>
      <c r="I231" s="507"/>
      <c r="J231" s="507"/>
      <c r="K231" s="507"/>
      <c r="L231" s="507"/>
      <c r="M231" s="507"/>
      <c r="N231" s="507"/>
      <c r="O231" s="507"/>
      <c r="P231" s="507"/>
      <c r="Q231" s="507"/>
      <c r="R231" s="507"/>
      <c r="S231" s="30"/>
      <c r="T231" s="79"/>
      <c r="U231" s="596"/>
      <c r="V231" s="597"/>
      <c r="W231" s="597"/>
      <c r="X231" s="597"/>
      <c r="Y231" s="597"/>
      <c r="Z231" s="597"/>
      <c r="AA231" s="597"/>
      <c r="AB231" s="597"/>
      <c r="AC231" s="597"/>
      <c r="AD231" s="597"/>
      <c r="AE231" s="597"/>
      <c r="AF231" s="597"/>
      <c r="AG231" s="597"/>
      <c r="AH231" s="597"/>
      <c r="AI231" s="597"/>
      <c r="AJ231" s="597"/>
      <c r="AK231" s="597"/>
      <c r="AL231" s="597"/>
      <c r="AM231" s="597"/>
      <c r="AN231" s="598"/>
      <c r="AO231" s="565"/>
      <c r="AP231" s="566"/>
      <c r="AQ231" s="567"/>
      <c r="AR231" s="79"/>
      <c r="AS231" s="30"/>
      <c r="AT231" s="79"/>
      <c r="AU231" s="596"/>
      <c r="AV231" s="597"/>
      <c r="AW231" s="597"/>
      <c r="AX231" s="597"/>
      <c r="AY231" s="597"/>
      <c r="AZ231" s="597"/>
      <c r="BA231" s="597"/>
      <c r="BB231" s="597"/>
      <c r="BC231" s="597"/>
      <c r="BD231" s="597"/>
      <c r="BE231" s="597"/>
      <c r="BF231" s="597"/>
      <c r="BG231" s="597"/>
      <c r="BH231" s="597"/>
      <c r="BI231" s="597"/>
      <c r="BJ231" s="597"/>
      <c r="BK231" s="597"/>
      <c r="BL231" s="597"/>
      <c r="BM231" s="597"/>
      <c r="BN231" s="598"/>
      <c r="BO231" s="565"/>
      <c r="BP231" s="566"/>
      <c r="BQ231" s="567"/>
      <c r="BR231" s="79"/>
      <c r="BS231" s="62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</row>
    <row r="232" spans="1:83" ht="13.5" customHeight="1" x14ac:dyDescent="0.15">
      <c r="A232" s="30"/>
      <c r="B232" s="39"/>
      <c r="C232" s="547"/>
      <c r="D232" s="548"/>
      <c r="E232" s="549"/>
      <c r="F232" s="507"/>
      <c r="G232" s="507"/>
      <c r="H232" s="507"/>
      <c r="I232" s="507"/>
      <c r="J232" s="507"/>
      <c r="K232" s="507"/>
      <c r="L232" s="507"/>
      <c r="M232" s="507"/>
      <c r="N232" s="507"/>
      <c r="O232" s="507"/>
      <c r="P232" s="507"/>
      <c r="Q232" s="507"/>
      <c r="R232" s="507"/>
      <c r="S232" s="30"/>
      <c r="T232" s="79"/>
      <c r="U232" s="596"/>
      <c r="V232" s="597"/>
      <c r="W232" s="597"/>
      <c r="X232" s="597"/>
      <c r="Y232" s="597"/>
      <c r="Z232" s="597"/>
      <c r="AA232" s="597"/>
      <c r="AB232" s="597"/>
      <c r="AC232" s="597"/>
      <c r="AD232" s="597"/>
      <c r="AE232" s="597"/>
      <c r="AF232" s="597"/>
      <c r="AG232" s="597"/>
      <c r="AH232" s="597"/>
      <c r="AI232" s="597"/>
      <c r="AJ232" s="597"/>
      <c r="AK232" s="597"/>
      <c r="AL232" s="597"/>
      <c r="AM232" s="597"/>
      <c r="AN232" s="598"/>
      <c r="AO232" s="565"/>
      <c r="AP232" s="566"/>
      <c r="AQ232" s="567"/>
      <c r="AR232" s="79"/>
      <c r="AS232" s="30"/>
      <c r="AT232" s="79"/>
      <c r="AU232" s="596"/>
      <c r="AV232" s="597"/>
      <c r="AW232" s="597"/>
      <c r="AX232" s="597"/>
      <c r="AY232" s="597"/>
      <c r="AZ232" s="597"/>
      <c r="BA232" s="597"/>
      <c r="BB232" s="597"/>
      <c r="BC232" s="597"/>
      <c r="BD232" s="597"/>
      <c r="BE232" s="597"/>
      <c r="BF232" s="597"/>
      <c r="BG232" s="597"/>
      <c r="BH232" s="597"/>
      <c r="BI232" s="597"/>
      <c r="BJ232" s="597"/>
      <c r="BK232" s="597"/>
      <c r="BL232" s="597"/>
      <c r="BM232" s="597"/>
      <c r="BN232" s="598"/>
      <c r="BO232" s="565"/>
      <c r="BP232" s="566"/>
      <c r="BQ232" s="567"/>
      <c r="BR232" s="79"/>
      <c r="BS232" s="62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</row>
    <row r="233" spans="1:83" ht="20.25" customHeight="1" x14ac:dyDescent="0.15">
      <c r="A233" s="30"/>
      <c r="B233" s="39"/>
      <c r="C233" s="547" t="s">
        <v>92</v>
      </c>
      <c r="D233" s="548"/>
      <c r="E233" s="549"/>
      <c r="F233" s="587" t="s">
        <v>93</v>
      </c>
      <c r="G233" s="507"/>
      <c r="H233" s="507"/>
      <c r="I233" s="507"/>
      <c r="J233" s="507"/>
      <c r="K233" s="507"/>
      <c r="L233" s="507"/>
      <c r="M233" s="507"/>
      <c r="N233" s="507"/>
      <c r="O233" s="507"/>
      <c r="P233" s="507"/>
      <c r="Q233" s="507"/>
      <c r="R233" s="507"/>
      <c r="S233" s="30"/>
      <c r="T233" s="79"/>
      <c r="U233" s="588">
        <v>416400</v>
      </c>
      <c r="V233" s="589"/>
      <c r="W233" s="589"/>
      <c r="X233" s="589"/>
      <c r="Y233" s="589"/>
      <c r="Z233" s="589"/>
      <c r="AA233" s="589"/>
      <c r="AB233" s="589"/>
      <c r="AC233" s="589"/>
      <c r="AD233" s="589"/>
      <c r="AE233" s="589"/>
      <c r="AF233" s="589"/>
      <c r="AG233" s="589"/>
      <c r="AH233" s="589"/>
      <c r="AI233" s="589"/>
      <c r="AJ233" s="589"/>
      <c r="AK233" s="589"/>
      <c r="AL233" s="589"/>
      <c r="AM233" s="589"/>
      <c r="AN233" s="590"/>
      <c r="AO233" s="565" t="s">
        <v>55</v>
      </c>
      <c r="AP233" s="566"/>
      <c r="AQ233" s="567"/>
      <c r="AR233" s="79"/>
      <c r="AS233" s="30"/>
      <c r="AT233" s="79"/>
      <c r="AU233" s="588">
        <v>291480</v>
      </c>
      <c r="AV233" s="589"/>
      <c r="AW233" s="589"/>
      <c r="AX233" s="589"/>
      <c r="AY233" s="589"/>
      <c r="AZ233" s="589"/>
      <c r="BA233" s="589"/>
      <c r="BB233" s="589"/>
      <c r="BC233" s="589"/>
      <c r="BD233" s="589"/>
      <c r="BE233" s="589"/>
      <c r="BF233" s="589"/>
      <c r="BG233" s="589"/>
      <c r="BH233" s="589"/>
      <c r="BI233" s="589"/>
      <c r="BJ233" s="589"/>
      <c r="BK233" s="589"/>
      <c r="BL233" s="589"/>
      <c r="BM233" s="589"/>
      <c r="BN233" s="590"/>
      <c r="BO233" s="565" t="s">
        <v>55</v>
      </c>
      <c r="BP233" s="566"/>
      <c r="BQ233" s="567"/>
      <c r="BR233" s="79"/>
      <c r="BS233" s="62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</row>
    <row r="234" spans="1:83" ht="13.5" customHeight="1" x14ac:dyDescent="0.15">
      <c r="A234" s="30"/>
      <c r="B234" s="39"/>
      <c r="C234" s="547"/>
      <c r="D234" s="548"/>
      <c r="E234" s="549"/>
      <c r="F234" s="507"/>
      <c r="G234" s="507"/>
      <c r="H234" s="507"/>
      <c r="I234" s="507"/>
      <c r="J234" s="507"/>
      <c r="K234" s="507"/>
      <c r="L234" s="507"/>
      <c r="M234" s="507"/>
      <c r="N234" s="507"/>
      <c r="O234" s="507"/>
      <c r="P234" s="507"/>
      <c r="Q234" s="507"/>
      <c r="R234" s="507"/>
      <c r="S234" s="30"/>
      <c r="T234" s="79"/>
      <c r="U234" s="588"/>
      <c r="V234" s="589"/>
      <c r="W234" s="589"/>
      <c r="X234" s="589"/>
      <c r="Y234" s="589"/>
      <c r="Z234" s="589"/>
      <c r="AA234" s="589"/>
      <c r="AB234" s="589"/>
      <c r="AC234" s="589"/>
      <c r="AD234" s="589"/>
      <c r="AE234" s="589"/>
      <c r="AF234" s="589"/>
      <c r="AG234" s="589"/>
      <c r="AH234" s="589"/>
      <c r="AI234" s="589"/>
      <c r="AJ234" s="589"/>
      <c r="AK234" s="589"/>
      <c r="AL234" s="589"/>
      <c r="AM234" s="589"/>
      <c r="AN234" s="590"/>
      <c r="AO234" s="565"/>
      <c r="AP234" s="566"/>
      <c r="AQ234" s="567"/>
      <c r="AR234" s="79"/>
      <c r="AS234" s="30"/>
      <c r="AT234" s="79"/>
      <c r="AU234" s="588"/>
      <c r="AV234" s="589"/>
      <c r="AW234" s="589"/>
      <c r="AX234" s="589"/>
      <c r="AY234" s="589"/>
      <c r="AZ234" s="589"/>
      <c r="BA234" s="589"/>
      <c r="BB234" s="589"/>
      <c r="BC234" s="589"/>
      <c r="BD234" s="589"/>
      <c r="BE234" s="589"/>
      <c r="BF234" s="589"/>
      <c r="BG234" s="589"/>
      <c r="BH234" s="589"/>
      <c r="BI234" s="589"/>
      <c r="BJ234" s="589"/>
      <c r="BK234" s="589"/>
      <c r="BL234" s="589"/>
      <c r="BM234" s="589"/>
      <c r="BN234" s="590"/>
      <c r="BO234" s="565"/>
      <c r="BP234" s="566"/>
      <c r="BQ234" s="567"/>
      <c r="BR234" s="79"/>
      <c r="BS234" s="62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</row>
    <row r="235" spans="1:83" ht="13.5" customHeight="1" x14ac:dyDescent="0.15">
      <c r="A235" s="30"/>
      <c r="B235" s="39"/>
      <c r="C235" s="550"/>
      <c r="D235" s="551"/>
      <c r="E235" s="552"/>
      <c r="F235" s="508"/>
      <c r="G235" s="508"/>
      <c r="H235" s="508"/>
      <c r="I235" s="508"/>
      <c r="J235" s="508"/>
      <c r="K235" s="508"/>
      <c r="L235" s="508"/>
      <c r="M235" s="508"/>
      <c r="N235" s="508"/>
      <c r="O235" s="508"/>
      <c r="P235" s="508"/>
      <c r="Q235" s="508"/>
      <c r="R235" s="508"/>
      <c r="S235" s="30"/>
      <c r="T235" s="79"/>
      <c r="U235" s="588"/>
      <c r="V235" s="589"/>
      <c r="W235" s="589"/>
      <c r="X235" s="589"/>
      <c r="Y235" s="589"/>
      <c r="Z235" s="589"/>
      <c r="AA235" s="589"/>
      <c r="AB235" s="589"/>
      <c r="AC235" s="589"/>
      <c r="AD235" s="589"/>
      <c r="AE235" s="589"/>
      <c r="AF235" s="589"/>
      <c r="AG235" s="589"/>
      <c r="AH235" s="589"/>
      <c r="AI235" s="589"/>
      <c r="AJ235" s="589"/>
      <c r="AK235" s="589"/>
      <c r="AL235" s="589"/>
      <c r="AM235" s="589"/>
      <c r="AN235" s="590"/>
      <c r="AO235" s="565"/>
      <c r="AP235" s="566"/>
      <c r="AQ235" s="567"/>
      <c r="AR235" s="79"/>
      <c r="AS235" s="30"/>
      <c r="AT235" s="79"/>
      <c r="AU235" s="588"/>
      <c r="AV235" s="589"/>
      <c r="AW235" s="589"/>
      <c r="AX235" s="589"/>
      <c r="AY235" s="589"/>
      <c r="AZ235" s="589"/>
      <c r="BA235" s="589"/>
      <c r="BB235" s="589"/>
      <c r="BC235" s="589"/>
      <c r="BD235" s="589"/>
      <c r="BE235" s="589"/>
      <c r="BF235" s="589"/>
      <c r="BG235" s="589"/>
      <c r="BH235" s="589"/>
      <c r="BI235" s="589"/>
      <c r="BJ235" s="589"/>
      <c r="BK235" s="589"/>
      <c r="BL235" s="589"/>
      <c r="BM235" s="589"/>
      <c r="BN235" s="590"/>
      <c r="BO235" s="565"/>
      <c r="BP235" s="566"/>
      <c r="BQ235" s="567"/>
      <c r="BR235" s="79"/>
      <c r="BS235" s="62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</row>
    <row r="236" spans="1:83" ht="13.5" customHeight="1" x14ac:dyDescent="0.15">
      <c r="A236" s="30"/>
      <c r="B236" s="39"/>
      <c r="C236" s="544" t="s">
        <v>80</v>
      </c>
      <c r="D236" s="545"/>
      <c r="E236" s="546"/>
      <c r="F236" s="574" t="s">
        <v>132</v>
      </c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30"/>
      <c r="T236" s="79"/>
      <c r="U236" s="578">
        <v>35000000</v>
      </c>
      <c r="V236" s="579"/>
      <c r="W236" s="579"/>
      <c r="X236" s="579"/>
      <c r="Y236" s="579"/>
      <c r="Z236" s="579"/>
      <c r="AA236" s="579"/>
      <c r="AB236" s="579"/>
      <c r="AC236" s="579"/>
      <c r="AD236" s="579"/>
      <c r="AE236" s="579"/>
      <c r="AF236" s="579"/>
      <c r="AG236" s="579"/>
      <c r="AH236" s="579"/>
      <c r="AI236" s="579"/>
      <c r="AJ236" s="579"/>
      <c r="AK236" s="579"/>
      <c r="AL236" s="579"/>
      <c r="AM236" s="579"/>
      <c r="AN236" s="580"/>
      <c r="AO236" s="584" t="s">
        <v>55</v>
      </c>
      <c r="AP236" s="585"/>
      <c r="AQ236" s="586"/>
      <c r="AR236" s="79"/>
      <c r="AS236" s="30"/>
      <c r="AT236" s="79"/>
      <c r="AU236" s="578">
        <v>24000000</v>
      </c>
      <c r="AV236" s="579"/>
      <c r="AW236" s="579"/>
      <c r="AX236" s="579"/>
      <c r="AY236" s="579"/>
      <c r="AZ236" s="579"/>
      <c r="BA236" s="579"/>
      <c r="BB236" s="579"/>
      <c r="BC236" s="579"/>
      <c r="BD236" s="579"/>
      <c r="BE236" s="579"/>
      <c r="BF236" s="579"/>
      <c r="BG236" s="579"/>
      <c r="BH236" s="579"/>
      <c r="BI236" s="579"/>
      <c r="BJ236" s="579"/>
      <c r="BK236" s="579"/>
      <c r="BL236" s="579"/>
      <c r="BM236" s="579"/>
      <c r="BN236" s="580"/>
      <c r="BO236" s="584" t="s">
        <v>55</v>
      </c>
      <c r="BP236" s="585"/>
      <c r="BQ236" s="586"/>
      <c r="BR236" s="79"/>
      <c r="BS236" s="494" t="str">
        <f>IF($U$59="料率",IF($AU$114="","",IF($AU$114&gt;=$AU$104,"","※1")),"")</f>
        <v/>
      </c>
      <c r="BT236" s="495" t="str">
        <f>IF(BS236="※1","残価設定がないリース契約であることが確認できません。","")</f>
        <v/>
      </c>
      <c r="BU236" s="495"/>
      <c r="BV236" s="495"/>
      <c r="BW236" s="495"/>
      <c r="BX236" s="495"/>
      <c r="BY236" s="495"/>
      <c r="BZ236" s="495"/>
      <c r="CA236" s="495"/>
      <c r="CB236" s="495"/>
      <c r="CC236" s="495"/>
      <c r="CD236" s="495"/>
      <c r="CE236" s="495"/>
    </row>
    <row r="237" spans="1:83" ht="13.5" customHeight="1" x14ac:dyDescent="0.15">
      <c r="A237" s="30"/>
      <c r="B237" s="39"/>
      <c r="C237" s="547"/>
      <c r="D237" s="548"/>
      <c r="E237" s="549"/>
      <c r="F237" s="576"/>
      <c r="G237" s="576"/>
      <c r="H237" s="576"/>
      <c r="I237" s="576"/>
      <c r="J237" s="576"/>
      <c r="K237" s="576"/>
      <c r="L237" s="576"/>
      <c r="M237" s="576"/>
      <c r="N237" s="576"/>
      <c r="O237" s="576"/>
      <c r="P237" s="576"/>
      <c r="Q237" s="576"/>
      <c r="R237" s="576"/>
      <c r="S237" s="30"/>
      <c r="T237" s="79"/>
      <c r="U237" s="556"/>
      <c r="V237" s="557"/>
      <c r="W237" s="557"/>
      <c r="X237" s="557"/>
      <c r="Y237" s="557"/>
      <c r="Z237" s="557"/>
      <c r="AA237" s="557"/>
      <c r="AB237" s="557"/>
      <c r="AC237" s="557"/>
      <c r="AD237" s="557"/>
      <c r="AE237" s="557"/>
      <c r="AF237" s="557"/>
      <c r="AG237" s="557"/>
      <c r="AH237" s="557"/>
      <c r="AI237" s="557"/>
      <c r="AJ237" s="557"/>
      <c r="AK237" s="557"/>
      <c r="AL237" s="557"/>
      <c r="AM237" s="557"/>
      <c r="AN237" s="558"/>
      <c r="AO237" s="565"/>
      <c r="AP237" s="566"/>
      <c r="AQ237" s="567"/>
      <c r="AR237" s="79"/>
      <c r="AS237" s="30"/>
      <c r="AT237" s="79"/>
      <c r="AU237" s="556"/>
      <c r="AV237" s="557"/>
      <c r="AW237" s="557"/>
      <c r="AX237" s="557"/>
      <c r="AY237" s="557"/>
      <c r="AZ237" s="557"/>
      <c r="BA237" s="557"/>
      <c r="BB237" s="557"/>
      <c r="BC237" s="557"/>
      <c r="BD237" s="557"/>
      <c r="BE237" s="557"/>
      <c r="BF237" s="557"/>
      <c r="BG237" s="557"/>
      <c r="BH237" s="557"/>
      <c r="BI237" s="557"/>
      <c r="BJ237" s="557"/>
      <c r="BK237" s="557"/>
      <c r="BL237" s="557"/>
      <c r="BM237" s="557"/>
      <c r="BN237" s="558"/>
      <c r="BO237" s="565"/>
      <c r="BP237" s="566"/>
      <c r="BQ237" s="567"/>
      <c r="BR237" s="79"/>
      <c r="BS237" s="494"/>
      <c r="BT237" s="495"/>
      <c r="BU237" s="495"/>
      <c r="BV237" s="495"/>
      <c r="BW237" s="495"/>
      <c r="BX237" s="495"/>
      <c r="BY237" s="495"/>
      <c r="BZ237" s="495"/>
      <c r="CA237" s="495"/>
      <c r="CB237" s="495"/>
      <c r="CC237" s="495"/>
      <c r="CD237" s="495"/>
      <c r="CE237" s="495"/>
    </row>
    <row r="238" spans="1:83" ht="13.5" customHeight="1" x14ac:dyDescent="0.15">
      <c r="A238" s="30"/>
      <c r="B238" s="39"/>
      <c r="C238" s="550"/>
      <c r="D238" s="551"/>
      <c r="E238" s="552"/>
      <c r="F238" s="577"/>
      <c r="G238" s="577"/>
      <c r="H238" s="577"/>
      <c r="I238" s="577"/>
      <c r="J238" s="577"/>
      <c r="K238" s="577"/>
      <c r="L238" s="577"/>
      <c r="M238" s="577"/>
      <c r="N238" s="577"/>
      <c r="O238" s="577"/>
      <c r="P238" s="577"/>
      <c r="Q238" s="577"/>
      <c r="R238" s="577"/>
      <c r="S238" s="30"/>
      <c r="T238" s="79"/>
      <c r="U238" s="581"/>
      <c r="V238" s="582"/>
      <c r="W238" s="582"/>
      <c r="X238" s="582"/>
      <c r="Y238" s="582"/>
      <c r="Z238" s="582"/>
      <c r="AA238" s="582"/>
      <c r="AB238" s="582"/>
      <c r="AC238" s="582"/>
      <c r="AD238" s="582"/>
      <c r="AE238" s="582"/>
      <c r="AF238" s="582"/>
      <c r="AG238" s="582"/>
      <c r="AH238" s="582"/>
      <c r="AI238" s="582"/>
      <c r="AJ238" s="582"/>
      <c r="AK238" s="582"/>
      <c r="AL238" s="582"/>
      <c r="AM238" s="582"/>
      <c r="AN238" s="583"/>
      <c r="AO238" s="565"/>
      <c r="AP238" s="566"/>
      <c r="AQ238" s="567"/>
      <c r="AR238" s="79"/>
      <c r="AS238" s="30"/>
      <c r="AT238" s="79"/>
      <c r="AU238" s="581"/>
      <c r="AV238" s="582"/>
      <c r="AW238" s="582"/>
      <c r="AX238" s="582"/>
      <c r="AY238" s="582"/>
      <c r="AZ238" s="582"/>
      <c r="BA238" s="582"/>
      <c r="BB238" s="582"/>
      <c r="BC238" s="582"/>
      <c r="BD238" s="582"/>
      <c r="BE238" s="582"/>
      <c r="BF238" s="582"/>
      <c r="BG238" s="582"/>
      <c r="BH238" s="582"/>
      <c r="BI238" s="582"/>
      <c r="BJ238" s="582"/>
      <c r="BK238" s="582"/>
      <c r="BL238" s="582"/>
      <c r="BM238" s="582"/>
      <c r="BN238" s="583"/>
      <c r="BO238" s="565"/>
      <c r="BP238" s="566"/>
      <c r="BQ238" s="567"/>
      <c r="BR238" s="79"/>
      <c r="BS238" s="494"/>
      <c r="BT238" s="495"/>
      <c r="BU238" s="495"/>
      <c r="BV238" s="495"/>
      <c r="BW238" s="495"/>
      <c r="BX238" s="495"/>
      <c r="BY238" s="495"/>
      <c r="BZ238" s="495"/>
      <c r="CA238" s="495"/>
      <c r="CB238" s="495"/>
      <c r="CC238" s="495"/>
      <c r="CD238" s="495"/>
      <c r="CE238" s="495"/>
    </row>
    <row r="239" spans="1:83" ht="13.5" customHeight="1" x14ac:dyDescent="0.15">
      <c r="A239" s="30"/>
      <c r="B239" s="39"/>
      <c r="C239" s="544" t="s">
        <v>82</v>
      </c>
      <c r="D239" s="545"/>
      <c r="E239" s="546"/>
      <c r="F239" s="505" t="s">
        <v>83</v>
      </c>
      <c r="G239" s="506"/>
      <c r="H239" s="506"/>
      <c r="I239" s="506"/>
      <c r="J239" s="506"/>
      <c r="K239" s="506"/>
      <c r="L239" s="506"/>
      <c r="M239" s="506"/>
      <c r="N239" s="506"/>
      <c r="O239" s="506"/>
      <c r="P239" s="506"/>
      <c r="Q239" s="506"/>
      <c r="R239" s="506"/>
      <c r="S239" s="30"/>
      <c r="T239" s="79"/>
      <c r="U239" s="553">
        <v>1200000</v>
      </c>
      <c r="V239" s="554"/>
      <c r="W239" s="554"/>
      <c r="X239" s="554"/>
      <c r="Y239" s="554"/>
      <c r="Z239" s="554"/>
      <c r="AA239" s="554"/>
      <c r="AB239" s="554"/>
      <c r="AC239" s="554"/>
      <c r="AD239" s="554"/>
      <c r="AE239" s="554"/>
      <c r="AF239" s="554"/>
      <c r="AG239" s="554"/>
      <c r="AH239" s="554"/>
      <c r="AI239" s="554"/>
      <c r="AJ239" s="554"/>
      <c r="AK239" s="554"/>
      <c r="AL239" s="554"/>
      <c r="AM239" s="554"/>
      <c r="AN239" s="555"/>
      <c r="AO239" s="562" t="s">
        <v>55</v>
      </c>
      <c r="AP239" s="563"/>
      <c r="AQ239" s="564"/>
      <c r="AR239" s="79"/>
      <c r="AS239" s="30"/>
      <c r="AT239" s="79"/>
      <c r="AU239" s="571">
        <v>700000</v>
      </c>
      <c r="AV239" s="572"/>
      <c r="AW239" s="572"/>
      <c r="AX239" s="572"/>
      <c r="AY239" s="572"/>
      <c r="AZ239" s="572"/>
      <c r="BA239" s="572"/>
      <c r="BB239" s="572"/>
      <c r="BC239" s="572"/>
      <c r="BD239" s="572"/>
      <c r="BE239" s="572"/>
      <c r="BF239" s="572"/>
      <c r="BG239" s="572"/>
      <c r="BH239" s="572"/>
      <c r="BI239" s="572"/>
      <c r="BJ239" s="572"/>
      <c r="BK239" s="572"/>
      <c r="BL239" s="572"/>
      <c r="BM239" s="572"/>
      <c r="BN239" s="573"/>
      <c r="BO239" s="562" t="s">
        <v>55</v>
      </c>
      <c r="BP239" s="563"/>
      <c r="BQ239" s="564"/>
      <c r="BR239" s="79"/>
      <c r="BS239" s="62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</row>
    <row r="240" spans="1:83" ht="13.5" customHeight="1" x14ac:dyDescent="0.15">
      <c r="A240" s="30"/>
      <c r="B240" s="39"/>
      <c r="C240" s="547"/>
      <c r="D240" s="548"/>
      <c r="E240" s="549"/>
      <c r="F240" s="507"/>
      <c r="G240" s="507"/>
      <c r="H240" s="507"/>
      <c r="I240" s="507"/>
      <c r="J240" s="507"/>
      <c r="K240" s="507"/>
      <c r="L240" s="507"/>
      <c r="M240" s="507"/>
      <c r="N240" s="507"/>
      <c r="O240" s="507"/>
      <c r="P240" s="507"/>
      <c r="Q240" s="507"/>
      <c r="R240" s="507"/>
      <c r="S240" s="30"/>
      <c r="T240" s="79"/>
      <c r="U240" s="556"/>
      <c r="V240" s="557"/>
      <c r="W240" s="557"/>
      <c r="X240" s="557"/>
      <c r="Y240" s="557"/>
      <c r="Z240" s="557"/>
      <c r="AA240" s="557"/>
      <c r="AB240" s="557"/>
      <c r="AC240" s="557"/>
      <c r="AD240" s="557"/>
      <c r="AE240" s="557"/>
      <c r="AF240" s="557"/>
      <c r="AG240" s="557"/>
      <c r="AH240" s="557"/>
      <c r="AI240" s="557"/>
      <c r="AJ240" s="557"/>
      <c r="AK240" s="557"/>
      <c r="AL240" s="557"/>
      <c r="AM240" s="557"/>
      <c r="AN240" s="558"/>
      <c r="AO240" s="565"/>
      <c r="AP240" s="566"/>
      <c r="AQ240" s="567"/>
      <c r="AR240" s="79"/>
      <c r="AS240" s="30"/>
      <c r="AT240" s="79"/>
      <c r="AU240" s="556"/>
      <c r="AV240" s="557"/>
      <c r="AW240" s="557"/>
      <c r="AX240" s="557"/>
      <c r="AY240" s="557"/>
      <c r="AZ240" s="557"/>
      <c r="BA240" s="557"/>
      <c r="BB240" s="557"/>
      <c r="BC240" s="557"/>
      <c r="BD240" s="557"/>
      <c r="BE240" s="557"/>
      <c r="BF240" s="557"/>
      <c r="BG240" s="557"/>
      <c r="BH240" s="557"/>
      <c r="BI240" s="557"/>
      <c r="BJ240" s="557"/>
      <c r="BK240" s="557"/>
      <c r="BL240" s="557"/>
      <c r="BM240" s="557"/>
      <c r="BN240" s="558"/>
      <c r="BO240" s="565"/>
      <c r="BP240" s="566"/>
      <c r="BQ240" s="567"/>
      <c r="BR240" s="79"/>
      <c r="BS240" s="62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</row>
    <row r="241" spans="1:83" ht="13.5" customHeight="1" x14ac:dyDescent="0.15">
      <c r="A241" s="30"/>
      <c r="B241" s="39"/>
      <c r="C241" s="550"/>
      <c r="D241" s="551"/>
      <c r="E241" s="552"/>
      <c r="F241" s="508"/>
      <c r="G241" s="508"/>
      <c r="H241" s="508"/>
      <c r="I241" s="508"/>
      <c r="J241" s="508"/>
      <c r="K241" s="508"/>
      <c r="L241" s="508"/>
      <c r="M241" s="508"/>
      <c r="N241" s="508"/>
      <c r="O241" s="508"/>
      <c r="P241" s="508"/>
      <c r="Q241" s="508"/>
      <c r="R241" s="508"/>
      <c r="S241" s="30"/>
      <c r="T241" s="79"/>
      <c r="U241" s="559"/>
      <c r="V241" s="560"/>
      <c r="W241" s="560"/>
      <c r="X241" s="560"/>
      <c r="Y241" s="560"/>
      <c r="Z241" s="560"/>
      <c r="AA241" s="560"/>
      <c r="AB241" s="560"/>
      <c r="AC241" s="560"/>
      <c r="AD241" s="560"/>
      <c r="AE241" s="560"/>
      <c r="AF241" s="560"/>
      <c r="AG241" s="560"/>
      <c r="AH241" s="560"/>
      <c r="AI241" s="560"/>
      <c r="AJ241" s="560"/>
      <c r="AK241" s="560"/>
      <c r="AL241" s="560"/>
      <c r="AM241" s="560"/>
      <c r="AN241" s="561"/>
      <c r="AO241" s="568"/>
      <c r="AP241" s="569"/>
      <c r="AQ241" s="570"/>
      <c r="AR241" s="79"/>
      <c r="AS241" s="30"/>
      <c r="AT241" s="79"/>
      <c r="AU241" s="559"/>
      <c r="AV241" s="560"/>
      <c r="AW241" s="560"/>
      <c r="AX241" s="560"/>
      <c r="AY241" s="560"/>
      <c r="AZ241" s="560"/>
      <c r="BA241" s="560"/>
      <c r="BB241" s="560"/>
      <c r="BC241" s="560"/>
      <c r="BD241" s="560"/>
      <c r="BE241" s="560"/>
      <c r="BF241" s="560"/>
      <c r="BG241" s="560"/>
      <c r="BH241" s="560"/>
      <c r="BI241" s="560"/>
      <c r="BJ241" s="560"/>
      <c r="BK241" s="560"/>
      <c r="BL241" s="560"/>
      <c r="BM241" s="560"/>
      <c r="BN241" s="561"/>
      <c r="BO241" s="568"/>
      <c r="BP241" s="569"/>
      <c r="BQ241" s="570"/>
      <c r="BR241" s="79"/>
      <c r="BS241" s="62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</row>
    <row r="242" spans="1:83" ht="13.5" customHeight="1" x14ac:dyDescent="0.15">
      <c r="A242" s="30"/>
      <c r="B242" s="39"/>
      <c r="C242" s="458" t="s">
        <v>84</v>
      </c>
      <c r="D242" s="459"/>
      <c r="E242" s="460"/>
      <c r="F242" s="524" t="s">
        <v>95</v>
      </c>
      <c r="G242" s="525"/>
      <c r="H242" s="525"/>
      <c r="I242" s="525"/>
      <c r="J242" s="525"/>
      <c r="K242" s="525"/>
      <c r="L242" s="525"/>
      <c r="M242" s="525"/>
      <c r="N242" s="525"/>
      <c r="O242" s="525"/>
      <c r="P242" s="525"/>
      <c r="Q242" s="525"/>
      <c r="R242" s="525"/>
      <c r="S242" s="30"/>
      <c r="T242" s="79"/>
      <c r="U242" s="526">
        <v>36200000</v>
      </c>
      <c r="V242" s="527"/>
      <c r="W242" s="527"/>
      <c r="X242" s="527"/>
      <c r="Y242" s="527"/>
      <c r="Z242" s="527"/>
      <c r="AA242" s="527"/>
      <c r="AB242" s="527"/>
      <c r="AC242" s="527"/>
      <c r="AD242" s="527"/>
      <c r="AE242" s="527"/>
      <c r="AF242" s="527"/>
      <c r="AG242" s="527"/>
      <c r="AH242" s="527"/>
      <c r="AI242" s="527"/>
      <c r="AJ242" s="527"/>
      <c r="AK242" s="527"/>
      <c r="AL242" s="527"/>
      <c r="AM242" s="527"/>
      <c r="AN242" s="528"/>
      <c r="AO242" s="535" t="s">
        <v>55</v>
      </c>
      <c r="AP242" s="536"/>
      <c r="AQ242" s="537"/>
      <c r="AR242" s="79"/>
      <c r="AS242" s="30"/>
      <c r="AT242" s="79"/>
      <c r="AU242" s="526">
        <v>24700000</v>
      </c>
      <c r="AV242" s="527"/>
      <c r="AW242" s="527"/>
      <c r="AX242" s="527"/>
      <c r="AY242" s="527"/>
      <c r="AZ242" s="527"/>
      <c r="BA242" s="527"/>
      <c r="BB242" s="527"/>
      <c r="BC242" s="527"/>
      <c r="BD242" s="527"/>
      <c r="BE242" s="527"/>
      <c r="BF242" s="527"/>
      <c r="BG242" s="527"/>
      <c r="BH242" s="527"/>
      <c r="BI242" s="527"/>
      <c r="BJ242" s="527"/>
      <c r="BK242" s="527"/>
      <c r="BL242" s="527"/>
      <c r="BM242" s="527"/>
      <c r="BN242" s="528"/>
      <c r="BO242" s="535" t="s">
        <v>55</v>
      </c>
      <c r="BP242" s="536"/>
      <c r="BQ242" s="537"/>
      <c r="BR242" s="79"/>
      <c r="BS242" s="494" t="str">
        <f>IF($U$59="料率",IF($AU$114="","",IF($U$120-$AU$120&gt;$AU$101,"","※2")),"")</f>
        <v/>
      </c>
      <c r="BT242" s="517" t="str">
        <f>IF(BS242="※2","補助金が有る場合の「リース料金支払額総合計」から、補助金相当分の減額がされていることが確認できません。","")</f>
        <v/>
      </c>
      <c r="BU242" s="517"/>
      <c r="BV242" s="517"/>
      <c r="BW242" s="517"/>
      <c r="BX242" s="517"/>
      <c r="BY242" s="517"/>
      <c r="BZ242" s="517"/>
      <c r="CA242" s="517"/>
      <c r="CB242" s="517"/>
      <c r="CC242" s="517"/>
      <c r="CD242" s="517"/>
      <c r="CE242" s="517"/>
    </row>
    <row r="243" spans="1:83" ht="13.5" customHeight="1" x14ac:dyDescent="0.15">
      <c r="A243" s="30"/>
      <c r="B243" s="39"/>
      <c r="C243" s="461"/>
      <c r="D243" s="462"/>
      <c r="E243" s="463"/>
      <c r="F243" s="525"/>
      <c r="G243" s="525"/>
      <c r="H243" s="525"/>
      <c r="I243" s="525"/>
      <c r="J243" s="525"/>
      <c r="K243" s="525"/>
      <c r="L243" s="525"/>
      <c r="M243" s="525"/>
      <c r="N243" s="525"/>
      <c r="O243" s="525"/>
      <c r="P243" s="525"/>
      <c r="Q243" s="525"/>
      <c r="R243" s="525"/>
      <c r="S243" s="30"/>
      <c r="T243" s="79"/>
      <c r="U243" s="529"/>
      <c r="V243" s="530"/>
      <c r="W243" s="530"/>
      <c r="X243" s="530"/>
      <c r="Y243" s="530"/>
      <c r="Z243" s="530"/>
      <c r="AA243" s="530"/>
      <c r="AB243" s="530"/>
      <c r="AC243" s="530"/>
      <c r="AD243" s="530"/>
      <c r="AE243" s="530"/>
      <c r="AF243" s="530"/>
      <c r="AG243" s="530"/>
      <c r="AH243" s="530"/>
      <c r="AI243" s="530"/>
      <c r="AJ243" s="530"/>
      <c r="AK243" s="530"/>
      <c r="AL243" s="530"/>
      <c r="AM243" s="530"/>
      <c r="AN243" s="531"/>
      <c r="AO243" s="538"/>
      <c r="AP243" s="539"/>
      <c r="AQ243" s="540"/>
      <c r="AR243" s="79"/>
      <c r="AS243" s="30"/>
      <c r="AT243" s="79"/>
      <c r="AU243" s="529"/>
      <c r="AV243" s="530"/>
      <c r="AW243" s="530"/>
      <c r="AX243" s="530"/>
      <c r="AY243" s="530"/>
      <c r="AZ243" s="530"/>
      <c r="BA243" s="530"/>
      <c r="BB243" s="530"/>
      <c r="BC243" s="530"/>
      <c r="BD243" s="530"/>
      <c r="BE243" s="530"/>
      <c r="BF243" s="530"/>
      <c r="BG243" s="530"/>
      <c r="BH243" s="530"/>
      <c r="BI243" s="530"/>
      <c r="BJ243" s="530"/>
      <c r="BK243" s="530"/>
      <c r="BL243" s="530"/>
      <c r="BM243" s="530"/>
      <c r="BN243" s="531"/>
      <c r="BO243" s="538"/>
      <c r="BP243" s="539"/>
      <c r="BQ243" s="540"/>
      <c r="BR243" s="79"/>
      <c r="BS243" s="494"/>
      <c r="BT243" s="517"/>
      <c r="BU243" s="517"/>
      <c r="BV243" s="517"/>
      <c r="BW243" s="517"/>
      <c r="BX243" s="517"/>
      <c r="BY243" s="517"/>
      <c r="BZ243" s="517"/>
      <c r="CA243" s="517"/>
      <c r="CB243" s="517"/>
      <c r="CC243" s="517"/>
      <c r="CD243" s="517"/>
      <c r="CE243" s="517"/>
    </row>
    <row r="244" spans="1:83" ht="13.5" customHeight="1" x14ac:dyDescent="0.15">
      <c r="A244" s="30"/>
      <c r="B244" s="39"/>
      <c r="C244" s="464"/>
      <c r="D244" s="465"/>
      <c r="E244" s="466"/>
      <c r="F244" s="525"/>
      <c r="G244" s="525"/>
      <c r="H244" s="525"/>
      <c r="I244" s="525"/>
      <c r="J244" s="525"/>
      <c r="K244" s="525"/>
      <c r="L244" s="525"/>
      <c r="M244" s="525"/>
      <c r="N244" s="525"/>
      <c r="O244" s="525"/>
      <c r="P244" s="525"/>
      <c r="Q244" s="525"/>
      <c r="R244" s="525"/>
      <c r="S244" s="30"/>
      <c r="T244" s="79"/>
      <c r="U244" s="532"/>
      <c r="V244" s="533"/>
      <c r="W244" s="533"/>
      <c r="X244" s="533"/>
      <c r="Y244" s="533"/>
      <c r="Z244" s="533"/>
      <c r="AA244" s="533"/>
      <c r="AB244" s="533"/>
      <c r="AC244" s="533"/>
      <c r="AD244" s="533"/>
      <c r="AE244" s="533"/>
      <c r="AF244" s="533"/>
      <c r="AG244" s="533"/>
      <c r="AH244" s="533"/>
      <c r="AI244" s="533"/>
      <c r="AJ244" s="533"/>
      <c r="AK244" s="533"/>
      <c r="AL244" s="533"/>
      <c r="AM244" s="533"/>
      <c r="AN244" s="534"/>
      <c r="AO244" s="541"/>
      <c r="AP244" s="542"/>
      <c r="AQ244" s="543"/>
      <c r="AR244" s="79"/>
      <c r="AS244" s="30"/>
      <c r="AT244" s="79"/>
      <c r="AU244" s="532"/>
      <c r="AV244" s="533"/>
      <c r="AW244" s="533"/>
      <c r="AX244" s="533"/>
      <c r="AY244" s="533"/>
      <c r="AZ244" s="533"/>
      <c r="BA244" s="533"/>
      <c r="BB244" s="533"/>
      <c r="BC244" s="533"/>
      <c r="BD244" s="533"/>
      <c r="BE244" s="533"/>
      <c r="BF244" s="533"/>
      <c r="BG244" s="533"/>
      <c r="BH244" s="533"/>
      <c r="BI244" s="533"/>
      <c r="BJ244" s="533"/>
      <c r="BK244" s="533"/>
      <c r="BL244" s="533"/>
      <c r="BM244" s="533"/>
      <c r="BN244" s="534"/>
      <c r="BO244" s="541"/>
      <c r="BP244" s="542"/>
      <c r="BQ244" s="543"/>
      <c r="BR244" s="79"/>
      <c r="BS244" s="494"/>
      <c r="BT244" s="517"/>
      <c r="BU244" s="517"/>
      <c r="BV244" s="517"/>
      <c r="BW244" s="517"/>
      <c r="BX244" s="517"/>
      <c r="BY244" s="517"/>
      <c r="BZ244" s="517"/>
      <c r="CA244" s="517"/>
      <c r="CB244" s="517"/>
      <c r="CC244" s="517"/>
      <c r="CD244" s="517"/>
      <c r="CE244" s="517"/>
    </row>
    <row r="245" spans="1:83" ht="13.5" customHeight="1" x14ac:dyDescent="0.15">
      <c r="A245" s="30"/>
      <c r="B245" s="39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79"/>
      <c r="U245" s="79"/>
      <c r="V245" s="79"/>
      <c r="W245" s="79"/>
      <c r="X245" s="79"/>
      <c r="Y245" s="79"/>
      <c r="Z245" s="79"/>
      <c r="AA245" s="79"/>
      <c r="AB245" s="79"/>
      <c r="AC245" s="79"/>
      <c r="AD245" s="79"/>
      <c r="AE245" s="79"/>
      <c r="AF245" s="79"/>
      <c r="AG245" s="79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30"/>
      <c r="AT245" s="79"/>
      <c r="AU245" s="79"/>
      <c r="AV245" s="79"/>
      <c r="AW245" s="79"/>
      <c r="AX245" s="79"/>
      <c r="AY245" s="79"/>
      <c r="AZ245" s="79"/>
      <c r="BA245" s="79"/>
      <c r="BB245" s="79"/>
      <c r="BC245" s="79"/>
      <c r="BD245" s="79"/>
      <c r="BE245" s="79"/>
      <c r="BF245" s="79"/>
      <c r="BG245" s="79"/>
      <c r="BH245" s="79"/>
      <c r="BI245" s="79"/>
      <c r="BJ245" s="79"/>
      <c r="BK245" s="79"/>
      <c r="BL245" s="79"/>
      <c r="BM245" s="79"/>
      <c r="BN245" s="79"/>
      <c r="BO245" s="79"/>
      <c r="BP245" s="79"/>
      <c r="BQ245" s="79"/>
      <c r="BR245" s="79"/>
      <c r="BS245" s="83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</row>
    <row r="246" spans="1:83" ht="34.5" customHeight="1" x14ac:dyDescent="0.15">
      <c r="A246" s="30"/>
      <c r="B246" s="39"/>
      <c r="C246" s="710" t="s">
        <v>121</v>
      </c>
      <c r="D246" s="711"/>
      <c r="E246" s="711"/>
      <c r="F246" s="711"/>
      <c r="G246" s="711"/>
      <c r="H246" s="711"/>
      <c r="I246" s="711"/>
      <c r="J246" s="711"/>
      <c r="K246" s="711"/>
      <c r="L246" s="711"/>
      <c r="M246" s="711"/>
      <c r="N246" s="711"/>
      <c r="O246" s="711"/>
      <c r="P246" s="711"/>
      <c r="Q246" s="711"/>
      <c r="R246" s="712"/>
      <c r="S246" s="30"/>
      <c r="T246" s="79"/>
      <c r="U246" s="518">
        <v>5000000</v>
      </c>
      <c r="V246" s="519"/>
      <c r="W246" s="519"/>
      <c r="X246" s="519"/>
      <c r="Y246" s="519"/>
      <c r="Z246" s="519"/>
      <c r="AA246" s="519"/>
      <c r="AB246" s="519"/>
      <c r="AC246" s="519"/>
      <c r="AD246" s="519"/>
      <c r="AE246" s="519"/>
      <c r="AF246" s="519"/>
      <c r="AG246" s="519"/>
      <c r="AH246" s="519"/>
      <c r="AI246" s="519"/>
      <c r="AJ246" s="519"/>
      <c r="AK246" s="519"/>
      <c r="AL246" s="519"/>
      <c r="AM246" s="519"/>
      <c r="AN246" s="520"/>
      <c r="AO246" s="521" t="s">
        <v>55</v>
      </c>
      <c r="AP246" s="522"/>
      <c r="AQ246" s="523"/>
      <c r="AR246" s="79"/>
      <c r="AS246" s="30"/>
      <c r="AT246" s="84"/>
      <c r="AU246" s="518">
        <v>3000000</v>
      </c>
      <c r="AV246" s="519"/>
      <c r="AW246" s="519"/>
      <c r="AX246" s="519"/>
      <c r="AY246" s="519"/>
      <c r="AZ246" s="519"/>
      <c r="BA246" s="519"/>
      <c r="BB246" s="519"/>
      <c r="BC246" s="519"/>
      <c r="BD246" s="519"/>
      <c r="BE246" s="519"/>
      <c r="BF246" s="519"/>
      <c r="BG246" s="519"/>
      <c r="BH246" s="519"/>
      <c r="BI246" s="519"/>
      <c r="BJ246" s="519"/>
      <c r="BK246" s="519"/>
      <c r="BL246" s="519"/>
      <c r="BM246" s="519"/>
      <c r="BN246" s="520"/>
      <c r="BO246" s="521" t="s">
        <v>55</v>
      </c>
      <c r="BP246" s="522"/>
      <c r="BQ246" s="523"/>
      <c r="BR246" s="79"/>
      <c r="BS246" s="83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</row>
    <row r="247" spans="1:83" ht="13.5" customHeight="1" x14ac:dyDescent="0.15">
      <c r="A247" s="30"/>
      <c r="B247" s="39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79"/>
      <c r="U247" s="79"/>
      <c r="V247" s="79"/>
      <c r="W247" s="79"/>
      <c r="X247" s="79"/>
      <c r="Y247" s="79"/>
      <c r="Z247" s="79"/>
      <c r="AA247" s="79"/>
      <c r="AB247" s="79"/>
      <c r="AC247" s="79"/>
      <c r="AD247" s="79"/>
      <c r="AE247" s="79"/>
      <c r="AF247" s="79"/>
      <c r="AG247" s="79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30"/>
      <c r="AT247" s="79"/>
      <c r="AU247" s="79"/>
      <c r="AV247" s="79"/>
      <c r="AW247" s="79"/>
      <c r="AX247" s="79"/>
      <c r="AY247" s="79"/>
      <c r="AZ247" s="79"/>
      <c r="BA247" s="79"/>
      <c r="BB247" s="79"/>
      <c r="BC247" s="79"/>
      <c r="BD247" s="79"/>
      <c r="BE247" s="79"/>
      <c r="BF247" s="79"/>
      <c r="BG247" s="79"/>
      <c r="BH247" s="79"/>
      <c r="BI247" s="79"/>
      <c r="BJ247" s="79"/>
      <c r="BK247" s="79"/>
      <c r="BL247" s="79"/>
      <c r="BM247" s="79"/>
      <c r="BN247" s="79"/>
      <c r="BO247" s="79"/>
      <c r="BP247" s="79"/>
      <c r="BQ247" s="79"/>
      <c r="BR247" s="79"/>
      <c r="BS247" s="83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</row>
    <row r="248" spans="1:83" ht="0.75" customHeight="1" x14ac:dyDescent="0.15">
      <c r="A248" s="30"/>
      <c r="B248" s="39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79"/>
      <c r="U248" s="509"/>
      <c r="V248" s="509"/>
      <c r="W248" s="509"/>
      <c r="X248" s="509"/>
      <c r="Y248" s="509"/>
      <c r="Z248" s="509"/>
      <c r="AA248" s="509"/>
      <c r="AB248" s="509"/>
      <c r="AC248" s="509"/>
      <c r="AD248" s="509"/>
      <c r="AE248" s="509"/>
      <c r="AF248" s="509"/>
      <c r="AG248" s="509"/>
      <c r="AH248" s="509"/>
      <c r="AI248" s="509"/>
      <c r="AJ248" s="509"/>
      <c r="AK248" s="509"/>
      <c r="AL248" s="509"/>
      <c r="AM248" s="509"/>
      <c r="AN248" s="509"/>
      <c r="AO248" s="79"/>
      <c r="AP248" s="79"/>
      <c r="AQ248" s="79"/>
      <c r="AR248" s="79"/>
      <c r="AS248" s="30"/>
      <c r="AT248" s="84"/>
      <c r="AU248" s="509"/>
      <c r="AV248" s="509"/>
      <c r="AW248" s="509"/>
      <c r="AX248" s="509"/>
      <c r="AY248" s="509"/>
      <c r="AZ248" s="509"/>
      <c r="BA248" s="509"/>
      <c r="BB248" s="509"/>
      <c r="BC248" s="509"/>
      <c r="BD248" s="509"/>
      <c r="BE248" s="509"/>
      <c r="BF248" s="509"/>
      <c r="BG248" s="509"/>
      <c r="BH248" s="509"/>
      <c r="BI248" s="509"/>
      <c r="BJ248" s="509"/>
      <c r="BK248" s="509"/>
      <c r="BL248" s="509"/>
      <c r="BM248" s="509"/>
      <c r="BN248" s="509"/>
      <c r="BO248" s="79"/>
      <c r="BP248" s="79"/>
      <c r="BQ248" s="79"/>
      <c r="BR248" s="79"/>
      <c r="BS248" s="62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</row>
    <row r="249" spans="1:83" ht="13.5" customHeight="1" x14ac:dyDescent="0.15">
      <c r="A249" s="30"/>
      <c r="B249" s="39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62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</row>
    <row r="250" spans="1:83" x14ac:dyDescent="0.15">
      <c r="A250" s="30"/>
      <c r="B250" s="39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62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</row>
    <row r="251" spans="1:83" ht="21" x14ac:dyDescent="0.15">
      <c r="A251" s="30"/>
      <c r="B251" s="39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12" t="s">
        <v>105</v>
      </c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62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</row>
    <row r="252" spans="1:83" ht="13.5" customHeight="1" x14ac:dyDescent="0.15">
      <c r="A252" s="30"/>
      <c r="B252" s="39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510"/>
      <c r="BN252" s="510"/>
      <c r="BO252" s="510"/>
      <c r="BP252" s="510"/>
      <c r="BQ252" s="510"/>
      <c r="BR252" s="40"/>
      <c r="BS252" s="62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</row>
    <row r="253" spans="1:83" ht="13.5" customHeight="1" x14ac:dyDescent="0.15">
      <c r="A253" s="30"/>
      <c r="B253" s="39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  <c r="AN253" s="40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510"/>
      <c r="BN253" s="510"/>
      <c r="BO253" s="510"/>
      <c r="BP253" s="510"/>
      <c r="BQ253" s="510"/>
      <c r="BR253" s="40"/>
      <c r="BS253" s="62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</row>
    <row r="254" spans="1:83" ht="13.5" customHeight="1" x14ac:dyDescent="0.15">
      <c r="A254" s="30"/>
      <c r="B254" s="39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510"/>
      <c r="BN254" s="510"/>
      <c r="BO254" s="510"/>
      <c r="BP254" s="510"/>
      <c r="BQ254" s="510"/>
      <c r="BR254" s="40"/>
      <c r="BS254" s="62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</row>
    <row r="255" spans="1:83" ht="13.5" customHeight="1" x14ac:dyDescent="0.15">
      <c r="A255" s="30"/>
      <c r="B255" s="39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511"/>
      <c r="AZ255" s="512"/>
      <c r="BA255" s="512"/>
      <c r="BB255" s="512"/>
      <c r="BC255" s="512"/>
      <c r="BD255" s="512"/>
      <c r="BE255" s="512"/>
      <c r="BF255" s="512"/>
      <c r="BG255" s="512"/>
      <c r="BH255" s="512"/>
      <c r="BI255" s="512"/>
      <c r="BJ255" s="512"/>
      <c r="BK255" s="513"/>
      <c r="BL255" s="40"/>
      <c r="BM255" s="510"/>
      <c r="BN255" s="510"/>
      <c r="BO255" s="510"/>
      <c r="BP255" s="510"/>
      <c r="BQ255" s="510"/>
      <c r="BR255" s="40"/>
      <c r="BS255" s="62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</row>
    <row r="256" spans="1:83" ht="21" customHeight="1" x14ac:dyDescent="0.15">
      <c r="A256" s="30"/>
      <c r="B256" s="39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20" t="s">
        <v>96</v>
      </c>
      <c r="AS256" s="85"/>
      <c r="AT256" s="85"/>
      <c r="AU256" s="85"/>
      <c r="AV256" s="85"/>
      <c r="AW256" s="85"/>
      <c r="AX256" s="20"/>
      <c r="AY256" s="514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6"/>
      <c r="BL256" s="40"/>
      <c r="BM256" s="510"/>
      <c r="BN256" s="510"/>
      <c r="BO256" s="510"/>
      <c r="BP256" s="510"/>
      <c r="BQ256" s="510"/>
      <c r="BR256" s="40"/>
      <c r="BS256" s="62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</row>
    <row r="257" spans="1:83" x14ac:dyDescent="0.15">
      <c r="A257" s="30"/>
      <c r="B257" s="86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8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</row>
    <row r="258" spans="1:83" x14ac:dyDescent="0.1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</row>
    <row r="259" spans="1:83" x14ac:dyDescent="0.1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</row>
    <row r="260" spans="1:83" x14ac:dyDescent="0.1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</row>
    <row r="261" spans="1:83" x14ac:dyDescent="0.1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</row>
    <row r="262" spans="1:83" x14ac:dyDescent="0.1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</row>
    <row r="263" spans="1:83" x14ac:dyDescent="0.1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</row>
    <row r="264" spans="1:83" x14ac:dyDescent="0.1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</row>
    <row r="265" spans="1:83" ht="21" x14ac:dyDescent="0.15">
      <c r="A265" s="30"/>
      <c r="B265" s="30"/>
      <c r="C265" s="24" t="s">
        <v>129</v>
      </c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</row>
    <row r="266" spans="1:83" ht="21" x14ac:dyDescent="0.15">
      <c r="A266" s="30"/>
      <c r="B266" s="30"/>
      <c r="C266" s="24" t="s">
        <v>112</v>
      </c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</row>
    <row r="267" spans="1:83" ht="21" x14ac:dyDescent="0.15">
      <c r="A267" s="30"/>
      <c r="B267" s="30"/>
      <c r="C267" s="24" t="s">
        <v>118</v>
      </c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</row>
    <row r="268" spans="1:83" ht="21" x14ac:dyDescent="0.15">
      <c r="A268" s="30"/>
      <c r="B268" s="30"/>
      <c r="C268" s="24" t="s">
        <v>119</v>
      </c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</row>
    <row r="269" spans="1:83" ht="21" x14ac:dyDescent="0.15">
      <c r="A269" s="30"/>
      <c r="B269" s="30"/>
      <c r="C269" s="24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</row>
    <row r="270" spans="1:83" ht="28.5" x14ac:dyDescent="0.15">
      <c r="A270" s="30"/>
      <c r="B270" s="93" t="s">
        <v>38</v>
      </c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</row>
    <row r="271" spans="1:83" x14ac:dyDescent="0.1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</row>
    <row r="272" spans="1:83" x14ac:dyDescent="0.15">
      <c r="A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</row>
    <row r="273" spans="1:83" x14ac:dyDescent="0.1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</row>
    <row r="274" spans="1:83" x14ac:dyDescent="0.1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</row>
    <row r="275" spans="1:83" x14ac:dyDescent="0.1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</row>
    <row r="276" spans="1:83" x14ac:dyDescent="0.1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</row>
    <row r="277" spans="1:83" x14ac:dyDescent="0.1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</row>
    <row r="278" spans="1:83" x14ac:dyDescent="0.1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</row>
    <row r="279" spans="1:83" x14ac:dyDescent="0.1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</row>
    <row r="280" spans="1:83" x14ac:dyDescent="0.1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</row>
    <row r="281" spans="1:83" x14ac:dyDescent="0.1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</row>
    <row r="282" spans="1:83" x14ac:dyDescent="0.1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</row>
    <row r="283" spans="1:83" x14ac:dyDescent="0.1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</row>
    <row r="284" spans="1:83" x14ac:dyDescent="0.1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</row>
    <row r="285" spans="1:83" x14ac:dyDescent="0.1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</row>
    <row r="286" spans="1:83" x14ac:dyDescent="0.1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</row>
    <row r="287" spans="1:83" x14ac:dyDescent="0.1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</row>
    <row r="288" spans="1:83" x14ac:dyDescent="0.1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</row>
    <row r="289" spans="1:83" x14ac:dyDescent="0.1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</row>
    <row r="290" spans="1:83" x14ac:dyDescent="0.1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</row>
    <row r="291" spans="1:83" x14ac:dyDescent="0.1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</row>
    <row r="292" spans="1:83" x14ac:dyDescent="0.1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</row>
    <row r="293" spans="1:83" x14ac:dyDescent="0.1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</row>
    <row r="294" spans="1:83" x14ac:dyDescent="0.1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</row>
    <row r="295" spans="1:83" x14ac:dyDescent="0.1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</row>
    <row r="296" spans="1:83" x14ac:dyDescent="0.1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</row>
    <row r="297" spans="1:83" x14ac:dyDescent="0.1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</row>
    <row r="298" spans="1:83" x14ac:dyDescent="0.1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</row>
    <row r="299" spans="1:83" x14ac:dyDescent="0.1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</row>
    <row r="300" spans="1:83" x14ac:dyDescent="0.1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</row>
    <row r="301" spans="1:83" x14ac:dyDescent="0.1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</row>
    <row r="302" spans="1:83" x14ac:dyDescent="0.1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</row>
    <row r="303" spans="1:83" x14ac:dyDescent="0.1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</row>
    <row r="304" spans="1:83" x14ac:dyDescent="0.1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</row>
    <row r="305" spans="1:83" x14ac:dyDescent="0.1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</row>
    <row r="306" spans="1:83" x14ac:dyDescent="0.1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</row>
    <row r="307" spans="1:83" x14ac:dyDescent="0.1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</row>
    <row r="308" spans="1:83" x14ac:dyDescent="0.1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</row>
    <row r="309" spans="1:83" x14ac:dyDescent="0.1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</row>
    <row r="310" spans="1:83" x14ac:dyDescent="0.1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</row>
    <row r="311" spans="1:83" x14ac:dyDescent="0.1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</row>
    <row r="312" spans="1:83" x14ac:dyDescent="0.1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</row>
    <row r="313" spans="1:83" x14ac:dyDescent="0.1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</row>
    <row r="314" spans="1:83" x14ac:dyDescent="0.1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</row>
    <row r="315" spans="1:83" x14ac:dyDescent="0.1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</row>
    <row r="316" spans="1:83" x14ac:dyDescent="0.1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</row>
    <row r="317" spans="1:83" x14ac:dyDescent="0.1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</row>
    <row r="318" spans="1:83" x14ac:dyDescent="0.1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</row>
    <row r="319" spans="1:83" x14ac:dyDescent="0.1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</row>
    <row r="320" spans="1:83" x14ac:dyDescent="0.1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</row>
    <row r="321" spans="1:83" x14ac:dyDescent="0.1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</row>
    <row r="322" spans="1:83" x14ac:dyDescent="0.1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</row>
    <row r="323" spans="1:83" x14ac:dyDescent="0.1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</row>
    <row r="324" spans="1:83" x14ac:dyDescent="0.1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</row>
    <row r="325" spans="1:83" x14ac:dyDescent="0.1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</row>
    <row r="326" spans="1:83" x14ac:dyDescent="0.1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</row>
    <row r="327" spans="1:83" x14ac:dyDescent="0.1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</row>
    <row r="328" spans="1:83" x14ac:dyDescent="0.1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</row>
    <row r="329" spans="1:83" x14ac:dyDescent="0.1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</row>
    <row r="330" spans="1:83" x14ac:dyDescent="0.1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</row>
    <row r="331" spans="1:83" x14ac:dyDescent="0.1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</row>
    <row r="332" spans="1:83" x14ac:dyDescent="0.1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</row>
    <row r="333" spans="1:83" x14ac:dyDescent="0.1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</row>
    <row r="334" spans="1:83" x14ac:dyDescent="0.1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</row>
    <row r="335" spans="1:83" x14ac:dyDescent="0.1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</row>
    <row r="336" spans="1:83" ht="28.5" x14ac:dyDescent="0.15">
      <c r="A336" s="30"/>
      <c r="B336" s="93" t="s">
        <v>39</v>
      </c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</row>
    <row r="337" spans="1:83" x14ac:dyDescent="0.1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</row>
    <row r="338" spans="1:83" x14ac:dyDescent="0.1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</row>
    <row r="339" spans="1:83" x14ac:dyDescent="0.1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</row>
    <row r="340" spans="1:83" x14ac:dyDescent="0.1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</row>
    <row r="341" spans="1:83" x14ac:dyDescent="0.1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</row>
    <row r="342" spans="1:83" x14ac:dyDescent="0.1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</row>
    <row r="343" spans="1:83" x14ac:dyDescent="0.1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</row>
    <row r="344" spans="1:83" x14ac:dyDescent="0.1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</row>
    <row r="345" spans="1:83" x14ac:dyDescent="0.1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</row>
    <row r="346" spans="1:83" x14ac:dyDescent="0.1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</row>
    <row r="347" spans="1:83" x14ac:dyDescent="0.1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</row>
    <row r="348" spans="1:83" x14ac:dyDescent="0.1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</row>
    <row r="349" spans="1:83" x14ac:dyDescent="0.1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</row>
    <row r="350" spans="1:83" x14ac:dyDescent="0.1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</row>
    <row r="351" spans="1:83" x14ac:dyDescent="0.1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</row>
    <row r="352" spans="1:83" x14ac:dyDescent="0.1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</row>
    <row r="353" spans="1:83" x14ac:dyDescent="0.1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</row>
    <row r="354" spans="1:83" x14ac:dyDescent="0.1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</row>
    <row r="355" spans="1:83" x14ac:dyDescent="0.1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</row>
    <row r="356" spans="1:83" x14ac:dyDescent="0.1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</row>
    <row r="357" spans="1:83" x14ac:dyDescent="0.1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</row>
    <row r="358" spans="1:83" x14ac:dyDescent="0.1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</row>
    <row r="359" spans="1:83" x14ac:dyDescent="0.1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</row>
    <row r="360" spans="1:83" x14ac:dyDescent="0.1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</row>
    <row r="361" spans="1:83" x14ac:dyDescent="0.1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</row>
    <row r="362" spans="1:83" x14ac:dyDescent="0.1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</row>
    <row r="363" spans="1:83" x14ac:dyDescent="0.1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</row>
    <row r="364" spans="1:83" x14ac:dyDescent="0.1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</row>
    <row r="365" spans="1:83" ht="13.5" customHeight="1" x14ac:dyDescent="0.1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</row>
    <row r="366" spans="1:83" ht="13.5" customHeight="1" x14ac:dyDescent="0.1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</row>
    <row r="367" spans="1:83" ht="13.5" customHeight="1" x14ac:dyDescent="0.1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</row>
    <row r="368" spans="1:83" x14ac:dyDescent="0.1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</row>
    <row r="369" spans="1:83" ht="13.5" customHeight="1" x14ac:dyDescent="0.1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</row>
    <row r="370" spans="1:83" ht="13.5" customHeight="1" x14ac:dyDescent="0.1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</row>
    <row r="371" spans="1:83" x14ac:dyDescent="0.1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</row>
    <row r="372" spans="1:83" ht="13.5" customHeight="1" x14ac:dyDescent="0.1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</row>
    <row r="373" spans="1:83" ht="13.5" customHeight="1" x14ac:dyDescent="0.1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</row>
    <row r="374" spans="1:83" ht="13.5" customHeight="1" x14ac:dyDescent="0.1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</row>
    <row r="375" spans="1:83" ht="13.5" customHeight="1" x14ac:dyDescent="0.1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</row>
    <row r="376" spans="1:83" ht="13.5" customHeight="1" x14ac:dyDescent="0.1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</row>
    <row r="377" spans="1:83" ht="13.5" customHeight="1" x14ac:dyDescent="0.1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</row>
    <row r="378" spans="1:83" x14ac:dyDescent="0.1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</row>
    <row r="379" spans="1:83" ht="13.5" customHeight="1" x14ac:dyDescent="0.1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</row>
    <row r="380" spans="1:83" ht="13.5" customHeight="1" x14ac:dyDescent="0.1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</row>
    <row r="381" spans="1:83" ht="13.5" customHeight="1" x14ac:dyDescent="0.1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</row>
    <row r="382" spans="1:83" ht="13.5" customHeight="1" x14ac:dyDescent="0.1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</row>
    <row r="383" spans="1:83" ht="13.5" customHeight="1" x14ac:dyDescent="0.1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</row>
    <row r="384" spans="1:83" ht="13.5" customHeight="1" x14ac:dyDescent="0.1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</row>
    <row r="385" spans="1:83" ht="13.5" customHeight="1" x14ac:dyDescent="0.1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</row>
    <row r="386" spans="1:83" ht="13.5" customHeight="1" x14ac:dyDescent="0.1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</row>
  </sheetData>
  <sheetProtection algorithmName="SHA-512" hashValue="dIMFp/3BkS+q577tKEgL79BVIJWoTabxzezR4EDrkyoEj+OlogTexFkXsm8MQxpaCY22itOsUNcm01jSxGLi3g==" saltValue="dvhiBPpPhMhdmPMGsQ6KTA==" spinCount="100000" sheet="1" objects="1" scenarios="1" selectLockedCells="1" selectUnlockedCells="1"/>
  <mergeCells count="350">
    <mergeCell ref="BS79:BS81"/>
    <mergeCell ref="BT79:CG81"/>
    <mergeCell ref="C246:R246"/>
    <mergeCell ref="BM19:BN19"/>
    <mergeCell ref="BP19:BQ19"/>
    <mergeCell ref="C20:BS20"/>
    <mergeCell ref="C21:BS21"/>
    <mergeCell ref="C22:BS22"/>
    <mergeCell ref="BI17:BJ17"/>
    <mergeCell ref="BK17:BL17"/>
    <mergeCell ref="BM17:BN17"/>
    <mergeCell ref="BO17:BP17"/>
    <mergeCell ref="BE17:BH17"/>
    <mergeCell ref="AB18:AS19"/>
    <mergeCell ref="BD18:BJ18"/>
    <mergeCell ref="BK18:BR18"/>
    <mergeCell ref="C30:J31"/>
    <mergeCell ref="K30:AM31"/>
    <mergeCell ref="AU30:AZ33"/>
    <mergeCell ref="BA30:BM33"/>
    <mergeCell ref="BN30:BQ33"/>
    <mergeCell ref="C32:J33"/>
    <mergeCell ref="K32:AM33"/>
    <mergeCell ref="C24:J25"/>
    <mergeCell ref="K24:AM25"/>
    <mergeCell ref="C26:J27"/>
    <mergeCell ref="K26:AM27"/>
    <mergeCell ref="C28:J29"/>
    <mergeCell ref="K28:AM29"/>
    <mergeCell ref="C49:E51"/>
    <mergeCell ref="F49:R51"/>
    <mergeCell ref="U49:AN51"/>
    <mergeCell ref="AO49:AQ51"/>
    <mergeCell ref="C36:BR38"/>
    <mergeCell ref="C40:E42"/>
    <mergeCell ref="F40:R42"/>
    <mergeCell ref="U40:AN42"/>
    <mergeCell ref="AO40:AQ42"/>
    <mergeCell ref="F43:H45"/>
    <mergeCell ref="I43:R45"/>
    <mergeCell ref="U43:AN45"/>
    <mergeCell ref="AO43:AQ45"/>
    <mergeCell ref="AU40:AW42"/>
    <mergeCell ref="AX40:BG42"/>
    <mergeCell ref="BH40:BO42"/>
    <mergeCell ref="BP40:BR42"/>
    <mergeCell ref="F52:H54"/>
    <mergeCell ref="I52:R54"/>
    <mergeCell ref="U52:AN54"/>
    <mergeCell ref="AO52:AQ54"/>
    <mergeCell ref="F55:H57"/>
    <mergeCell ref="I55:R57"/>
    <mergeCell ref="U55:AN57"/>
    <mergeCell ref="AO55:AQ57"/>
    <mergeCell ref="F46:H48"/>
    <mergeCell ref="I46:R48"/>
    <mergeCell ref="U46:AN48"/>
    <mergeCell ref="AO46:AQ48"/>
    <mergeCell ref="U59:AN59"/>
    <mergeCell ref="C60:BR62"/>
    <mergeCell ref="T64:AR65"/>
    <mergeCell ref="AT64:BR65"/>
    <mergeCell ref="C67:E69"/>
    <mergeCell ref="F67:R69"/>
    <mergeCell ref="U67:AN69"/>
    <mergeCell ref="AO67:AQ69"/>
    <mergeCell ref="AU67:BN69"/>
    <mergeCell ref="BO67:BQ69"/>
    <mergeCell ref="C73:E75"/>
    <mergeCell ref="F73:R75"/>
    <mergeCell ref="U73:AN75"/>
    <mergeCell ref="AO73:AQ75"/>
    <mergeCell ref="AU73:BN75"/>
    <mergeCell ref="BO73:BQ75"/>
    <mergeCell ref="C70:E72"/>
    <mergeCell ref="F70:R72"/>
    <mergeCell ref="U70:AN72"/>
    <mergeCell ref="AO70:AQ72"/>
    <mergeCell ref="AU70:BN72"/>
    <mergeCell ref="BO70:BQ72"/>
    <mergeCell ref="BS76:BS78"/>
    <mergeCell ref="BT76:CE78"/>
    <mergeCell ref="C85:E87"/>
    <mergeCell ref="F85:R87"/>
    <mergeCell ref="U85:AN87"/>
    <mergeCell ref="AO85:AQ87"/>
    <mergeCell ref="AU85:BN87"/>
    <mergeCell ref="BO85:BQ87"/>
    <mergeCell ref="C76:E78"/>
    <mergeCell ref="F76:R78"/>
    <mergeCell ref="U76:AN78"/>
    <mergeCell ref="AO76:AQ78"/>
    <mergeCell ref="AU76:BN78"/>
    <mergeCell ref="BO76:BQ78"/>
    <mergeCell ref="C79:E81"/>
    <mergeCell ref="F79:H81"/>
    <mergeCell ref="I79:R81"/>
    <mergeCell ref="U79:AN81"/>
    <mergeCell ref="AO79:AQ81"/>
    <mergeCell ref="AU79:BN81"/>
    <mergeCell ref="BO79:BQ81"/>
    <mergeCell ref="C82:E84"/>
    <mergeCell ref="F82:H84"/>
    <mergeCell ref="I82:R84"/>
    <mergeCell ref="BO101:BQ103"/>
    <mergeCell ref="C104:E106"/>
    <mergeCell ref="F104:R106"/>
    <mergeCell ref="U104:AN106"/>
    <mergeCell ref="AO104:AQ106"/>
    <mergeCell ref="AU104:BN106"/>
    <mergeCell ref="BO104:BQ106"/>
    <mergeCell ref="BS88:BS90"/>
    <mergeCell ref="BT88:CE90"/>
    <mergeCell ref="C94:BR96"/>
    <mergeCell ref="T98:AR99"/>
    <mergeCell ref="AT98:BR99"/>
    <mergeCell ref="C101:E103"/>
    <mergeCell ref="F101:R103"/>
    <mergeCell ref="U101:AN103"/>
    <mergeCell ref="AO101:AQ103"/>
    <mergeCell ref="AU101:BN103"/>
    <mergeCell ref="C88:E90"/>
    <mergeCell ref="F88:R90"/>
    <mergeCell ref="U88:AN90"/>
    <mergeCell ref="AO88:AQ90"/>
    <mergeCell ref="AU88:BN90"/>
    <mergeCell ref="BO88:BQ90"/>
    <mergeCell ref="BO108:BQ110"/>
    <mergeCell ref="C111:E113"/>
    <mergeCell ref="F111:R113"/>
    <mergeCell ref="U111:AN113"/>
    <mergeCell ref="AO111:AQ113"/>
    <mergeCell ref="AU111:BN113"/>
    <mergeCell ref="BO111:BQ113"/>
    <mergeCell ref="U107:AN107"/>
    <mergeCell ref="AU107:BN107"/>
    <mergeCell ref="C108:E110"/>
    <mergeCell ref="F108:R110"/>
    <mergeCell ref="U108:AN110"/>
    <mergeCell ref="AO108:AQ110"/>
    <mergeCell ref="AU108:BN110"/>
    <mergeCell ref="BS114:BS116"/>
    <mergeCell ref="BT114:CE116"/>
    <mergeCell ref="C117:E119"/>
    <mergeCell ref="F117:R119"/>
    <mergeCell ref="U117:AN119"/>
    <mergeCell ref="AO117:AQ119"/>
    <mergeCell ref="AU117:BN119"/>
    <mergeCell ref="BO117:BQ119"/>
    <mergeCell ref="C114:E116"/>
    <mergeCell ref="F114:R116"/>
    <mergeCell ref="U114:AN116"/>
    <mergeCell ref="AO114:AQ116"/>
    <mergeCell ref="AU114:BN116"/>
    <mergeCell ref="BO114:BQ116"/>
    <mergeCell ref="BS120:BS122"/>
    <mergeCell ref="BT120:CE122"/>
    <mergeCell ref="U124:AN124"/>
    <mergeCell ref="AO124:AQ124"/>
    <mergeCell ref="AU124:BN124"/>
    <mergeCell ref="BO124:BQ124"/>
    <mergeCell ref="C120:E122"/>
    <mergeCell ref="F120:R122"/>
    <mergeCell ref="U120:AN122"/>
    <mergeCell ref="AO120:AQ122"/>
    <mergeCell ref="AU120:BN122"/>
    <mergeCell ref="BO120:BQ122"/>
    <mergeCell ref="C124:R124"/>
    <mergeCell ref="BM141:BN141"/>
    <mergeCell ref="BP141:BQ141"/>
    <mergeCell ref="C142:BS142"/>
    <mergeCell ref="C143:BS143"/>
    <mergeCell ref="U126:AN126"/>
    <mergeCell ref="AU126:BN126"/>
    <mergeCell ref="BM130:BQ134"/>
    <mergeCell ref="AY133:BK134"/>
    <mergeCell ref="BI139:BJ139"/>
    <mergeCell ref="BK139:BL139"/>
    <mergeCell ref="BM139:BN139"/>
    <mergeCell ref="BO139:BP139"/>
    <mergeCell ref="BE139:BH139"/>
    <mergeCell ref="AB140:AS141"/>
    <mergeCell ref="BD140:BJ140"/>
    <mergeCell ref="BK140:BR140"/>
    <mergeCell ref="C152:J153"/>
    <mergeCell ref="K152:AM153"/>
    <mergeCell ref="AU152:AZ155"/>
    <mergeCell ref="BA152:BM155"/>
    <mergeCell ref="BN152:BQ155"/>
    <mergeCell ref="C154:J155"/>
    <mergeCell ref="K154:AM155"/>
    <mergeCell ref="C144:BS144"/>
    <mergeCell ref="C146:J147"/>
    <mergeCell ref="K146:AM147"/>
    <mergeCell ref="C148:J149"/>
    <mergeCell ref="K148:AM149"/>
    <mergeCell ref="C150:J151"/>
    <mergeCell ref="K150:AM151"/>
    <mergeCell ref="C171:E173"/>
    <mergeCell ref="F171:R173"/>
    <mergeCell ref="U171:AN173"/>
    <mergeCell ref="AO171:AQ173"/>
    <mergeCell ref="C158:BR160"/>
    <mergeCell ref="C162:E164"/>
    <mergeCell ref="F162:R164"/>
    <mergeCell ref="U162:AN164"/>
    <mergeCell ref="AO162:AQ164"/>
    <mergeCell ref="F165:H167"/>
    <mergeCell ref="I165:R167"/>
    <mergeCell ref="U165:AN167"/>
    <mergeCell ref="AO165:AQ167"/>
    <mergeCell ref="F174:H176"/>
    <mergeCell ref="I174:R176"/>
    <mergeCell ref="U174:AN176"/>
    <mergeCell ref="AO174:AQ176"/>
    <mergeCell ref="F177:H179"/>
    <mergeCell ref="I177:R179"/>
    <mergeCell ref="U177:AN179"/>
    <mergeCell ref="AO177:AQ179"/>
    <mergeCell ref="F168:H170"/>
    <mergeCell ref="I168:R170"/>
    <mergeCell ref="U168:AN170"/>
    <mergeCell ref="AO168:AQ170"/>
    <mergeCell ref="BO195:BQ197"/>
    <mergeCell ref="C192:E194"/>
    <mergeCell ref="F192:R194"/>
    <mergeCell ref="U192:AN194"/>
    <mergeCell ref="AO192:AQ194"/>
    <mergeCell ref="AU192:BN194"/>
    <mergeCell ref="BO192:BQ194"/>
    <mergeCell ref="U181:AN181"/>
    <mergeCell ref="C182:BR184"/>
    <mergeCell ref="T186:AR187"/>
    <mergeCell ref="AT186:BR187"/>
    <mergeCell ref="C189:E191"/>
    <mergeCell ref="F189:R191"/>
    <mergeCell ref="U189:AN191"/>
    <mergeCell ref="AO189:AQ191"/>
    <mergeCell ref="AU189:BN191"/>
    <mergeCell ref="BO189:BQ191"/>
    <mergeCell ref="C207:E209"/>
    <mergeCell ref="F207:R209"/>
    <mergeCell ref="U207:AN209"/>
    <mergeCell ref="AO207:AQ209"/>
    <mergeCell ref="AU207:BN209"/>
    <mergeCell ref="BO207:BQ209"/>
    <mergeCell ref="C198:E200"/>
    <mergeCell ref="F198:R200"/>
    <mergeCell ref="U198:AN200"/>
    <mergeCell ref="AO198:AQ200"/>
    <mergeCell ref="AU198:BN200"/>
    <mergeCell ref="BO198:BQ200"/>
    <mergeCell ref="C204:E206"/>
    <mergeCell ref="F204:H206"/>
    <mergeCell ref="I204:R206"/>
    <mergeCell ref="U204:AN206"/>
    <mergeCell ref="AO204:AQ206"/>
    <mergeCell ref="AU204:BN206"/>
    <mergeCell ref="BO204:BQ206"/>
    <mergeCell ref="BO223:BQ225"/>
    <mergeCell ref="C226:E228"/>
    <mergeCell ref="F226:R228"/>
    <mergeCell ref="U226:AN228"/>
    <mergeCell ref="AO226:AQ228"/>
    <mergeCell ref="AU226:BN228"/>
    <mergeCell ref="BO226:BQ228"/>
    <mergeCell ref="BS210:BS212"/>
    <mergeCell ref="BT210:CE212"/>
    <mergeCell ref="C216:BR218"/>
    <mergeCell ref="T220:AR221"/>
    <mergeCell ref="AT220:BR221"/>
    <mergeCell ref="C223:E225"/>
    <mergeCell ref="F223:R225"/>
    <mergeCell ref="U223:AN225"/>
    <mergeCell ref="AO223:AQ225"/>
    <mergeCell ref="AU223:BN225"/>
    <mergeCell ref="C210:E212"/>
    <mergeCell ref="F210:R212"/>
    <mergeCell ref="U210:AN212"/>
    <mergeCell ref="AO210:AQ212"/>
    <mergeCell ref="AU210:BN212"/>
    <mergeCell ref="BO210:BQ212"/>
    <mergeCell ref="BO230:BQ232"/>
    <mergeCell ref="C233:E235"/>
    <mergeCell ref="F233:R235"/>
    <mergeCell ref="U233:AN235"/>
    <mergeCell ref="AO233:AQ235"/>
    <mergeCell ref="AU233:BN235"/>
    <mergeCell ref="BO233:BQ235"/>
    <mergeCell ref="U229:AN229"/>
    <mergeCell ref="AU229:BN229"/>
    <mergeCell ref="C230:E232"/>
    <mergeCell ref="F230:R232"/>
    <mergeCell ref="U230:AN232"/>
    <mergeCell ref="AO230:AQ232"/>
    <mergeCell ref="AU230:BN232"/>
    <mergeCell ref="C242:E244"/>
    <mergeCell ref="F242:R244"/>
    <mergeCell ref="U242:AN244"/>
    <mergeCell ref="AO242:AQ244"/>
    <mergeCell ref="AU242:BN244"/>
    <mergeCell ref="BO242:BQ244"/>
    <mergeCell ref="BS236:BS238"/>
    <mergeCell ref="BT236:CE238"/>
    <mergeCell ref="C239:E241"/>
    <mergeCell ref="F239:R241"/>
    <mergeCell ref="U239:AN241"/>
    <mergeCell ref="AO239:AQ241"/>
    <mergeCell ref="AU239:BN241"/>
    <mergeCell ref="BO239:BQ241"/>
    <mergeCell ref="C236:E238"/>
    <mergeCell ref="F236:R238"/>
    <mergeCell ref="U236:AN238"/>
    <mergeCell ref="AO236:AQ238"/>
    <mergeCell ref="AU236:BN238"/>
    <mergeCell ref="BO236:BQ238"/>
    <mergeCell ref="U248:AN248"/>
    <mergeCell ref="AU248:BN248"/>
    <mergeCell ref="BM252:BQ256"/>
    <mergeCell ref="AY255:BK256"/>
    <mergeCell ref="BS242:BS244"/>
    <mergeCell ref="BT242:CE244"/>
    <mergeCell ref="U246:AN246"/>
    <mergeCell ref="AO246:AQ246"/>
    <mergeCell ref="AU246:BN246"/>
    <mergeCell ref="BO246:BQ246"/>
    <mergeCell ref="U82:AN84"/>
    <mergeCell ref="AO82:AQ84"/>
    <mergeCell ref="AU82:BN84"/>
    <mergeCell ref="BO82:BQ84"/>
    <mergeCell ref="BS82:BS84"/>
    <mergeCell ref="BT82:CG84"/>
    <mergeCell ref="C201:E203"/>
    <mergeCell ref="F201:H203"/>
    <mergeCell ref="I201:R203"/>
    <mergeCell ref="U201:AN203"/>
    <mergeCell ref="AO201:AQ203"/>
    <mergeCell ref="AU201:BN203"/>
    <mergeCell ref="BO201:BQ203"/>
    <mergeCell ref="AU162:AW164"/>
    <mergeCell ref="AX162:BG164"/>
    <mergeCell ref="BH162:BO164"/>
    <mergeCell ref="BP162:BR164"/>
    <mergeCell ref="BS198:BS200"/>
    <mergeCell ref="BT198:CE200"/>
    <mergeCell ref="C195:E197"/>
    <mergeCell ref="F195:R197"/>
    <mergeCell ref="U195:AN197"/>
    <mergeCell ref="AO195:AQ197"/>
    <mergeCell ref="AU195:BN197"/>
  </mergeCells>
  <phoneticPr fontId="1"/>
  <conditionalFormatting sqref="B60:BR78 B85:BR91 B79:B84">
    <cfRule type="expression" dxfId="99" priority="23">
      <formula>$U$59="料率"</formula>
    </cfRule>
  </conditionalFormatting>
  <conditionalFormatting sqref="C94:BR106 C107:U107 BO107:BR107 AO107:AU107 C125:BR125 S124:AO124 AR124:BN124 BR124 C108:BR123">
    <cfRule type="expression" dxfId="98" priority="22">
      <formula>$U$59="積算"</formula>
    </cfRule>
  </conditionalFormatting>
  <conditionalFormatting sqref="BO124">
    <cfRule type="expression" dxfId="97" priority="21">
      <formula>$U$59="積算"</formula>
    </cfRule>
  </conditionalFormatting>
  <conditionalFormatting sqref="B182:BR197 B210:BR213 B201:B206 B208:T209 AO209:BR209 B198:T199 AO198:BR199 U198:AN209 AO201:AQ206 AO200:AR200 AT200:BR200 AO207:AR208 AT207:BR208 AS200:AS208 B200:R200 T200 B207:R207 T207 S200:S207 AU201:BR206">
    <cfRule type="expression" dxfId="96" priority="20">
      <formula>$U$59="料率"</formula>
    </cfRule>
  </conditionalFormatting>
  <conditionalFormatting sqref="C216:BR218">
    <cfRule type="expression" dxfId="95" priority="19">
      <formula>$U$59="積算"</formula>
    </cfRule>
  </conditionalFormatting>
  <conditionalFormatting sqref="C220:S235 T229:U229 BO229:BR229 AO229:AU229 BR246 T230:BR245 C247:BR247 S246:AO246 AR246:BO246 C239:S245 C236:E238 S236:S238">
    <cfRule type="expression" dxfId="94" priority="14">
      <formula>$T$45="積算"</formula>
    </cfRule>
  </conditionalFormatting>
  <conditionalFormatting sqref="C219:BR219">
    <cfRule type="expression" dxfId="93" priority="17">
      <formula>$T$45="積算"</formula>
    </cfRule>
  </conditionalFormatting>
  <conditionalFormatting sqref="T220:BR228">
    <cfRule type="expression" dxfId="92" priority="15">
      <formula>$T$45="積算"</formula>
    </cfRule>
  </conditionalFormatting>
  <conditionalFormatting sqref="C246">
    <cfRule type="expression" dxfId="91" priority="12">
      <formula>$T$44="積算"</formula>
    </cfRule>
  </conditionalFormatting>
  <conditionalFormatting sqref="C124">
    <cfRule type="expression" dxfId="90" priority="11">
      <formula>$T$44="積算"</formula>
    </cfRule>
  </conditionalFormatting>
  <conditionalFormatting sqref="AX40">
    <cfRule type="expression" dxfId="89" priority="10">
      <formula>$T$44="料率"</formula>
    </cfRule>
  </conditionalFormatting>
  <conditionalFormatting sqref="S79:U79 S80:T84 U82 AO79:AT84 BO79:BR84">
    <cfRule type="expression" dxfId="88" priority="9">
      <formula>$T$44="料率"</formula>
    </cfRule>
  </conditionalFormatting>
  <conditionalFormatting sqref="C79:E84">
    <cfRule type="expression" dxfId="87" priority="8">
      <formula>$T$44="料率"</formula>
    </cfRule>
  </conditionalFormatting>
  <conditionalFormatting sqref="T201:T206 AR201:AR206 AT201:AT206">
    <cfRule type="expression" dxfId="86" priority="7">
      <formula>$T$44="料率"</formula>
    </cfRule>
  </conditionalFormatting>
  <conditionalFormatting sqref="C201:E206">
    <cfRule type="expression" dxfId="85" priority="6">
      <formula>$T$44="料率"</formula>
    </cfRule>
  </conditionalFormatting>
  <conditionalFormatting sqref="AX162">
    <cfRule type="expression" dxfId="84" priority="5">
      <formula>$T$44="料率"</formula>
    </cfRule>
  </conditionalFormatting>
  <conditionalFormatting sqref="AU79">
    <cfRule type="expression" dxfId="83" priority="3">
      <formula>$T$44="料率"</formula>
    </cfRule>
  </conditionalFormatting>
  <conditionalFormatting sqref="AU82">
    <cfRule type="expression" dxfId="82" priority="2">
      <formula>$T$44="料率"</formula>
    </cfRule>
  </conditionalFormatting>
  <conditionalFormatting sqref="F236:R238">
    <cfRule type="expression" dxfId="81" priority="1">
      <formula>$U$59="積算"</formula>
    </cfRule>
  </conditionalFormatting>
  <dataValidations count="8">
    <dataValidation type="whole" allowBlank="1" showInputMessage="1" showErrorMessage="1" sqref="U43:AN48 U52:AN57 U165:AN170 U174:AN179" xr:uid="{00000000-0002-0000-0100-000000000000}">
      <formula1>0</formula1>
      <formula2>9999999999</formula2>
    </dataValidation>
    <dataValidation type="list" showInputMessage="1" showErrorMessage="1" sqref="U59 U181" xr:uid="{00000000-0002-0000-0100-000001000000}">
      <formula1>"積算,料率,"</formula1>
    </dataValidation>
    <dataValidation type="custom" allowBlank="1" showInputMessage="1" showErrorMessage="1" sqref="AQ59 AQ181" xr:uid="{00000000-0002-0000-0100-000002000000}">
      <formula1>"if(R43=""料率"","""")"</formula1>
    </dataValidation>
    <dataValidation type="custom" showInputMessage="1" showErrorMessage="1" errorTitle="計算方法" error="計算方法で「積算」が選択されていません。" sqref="U85:BN90 U67:BN78 AO201:AQ206 U189:AN212 AO189:AR200 AT189:BN200 AO207:AR212 AT207:BN212 AS189:AS212 AU201:BN206" xr:uid="{00000000-0002-0000-0100-000003000000}">
      <formula1>$U$59="積算"</formula1>
    </dataValidation>
    <dataValidation type="custom" showInputMessage="1" showErrorMessage="1" errorTitle="計算方法" error="計算方法が「積算」を選択されています。①の表に入力してください。" sqref="U125:BN125 U247:BN247" xr:uid="{00000000-0002-0000-0100-000004000000}">
      <formula1>U89="料率"</formula1>
    </dataValidation>
    <dataValidation type="custom" showInputMessage="1" showErrorMessage="1" errorTitle="計算方法" error="計算方法で「料率」が選択されていません。" sqref="AP101:AQ123 AR101:BN124 BO124 U101:AO124" xr:uid="{00000000-0002-0000-0100-000005000000}">
      <formula1>$U$59="料率"</formula1>
    </dataValidation>
    <dataValidation type="custom" showInputMessage="1" showErrorMessage="1" errorTitle="計算方法" error="計算方法で「料率」が選択されていません。" sqref="AP223:AQ245 AR223:BN246 BO246 U223:AO246" xr:uid="{00000000-0002-0000-0100-000006000000}">
      <formula1>$T$45="料率"</formula1>
    </dataValidation>
    <dataValidation type="custom" showInputMessage="1" showErrorMessage="1" errorTitle="計算方法" error="計算方法で「積算」が選択されていません。" sqref="U79 U82 AR201:AR206 AT201:AT206 AO79:AT84" xr:uid="{3F9E3319-E73D-49E0-A2D8-5E195FB8D218}">
      <formula1>$T$44="積算"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fitToHeight="3" orientation="portrait" r:id="rId1"/>
  <rowBreaks count="2" manualBreakCount="2">
    <brk id="135" max="71" man="1"/>
    <brk id="257" max="7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</sheetPr>
  <dimension ref="A1:DB108"/>
  <sheetViews>
    <sheetView showGridLines="0" view="pageBreakPreview" zoomScale="50" zoomScaleNormal="55" zoomScaleSheetLayoutView="50" workbookViewId="0">
      <selection activeCell="BJ2" sqref="BJ2:BK2"/>
    </sheetView>
  </sheetViews>
  <sheetFormatPr defaultRowHeight="13.5" x14ac:dyDescent="0.15"/>
  <cols>
    <col min="1" max="69" width="2.625" customWidth="1"/>
    <col min="70" max="70" width="7.125" bestFit="1" customWidth="1"/>
    <col min="71" max="71" width="2.5" customWidth="1"/>
    <col min="77" max="77" width="9" customWidth="1"/>
  </cols>
  <sheetData>
    <row r="1" spans="1:75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112"/>
      <c r="BQ1" s="30"/>
      <c r="BR1" s="30"/>
      <c r="BT1" s="1"/>
      <c r="BU1" s="1"/>
      <c r="BV1" s="794"/>
      <c r="BW1" s="794"/>
    </row>
    <row r="2" spans="1:75" s="4" customFormat="1" ht="21" x14ac:dyDescent="0.15">
      <c r="A2" s="24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5" t="s">
        <v>114</v>
      </c>
      <c r="BC2" s="116"/>
      <c r="BD2" s="791">
        <v>2022</v>
      </c>
      <c r="BE2" s="791"/>
      <c r="BF2" s="791"/>
      <c r="BG2" s="791"/>
      <c r="BH2" s="795" t="s">
        <v>1</v>
      </c>
      <c r="BI2" s="795"/>
      <c r="BJ2" s="796"/>
      <c r="BK2" s="796"/>
      <c r="BL2" s="795" t="s">
        <v>3</v>
      </c>
      <c r="BM2" s="795"/>
      <c r="BN2" s="796"/>
      <c r="BO2" s="796"/>
      <c r="BP2" s="114" t="s">
        <v>4</v>
      </c>
      <c r="BQ2" s="24"/>
      <c r="BR2" s="114"/>
    </row>
    <row r="3" spans="1:75" s="4" customFormat="1" ht="21" x14ac:dyDescent="0.15">
      <c r="A3" s="24"/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797"/>
      <c r="BK3" s="797"/>
      <c r="BL3" s="797"/>
      <c r="BM3" s="797"/>
      <c r="BN3" s="797"/>
      <c r="BO3" s="797"/>
      <c r="BP3" s="797"/>
      <c r="BQ3" s="797"/>
      <c r="BR3" s="114"/>
    </row>
    <row r="4" spans="1:75" s="4" customFormat="1" ht="21" x14ac:dyDescent="0.15">
      <c r="A4" s="24"/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24"/>
      <c r="BE4" s="24"/>
      <c r="BF4" s="24"/>
      <c r="BG4" s="24"/>
      <c r="BH4" s="115"/>
      <c r="BI4" s="23"/>
      <c r="BJ4" s="23"/>
      <c r="BK4" s="24" t="s">
        <v>40</v>
      </c>
      <c r="BL4" s="804">
        <v>1</v>
      </c>
      <c r="BM4" s="804"/>
      <c r="BN4" s="108" t="s">
        <v>41</v>
      </c>
      <c r="BO4" s="804" t="str">
        <f>IF(J15="","",J15)</f>
        <v>　</v>
      </c>
      <c r="BP4" s="804"/>
      <c r="BQ4" s="24" t="s">
        <v>42</v>
      </c>
      <c r="BR4" s="114"/>
    </row>
    <row r="5" spans="1:75" s="2" customFormat="1" ht="66.75" customHeight="1" x14ac:dyDescent="0.15">
      <c r="A5" s="45"/>
      <c r="B5" s="805" t="s">
        <v>0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5"/>
    </row>
    <row r="6" spans="1:75" x14ac:dyDescent="0.1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</row>
    <row r="7" spans="1:75" s="3" customFormat="1" ht="24" x14ac:dyDescent="0.15">
      <c r="A7" s="52"/>
      <c r="B7" s="806" t="s">
        <v>103</v>
      </c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1:75" s="5" customFormat="1" ht="17.25" x14ac:dyDescent="0.15">
      <c r="A8" s="55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5" s="5" customFormat="1" ht="17.25" x14ac:dyDescent="0.15">
      <c r="A9" s="30"/>
      <c r="B9" s="324" t="s">
        <v>9</v>
      </c>
      <c r="C9" s="324"/>
      <c r="D9" s="324"/>
      <c r="E9" s="324"/>
      <c r="F9" s="324"/>
      <c r="G9" s="324"/>
      <c r="H9" s="324"/>
      <c r="I9" s="324"/>
      <c r="J9" s="808" t="s">
        <v>134</v>
      </c>
      <c r="K9" s="809"/>
      <c r="L9" s="809"/>
      <c r="M9" s="809"/>
      <c r="N9" s="809"/>
      <c r="O9" s="809"/>
      <c r="P9" s="809"/>
      <c r="Q9" s="809"/>
      <c r="R9" s="809"/>
      <c r="S9" s="809"/>
      <c r="T9" s="809"/>
      <c r="U9" s="809"/>
      <c r="V9" s="809"/>
      <c r="W9" s="809"/>
      <c r="X9" s="809"/>
      <c r="Y9" s="809"/>
      <c r="Z9" s="809"/>
      <c r="AA9" s="809"/>
      <c r="AB9" s="809"/>
      <c r="AC9" s="809"/>
      <c r="AD9" s="809"/>
      <c r="AE9" s="809"/>
      <c r="AF9" s="809"/>
      <c r="AG9" s="809"/>
      <c r="AH9" s="809"/>
      <c r="AI9" s="810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</row>
    <row r="10" spans="1:75" s="5" customFormat="1" ht="17.25" x14ac:dyDescent="0.15">
      <c r="A10" s="55"/>
      <c r="B10" s="324"/>
      <c r="C10" s="324"/>
      <c r="D10" s="324"/>
      <c r="E10" s="324"/>
      <c r="F10" s="324"/>
      <c r="G10" s="324"/>
      <c r="H10" s="324"/>
      <c r="I10" s="324"/>
      <c r="J10" s="811"/>
      <c r="K10" s="812"/>
      <c r="L10" s="812"/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2"/>
      <c r="Z10" s="812"/>
      <c r="AA10" s="812"/>
      <c r="AB10" s="812"/>
      <c r="AC10" s="812"/>
      <c r="AD10" s="812"/>
      <c r="AE10" s="812"/>
      <c r="AF10" s="812"/>
      <c r="AG10" s="812"/>
      <c r="AH10" s="812"/>
      <c r="AI10" s="813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</row>
    <row r="11" spans="1:75" ht="17.25" x14ac:dyDescent="0.15">
      <c r="A11" s="30"/>
      <c r="B11" s="324" t="s">
        <v>11</v>
      </c>
      <c r="C11" s="324"/>
      <c r="D11" s="324"/>
      <c r="E11" s="324"/>
      <c r="F11" s="324"/>
      <c r="G11" s="324"/>
      <c r="H11" s="324"/>
      <c r="I11" s="324"/>
      <c r="J11" s="808" t="s">
        <v>134</v>
      </c>
      <c r="K11" s="809"/>
      <c r="L11" s="809"/>
      <c r="M11" s="809"/>
      <c r="N11" s="809"/>
      <c r="O11" s="809"/>
      <c r="P11" s="809"/>
      <c r="Q11" s="809"/>
      <c r="R11" s="809"/>
      <c r="S11" s="809"/>
      <c r="T11" s="809"/>
      <c r="U11" s="809"/>
      <c r="V11" s="809"/>
      <c r="W11" s="809"/>
      <c r="X11" s="809"/>
      <c r="Y11" s="809"/>
      <c r="Z11" s="809"/>
      <c r="AA11" s="809"/>
      <c r="AB11" s="809"/>
      <c r="AC11" s="809"/>
      <c r="AD11" s="809"/>
      <c r="AE11" s="809"/>
      <c r="AF11" s="809"/>
      <c r="AG11" s="809"/>
      <c r="AH11" s="809"/>
      <c r="AI11" s="810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8"/>
      <c r="BR11" s="30"/>
    </row>
    <row r="12" spans="1:75" ht="17.25" x14ac:dyDescent="0.15">
      <c r="A12" s="30"/>
      <c r="B12" s="324"/>
      <c r="C12" s="324"/>
      <c r="D12" s="324"/>
      <c r="E12" s="324"/>
      <c r="F12" s="324"/>
      <c r="G12" s="324"/>
      <c r="H12" s="324"/>
      <c r="I12" s="324"/>
      <c r="J12" s="811"/>
      <c r="K12" s="812"/>
      <c r="L12" s="812"/>
      <c r="M12" s="812"/>
      <c r="N12" s="812"/>
      <c r="O12" s="812"/>
      <c r="P12" s="812"/>
      <c r="Q12" s="812"/>
      <c r="R12" s="812"/>
      <c r="S12" s="812"/>
      <c r="T12" s="812"/>
      <c r="U12" s="812"/>
      <c r="V12" s="812"/>
      <c r="W12" s="812"/>
      <c r="X12" s="812"/>
      <c r="Y12" s="812"/>
      <c r="Z12" s="812"/>
      <c r="AA12" s="812"/>
      <c r="AB12" s="812"/>
      <c r="AC12" s="812"/>
      <c r="AD12" s="812"/>
      <c r="AE12" s="812"/>
      <c r="AF12" s="812"/>
      <c r="AG12" s="812"/>
      <c r="AH12" s="812"/>
      <c r="AI12" s="813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8"/>
      <c r="BR12" s="30"/>
    </row>
    <row r="13" spans="1:75" ht="17.25" x14ac:dyDescent="0.15">
      <c r="A13" s="30"/>
      <c r="B13" s="324" t="s">
        <v>13</v>
      </c>
      <c r="C13" s="324"/>
      <c r="D13" s="324"/>
      <c r="E13" s="324"/>
      <c r="F13" s="324"/>
      <c r="G13" s="324"/>
      <c r="H13" s="324"/>
      <c r="I13" s="324"/>
      <c r="J13" s="808" t="s">
        <v>134</v>
      </c>
      <c r="K13" s="809"/>
      <c r="L13" s="809"/>
      <c r="M13" s="809"/>
      <c r="N13" s="809"/>
      <c r="O13" s="809"/>
      <c r="P13" s="809"/>
      <c r="Q13" s="809"/>
      <c r="R13" s="809"/>
      <c r="S13" s="809"/>
      <c r="T13" s="809"/>
      <c r="U13" s="809"/>
      <c r="V13" s="809"/>
      <c r="W13" s="809"/>
      <c r="X13" s="809"/>
      <c r="Y13" s="809"/>
      <c r="Z13" s="809"/>
      <c r="AA13" s="809"/>
      <c r="AB13" s="809"/>
      <c r="AC13" s="809"/>
      <c r="AD13" s="809"/>
      <c r="AE13" s="809"/>
      <c r="AF13" s="809"/>
      <c r="AG13" s="809"/>
      <c r="AH13" s="809"/>
      <c r="AI13" s="810"/>
      <c r="AJ13" s="55"/>
      <c r="AK13" s="55"/>
      <c r="AL13" s="55"/>
      <c r="AM13" s="55"/>
      <c r="AN13" s="55"/>
      <c r="AO13" s="55"/>
      <c r="AP13" s="55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5" ht="17.25" x14ac:dyDescent="0.15">
      <c r="A14" s="30"/>
      <c r="B14" s="324"/>
      <c r="C14" s="324"/>
      <c r="D14" s="324"/>
      <c r="E14" s="324"/>
      <c r="F14" s="324"/>
      <c r="G14" s="324"/>
      <c r="H14" s="324"/>
      <c r="I14" s="324"/>
      <c r="J14" s="811"/>
      <c r="K14" s="812"/>
      <c r="L14" s="812"/>
      <c r="M14" s="812"/>
      <c r="N14" s="812"/>
      <c r="O14" s="812"/>
      <c r="P14" s="812"/>
      <c r="Q14" s="812"/>
      <c r="R14" s="812"/>
      <c r="S14" s="812"/>
      <c r="T14" s="812"/>
      <c r="U14" s="812"/>
      <c r="V14" s="812"/>
      <c r="W14" s="812"/>
      <c r="X14" s="812"/>
      <c r="Y14" s="812"/>
      <c r="Z14" s="812"/>
      <c r="AA14" s="812"/>
      <c r="AB14" s="812"/>
      <c r="AC14" s="812"/>
      <c r="AD14" s="812"/>
      <c r="AE14" s="812"/>
      <c r="AF14" s="812"/>
      <c r="AG14" s="812"/>
      <c r="AH14" s="812"/>
      <c r="AI14" s="813"/>
      <c r="AJ14" s="55"/>
      <c r="AK14" s="55"/>
      <c r="AL14" s="55"/>
      <c r="AM14" s="55"/>
      <c r="AN14" s="55"/>
      <c r="AO14" s="55"/>
      <c r="AP14" s="55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5" s="6" customFormat="1" ht="17.25" customHeight="1" x14ac:dyDescent="0.15">
      <c r="A15" s="55"/>
      <c r="B15" s="324" t="s">
        <v>15</v>
      </c>
      <c r="C15" s="324"/>
      <c r="D15" s="324"/>
      <c r="E15" s="324"/>
      <c r="F15" s="324"/>
      <c r="G15" s="324"/>
      <c r="H15" s="324"/>
      <c r="I15" s="324"/>
      <c r="J15" s="808" t="s">
        <v>134</v>
      </c>
      <c r="K15" s="809"/>
      <c r="L15" s="809"/>
      <c r="M15" s="809"/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809"/>
      <c r="AF15" s="809"/>
      <c r="AG15" s="809"/>
      <c r="AH15" s="809"/>
      <c r="AI15" s="810"/>
      <c r="AJ15" s="55"/>
      <c r="AK15" s="55"/>
      <c r="AL15" s="55"/>
      <c r="AM15" s="30"/>
      <c r="AN15" s="30"/>
      <c r="AO15" s="30"/>
      <c r="AP15" s="30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</row>
    <row r="16" spans="1:75" s="6" customFormat="1" ht="17.25" customHeight="1" x14ac:dyDescent="0.15">
      <c r="A16" s="55"/>
      <c r="B16" s="324"/>
      <c r="C16" s="324"/>
      <c r="D16" s="324"/>
      <c r="E16" s="324"/>
      <c r="F16" s="324"/>
      <c r="G16" s="324"/>
      <c r="H16" s="324"/>
      <c r="I16" s="324"/>
      <c r="J16" s="811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3"/>
      <c r="AJ16" s="55"/>
      <c r="AK16" s="55"/>
      <c r="AL16" s="55"/>
      <c r="AM16" s="30"/>
      <c r="AN16" s="30"/>
      <c r="AO16" s="30"/>
      <c r="AP16" s="30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30"/>
    </row>
    <row r="17" spans="1:106" ht="17.25" customHeight="1" x14ac:dyDescent="0.15">
      <c r="A17" s="30"/>
      <c r="B17" s="239" t="s">
        <v>16</v>
      </c>
      <c r="C17" s="240"/>
      <c r="D17" s="240"/>
      <c r="E17" s="240"/>
      <c r="F17" s="240"/>
      <c r="G17" s="240"/>
      <c r="H17" s="240"/>
      <c r="I17" s="241"/>
      <c r="J17" s="820">
        <v>1</v>
      </c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2"/>
      <c r="AJ17" s="55"/>
      <c r="AK17" s="55"/>
      <c r="AL17" s="55"/>
      <c r="AM17" s="55"/>
      <c r="AN17" s="55"/>
      <c r="AO17" s="55"/>
      <c r="AP17" s="55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1:106" ht="18.399999999999999" customHeight="1" x14ac:dyDescent="0.15">
      <c r="A18" s="30"/>
      <c r="B18" s="245"/>
      <c r="C18" s="246"/>
      <c r="D18" s="246"/>
      <c r="E18" s="246"/>
      <c r="F18" s="246"/>
      <c r="G18" s="246"/>
      <c r="H18" s="246"/>
      <c r="I18" s="247"/>
      <c r="J18" s="823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4"/>
      <c r="AG18" s="824"/>
      <c r="AH18" s="824"/>
      <c r="AI18" s="825"/>
      <c r="AJ18" s="55"/>
      <c r="AK18" s="55"/>
      <c r="AL18" s="55"/>
      <c r="AM18" s="55"/>
      <c r="AN18" s="55"/>
      <c r="AO18" s="55"/>
      <c r="AP18" s="55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768" t="str">
        <f>IF(P31&lt;W28,"※1 リース契約期間が最長処分制限期間より短い年数となっています。入力内容に誤りがないか確認願います。","")</f>
        <v/>
      </c>
      <c r="BT18" s="768"/>
      <c r="BU18" s="768"/>
      <c r="BV18" s="768"/>
      <c r="BW18" s="768"/>
      <c r="BX18" s="768"/>
      <c r="BY18" s="768"/>
      <c r="BZ18" s="768"/>
      <c r="CA18" s="768"/>
      <c r="CB18" s="768"/>
      <c r="CC18" s="768"/>
      <c r="CD18" s="768"/>
      <c r="CE18" s="768"/>
      <c r="CF18" s="768"/>
      <c r="CG18" s="767"/>
      <c r="CH18" s="767"/>
      <c r="CI18" s="767"/>
      <c r="CJ18" s="767"/>
      <c r="CK18" s="767"/>
      <c r="CL18" s="107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</row>
    <row r="19" spans="1:106" s="7" customFormat="1" ht="18.399999999999999" customHeight="1" x14ac:dyDescent="0.15">
      <c r="A19" s="18"/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19"/>
      <c r="AN19" s="119"/>
      <c r="AO19" s="119"/>
      <c r="AP19" s="119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768"/>
      <c r="BT19" s="768"/>
      <c r="BU19" s="768"/>
      <c r="BV19" s="768"/>
      <c r="BW19" s="768"/>
      <c r="BX19" s="768"/>
      <c r="BY19" s="768"/>
      <c r="BZ19" s="768"/>
      <c r="CA19" s="768"/>
      <c r="CB19" s="768"/>
      <c r="CC19" s="768"/>
      <c r="CD19" s="768"/>
      <c r="CE19" s="768"/>
      <c r="CF19" s="768"/>
      <c r="CG19" s="767"/>
      <c r="CH19" s="767"/>
      <c r="CI19" s="767"/>
      <c r="CJ19" s="767"/>
      <c r="CK19" s="767"/>
      <c r="CL19" s="107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</row>
    <row r="20" spans="1:106" ht="13.5" customHeight="1" x14ac:dyDescent="0.1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768"/>
      <c r="BT20" s="768"/>
      <c r="BU20" s="768"/>
      <c r="BV20" s="768"/>
      <c r="BW20" s="768"/>
      <c r="BX20" s="768"/>
      <c r="BY20" s="768"/>
      <c r="BZ20" s="768"/>
      <c r="CA20" s="768"/>
      <c r="CB20" s="768"/>
      <c r="CC20" s="768"/>
      <c r="CD20" s="768"/>
      <c r="CE20" s="768"/>
      <c r="CF20" s="768"/>
      <c r="CG20" s="767"/>
      <c r="CH20" s="767"/>
      <c r="CI20" s="767"/>
      <c r="CJ20" s="767"/>
      <c r="CK20" s="767"/>
      <c r="CL20" s="107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</row>
    <row r="21" spans="1:106" ht="11.25" customHeight="1" x14ac:dyDescent="0.15">
      <c r="A21" s="30"/>
      <c r="B21" s="239" t="s">
        <v>17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  <c r="BR21" s="30"/>
      <c r="BS21" s="768"/>
      <c r="BT21" s="768"/>
      <c r="BU21" s="768"/>
      <c r="BV21" s="768"/>
      <c r="BW21" s="768"/>
      <c r="BX21" s="768"/>
      <c r="BY21" s="768"/>
      <c r="BZ21" s="768"/>
      <c r="CA21" s="768"/>
      <c r="CB21" s="768"/>
      <c r="CC21" s="768"/>
      <c r="CD21" s="768"/>
      <c r="CE21" s="768"/>
      <c r="CF21" s="768"/>
      <c r="CG21" s="107"/>
      <c r="CH21" s="107"/>
      <c r="CI21" s="107"/>
      <c r="CJ21" s="107"/>
      <c r="CK21" s="107"/>
      <c r="CL21" s="107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</row>
    <row r="22" spans="1:106" ht="11.25" customHeight="1" x14ac:dyDescent="0.15">
      <c r="A22" s="30"/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4"/>
      <c r="BR22" s="30"/>
      <c r="BS22" s="793" t="str">
        <f>IF(AND(I28&gt;0,OR(AH28="",AH31="")),"※2 再リース契約を行う旨の記載がある場合は、その内容が確認できる証憑書類名と記載箇所を申告してください。","")</f>
        <v/>
      </c>
      <c r="BT22" s="793"/>
      <c r="BU22" s="793"/>
      <c r="BV22" s="793"/>
      <c r="BW22" s="793"/>
      <c r="BX22" s="793"/>
      <c r="BY22" s="793"/>
      <c r="BZ22" s="793"/>
      <c r="CA22" s="793"/>
      <c r="CB22" s="793"/>
      <c r="CC22" s="793"/>
      <c r="CD22" s="793"/>
      <c r="CE22" s="793"/>
      <c r="CF22" s="793"/>
      <c r="CG22" s="107"/>
      <c r="CH22" s="107"/>
      <c r="CI22" s="107"/>
      <c r="CJ22" s="107"/>
      <c r="CK22" s="107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</row>
    <row r="23" spans="1:106" ht="11.25" customHeight="1" x14ac:dyDescent="0.15">
      <c r="A23" s="30"/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  <c r="BR23" s="30"/>
      <c r="BS23" s="793"/>
      <c r="BT23" s="793"/>
      <c r="BU23" s="793"/>
      <c r="BV23" s="793"/>
      <c r="BW23" s="793"/>
      <c r="BX23" s="793"/>
      <c r="BY23" s="793"/>
      <c r="BZ23" s="793"/>
      <c r="CA23" s="793"/>
      <c r="CB23" s="793"/>
      <c r="CC23" s="793"/>
      <c r="CD23" s="793"/>
      <c r="CE23" s="793"/>
      <c r="CF23" s="793"/>
      <c r="CG23" s="107"/>
      <c r="CH23" s="107"/>
      <c r="CI23" s="107"/>
      <c r="CJ23" s="107"/>
      <c r="CK23" s="107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</row>
    <row r="24" spans="1:106" ht="15" customHeight="1" x14ac:dyDescent="0.15">
      <c r="A24" s="18"/>
      <c r="B24" s="329" t="s">
        <v>97</v>
      </c>
      <c r="C24" s="329"/>
      <c r="D24" s="329"/>
      <c r="E24" s="329"/>
      <c r="F24" s="329"/>
      <c r="G24" s="329"/>
      <c r="H24" s="329"/>
      <c r="I24" s="331" t="s">
        <v>98</v>
      </c>
      <c r="J24" s="331"/>
      <c r="K24" s="331"/>
      <c r="L24" s="331"/>
      <c r="M24" s="331"/>
      <c r="N24" s="331"/>
      <c r="O24" s="331"/>
      <c r="P24" s="331" t="s">
        <v>20</v>
      </c>
      <c r="Q24" s="331"/>
      <c r="R24" s="331"/>
      <c r="S24" s="331"/>
      <c r="T24" s="331"/>
      <c r="U24" s="331"/>
      <c r="V24" s="331"/>
      <c r="W24" s="333" t="s">
        <v>99</v>
      </c>
      <c r="X24" s="334"/>
      <c r="Y24" s="334"/>
      <c r="Z24" s="334"/>
      <c r="AA24" s="334"/>
      <c r="AB24" s="334"/>
      <c r="AC24" s="335"/>
      <c r="AD24" s="342" t="s">
        <v>21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4"/>
      <c r="AU24" s="333" t="s">
        <v>120</v>
      </c>
      <c r="AV24" s="334"/>
      <c r="AW24" s="334"/>
      <c r="AX24" s="334"/>
      <c r="AY24" s="334"/>
      <c r="AZ24" s="798"/>
      <c r="BA24" s="798"/>
      <c r="BB24" s="799"/>
      <c r="BC24" s="333" t="s">
        <v>43</v>
      </c>
      <c r="BD24" s="334"/>
      <c r="BE24" s="334"/>
      <c r="BF24" s="334"/>
      <c r="BG24" s="334"/>
      <c r="BH24" s="798"/>
      <c r="BI24" s="798"/>
      <c r="BJ24" s="799"/>
      <c r="BK24" s="333" t="s">
        <v>44</v>
      </c>
      <c r="BL24" s="334"/>
      <c r="BM24" s="334"/>
      <c r="BN24" s="334"/>
      <c r="BO24" s="334"/>
      <c r="BP24" s="798"/>
      <c r="BQ24" s="799"/>
      <c r="BR24" s="30"/>
      <c r="BS24" s="793"/>
      <c r="BT24" s="793"/>
      <c r="BU24" s="793"/>
      <c r="BV24" s="793"/>
      <c r="BW24" s="793"/>
      <c r="BX24" s="793"/>
      <c r="BY24" s="793"/>
      <c r="BZ24" s="793"/>
      <c r="CA24" s="793"/>
      <c r="CB24" s="793"/>
      <c r="CC24" s="793"/>
      <c r="CD24" s="793"/>
      <c r="CE24" s="793"/>
      <c r="CF24" s="793"/>
      <c r="CG24" s="107"/>
      <c r="CH24" s="107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</row>
    <row r="25" spans="1:106" ht="15" customHeight="1" x14ac:dyDescent="0.15">
      <c r="A25" s="30"/>
      <c r="B25" s="329"/>
      <c r="C25" s="329"/>
      <c r="D25" s="329"/>
      <c r="E25" s="329"/>
      <c r="F25" s="329"/>
      <c r="G25" s="329"/>
      <c r="H25" s="329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6"/>
      <c r="X25" s="337"/>
      <c r="Y25" s="337"/>
      <c r="Z25" s="337"/>
      <c r="AA25" s="337"/>
      <c r="AB25" s="337"/>
      <c r="AC25" s="338"/>
      <c r="AD25" s="345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7"/>
      <c r="AU25" s="336"/>
      <c r="AV25" s="337"/>
      <c r="AW25" s="337"/>
      <c r="AX25" s="337"/>
      <c r="AY25" s="337"/>
      <c r="AZ25" s="800"/>
      <c r="BA25" s="800"/>
      <c r="BB25" s="801"/>
      <c r="BC25" s="336"/>
      <c r="BD25" s="337"/>
      <c r="BE25" s="337"/>
      <c r="BF25" s="337"/>
      <c r="BG25" s="337"/>
      <c r="BH25" s="800"/>
      <c r="BI25" s="800"/>
      <c r="BJ25" s="801"/>
      <c r="BK25" s="336"/>
      <c r="BL25" s="337"/>
      <c r="BM25" s="337"/>
      <c r="BN25" s="337"/>
      <c r="BO25" s="337"/>
      <c r="BP25" s="800"/>
      <c r="BQ25" s="801"/>
      <c r="BR25" s="12"/>
      <c r="BS25" s="793"/>
      <c r="BT25" s="793"/>
      <c r="BU25" s="793"/>
      <c r="BV25" s="793"/>
      <c r="BW25" s="793"/>
      <c r="BX25" s="793"/>
      <c r="BY25" s="793"/>
      <c r="BZ25" s="793"/>
      <c r="CA25" s="793"/>
      <c r="CB25" s="793"/>
      <c r="CC25" s="793"/>
      <c r="CD25" s="793"/>
      <c r="CE25" s="793"/>
      <c r="CF25" s="793"/>
      <c r="CG25" s="107"/>
      <c r="CH25" s="107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DB25" s="12"/>
    </row>
    <row r="26" spans="1:106" ht="15" customHeight="1" x14ac:dyDescent="0.15">
      <c r="A26" s="30"/>
      <c r="B26" s="329"/>
      <c r="C26" s="329"/>
      <c r="D26" s="329"/>
      <c r="E26" s="329"/>
      <c r="F26" s="329"/>
      <c r="G26" s="329"/>
      <c r="H26" s="329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6"/>
      <c r="X26" s="337"/>
      <c r="Y26" s="337"/>
      <c r="Z26" s="337"/>
      <c r="AA26" s="337"/>
      <c r="AB26" s="337"/>
      <c r="AC26" s="338"/>
      <c r="AD26" s="345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7"/>
      <c r="AU26" s="336"/>
      <c r="AV26" s="337"/>
      <c r="AW26" s="337"/>
      <c r="AX26" s="337"/>
      <c r="AY26" s="337"/>
      <c r="AZ26" s="800"/>
      <c r="BA26" s="800"/>
      <c r="BB26" s="801"/>
      <c r="BC26" s="336"/>
      <c r="BD26" s="337"/>
      <c r="BE26" s="337"/>
      <c r="BF26" s="337"/>
      <c r="BG26" s="337"/>
      <c r="BH26" s="800"/>
      <c r="BI26" s="800"/>
      <c r="BJ26" s="801"/>
      <c r="BK26" s="336"/>
      <c r="BL26" s="337"/>
      <c r="BM26" s="337"/>
      <c r="BN26" s="337"/>
      <c r="BO26" s="337"/>
      <c r="BP26" s="800"/>
      <c r="BQ26" s="801"/>
      <c r="BR26" s="30"/>
      <c r="BS26" s="792" t="str">
        <f>IF(AU28="有","※初回リース終了時に残価が【有】契約は申請できません。","")</f>
        <v/>
      </c>
      <c r="BT26" s="792"/>
      <c r="BU26" s="792"/>
      <c r="BV26" s="792"/>
      <c r="BW26" s="792"/>
      <c r="BX26" s="792"/>
      <c r="BY26" s="792"/>
      <c r="BZ26" s="792"/>
      <c r="CA26" s="792"/>
      <c r="CB26" s="792"/>
      <c r="CC26" s="792"/>
      <c r="CD26" s="792"/>
      <c r="CE26" s="792"/>
      <c r="CF26" s="792"/>
      <c r="CG26" s="21"/>
      <c r="CH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DB26" s="12"/>
    </row>
    <row r="27" spans="1:106" ht="15" customHeight="1" x14ac:dyDescent="0.15">
      <c r="A27" s="30"/>
      <c r="B27" s="330"/>
      <c r="C27" s="330"/>
      <c r="D27" s="330"/>
      <c r="E27" s="330"/>
      <c r="F27" s="330"/>
      <c r="G27" s="330"/>
      <c r="H27" s="330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9"/>
      <c r="X27" s="340"/>
      <c r="Y27" s="340"/>
      <c r="Z27" s="340"/>
      <c r="AA27" s="340"/>
      <c r="AB27" s="340"/>
      <c r="AC27" s="341"/>
      <c r="AD27" s="348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50"/>
      <c r="AU27" s="339"/>
      <c r="AV27" s="340"/>
      <c r="AW27" s="340"/>
      <c r="AX27" s="340"/>
      <c r="AY27" s="340"/>
      <c r="AZ27" s="802"/>
      <c r="BA27" s="802"/>
      <c r="BB27" s="803"/>
      <c r="BC27" s="339"/>
      <c r="BD27" s="340"/>
      <c r="BE27" s="340"/>
      <c r="BF27" s="340"/>
      <c r="BG27" s="340"/>
      <c r="BH27" s="802"/>
      <c r="BI27" s="802"/>
      <c r="BJ27" s="803"/>
      <c r="BK27" s="339"/>
      <c r="BL27" s="340"/>
      <c r="BM27" s="340"/>
      <c r="BN27" s="340"/>
      <c r="BO27" s="340"/>
      <c r="BP27" s="802"/>
      <c r="BQ27" s="803"/>
      <c r="BR27" s="30"/>
      <c r="BS27" s="792"/>
      <c r="BT27" s="792"/>
      <c r="BU27" s="792"/>
      <c r="BV27" s="792"/>
      <c r="BW27" s="792"/>
      <c r="BX27" s="792"/>
      <c r="BY27" s="792"/>
      <c r="BZ27" s="792"/>
      <c r="CA27" s="792"/>
      <c r="CB27" s="792"/>
      <c r="CC27" s="792"/>
      <c r="CD27" s="792"/>
      <c r="CE27" s="792"/>
      <c r="CF27" s="792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DB27" s="13"/>
    </row>
    <row r="28" spans="1:106" ht="15.75" customHeight="1" x14ac:dyDescent="0.15">
      <c r="A28" s="30"/>
      <c r="B28" s="769"/>
      <c r="C28" s="769"/>
      <c r="D28" s="769"/>
      <c r="E28" s="770"/>
      <c r="F28" s="367" t="s">
        <v>45</v>
      </c>
      <c r="G28" s="367"/>
      <c r="H28" s="368"/>
      <c r="I28" s="769"/>
      <c r="J28" s="769"/>
      <c r="K28" s="769"/>
      <c r="L28" s="770"/>
      <c r="M28" s="367" t="s">
        <v>46</v>
      </c>
      <c r="N28" s="367"/>
      <c r="O28" s="368"/>
      <c r="P28" s="771" t="str">
        <f>IF(B28="","",B28+I28)</f>
        <v/>
      </c>
      <c r="Q28" s="771"/>
      <c r="R28" s="771"/>
      <c r="S28" s="772"/>
      <c r="T28" s="269" t="s">
        <v>45</v>
      </c>
      <c r="U28" s="269"/>
      <c r="V28" s="270"/>
      <c r="W28" s="814"/>
      <c r="X28" s="815"/>
      <c r="Y28" s="815"/>
      <c r="Z28" s="815"/>
      <c r="AA28" s="359" t="s">
        <v>1</v>
      </c>
      <c r="AB28" s="359"/>
      <c r="AC28" s="360"/>
      <c r="AD28" s="273" t="s">
        <v>25</v>
      </c>
      <c r="AE28" s="274"/>
      <c r="AF28" s="274"/>
      <c r="AG28" s="275"/>
      <c r="AH28" s="774"/>
      <c r="AI28" s="775"/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776"/>
      <c r="AU28" s="839"/>
      <c r="AV28" s="840"/>
      <c r="AW28" s="840"/>
      <c r="AX28" s="840"/>
      <c r="AY28" s="840"/>
      <c r="AZ28" s="840"/>
      <c r="BA28" s="840"/>
      <c r="BB28" s="841"/>
      <c r="BC28" s="829"/>
      <c r="BD28" s="830"/>
      <c r="BE28" s="830"/>
      <c r="BF28" s="830"/>
      <c r="BG28" s="830"/>
      <c r="BH28" s="835"/>
      <c r="BI28" s="835"/>
      <c r="BJ28" s="836"/>
      <c r="BK28" s="826"/>
      <c r="BL28" s="827"/>
      <c r="BM28" s="827"/>
      <c r="BN28" s="827"/>
      <c r="BO28" s="827"/>
      <c r="BP28" s="827"/>
      <c r="BQ28" s="828"/>
      <c r="BR28" s="23" t="str">
        <f>IF(BS18="","","※1")</f>
        <v/>
      </c>
      <c r="BS28" s="789" t="str">
        <f>IF(BC28="該当する","※割賦契約に【該当する】契約は申請できません。","")</f>
        <v/>
      </c>
      <c r="BT28" s="789"/>
      <c r="BU28" s="789"/>
      <c r="BV28" s="789"/>
      <c r="BW28" s="789"/>
      <c r="BX28" s="789"/>
      <c r="BY28" s="789"/>
      <c r="BZ28" s="789"/>
      <c r="CA28" s="789"/>
      <c r="CB28" s="789"/>
      <c r="CC28" s="789"/>
      <c r="CD28" s="789"/>
      <c r="CE28" s="789"/>
      <c r="CF28" s="789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DB28" s="13"/>
    </row>
    <row r="29" spans="1:106" ht="15.75" customHeight="1" x14ac:dyDescent="0.15">
      <c r="A29" s="30"/>
      <c r="B29" s="769"/>
      <c r="C29" s="769"/>
      <c r="D29" s="769"/>
      <c r="E29" s="770"/>
      <c r="F29" s="184"/>
      <c r="G29" s="184"/>
      <c r="H29" s="369"/>
      <c r="I29" s="769"/>
      <c r="J29" s="769"/>
      <c r="K29" s="769"/>
      <c r="L29" s="770"/>
      <c r="M29" s="184"/>
      <c r="N29" s="184"/>
      <c r="O29" s="369"/>
      <c r="P29" s="771"/>
      <c r="Q29" s="771"/>
      <c r="R29" s="771"/>
      <c r="S29" s="772"/>
      <c r="T29" s="271"/>
      <c r="U29" s="271"/>
      <c r="V29" s="272"/>
      <c r="W29" s="816"/>
      <c r="X29" s="817"/>
      <c r="Y29" s="817"/>
      <c r="Z29" s="817"/>
      <c r="AA29" s="361"/>
      <c r="AB29" s="361"/>
      <c r="AC29" s="362"/>
      <c r="AD29" s="276"/>
      <c r="AE29" s="277"/>
      <c r="AF29" s="277"/>
      <c r="AG29" s="278"/>
      <c r="AH29" s="777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9"/>
      <c r="AU29" s="842"/>
      <c r="AV29" s="843"/>
      <c r="AW29" s="843"/>
      <c r="AX29" s="843"/>
      <c r="AY29" s="843"/>
      <c r="AZ29" s="843"/>
      <c r="BA29" s="843"/>
      <c r="BB29" s="844"/>
      <c r="BC29" s="829"/>
      <c r="BD29" s="830"/>
      <c r="BE29" s="830"/>
      <c r="BF29" s="830"/>
      <c r="BG29" s="830"/>
      <c r="BH29" s="835"/>
      <c r="BI29" s="835"/>
      <c r="BJ29" s="836"/>
      <c r="BK29" s="829"/>
      <c r="BL29" s="830"/>
      <c r="BM29" s="830"/>
      <c r="BN29" s="830"/>
      <c r="BO29" s="830"/>
      <c r="BP29" s="830"/>
      <c r="BQ29" s="831"/>
      <c r="BR29" s="30"/>
      <c r="BS29" s="789"/>
      <c r="BT29" s="789"/>
      <c r="BU29" s="789"/>
      <c r="BV29" s="789"/>
      <c r="BW29" s="789"/>
      <c r="BX29" s="789"/>
      <c r="BY29" s="789"/>
      <c r="BZ29" s="789"/>
      <c r="CA29" s="789"/>
      <c r="CB29" s="789"/>
      <c r="CC29" s="789"/>
      <c r="CD29" s="789"/>
      <c r="CE29" s="789"/>
      <c r="CF29" s="789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DB29" s="13"/>
    </row>
    <row r="30" spans="1:106" ht="15.75" customHeight="1" x14ac:dyDescent="0.15">
      <c r="A30" s="30"/>
      <c r="B30" s="769"/>
      <c r="C30" s="769"/>
      <c r="D30" s="769"/>
      <c r="E30" s="770"/>
      <c r="F30" s="370"/>
      <c r="G30" s="370"/>
      <c r="H30" s="371"/>
      <c r="I30" s="769"/>
      <c r="J30" s="769"/>
      <c r="K30" s="769"/>
      <c r="L30" s="770"/>
      <c r="M30" s="370"/>
      <c r="N30" s="370"/>
      <c r="O30" s="371"/>
      <c r="P30" s="773"/>
      <c r="Q30" s="773"/>
      <c r="R30" s="773"/>
      <c r="S30" s="306"/>
      <c r="T30" s="271"/>
      <c r="U30" s="271"/>
      <c r="V30" s="272"/>
      <c r="W30" s="818"/>
      <c r="X30" s="819"/>
      <c r="Y30" s="819"/>
      <c r="Z30" s="819"/>
      <c r="AA30" s="363"/>
      <c r="AB30" s="363"/>
      <c r="AC30" s="364"/>
      <c r="AD30" s="279"/>
      <c r="AE30" s="280"/>
      <c r="AF30" s="280"/>
      <c r="AG30" s="281"/>
      <c r="AH30" s="780"/>
      <c r="AI30" s="781"/>
      <c r="AJ30" s="781"/>
      <c r="AK30" s="781"/>
      <c r="AL30" s="781"/>
      <c r="AM30" s="781"/>
      <c r="AN30" s="781"/>
      <c r="AO30" s="781"/>
      <c r="AP30" s="781"/>
      <c r="AQ30" s="781"/>
      <c r="AR30" s="781"/>
      <c r="AS30" s="781"/>
      <c r="AT30" s="782"/>
      <c r="AU30" s="842"/>
      <c r="AV30" s="843"/>
      <c r="AW30" s="843"/>
      <c r="AX30" s="843"/>
      <c r="AY30" s="843"/>
      <c r="AZ30" s="843"/>
      <c r="BA30" s="843"/>
      <c r="BB30" s="844"/>
      <c r="BC30" s="829"/>
      <c r="BD30" s="830"/>
      <c r="BE30" s="830"/>
      <c r="BF30" s="830"/>
      <c r="BG30" s="830"/>
      <c r="BH30" s="835"/>
      <c r="BI30" s="835"/>
      <c r="BJ30" s="836"/>
      <c r="BK30" s="829"/>
      <c r="BL30" s="830"/>
      <c r="BM30" s="830"/>
      <c r="BN30" s="830"/>
      <c r="BO30" s="830"/>
      <c r="BP30" s="830"/>
      <c r="BQ30" s="831"/>
      <c r="BR30" s="23" t="str">
        <f>IF(BS22="","","※2")</f>
        <v/>
      </c>
      <c r="BS30" s="790" t="str">
        <f>IF(BK28="該当する","※所有権移転付リースに【該当する】契約は申請できません。","")</f>
        <v/>
      </c>
      <c r="BT30" s="790"/>
      <c r="BU30" s="790"/>
      <c r="BV30" s="790"/>
      <c r="BW30" s="790"/>
      <c r="BX30" s="790"/>
      <c r="BY30" s="790"/>
      <c r="BZ30" s="790"/>
      <c r="CA30" s="790"/>
      <c r="CB30" s="790"/>
      <c r="CC30" s="790"/>
      <c r="CD30" s="790"/>
      <c r="CE30" s="790"/>
      <c r="CF30" s="790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DB30" s="13"/>
    </row>
    <row r="31" spans="1:106" ht="15.75" customHeight="1" x14ac:dyDescent="0.15">
      <c r="A31" s="30"/>
      <c r="B31" s="306" t="str">
        <f>IF(B28="","",ROUNDDOWN(B28/12,0))</f>
        <v/>
      </c>
      <c r="C31" s="307"/>
      <c r="D31" s="307"/>
      <c r="E31" s="307"/>
      <c r="F31" s="269" t="s">
        <v>1</v>
      </c>
      <c r="G31" s="269"/>
      <c r="H31" s="270"/>
      <c r="I31" s="307" t="str">
        <f>IF(I28="","",ROUNDDOWN(I28/12,0))</f>
        <v/>
      </c>
      <c r="J31" s="307"/>
      <c r="K31" s="307"/>
      <c r="L31" s="307"/>
      <c r="M31" s="269" t="s">
        <v>1</v>
      </c>
      <c r="N31" s="269"/>
      <c r="O31" s="269"/>
      <c r="P31" s="306" t="str">
        <f>IF(P28="","",ROUNDDOWN(P28/12,0))</f>
        <v/>
      </c>
      <c r="Q31" s="307"/>
      <c r="R31" s="307"/>
      <c r="S31" s="307"/>
      <c r="T31" s="269" t="s">
        <v>1</v>
      </c>
      <c r="U31" s="269"/>
      <c r="V31" s="270"/>
      <c r="W31" s="282"/>
      <c r="X31" s="283"/>
      <c r="Y31" s="283"/>
      <c r="Z31" s="283"/>
      <c r="AA31" s="283"/>
      <c r="AB31" s="283"/>
      <c r="AC31" s="284"/>
      <c r="AD31" s="291" t="s">
        <v>27</v>
      </c>
      <c r="AE31" s="292"/>
      <c r="AF31" s="292"/>
      <c r="AG31" s="293"/>
      <c r="AH31" s="783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5"/>
      <c r="AU31" s="842"/>
      <c r="AV31" s="843"/>
      <c r="AW31" s="843"/>
      <c r="AX31" s="843"/>
      <c r="AY31" s="843"/>
      <c r="AZ31" s="843"/>
      <c r="BA31" s="843"/>
      <c r="BB31" s="844"/>
      <c r="BC31" s="829"/>
      <c r="BD31" s="830"/>
      <c r="BE31" s="830"/>
      <c r="BF31" s="830"/>
      <c r="BG31" s="830"/>
      <c r="BH31" s="835"/>
      <c r="BI31" s="835"/>
      <c r="BJ31" s="836"/>
      <c r="BK31" s="829"/>
      <c r="BL31" s="830"/>
      <c r="BM31" s="830"/>
      <c r="BN31" s="830"/>
      <c r="BO31" s="830"/>
      <c r="BP31" s="830"/>
      <c r="BQ31" s="831"/>
      <c r="BR31" s="30"/>
      <c r="BS31" s="790"/>
      <c r="BT31" s="790"/>
      <c r="BU31" s="790"/>
      <c r="BV31" s="790"/>
      <c r="BW31" s="790"/>
      <c r="BX31" s="790"/>
      <c r="BY31" s="790"/>
      <c r="BZ31" s="790"/>
      <c r="CA31" s="790"/>
      <c r="CB31" s="790"/>
      <c r="CC31" s="790"/>
      <c r="CD31" s="790"/>
      <c r="CE31" s="790"/>
      <c r="CF31" s="790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DB31" s="14"/>
    </row>
    <row r="32" spans="1:106" ht="15.75" customHeight="1" x14ac:dyDescent="0.15">
      <c r="A32" s="30"/>
      <c r="B32" s="308"/>
      <c r="C32" s="309"/>
      <c r="D32" s="309"/>
      <c r="E32" s="309"/>
      <c r="F32" s="271"/>
      <c r="G32" s="271"/>
      <c r="H32" s="272"/>
      <c r="I32" s="309"/>
      <c r="J32" s="309"/>
      <c r="K32" s="309"/>
      <c r="L32" s="309"/>
      <c r="M32" s="271"/>
      <c r="N32" s="271"/>
      <c r="O32" s="271"/>
      <c r="P32" s="308"/>
      <c r="Q32" s="309"/>
      <c r="R32" s="309"/>
      <c r="S32" s="309"/>
      <c r="T32" s="271"/>
      <c r="U32" s="271"/>
      <c r="V32" s="272"/>
      <c r="W32" s="285"/>
      <c r="X32" s="286"/>
      <c r="Y32" s="286"/>
      <c r="Z32" s="286"/>
      <c r="AA32" s="286"/>
      <c r="AB32" s="286"/>
      <c r="AC32" s="287"/>
      <c r="AD32" s="276"/>
      <c r="AE32" s="277"/>
      <c r="AF32" s="277"/>
      <c r="AG32" s="278"/>
      <c r="AH32" s="777"/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  <c r="AT32" s="779"/>
      <c r="AU32" s="842"/>
      <c r="AV32" s="843"/>
      <c r="AW32" s="843"/>
      <c r="AX32" s="843"/>
      <c r="AY32" s="843"/>
      <c r="AZ32" s="843"/>
      <c r="BA32" s="843"/>
      <c r="BB32" s="844"/>
      <c r="BC32" s="829"/>
      <c r="BD32" s="830"/>
      <c r="BE32" s="830"/>
      <c r="BF32" s="830"/>
      <c r="BG32" s="830"/>
      <c r="BH32" s="835"/>
      <c r="BI32" s="835"/>
      <c r="BJ32" s="836"/>
      <c r="BK32" s="829"/>
      <c r="BL32" s="830"/>
      <c r="BM32" s="830"/>
      <c r="BN32" s="830"/>
      <c r="BO32" s="830"/>
      <c r="BP32" s="830"/>
      <c r="BQ32" s="831"/>
      <c r="BR32" s="30"/>
      <c r="BS32" s="789"/>
      <c r="BT32" s="789"/>
      <c r="BU32" s="789"/>
      <c r="BV32" s="789"/>
      <c r="BW32" s="789"/>
      <c r="BX32" s="789"/>
      <c r="BY32" s="789"/>
      <c r="BZ32" s="789"/>
      <c r="CA32" s="789"/>
      <c r="CB32" s="789"/>
      <c r="CC32" s="789"/>
      <c r="CD32" s="789"/>
      <c r="CE32" s="789"/>
      <c r="CF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9"/>
      <c r="DB32" s="14"/>
    </row>
    <row r="33" spans="1:106" ht="33.75" customHeight="1" x14ac:dyDescent="0.15">
      <c r="A33" s="30"/>
      <c r="B33" s="310"/>
      <c r="C33" s="311"/>
      <c r="D33" s="311"/>
      <c r="E33" s="311"/>
      <c r="F33" s="312"/>
      <c r="G33" s="312"/>
      <c r="H33" s="313"/>
      <c r="I33" s="311"/>
      <c r="J33" s="311"/>
      <c r="K33" s="311"/>
      <c r="L33" s="311"/>
      <c r="M33" s="312"/>
      <c r="N33" s="312"/>
      <c r="O33" s="312"/>
      <c r="P33" s="310"/>
      <c r="Q33" s="311"/>
      <c r="R33" s="311"/>
      <c r="S33" s="311"/>
      <c r="T33" s="312"/>
      <c r="U33" s="312"/>
      <c r="V33" s="313"/>
      <c r="W33" s="288"/>
      <c r="X33" s="289"/>
      <c r="Y33" s="289"/>
      <c r="Z33" s="289"/>
      <c r="AA33" s="289"/>
      <c r="AB33" s="289"/>
      <c r="AC33" s="290"/>
      <c r="AD33" s="294"/>
      <c r="AE33" s="295"/>
      <c r="AF33" s="295"/>
      <c r="AG33" s="296"/>
      <c r="AH33" s="786"/>
      <c r="AI33" s="787"/>
      <c r="AJ33" s="787"/>
      <c r="AK33" s="787"/>
      <c r="AL33" s="787"/>
      <c r="AM33" s="787"/>
      <c r="AN33" s="787"/>
      <c r="AO33" s="787"/>
      <c r="AP33" s="787"/>
      <c r="AQ33" s="787"/>
      <c r="AR33" s="787"/>
      <c r="AS33" s="787"/>
      <c r="AT33" s="788"/>
      <c r="AU33" s="845"/>
      <c r="AV33" s="846"/>
      <c r="AW33" s="846"/>
      <c r="AX33" s="846"/>
      <c r="AY33" s="846"/>
      <c r="AZ33" s="846"/>
      <c r="BA33" s="846"/>
      <c r="BB33" s="847"/>
      <c r="BC33" s="832"/>
      <c r="BD33" s="833"/>
      <c r="BE33" s="833"/>
      <c r="BF33" s="833"/>
      <c r="BG33" s="833"/>
      <c r="BH33" s="837"/>
      <c r="BI33" s="837"/>
      <c r="BJ33" s="838"/>
      <c r="BK33" s="832"/>
      <c r="BL33" s="833"/>
      <c r="BM33" s="833"/>
      <c r="BN33" s="833"/>
      <c r="BO33" s="833"/>
      <c r="BP33" s="833"/>
      <c r="BQ33" s="834"/>
      <c r="BR33" s="30"/>
      <c r="BS33" s="789"/>
      <c r="BT33" s="789"/>
      <c r="BU33" s="789"/>
      <c r="BV33" s="789"/>
      <c r="BW33" s="789"/>
      <c r="BX33" s="789"/>
      <c r="BY33" s="789"/>
      <c r="BZ33" s="789"/>
      <c r="CA33" s="789"/>
      <c r="CB33" s="789"/>
      <c r="CC33" s="789"/>
      <c r="CD33" s="789"/>
      <c r="CE33" s="789"/>
      <c r="CF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DB33" s="14"/>
    </row>
    <row r="34" spans="1:106" ht="72" customHeight="1" x14ac:dyDescent="0.15">
      <c r="A34" s="30"/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3"/>
      <c r="X34" s="153"/>
      <c r="Y34" s="153"/>
      <c r="Z34" s="153"/>
      <c r="AA34" s="153"/>
      <c r="AB34" s="153"/>
      <c r="AC34" s="153"/>
      <c r="AD34" s="152"/>
      <c r="AE34" s="152"/>
      <c r="AF34" s="152"/>
      <c r="AG34" s="152"/>
      <c r="AH34" s="152"/>
      <c r="AI34" s="152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N34" s="153"/>
      <c r="BO34" s="153"/>
      <c r="BP34" s="153"/>
      <c r="BQ34" s="153"/>
      <c r="BR34" s="30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7"/>
      <c r="AE35" s="77"/>
      <c r="AF35" s="77"/>
      <c r="AG35" s="77"/>
      <c r="AH35" s="77"/>
      <c r="AI35" s="77"/>
      <c r="AJ35" s="77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10"/>
      <c r="BT35" s="10"/>
      <c r="BY35" s="1"/>
    </row>
    <row r="36" spans="1:106" ht="11.25" customHeight="1" x14ac:dyDescent="0.15">
      <c r="A36" s="30"/>
      <c r="B36" s="239" t="s">
        <v>29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  <c r="BR36" s="30"/>
    </row>
    <row r="37" spans="1:106" ht="11.25" customHeight="1" x14ac:dyDescent="0.15">
      <c r="A37" s="30"/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  <c r="BR37" s="30"/>
    </row>
    <row r="38" spans="1:106" ht="11.25" customHeight="1" x14ac:dyDescent="0.15">
      <c r="A38" s="30"/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7"/>
      <c r="BR38" s="30"/>
    </row>
    <row r="39" spans="1:106" ht="27" customHeight="1" x14ac:dyDescent="0.15">
      <c r="A39" s="30"/>
      <c r="B39" s="188" t="s">
        <v>47</v>
      </c>
      <c r="C39" s="189"/>
      <c r="D39" s="190"/>
      <c r="E39" s="188" t="s">
        <v>48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188" t="s">
        <v>32</v>
      </c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90"/>
      <c r="BF39" s="188" t="s">
        <v>33</v>
      </c>
      <c r="BG39" s="189"/>
      <c r="BH39" s="189"/>
      <c r="BI39" s="189"/>
      <c r="BJ39" s="189"/>
      <c r="BK39" s="190"/>
      <c r="BL39" s="188" t="s">
        <v>100</v>
      </c>
      <c r="BM39" s="189"/>
      <c r="BN39" s="189"/>
      <c r="BO39" s="189"/>
      <c r="BP39" s="189"/>
      <c r="BQ39" s="190"/>
      <c r="BR39" s="30"/>
    </row>
    <row r="40" spans="1:106" ht="27" customHeight="1" x14ac:dyDescent="0.15">
      <c r="A40" s="30"/>
      <c r="B40" s="191"/>
      <c r="C40" s="192"/>
      <c r="D40" s="193"/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3"/>
      <c r="Y40" s="191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3"/>
      <c r="BF40" s="191"/>
      <c r="BG40" s="192"/>
      <c r="BH40" s="192"/>
      <c r="BI40" s="192"/>
      <c r="BJ40" s="192"/>
      <c r="BK40" s="193"/>
      <c r="BL40" s="191"/>
      <c r="BM40" s="192"/>
      <c r="BN40" s="192"/>
      <c r="BO40" s="192"/>
      <c r="BP40" s="192"/>
      <c r="BQ40" s="193"/>
      <c r="BR40" s="30"/>
    </row>
    <row r="41" spans="1:106" ht="27" customHeight="1" thickBot="1" x14ac:dyDescent="0.2">
      <c r="A41" s="30"/>
      <c r="B41" s="248"/>
      <c r="C41" s="249"/>
      <c r="D41" s="250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  <c r="Y41" s="248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50"/>
      <c r="BF41" s="248"/>
      <c r="BG41" s="249"/>
      <c r="BH41" s="249"/>
      <c r="BI41" s="249"/>
      <c r="BJ41" s="249"/>
      <c r="BK41" s="250"/>
      <c r="BL41" s="248"/>
      <c r="BM41" s="249"/>
      <c r="BN41" s="249"/>
      <c r="BO41" s="249"/>
      <c r="BP41" s="249"/>
      <c r="BQ41" s="250"/>
      <c r="BR41" s="30"/>
    </row>
    <row r="42" spans="1:106" ht="13.15" customHeight="1" thickTop="1" x14ac:dyDescent="0.15">
      <c r="A42" s="30"/>
      <c r="B42" s="251">
        <v>1</v>
      </c>
      <c r="C42" s="252"/>
      <c r="D42" s="253"/>
      <c r="E42" s="763"/>
      <c r="F42" s="764"/>
      <c r="G42" s="764"/>
      <c r="H42" s="764"/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Y42" s="763"/>
      <c r="Z42" s="764"/>
      <c r="AA42" s="764"/>
      <c r="AB42" s="764"/>
      <c r="AC42" s="764"/>
      <c r="AD42" s="764"/>
      <c r="AE42" s="764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4"/>
      <c r="AW42" s="764"/>
      <c r="AX42" s="764"/>
      <c r="AY42" s="764"/>
      <c r="AZ42" s="764"/>
      <c r="BA42" s="764"/>
      <c r="BB42" s="764"/>
      <c r="BC42" s="764"/>
      <c r="BD42" s="764"/>
      <c r="BE42" s="765"/>
      <c r="BF42" s="766"/>
      <c r="BG42" s="766"/>
      <c r="BH42" s="766"/>
      <c r="BI42" s="766"/>
      <c r="BJ42" s="766"/>
      <c r="BK42" s="766"/>
      <c r="BL42" s="766"/>
      <c r="BM42" s="766"/>
      <c r="BN42" s="766"/>
      <c r="BO42" s="766"/>
      <c r="BP42" s="766"/>
      <c r="BQ42" s="766"/>
      <c r="BR42" s="30"/>
    </row>
    <row r="43" spans="1:106" ht="13.15" customHeight="1" x14ac:dyDescent="0.15">
      <c r="A43" s="30"/>
      <c r="B43" s="191"/>
      <c r="C43" s="192"/>
      <c r="D43" s="193"/>
      <c r="E43" s="742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4"/>
      <c r="Y43" s="742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  <c r="AN43" s="743"/>
      <c r="AO43" s="743"/>
      <c r="AP43" s="743"/>
      <c r="AQ43" s="743"/>
      <c r="AR43" s="743"/>
      <c r="AS43" s="743"/>
      <c r="AT43" s="743"/>
      <c r="AU43" s="743"/>
      <c r="AV43" s="743"/>
      <c r="AW43" s="743"/>
      <c r="AX43" s="743"/>
      <c r="AY43" s="743"/>
      <c r="AZ43" s="743"/>
      <c r="BA43" s="743"/>
      <c r="BB43" s="743"/>
      <c r="BC43" s="743"/>
      <c r="BD43" s="743"/>
      <c r="BE43" s="744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  <c r="BR43" s="30"/>
    </row>
    <row r="44" spans="1:106" ht="13.15" customHeight="1" x14ac:dyDescent="0.15">
      <c r="A44" s="30"/>
      <c r="B44" s="194"/>
      <c r="C44" s="195"/>
      <c r="D44" s="196"/>
      <c r="E44" s="745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7"/>
      <c r="Y44" s="745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746"/>
      <c r="AR44" s="746"/>
      <c r="AS44" s="746"/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7"/>
      <c r="BF44" s="762"/>
      <c r="BG44" s="762"/>
      <c r="BH44" s="762"/>
      <c r="BI44" s="762"/>
      <c r="BJ44" s="762"/>
      <c r="BK44" s="762"/>
      <c r="BL44" s="762"/>
      <c r="BM44" s="762"/>
      <c r="BN44" s="762"/>
      <c r="BO44" s="762"/>
      <c r="BP44" s="762"/>
      <c r="BQ44" s="762"/>
      <c r="BR44" s="30"/>
    </row>
    <row r="45" spans="1:106" ht="13.15" customHeight="1" x14ac:dyDescent="0.15">
      <c r="A45" s="30"/>
      <c r="B45" s="188">
        <v>2</v>
      </c>
      <c r="C45" s="189"/>
      <c r="D45" s="190"/>
      <c r="E45" s="739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1"/>
      <c r="Y45" s="739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1"/>
      <c r="BF45" s="748"/>
      <c r="BG45" s="748"/>
      <c r="BH45" s="748"/>
      <c r="BI45" s="748"/>
      <c r="BJ45" s="748"/>
      <c r="BK45" s="748"/>
      <c r="BL45" s="748"/>
      <c r="BM45" s="748"/>
      <c r="BN45" s="748"/>
      <c r="BO45" s="748"/>
      <c r="BP45" s="748"/>
      <c r="BQ45" s="748"/>
      <c r="BR45" s="30"/>
    </row>
    <row r="46" spans="1:106" ht="13.15" customHeight="1" x14ac:dyDescent="0.15">
      <c r="A46" s="30"/>
      <c r="B46" s="191"/>
      <c r="C46" s="192"/>
      <c r="D46" s="193"/>
      <c r="E46" s="742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4"/>
      <c r="Y46" s="742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  <c r="AN46" s="743"/>
      <c r="AO46" s="743"/>
      <c r="AP46" s="743"/>
      <c r="AQ46" s="743"/>
      <c r="AR46" s="743"/>
      <c r="AS46" s="743"/>
      <c r="AT46" s="743"/>
      <c r="AU46" s="743"/>
      <c r="AV46" s="743"/>
      <c r="AW46" s="743"/>
      <c r="AX46" s="743"/>
      <c r="AY46" s="743"/>
      <c r="AZ46" s="743"/>
      <c r="BA46" s="743"/>
      <c r="BB46" s="743"/>
      <c r="BC46" s="743"/>
      <c r="BD46" s="743"/>
      <c r="BE46" s="744"/>
      <c r="BF46" s="748"/>
      <c r="BG46" s="748"/>
      <c r="BH46" s="748"/>
      <c r="BI46" s="748"/>
      <c r="BJ46" s="748"/>
      <c r="BK46" s="748"/>
      <c r="BL46" s="748"/>
      <c r="BM46" s="748"/>
      <c r="BN46" s="748"/>
      <c r="BO46" s="748"/>
      <c r="BP46" s="748"/>
      <c r="BQ46" s="748"/>
      <c r="BR46" s="30"/>
    </row>
    <row r="47" spans="1:106" ht="13.15" customHeight="1" x14ac:dyDescent="0.15">
      <c r="A47" s="30"/>
      <c r="B47" s="194"/>
      <c r="C47" s="195"/>
      <c r="D47" s="196"/>
      <c r="E47" s="745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7"/>
      <c r="Y47" s="745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746"/>
      <c r="AO47" s="746"/>
      <c r="AP47" s="746"/>
      <c r="AQ47" s="746"/>
      <c r="AR47" s="746"/>
      <c r="AS47" s="746"/>
      <c r="AT47" s="746"/>
      <c r="AU47" s="746"/>
      <c r="AV47" s="746"/>
      <c r="AW47" s="746"/>
      <c r="AX47" s="746"/>
      <c r="AY47" s="746"/>
      <c r="AZ47" s="746"/>
      <c r="BA47" s="746"/>
      <c r="BB47" s="746"/>
      <c r="BC47" s="746"/>
      <c r="BD47" s="746"/>
      <c r="BE47" s="747"/>
      <c r="BF47" s="748"/>
      <c r="BG47" s="748"/>
      <c r="BH47" s="748"/>
      <c r="BI47" s="748"/>
      <c r="BJ47" s="748"/>
      <c r="BK47" s="748"/>
      <c r="BL47" s="748"/>
      <c r="BM47" s="748"/>
      <c r="BN47" s="748"/>
      <c r="BO47" s="748"/>
      <c r="BP47" s="748"/>
      <c r="BQ47" s="748"/>
      <c r="BR47" s="30"/>
    </row>
    <row r="48" spans="1:106" ht="13.15" customHeight="1" x14ac:dyDescent="0.15">
      <c r="A48" s="30"/>
      <c r="B48" s="188">
        <v>3</v>
      </c>
      <c r="C48" s="189"/>
      <c r="D48" s="190"/>
      <c r="E48" s="739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1"/>
      <c r="Y48" s="739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  <c r="BB48" s="740"/>
      <c r="BC48" s="740"/>
      <c r="BD48" s="740"/>
      <c r="BE48" s="741"/>
      <c r="BF48" s="748"/>
      <c r="BG48" s="748"/>
      <c r="BH48" s="748"/>
      <c r="BI48" s="748"/>
      <c r="BJ48" s="748"/>
      <c r="BK48" s="748"/>
      <c r="BL48" s="748"/>
      <c r="BM48" s="748"/>
      <c r="BN48" s="748"/>
      <c r="BO48" s="748"/>
      <c r="BP48" s="748"/>
      <c r="BQ48" s="748"/>
      <c r="BR48" s="30"/>
    </row>
    <row r="49" spans="1:70" ht="13.15" customHeight="1" x14ac:dyDescent="0.15">
      <c r="A49" s="30"/>
      <c r="B49" s="191"/>
      <c r="C49" s="192"/>
      <c r="D49" s="193"/>
      <c r="E49" s="742"/>
      <c r="F49" s="743"/>
      <c r="G49" s="743"/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4"/>
      <c r="Y49" s="742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  <c r="AT49" s="743"/>
      <c r="AU49" s="743"/>
      <c r="AV49" s="743"/>
      <c r="AW49" s="743"/>
      <c r="AX49" s="743"/>
      <c r="AY49" s="743"/>
      <c r="AZ49" s="743"/>
      <c r="BA49" s="743"/>
      <c r="BB49" s="743"/>
      <c r="BC49" s="743"/>
      <c r="BD49" s="743"/>
      <c r="BE49" s="744"/>
      <c r="BF49" s="748"/>
      <c r="BG49" s="748"/>
      <c r="BH49" s="748"/>
      <c r="BI49" s="748"/>
      <c r="BJ49" s="748"/>
      <c r="BK49" s="748"/>
      <c r="BL49" s="748"/>
      <c r="BM49" s="748"/>
      <c r="BN49" s="748"/>
      <c r="BO49" s="748"/>
      <c r="BP49" s="748"/>
      <c r="BQ49" s="748"/>
      <c r="BR49" s="30"/>
    </row>
    <row r="50" spans="1:70" ht="13.15" customHeight="1" x14ac:dyDescent="0.15">
      <c r="A50" s="30"/>
      <c r="B50" s="194"/>
      <c r="C50" s="195"/>
      <c r="D50" s="196"/>
      <c r="E50" s="745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  <c r="U50" s="746"/>
      <c r="V50" s="746"/>
      <c r="W50" s="746"/>
      <c r="X50" s="747"/>
      <c r="Y50" s="745"/>
      <c r="Z50" s="746"/>
      <c r="AA50" s="746"/>
      <c r="AB50" s="746"/>
      <c r="AC50" s="746"/>
      <c r="AD50" s="746"/>
      <c r="AE50" s="746"/>
      <c r="AF50" s="746"/>
      <c r="AG50" s="746"/>
      <c r="AH50" s="746"/>
      <c r="AI50" s="746"/>
      <c r="AJ50" s="746"/>
      <c r="AK50" s="746"/>
      <c r="AL50" s="746"/>
      <c r="AM50" s="746"/>
      <c r="AN50" s="746"/>
      <c r="AO50" s="746"/>
      <c r="AP50" s="746"/>
      <c r="AQ50" s="746"/>
      <c r="AR50" s="746"/>
      <c r="AS50" s="746"/>
      <c r="AT50" s="746"/>
      <c r="AU50" s="746"/>
      <c r="AV50" s="746"/>
      <c r="AW50" s="746"/>
      <c r="AX50" s="746"/>
      <c r="AY50" s="746"/>
      <c r="AZ50" s="746"/>
      <c r="BA50" s="746"/>
      <c r="BB50" s="746"/>
      <c r="BC50" s="746"/>
      <c r="BD50" s="746"/>
      <c r="BE50" s="747"/>
      <c r="BF50" s="748"/>
      <c r="BG50" s="748"/>
      <c r="BH50" s="748"/>
      <c r="BI50" s="748"/>
      <c r="BJ50" s="748"/>
      <c r="BK50" s="748"/>
      <c r="BL50" s="748"/>
      <c r="BM50" s="748"/>
      <c r="BN50" s="748"/>
      <c r="BO50" s="748"/>
      <c r="BP50" s="748"/>
      <c r="BQ50" s="748"/>
      <c r="BR50" s="30"/>
    </row>
    <row r="51" spans="1:70" ht="13.15" customHeight="1" x14ac:dyDescent="0.15">
      <c r="A51" s="30"/>
      <c r="B51" s="188">
        <v>4</v>
      </c>
      <c r="C51" s="189"/>
      <c r="D51" s="190"/>
      <c r="E51" s="739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1"/>
      <c r="Y51" s="739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  <c r="BB51" s="740"/>
      <c r="BC51" s="740"/>
      <c r="BD51" s="740"/>
      <c r="BE51" s="741"/>
      <c r="BF51" s="748"/>
      <c r="BG51" s="748"/>
      <c r="BH51" s="748"/>
      <c r="BI51" s="748"/>
      <c r="BJ51" s="748"/>
      <c r="BK51" s="748"/>
      <c r="BL51" s="748"/>
      <c r="BM51" s="748"/>
      <c r="BN51" s="748"/>
      <c r="BO51" s="748"/>
      <c r="BP51" s="748"/>
      <c r="BQ51" s="748"/>
      <c r="BR51" s="30"/>
    </row>
    <row r="52" spans="1:70" ht="13.15" customHeight="1" x14ac:dyDescent="0.15">
      <c r="A52" s="30"/>
      <c r="B52" s="191"/>
      <c r="C52" s="192"/>
      <c r="D52" s="193"/>
      <c r="E52" s="742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4"/>
      <c r="Y52" s="742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  <c r="AN52" s="743"/>
      <c r="AO52" s="743"/>
      <c r="AP52" s="743"/>
      <c r="AQ52" s="743"/>
      <c r="AR52" s="743"/>
      <c r="AS52" s="743"/>
      <c r="AT52" s="743"/>
      <c r="AU52" s="743"/>
      <c r="AV52" s="743"/>
      <c r="AW52" s="743"/>
      <c r="AX52" s="743"/>
      <c r="AY52" s="743"/>
      <c r="AZ52" s="743"/>
      <c r="BA52" s="743"/>
      <c r="BB52" s="743"/>
      <c r="BC52" s="743"/>
      <c r="BD52" s="743"/>
      <c r="BE52" s="744"/>
      <c r="BF52" s="748"/>
      <c r="BG52" s="748"/>
      <c r="BH52" s="748"/>
      <c r="BI52" s="748"/>
      <c r="BJ52" s="748"/>
      <c r="BK52" s="748"/>
      <c r="BL52" s="748"/>
      <c r="BM52" s="748"/>
      <c r="BN52" s="748"/>
      <c r="BO52" s="748"/>
      <c r="BP52" s="748"/>
      <c r="BQ52" s="748"/>
      <c r="BR52" s="30"/>
    </row>
    <row r="53" spans="1:70" ht="13.15" customHeight="1" x14ac:dyDescent="0.15">
      <c r="A53" s="30"/>
      <c r="B53" s="194"/>
      <c r="C53" s="195"/>
      <c r="D53" s="196"/>
      <c r="E53" s="745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7"/>
      <c r="Y53" s="745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746"/>
      <c r="AN53" s="746"/>
      <c r="AO53" s="746"/>
      <c r="AP53" s="746"/>
      <c r="AQ53" s="746"/>
      <c r="AR53" s="746"/>
      <c r="AS53" s="746"/>
      <c r="AT53" s="746"/>
      <c r="AU53" s="746"/>
      <c r="AV53" s="746"/>
      <c r="AW53" s="746"/>
      <c r="AX53" s="746"/>
      <c r="AY53" s="746"/>
      <c r="AZ53" s="746"/>
      <c r="BA53" s="746"/>
      <c r="BB53" s="746"/>
      <c r="BC53" s="746"/>
      <c r="BD53" s="746"/>
      <c r="BE53" s="747"/>
      <c r="BF53" s="748"/>
      <c r="BG53" s="748"/>
      <c r="BH53" s="748"/>
      <c r="BI53" s="748"/>
      <c r="BJ53" s="748"/>
      <c r="BK53" s="748"/>
      <c r="BL53" s="748"/>
      <c r="BM53" s="748"/>
      <c r="BN53" s="748"/>
      <c r="BO53" s="748"/>
      <c r="BP53" s="748"/>
      <c r="BQ53" s="748"/>
      <c r="BR53" s="30"/>
    </row>
    <row r="54" spans="1:70" ht="13.15" customHeight="1" x14ac:dyDescent="0.15">
      <c r="A54" s="30"/>
      <c r="B54" s="188">
        <v>5</v>
      </c>
      <c r="C54" s="189"/>
      <c r="D54" s="190"/>
      <c r="E54" s="739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1"/>
      <c r="Y54" s="739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40"/>
      <c r="BB54" s="740"/>
      <c r="BC54" s="740"/>
      <c r="BD54" s="740"/>
      <c r="BE54" s="741"/>
      <c r="BF54" s="748"/>
      <c r="BG54" s="748"/>
      <c r="BH54" s="748"/>
      <c r="BI54" s="748"/>
      <c r="BJ54" s="748"/>
      <c r="BK54" s="748"/>
      <c r="BL54" s="748"/>
      <c r="BM54" s="748"/>
      <c r="BN54" s="748"/>
      <c r="BO54" s="748"/>
      <c r="BP54" s="748"/>
      <c r="BQ54" s="748"/>
      <c r="BR54" s="30"/>
    </row>
    <row r="55" spans="1:70" ht="13.15" customHeight="1" x14ac:dyDescent="0.15">
      <c r="A55" s="30"/>
      <c r="B55" s="191"/>
      <c r="C55" s="192"/>
      <c r="D55" s="193"/>
      <c r="E55" s="742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4"/>
      <c r="Y55" s="742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  <c r="AN55" s="743"/>
      <c r="AO55" s="743"/>
      <c r="AP55" s="743"/>
      <c r="AQ55" s="743"/>
      <c r="AR55" s="743"/>
      <c r="AS55" s="743"/>
      <c r="AT55" s="743"/>
      <c r="AU55" s="743"/>
      <c r="AV55" s="743"/>
      <c r="AW55" s="743"/>
      <c r="AX55" s="743"/>
      <c r="AY55" s="743"/>
      <c r="AZ55" s="743"/>
      <c r="BA55" s="743"/>
      <c r="BB55" s="743"/>
      <c r="BC55" s="743"/>
      <c r="BD55" s="743"/>
      <c r="BE55" s="744"/>
      <c r="BF55" s="748"/>
      <c r="BG55" s="748"/>
      <c r="BH55" s="748"/>
      <c r="BI55" s="748"/>
      <c r="BJ55" s="748"/>
      <c r="BK55" s="748"/>
      <c r="BL55" s="748"/>
      <c r="BM55" s="748"/>
      <c r="BN55" s="748"/>
      <c r="BO55" s="748"/>
      <c r="BP55" s="748"/>
      <c r="BQ55" s="748"/>
      <c r="BR55" s="30"/>
    </row>
    <row r="56" spans="1:70" ht="13.15" customHeight="1" x14ac:dyDescent="0.15">
      <c r="A56" s="30"/>
      <c r="B56" s="194"/>
      <c r="C56" s="195"/>
      <c r="D56" s="196"/>
      <c r="E56" s="745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7"/>
      <c r="Y56" s="745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6"/>
      <c r="AM56" s="746"/>
      <c r="AN56" s="746"/>
      <c r="AO56" s="746"/>
      <c r="AP56" s="746"/>
      <c r="AQ56" s="746"/>
      <c r="AR56" s="746"/>
      <c r="AS56" s="746"/>
      <c r="AT56" s="746"/>
      <c r="AU56" s="746"/>
      <c r="AV56" s="746"/>
      <c r="AW56" s="746"/>
      <c r="AX56" s="746"/>
      <c r="AY56" s="746"/>
      <c r="AZ56" s="746"/>
      <c r="BA56" s="746"/>
      <c r="BB56" s="746"/>
      <c r="BC56" s="746"/>
      <c r="BD56" s="746"/>
      <c r="BE56" s="747"/>
      <c r="BF56" s="748"/>
      <c r="BG56" s="748"/>
      <c r="BH56" s="748"/>
      <c r="BI56" s="748"/>
      <c r="BJ56" s="748"/>
      <c r="BK56" s="748"/>
      <c r="BL56" s="748"/>
      <c r="BM56" s="748"/>
      <c r="BN56" s="748"/>
      <c r="BO56" s="748"/>
      <c r="BP56" s="748"/>
      <c r="BQ56" s="748"/>
      <c r="BR56" s="30"/>
    </row>
    <row r="57" spans="1:70" ht="13.15" customHeight="1" x14ac:dyDescent="0.15">
      <c r="A57" s="30"/>
      <c r="B57" s="188">
        <v>6</v>
      </c>
      <c r="C57" s="189"/>
      <c r="D57" s="190"/>
      <c r="E57" s="739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1"/>
      <c r="Y57" s="739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40"/>
      <c r="BB57" s="740"/>
      <c r="BC57" s="740"/>
      <c r="BD57" s="740"/>
      <c r="BE57" s="741"/>
      <c r="BF57" s="748"/>
      <c r="BG57" s="748"/>
      <c r="BH57" s="748"/>
      <c r="BI57" s="748"/>
      <c r="BJ57" s="748"/>
      <c r="BK57" s="748"/>
      <c r="BL57" s="748"/>
      <c r="BM57" s="748"/>
      <c r="BN57" s="748"/>
      <c r="BO57" s="748"/>
      <c r="BP57" s="748"/>
      <c r="BQ57" s="748"/>
      <c r="BR57" s="30"/>
    </row>
    <row r="58" spans="1:70" ht="13.15" customHeight="1" x14ac:dyDescent="0.15">
      <c r="A58" s="30"/>
      <c r="B58" s="191"/>
      <c r="C58" s="192"/>
      <c r="D58" s="193"/>
      <c r="E58" s="742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4"/>
      <c r="Y58" s="742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  <c r="AN58" s="743"/>
      <c r="AO58" s="743"/>
      <c r="AP58" s="743"/>
      <c r="AQ58" s="743"/>
      <c r="AR58" s="743"/>
      <c r="AS58" s="743"/>
      <c r="AT58" s="743"/>
      <c r="AU58" s="743"/>
      <c r="AV58" s="743"/>
      <c r="AW58" s="743"/>
      <c r="AX58" s="743"/>
      <c r="AY58" s="743"/>
      <c r="AZ58" s="743"/>
      <c r="BA58" s="743"/>
      <c r="BB58" s="743"/>
      <c r="BC58" s="743"/>
      <c r="BD58" s="743"/>
      <c r="BE58" s="744"/>
      <c r="BF58" s="748"/>
      <c r="BG58" s="748"/>
      <c r="BH58" s="748"/>
      <c r="BI58" s="748"/>
      <c r="BJ58" s="748"/>
      <c r="BK58" s="748"/>
      <c r="BL58" s="748"/>
      <c r="BM58" s="748"/>
      <c r="BN58" s="748"/>
      <c r="BO58" s="748"/>
      <c r="BP58" s="748"/>
      <c r="BQ58" s="748"/>
      <c r="BR58" s="30"/>
    </row>
    <row r="59" spans="1:70" ht="13.15" customHeight="1" x14ac:dyDescent="0.15">
      <c r="A59" s="30"/>
      <c r="B59" s="194"/>
      <c r="C59" s="195"/>
      <c r="D59" s="196"/>
      <c r="E59" s="745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7"/>
      <c r="Y59" s="745"/>
      <c r="Z59" s="746"/>
      <c r="AA59" s="746"/>
      <c r="AB59" s="746"/>
      <c r="AC59" s="746"/>
      <c r="AD59" s="746"/>
      <c r="AE59" s="746"/>
      <c r="AF59" s="746"/>
      <c r="AG59" s="746"/>
      <c r="AH59" s="746"/>
      <c r="AI59" s="746"/>
      <c r="AJ59" s="746"/>
      <c r="AK59" s="746"/>
      <c r="AL59" s="746"/>
      <c r="AM59" s="746"/>
      <c r="AN59" s="746"/>
      <c r="AO59" s="746"/>
      <c r="AP59" s="746"/>
      <c r="AQ59" s="746"/>
      <c r="AR59" s="746"/>
      <c r="AS59" s="746"/>
      <c r="AT59" s="746"/>
      <c r="AU59" s="746"/>
      <c r="AV59" s="746"/>
      <c r="AW59" s="746"/>
      <c r="AX59" s="746"/>
      <c r="AY59" s="746"/>
      <c r="AZ59" s="746"/>
      <c r="BA59" s="746"/>
      <c r="BB59" s="746"/>
      <c r="BC59" s="746"/>
      <c r="BD59" s="746"/>
      <c r="BE59" s="747"/>
      <c r="BF59" s="748"/>
      <c r="BG59" s="748"/>
      <c r="BH59" s="748"/>
      <c r="BI59" s="748"/>
      <c r="BJ59" s="748"/>
      <c r="BK59" s="748"/>
      <c r="BL59" s="748"/>
      <c r="BM59" s="748"/>
      <c r="BN59" s="748"/>
      <c r="BO59" s="748"/>
      <c r="BP59" s="748"/>
      <c r="BQ59" s="748"/>
      <c r="BR59" s="30"/>
    </row>
    <row r="60" spans="1:70" ht="13.15" customHeight="1" x14ac:dyDescent="0.15">
      <c r="A60" s="30"/>
      <c r="B60" s="188">
        <v>7</v>
      </c>
      <c r="C60" s="189"/>
      <c r="D60" s="190"/>
      <c r="E60" s="739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1"/>
      <c r="Y60" s="739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  <c r="BB60" s="740"/>
      <c r="BC60" s="740"/>
      <c r="BD60" s="740"/>
      <c r="BE60" s="741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30"/>
    </row>
    <row r="61" spans="1:70" ht="13.15" customHeight="1" x14ac:dyDescent="0.15">
      <c r="A61" s="30"/>
      <c r="B61" s="191"/>
      <c r="C61" s="192"/>
      <c r="D61" s="193"/>
      <c r="E61" s="742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4"/>
      <c r="Y61" s="742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  <c r="AT61" s="743"/>
      <c r="AU61" s="743"/>
      <c r="AV61" s="743"/>
      <c r="AW61" s="743"/>
      <c r="AX61" s="743"/>
      <c r="AY61" s="743"/>
      <c r="AZ61" s="743"/>
      <c r="BA61" s="743"/>
      <c r="BB61" s="743"/>
      <c r="BC61" s="743"/>
      <c r="BD61" s="743"/>
      <c r="BE61" s="744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30"/>
    </row>
    <row r="62" spans="1:70" ht="13.15" customHeight="1" x14ac:dyDescent="0.15">
      <c r="A62" s="30"/>
      <c r="B62" s="194"/>
      <c r="C62" s="195"/>
      <c r="D62" s="196"/>
      <c r="E62" s="745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7"/>
      <c r="Y62" s="745"/>
      <c r="Z62" s="746"/>
      <c r="AA62" s="746"/>
      <c r="AB62" s="746"/>
      <c r="AC62" s="746"/>
      <c r="AD62" s="746"/>
      <c r="AE62" s="746"/>
      <c r="AF62" s="746"/>
      <c r="AG62" s="746"/>
      <c r="AH62" s="746"/>
      <c r="AI62" s="746"/>
      <c r="AJ62" s="746"/>
      <c r="AK62" s="746"/>
      <c r="AL62" s="746"/>
      <c r="AM62" s="746"/>
      <c r="AN62" s="746"/>
      <c r="AO62" s="746"/>
      <c r="AP62" s="746"/>
      <c r="AQ62" s="746"/>
      <c r="AR62" s="746"/>
      <c r="AS62" s="746"/>
      <c r="AT62" s="746"/>
      <c r="AU62" s="746"/>
      <c r="AV62" s="746"/>
      <c r="AW62" s="746"/>
      <c r="AX62" s="746"/>
      <c r="AY62" s="746"/>
      <c r="AZ62" s="746"/>
      <c r="BA62" s="746"/>
      <c r="BB62" s="746"/>
      <c r="BC62" s="746"/>
      <c r="BD62" s="746"/>
      <c r="BE62" s="747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30"/>
    </row>
    <row r="63" spans="1:70" ht="13.15" customHeight="1" x14ac:dyDescent="0.15">
      <c r="A63" s="30"/>
      <c r="B63" s="188">
        <v>8</v>
      </c>
      <c r="C63" s="189"/>
      <c r="D63" s="190"/>
      <c r="E63" s="739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1"/>
      <c r="Y63" s="739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  <c r="BB63" s="740"/>
      <c r="BC63" s="740"/>
      <c r="BD63" s="740"/>
      <c r="BE63" s="741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30"/>
    </row>
    <row r="64" spans="1:70" ht="13.15" customHeight="1" x14ac:dyDescent="0.15">
      <c r="A64" s="30"/>
      <c r="B64" s="191"/>
      <c r="C64" s="192"/>
      <c r="D64" s="193"/>
      <c r="E64" s="742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4"/>
      <c r="Y64" s="742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3"/>
      <c r="AW64" s="743"/>
      <c r="AX64" s="743"/>
      <c r="AY64" s="743"/>
      <c r="AZ64" s="743"/>
      <c r="BA64" s="743"/>
      <c r="BB64" s="743"/>
      <c r="BC64" s="743"/>
      <c r="BD64" s="743"/>
      <c r="BE64" s="744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30"/>
    </row>
    <row r="65" spans="1:70" ht="13.15" customHeight="1" x14ac:dyDescent="0.15">
      <c r="A65" s="30"/>
      <c r="B65" s="194"/>
      <c r="C65" s="195"/>
      <c r="D65" s="196"/>
      <c r="E65" s="745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6"/>
      <c r="X65" s="747"/>
      <c r="Y65" s="745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746"/>
      <c r="AO65" s="746"/>
      <c r="AP65" s="746"/>
      <c r="AQ65" s="746"/>
      <c r="AR65" s="746"/>
      <c r="AS65" s="746"/>
      <c r="AT65" s="746"/>
      <c r="AU65" s="746"/>
      <c r="AV65" s="746"/>
      <c r="AW65" s="746"/>
      <c r="AX65" s="746"/>
      <c r="AY65" s="746"/>
      <c r="AZ65" s="746"/>
      <c r="BA65" s="746"/>
      <c r="BB65" s="746"/>
      <c r="BC65" s="746"/>
      <c r="BD65" s="746"/>
      <c r="BE65" s="747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30"/>
    </row>
    <row r="66" spans="1:70" ht="13.15" customHeight="1" x14ac:dyDescent="0.15">
      <c r="A66" s="30"/>
      <c r="B66" s="188">
        <v>9</v>
      </c>
      <c r="C66" s="189"/>
      <c r="D66" s="190"/>
      <c r="E66" s="739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1"/>
      <c r="Y66" s="739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40"/>
      <c r="BB66" s="740"/>
      <c r="BC66" s="740"/>
      <c r="BD66" s="740"/>
      <c r="BE66" s="741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30"/>
    </row>
    <row r="67" spans="1:70" ht="13.15" customHeight="1" x14ac:dyDescent="0.15">
      <c r="A67" s="30"/>
      <c r="B67" s="191"/>
      <c r="C67" s="192"/>
      <c r="D67" s="193"/>
      <c r="E67" s="742"/>
      <c r="F67" s="743"/>
      <c r="G67" s="743"/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4"/>
      <c r="Y67" s="742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  <c r="AN67" s="743"/>
      <c r="AO67" s="743"/>
      <c r="AP67" s="743"/>
      <c r="AQ67" s="743"/>
      <c r="AR67" s="743"/>
      <c r="AS67" s="743"/>
      <c r="AT67" s="743"/>
      <c r="AU67" s="743"/>
      <c r="AV67" s="743"/>
      <c r="AW67" s="743"/>
      <c r="AX67" s="743"/>
      <c r="AY67" s="743"/>
      <c r="AZ67" s="743"/>
      <c r="BA67" s="743"/>
      <c r="BB67" s="743"/>
      <c r="BC67" s="743"/>
      <c r="BD67" s="743"/>
      <c r="BE67" s="744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30"/>
    </row>
    <row r="68" spans="1:70" ht="13.15" customHeight="1" x14ac:dyDescent="0.15">
      <c r="A68" s="30"/>
      <c r="B68" s="194"/>
      <c r="C68" s="195"/>
      <c r="D68" s="196"/>
      <c r="E68" s="745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746"/>
      <c r="R68" s="746"/>
      <c r="S68" s="746"/>
      <c r="T68" s="746"/>
      <c r="U68" s="746"/>
      <c r="V68" s="746"/>
      <c r="W68" s="746"/>
      <c r="X68" s="747"/>
      <c r="Y68" s="745"/>
      <c r="Z68" s="746"/>
      <c r="AA68" s="746"/>
      <c r="AB68" s="746"/>
      <c r="AC68" s="746"/>
      <c r="AD68" s="746"/>
      <c r="AE68" s="746"/>
      <c r="AF68" s="746"/>
      <c r="AG68" s="746"/>
      <c r="AH68" s="746"/>
      <c r="AI68" s="746"/>
      <c r="AJ68" s="746"/>
      <c r="AK68" s="746"/>
      <c r="AL68" s="746"/>
      <c r="AM68" s="746"/>
      <c r="AN68" s="746"/>
      <c r="AO68" s="746"/>
      <c r="AP68" s="746"/>
      <c r="AQ68" s="746"/>
      <c r="AR68" s="746"/>
      <c r="AS68" s="746"/>
      <c r="AT68" s="746"/>
      <c r="AU68" s="746"/>
      <c r="AV68" s="746"/>
      <c r="AW68" s="746"/>
      <c r="AX68" s="746"/>
      <c r="AY68" s="746"/>
      <c r="AZ68" s="746"/>
      <c r="BA68" s="746"/>
      <c r="BB68" s="746"/>
      <c r="BC68" s="746"/>
      <c r="BD68" s="746"/>
      <c r="BE68" s="747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30"/>
    </row>
    <row r="69" spans="1:70" ht="13.15" customHeight="1" x14ac:dyDescent="0.15">
      <c r="A69" s="30"/>
      <c r="B69" s="188">
        <v>10</v>
      </c>
      <c r="C69" s="189"/>
      <c r="D69" s="190"/>
      <c r="E69" s="739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1"/>
      <c r="Y69" s="739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1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30"/>
    </row>
    <row r="70" spans="1:70" ht="13.15" customHeight="1" x14ac:dyDescent="0.15">
      <c r="A70" s="30"/>
      <c r="B70" s="191"/>
      <c r="C70" s="192"/>
      <c r="D70" s="193"/>
      <c r="E70" s="742"/>
      <c r="F70" s="743"/>
      <c r="G70" s="743"/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4"/>
      <c r="Y70" s="742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3"/>
      <c r="BE70" s="744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30"/>
    </row>
    <row r="71" spans="1:70" ht="13.15" customHeight="1" x14ac:dyDescent="0.15">
      <c r="A71" s="30"/>
      <c r="B71" s="194"/>
      <c r="C71" s="195"/>
      <c r="D71" s="196"/>
      <c r="E71" s="742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4"/>
      <c r="Y71" s="742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  <c r="AN71" s="743"/>
      <c r="AO71" s="743"/>
      <c r="AP71" s="743"/>
      <c r="AQ71" s="743"/>
      <c r="AR71" s="743"/>
      <c r="AS71" s="743"/>
      <c r="AT71" s="743"/>
      <c r="AU71" s="743"/>
      <c r="AV71" s="743"/>
      <c r="AW71" s="743"/>
      <c r="AX71" s="743"/>
      <c r="AY71" s="743"/>
      <c r="AZ71" s="743"/>
      <c r="BA71" s="743"/>
      <c r="BB71" s="743"/>
      <c r="BC71" s="743"/>
      <c r="BD71" s="743"/>
      <c r="BE71" s="744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  <c r="BR71" s="30"/>
    </row>
    <row r="72" spans="1:70" ht="13.15" customHeight="1" x14ac:dyDescent="0.15">
      <c r="A72" s="30"/>
      <c r="B72" s="188">
        <v>11</v>
      </c>
      <c r="C72" s="189"/>
      <c r="D72" s="190"/>
      <c r="E72" s="739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1"/>
      <c r="Y72" s="739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740"/>
      <c r="BB72" s="740"/>
      <c r="BC72" s="740"/>
      <c r="BD72" s="740"/>
      <c r="BE72" s="741"/>
      <c r="BF72" s="760"/>
      <c r="BG72" s="760"/>
      <c r="BH72" s="760"/>
      <c r="BI72" s="760"/>
      <c r="BJ72" s="760"/>
      <c r="BK72" s="760"/>
      <c r="BL72" s="760"/>
      <c r="BM72" s="760"/>
      <c r="BN72" s="760"/>
      <c r="BO72" s="760"/>
      <c r="BP72" s="760"/>
      <c r="BQ72" s="760"/>
      <c r="BR72" s="30"/>
    </row>
    <row r="73" spans="1:70" ht="13.15" customHeight="1" x14ac:dyDescent="0.15">
      <c r="A73" s="30"/>
      <c r="B73" s="191"/>
      <c r="C73" s="192"/>
      <c r="D73" s="193"/>
      <c r="E73" s="742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4"/>
      <c r="Y73" s="742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/>
      <c r="AT73" s="743"/>
      <c r="AU73" s="743"/>
      <c r="AV73" s="743"/>
      <c r="AW73" s="743"/>
      <c r="AX73" s="743"/>
      <c r="AY73" s="743"/>
      <c r="AZ73" s="743"/>
      <c r="BA73" s="743"/>
      <c r="BB73" s="743"/>
      <c r="BC73" s="743"/>
      <c r="BD73" s="743"/>
      <c r="BE73" s="744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  <c r="BR73" s="30"/>
    </row>
    <row r="74" spans="1:70" ht="13.15" customHeight="1" x14ac:dyDescent="0.15">
      <c r="A74" s="30"/>
      <c r="B74" s="194"/>
      <c r="C74" s="195"/>
      <c r="D74" s="196"/>
      <c r="E74" s="745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46"/>
      <c r="T74" s="746"/>
      <c r="U74" s="746"/>
      <c r="V74" s="746"/>
      <c r="W74" s="746"/>
      <c r="X74" s="747"/>
      <c r="Y74" s="745"/>
      <c r="Z74" s="746"/>
      <c r="AA74" s="746"/>
      <c r="AB74" s="746"/>
      <c r="AC74" s="746"/>
      <c r="AD74" s="746"/>
      <c r="AE74" s="746"/>
      <c r="AF74" s="746"/>
      <c r="AG74" s="746"/>
      <c r="AH74" s="746"/>
      <c r="AI74" s="746"/>
      <c r="AJ74" s="746"/>
      <c r="AK74" s="746"/>
      <c r="AL74" s="746"/>
      <c r="AM74" s="746"/>
      <c r="AN74" s="746"/>
      <c r="AO74" s="746"/>
      <c r="AP74" s="746"/>
      <c r="AQ74" s="746"/>
      <c r="AR74" s="746"/>
      <c r="AS74" s="746"/>
      <c r="AT74" s="746"/>
      <c r="AU74" s="746"/>
      <c r="AV74" s="746"/>
      <c r="AW74" s="746"/>
      <c r="AX74" s="746"/>
      <c r="AY74" s="746"/>
      <c r="AZ74" s="746"/>
      <c r="BA74" s="746"/>
      <c r="BB74" s="746"/>
      <c r="BC74" s="746"/>
      <c r="BD74" s="746"/>
      <c r="BE74" s="747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  <c r="BR74" s="30"/>
    </row>
    <row r="75" spans="1:70" ht="13.15" customHeight="1" x14ac:dyDescent="0.15">
      <c r="A75" s="30"/>
      <c r="B75" s="188">
        <v>12</v>
      </c>
      <c r="C75" s="189"/>
      <c r="D75" s="190"/>
      <c r="E75" s="739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1"/>
      <c r="Y75" s="739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  <c r="BB75" s="740"/>
      <c r="BC75" s="740"/>
      <c r="BD75" s="740"/>
      <c r="BE75" s="741"/>
      <c r="BF75" s="748"/>
      <c r="BG75" s="748"/>
      <c r="BH75" s="748"/>
      <c r="BI75" s="748"/>
      <c r="BJ75" s="748"/>
      <c r="BK75" s="748"/>
      <c r="BL75" s="748"/>
      <c r="BM75" s="748"/>
      <c r="BN75" s="748"/>
      <c r="BO75" s="748"/>
      <c r="BP75" s="748"/>
      <c r="BQ75" s="748"/>
      <c r="BR75" s="30"/>
    </row>
    <row r="76" spans="1:70" ht="13.15" customHeight="1" x14ac:dyDescent="0.15">
      <c r="A76" s="30"/>
      <c r="B76" s="191"/>
      <c r="C76" s="192"/>
      <c r="D76" s="193"/>
      <c r="E76" s="742"/>
      <c r="F76" s="743"/>
      <c r="G76" s="743"/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4"/>
      <c r="Y76" s="742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  <c r="AN76" s="743"/>
      <c r="AO76" s="743"/>
      <c r="AP76" s="743"/>
      <c r="AQ76" s="743"/>
      <c r="AR76" s="743"/>
      <c r="AS76" s="743"/>
      <c r="AT76" s="743"/>
      <c r="AU76" s="743"/>
      <c r="AV76" s="743"/>
      <c r="AW76" s="743"/>
      <c r="AX76" s="743"/>
      <c r="AY76" s="743"/>
      <c r="AZ76" s="743"/>
      <c r="BA76" s="743"/>
      <c r="BB76" s="743"/>
      <c r="BC76" s="743"/>
      <c r="BD76" s="743"/>
      <c r="BE76" s="744"/>
      <c r="BF76" s="748"/>
      <c r="BG76" s="748"/>
      <c r="BH76" s="748"/>
      <c r="BI76" s="748"/>
      <c r="BJ76" s="748"/>
      <c r="BK76" s="748"/>
      <c r="BL76" s="748"/>
      <c r="BM76" s="748"/>
      <c r="BN76" s="748"/>
      <c r="BO76" s="748"/>
      <c r="BP76" s="748"/>
      <c r="BQ76" s="748"/>
      <c r="BR76" s="30"/>
    </row>
    <row r="77" spans="1:70" ht="13.15" customHeight="1" x14ac:dyDescent="0.15">
      <c r="A77" s="30"/>
      <c r="B77" s="194"/>
      <c r="C77" s="195"/>
      <c r="D77" s="196"/>
      <c r="E77" s="745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7"/>
      <c r="Y77" s="745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6"/>
      <c r="AQ77" s="746"/>
      <c r="AR77" s="746"/>
      <c r="AS77" s="746"/>
      <c r="AT77" s="746"/>
      <c r="AU77" s="746"/>
      <c r="AV77" s="746"/>
      <c r="AW77" s="746"/>
      <c r="AX77" s="746"/>
      <c r="AY77" s="746"/>
      <c r="AZ77" s="746"/>
      <c r="BA77" s="746"/>
      <c r="BB77" s="746"/>
      <c r="BC77" s="746"/>
      <c r="BD77" s="746"/>
      <c r="BE77" s="747"/>
      <c r="BF77" s="748"/>
      <c r="BG77" s="748"/>
      <c r="BH77" s="748"/>
      <c r="BI77" s="748"/>
      <c r="BJ77" s="748"/>
      <c r="BK77" s="748"/>
      <c r="BL77" s="748"/>
      <c r="BM77" s="748"/>
      <c r="BN77" s="748"/>
      <c r="BO77" s="748"/>
      <c r="BP77" s="748"/>
      <c r="BQ77" s="748"/>
      <c r="BR77" s="30"/>
    </row>
    <row r="78" spans="1:70" ht="13.15" customHeight="1" x14ac:dyDescent="0.15">
      <c r="A78" s="30"/>
      <c r="B78" s="188">
        <v>13</v>
      </c>
      <c r="C78" s="189"/>
      <c r="D78" s="190"/>
      <c r="E78" s="739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1"/>
      <c r="Y78" s="739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740"/>
      <c r="BB78" s="740"/>
      <c r="BC78" s="740"/>
      <c r="BD78" s="740"/>
      <c r="BE78" s="741"/>
      <c r="BF78" s="748"/>
      <c r="BG78" s="748"/>
      <c r="BH78" s="748"/>
      <c r="BI78" s="748"/>
      <c r="BJ78" s="748"/>
      <c r="BK78" s="748"/>
      <c r="BL78" s="748"/>
      <c r="BM78" s="748"/>
      <c r="BN78" s="748"/>
      <c r="BO78" s="748"/>
      <c r="BP78" s="748"/>
      <c r="BQ78" s="748"/>
      <c r="BR78" s="30"/>
    </row>
    <row r="79" spans="1:70" ht="13.15" customHeight="1" x14ac:dyDescent="0.15">
      <c r="A79" s="30"/>
      <c r="B79" s="191"/>
      <c r="C79" s="192"/>
      <c r="D79" s="193"/>
      <c r="E79" s="742"/>
      <c r="F79" s="743"/>
      <c r="G79" s="743"/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4"/>
      <c r="Y79" s="742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  <c r="AN79" s="743"/>
      <c r="AO79" s="743"/>
      <c r="AP79" s="743"/>
      <c r="AQ79" s="743"/>
      <c r="AR79" s="743"/>
      <c r="AS79" s="743"/>
      <c r="AT79" s="743"/>
      <c r="AU79" s="743"/>
      <c r="AV79" s="743"/>
      <c r="AW79" s="743"/>
      <c r="AX79" s="743"/>
      <c r="AY79" s="743"/>
      <c r="AZ79" s="743"/>
      <c r="BA79" s="743"/>
      <c r="BB79" s="743"/>
      <c r="BC79" s="743"/>
      <c r="BD79" s="743"/>
      <c r="BE79" s="744"/>
      <c r="BF79" s="748"/>
      <c r="BG79" s="748"/>
      <c r="BH79" s="748"/>
      <c r="BI79" s="748"/>
      <c r="BJ79" s="748"/>
      <c r="BK79" s="748"/>
      <c r="BL79" s="748"/>
      <c r="BM79" s="748"/>
      <c r="BN79" s="748"/>
      <c r="BO79" s="748"/>
      <c r="BP79" s="748"/>
      <c r="BQ79" s="748"/>
      <c r="BR79" s="30"/>
    </row>
    <row r="80" spans="1:70" ht="13.15" customHeight="1" x14ac:dyDescent="0.15">
      <c r="A80" s="30"/>
      <c r="B80" s="194"/>
      <c r="C80" s="195"/>
      <c r="D80" s="196"/>
      <c r="E80" s="745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746"/>
      <c r="R80" s="746"/>
      <c r="S80" s="746"/>
      <c r="T80" s="746"/>
      <c r="U80" s="746"/>
      <c r="V80" s="746"/>
      <c r="W80" s="746"/>
      <c r="X80" s="747"/>
      <c r="Y80" s="745"/>
      <c r="Z80" s="746"/>
      <c r="AA80" s="746"/>
      <c r="AB80" s="746"/>
      <c r="AC80" s="746"/>
      <c r="AD80" s="746"/>
      <c r="AE80" s="746"/>
      <c r="AF80" s="746"/>
      <c r="AG80" s="746"/>
      <c r="AH80" s="746"/>
      <c r="AI80" s="746"/>
      <c r="AJ80" s="746"/>
      <c r="AK80" s="746"/>
      <c r="AL80" s="746"/>
      <c r="AM80" s="746"/>
      <c r="AN80" s="746"/>
      <c r="AO80" s="746"/>
      <c r="AP80" s="746"/>
      <c r="AQ80" s="746"/>
      <c r="AR80" s="746"/>
      <c r="AS80" s="746"/>
      <c r="AT80" s="746"/>
      <c r="AU80" s="746"/>
      <c r="AV80" s="746"/>
      <c r="AW80" s="746"/>
      <c r="AX80" s="746"/>
      <c r="AY80" s="746"/>
      <c r="AZ80" s="746"/>
      <c r="BA80" s="746"/>
      <c r="BB80" s="746"/>
      <c r="BC80" s="746"/>
      <c r="BD80" s="746"/>
      <c r="BE80" s="747"/>
      <c r="BF80" s="748"/>
      <c r="BG80" s="748"/>
      <c r="BH80" s="748"/>
      <c r="BI80" s="748"/>
      <c r="BJ80" s="748"/>
      <c r="BK80" s="748"/>
      <c r="BL80" s="748"/>
      <c r="BM80" s="748"/>
      <c r="BN80" s="748"/>
      <c r="BO80" s="748"/>
      <c r="BP80" s="748"/>
      <c r="BQ80" s="748"/>
      <c r="BR80" s="30"/>
    </row>
    <row r="81" spans="1:70" ht="13.15" customHeight="1" x14ac:dyDescent="0.15">
      <c r="A81" s="30"/>
      <c r="B81" s="188">
        <v>14</v>
      </c>
      <c r="C81" s="189"/>
      <c r="D81" s="190"/>
      <c r="E81" s="739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39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1"/>
      <c r="BF81" s="748"/>
      <c r="BG81" s="748"/>
      <c r="BH81" s="748"/>
      <c r="BI81" s="748"/>
      <c r="BJ81" s="748"/>
      <c r="BK81" s="748"/>
      <c r="BL81" s="748"/>
      <c r="BM81" s="748"/>
      <c r="BN81" s="748"/>
      <c r="BO81" s="748"/>
      <c r="BP81" s="748"/>
      <c r="BQ81" s="748"/>
      <c r="BR81" s="30"/>
    </row>
    <row r="82" spans="1:70" ht="13.15" customHeight="1" x14ac:dyDescent="0.15">
      <c r="A82" s="30"/>
      <c r="B82" s="191"/>
      <c r="C82" s="192"/>
      <c r="D82" s="193"/>
      <c r="E82" s="742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4"/>
      <c r="Y82" s="742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3"/>
      <c r="AW82" s="743"/>
      <c r="AX82" s="743"/>
      <c r="AY82" s="743"/>
      <c r="AZ82" s="743"/>
      <c r="BA82" s="743"/>
      <c r="BB82" s="743"/>
      <c r="BC82" s="743"/>
      <c r="BD82" s="743"/>
      <c r="BE82" s="744"/>
      <c r="BF82" s="748"/>
      <c r="BG82" s="748"/>
      <c r="BH82" s="748"/>
      <c r="BI82" s="748"/>
      <c r="BJ82" s="748"/>
      <c r="BK82" s="748"/>
      <c r="BL82" s="748"/>
      <c r="BM82" s="748"/>
      <c r="BN82" s="748"/>
      <c r="BO82" s="748"/>
      <c r="BP82" s="748"/>
      <c r="BQ82" s="748"/>
      <c r="BR82" s="30"/>
    </row>
    <row r="83" spans="1:70" ht="13.15" customHeight="1" x14ac:dyDescent="0.15">
      <c r="A83" s="30"/>
      <c r="B83" s="194"/>
      <c r="C83" s="195"/>
      <c r="D83" s="196"/>
      <c r="E83" s="745"/>
      <c r="F83" s="746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746"/>
      <c r="T83" s="746"/>
      <c r="U83" s="746"/>
      <c r="V83" s="746"/>
      <c r="W83" s="746"/>
      <c r="X83" s="747"/>
      <c r="Y83" s="745"/>
      <c r="Z83" s="746"/>
      <c r="AA83" s="746"/>
      <c r="AB83" s="746"/>
      <c r="AC83" s="746"/>
      <c r="AD83" s="746"/>
      <c r="AE83" s="746"/>
      <c r="AF83" s="746"/>
      <c r="AG83" s="746"/>
      <c r="AH83" s="746"/>
      <c r="AI83" s="746"/>
      <c r="AJ83" s="746"/>
      <c r="AK83" s="746"/>
      <c r="AL83" s="746"/>
      <c r="AM83" s="746"/>
      <c r="AN83" s="746"/>
      <c r="AO83" s="746"/>
      <c r="AP83" s="746"/>
      <c r="AQ83" s="746"/>
      <c r="AR83" s="746"/>
      <c r="AS83" s="746"/>
      <c r="AT83" s="746"/>
      <c r="AU83" s="746"/>
      <c r="AV83" s="746"/>
      <c r="AW83" s="746"/>
      <c r="AX83" s="746"/>
      <c r="AY83" s="746"/>
      <c r="AZ83" s="746"/>
      <c r="BA83" s="746"/>
      <c r="BB83" s="746"/>
      <c r="BC83" s="746"/>
      <c r="BD83" s="746"/>
      <c r="BE83" s="747"/>
      <c r="BF83" s="748"/>
      <c r="BG83" s="748"/>
      <c r="BH83" s="748"/>
      <c r="BI83" s="748"/>
      <c r="BJ83" s="748"/>
      <c r="BK83" s="748"/>
      <c r="BL83" s="748"/>
      <c r="BM83" s="748"/>
      <c r="BN83" s="748"/>
      <c r="BO83" s="748"/>
      <c r="BP83" s="748"/>
      <c r="BQ83" s="748"/>
      <c r="BR83" s="30"/>
    </row>
    <row r="84" spans="1:70" ht="13.15" customHeight="1" x14ac:dyDescent="0.15">
      <c r="A84" s="30"/>
      <c r="B84" s="188">
        <v>15</v>
      </c>
      <c r="C84" s="189"/>
      <c r="D84" s="190"/>
      <c r="E84" s="739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1"/>
      <c r="Y84" s="739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40"/>
      <c r="BB84" s="740"/>
      <c r="BC84" s="740"/>
      <c r="BD84" s="740"/>
      <c r="BE84" s="741"/>
      <c r="BF84" s="748"/>
      <c r="BG84" s="748"/>
      <c r="BH84" s="748"/>
      <c r="BI84" s="748"/>
      <c r="BJ84" s="748"/>
      <c r="BK84" s="748"/>
      <c r="BL84" s="748"/>
      <c r="BM84" s="748"/>
      <c r="BN84" s="748"/>
      <c r="BO84" s="748"/>
      <c r="BP84" s="748"/>
      <c r="BQ84" s="748"/>
      <c r="BR84" s="30"/>
    </row>
    <row r="85" spans="1:70" ht="13.15" customHeight="1" x14ac:dyDescent="0.15">
      <c r="A85" s="30"/>
      <c r="B85" s="191"/>
      <c r="C85" s="192"/>
      <c r="D85" s="193"/>
      <c r="E85" s="742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4"/>
      <c r="Y85" s="742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743"/>
      <c r="AR85" s="743"/>
      <c r="AS85" s="743"/>
      <c r="AT85" s="743"/>
      <c r="AU85" s="743"/>
      <c r="AV85" s="743"/>
      <c r="AW85" s="743"/>
      <c r="AX85" s="743"/>
      <c r="AY85" s="743"/>
      <c r="AZ85" s="743"/>
      <c r="BA85" s="743"/>
      <c r="BB85" s="743"/>
      <c r="BC85" s="743"/>
      <c r="BD85" s="743"/>
      <c r="BE85" s="744"/>
      <c r="BF85" s="748"/>
      <c r="BG85" s="748"/>
      <c r="BH85" s="748"/>
      <c r="BI85" s="748"/>
      <c r="BJ85" s="748"/>
      <c r="BK85" s="748"/>
      <c r="BL85" s="748"/>
      <c r="BM85" s="748"/>
      <c r="BN85" s="748"/>
      <c r="BO85" s="748"/>
      <c r="BP85" s="748"/>
      <c r="BQ85" s="748"/>
      <c r="BR85" s="30"/>
    </row>
    <row r="86" spans="1:70" ht="13.15" customHeight="1" x14ac:dyDescent="0.15">
      <c r="A86" s="30"/>
      <c r="B86" s="194"/>
      <c r="C86" s="195"/>
      <c r="D86" s="196"/>
      <c r="E86" s="745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746"/>
      <c r="R86" s="746"/>
      <c r="S86" s="746"/>
      <c r="T86" s="746"/>
      <c r="U86" s="746"/>
      <c r="V86" s="746"/>
      <c r="W86" s="746"/>
      <c r="X86" s="747"/>
      <c r="Y86" s="745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746"/>
      <c r="AK86" s="746"/>
      <c r="AL86" s="746"/>
      <c r="AM86" s="746"/>
      <c r="AN86" s="746"/>
      <c r="AO86" s="746"/>
      <c r="AP86" s="746"/>
      <c r="AQ86" s="746"/>
      <c r="AR86" s="746"/>
      <c r="AS86" s="746"/>
      <c r="AT86" s="746"/>
      <c r="AU86" s="746"/>
      <c r="AV86" s="746"/>
      <c r="AW86" s="746"/>
      <c r="AX86" s="746"/>
      <c r="AY86" s="746"/>
      <c r="AZ86" s="746"/>
      <c r="BA86" s="746"/>
      <c r="BB86" s="746"/>
      <c r="BC86" s="746"/>
      <c r="BD86" s="746"/>
      <c r="BE86" s="747"/>
      <c r="BF86" s="748"/>
      <c r="BG86" s="748"/>
      <c r="BH86" s="748"/>
      <c r="BI86" s="748"/>
      <c r="BJ86" s="748"/>
      <c r="BK86" s="748"/>
      <c r="BL86" s="748"/>
      <c r="BM86" s="748"/>
      <c r="BN86" s="748"/>
      <c r="BO86" s="748"/>
      <c r="BP86" s="748"/>
      <c r="BQ86" s="748"/>
      <c r="BR86" s="30"/>
    </row>
    <row r="87" spans="1:70" ht="13.15" customHeight="1" x14ac:dyDescent="0.15">
      <c r="A87" s="30"/>
      <c r="B87" s="188">
        <v>16</v>
      </c>
      <c r="C87" s="189"/>
      <c r="D87" s="190"/>
      <c r="E87" s="739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1"/>
      <c r="Y87" s="739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40"/>
      <c r="BB87" s="740"/>
      <c r="BC87" s="740"/>
      <c r="BD87" s="740"/>
      <c r="BE87" s="741"/>
      <c r="BF87" s="748"/>
      <c r="BG87" s="748"/>
      <c r="BH87" s="748"/>
      <c r="BI87" s="748"/>
      <c r="BJ87" s="748"/>
      <c r="BK87" s="748"/>
      <c r="BL87" s="748"/>
      <c r="BM87" s="748"/>
      <c r="BN87" s="748"/>
      <c r="BO87" s="748"/>
      <c r="BP87" s="748"/>
      <c r="BQ87" s="748"/>
      <c r="BR87" s="30"/>
    </row>
    <row r="88" spans="1:70" ht="13.15" customHeight="1" x14ac:dyDescent="0.15">
      <c r="A88" s="30"/>
      <c r="B88" s="191"/>
      <c r="C88" s="192"/>
      <c r="D88" s="193"/>
      <c r="E88" s="742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4"/>
      <c r="Y88" s="742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  <c r="AN88" s="743"/>
      <c r="AO88" s="743"/>
      <c r="AP88" s="743"/>
      <c r="AQ88" s="743"/>
      <c r="AR88" s="743"/>
      <c r="AS88" s="743"/>
      <c r="AT88" s="743"/>
      <c r="AU88" s="743"/>
      <c r="AV88" s="743"/>
      <c r="AW88" s="743"/>
      <c r="AX88" s="743"/>
      <c r="AY88" s="743"/>
      <c r="AZ88" s="743"/>
      <c r="BA88" s="743"/>
      <c r="BB88" s="743"/>
      <c r="BC88" s="743"/>
      <c r="BD88" s="743"/>
      <c r="BE88" s="744"/>
      <c r="BF88" s="748"/>
      <c r="BG88" s="748"/>
      <c r="BH88" s="748"/>
      <c r="BI88" s="748"/>
      <c r="BJ88" s="748"/>
      <c r="BK88" s="748"/>
      <c r="BL88" s="748"/>
      <c r="BM88" s="748"/>
      <c r="BN88" s="748"/>
      <c r="BO88" s="748"/>
      <c r="BP88" s="748"/>
      <c r="BQ88" s="748"/>
      <c r="BR88" s="30"/>
    </row>
    <row r="89" spans="1:70" ht="13.15" customHeight="1" x14ac:dyDescent="0.15">
      <c r="A89" s="30"/>
      <c r="B89" s="194"/>
      <c r="C89" s="195"/>
      <c r="D89" s="196"/>
      <c r="E89" s="745"/>
      <c r="F89" s="746"/>
      <c r="G89" s="746"/>
      <c r="H89" s="746"/>
      <c r="I89" s="746"/>
      <c r="J89" s="746"/>
      <c r="K89" s="746"/>
      <c r="L89" s="746"/>
      <c r="M89" s="746"/>
      <c r="N89" s="746"/>
      <c r="O89" s="746"/>
      <c r="P89" s="746"/>
      <c r="Q89" s="746"/>
      <c r="R89" s="746"/>
      <c r="S89" s="746"/>
      <c r="T89" s="746"/>
      <c r="U89" s="746"/>
      <c r="V89" s="746"/>
      <c r="W89" s="746"/>
      <c r="X89" s="747"/>
      <c r="Y89" s="745"/>
      <c r="Z89" s="746"/>
      <c r="AA89" s="746"/>
      <c r="AB89" s="746"/>
      <c r="AC89" s="746"/>
      <c r="AD89" s="746"/>
      <c r="AE89" s="746"/>
      <c r="AF89" s="746"/>
      <c r="AG89" s="746"/>
      <c r="AH89" s="746"/>
      <c r="AI89" s="746"/>
      <c r="AJ89" s="746"/>
      <c r="AK89" s="746"/>
      <c r="AL89" s="746"/>
      <c r="AM89" s="746"/>
      <c r="AN89" s="746"/>
      <c r="AO89" s="746"/>
      <c r="AP89" s="746"/>
      <c r="AQ89" s="746"/>
      <c r="AR89" s="746"/>
      <c r="AS89" s="746"/>
      <c r="AT89" s="746"/>
      <c r="AU89" s="746"/>
      <c r="AV89" s="746"/>
      <c r="AW89" s="746"/>
      <c r="AX89" s="746"/>
      <c r="AY89" s="746"/>
      <c r="AZ89" s="746"/>
      <c r="BA89" s="746"/>
      <c r="BB89" s="746"/>
      <c r="BC89" s="746"/>
      <c r="BD89" s="746"/>
      <c r="BE89" s="747"/>
      <c r="BF89" s="748"/>
      <c r="BG89" s="748"/>
      <c r="BH89" s="748"/>
      <c r="BI89" s="748"/>
      <c r="BJ89" s="748"/>
      <c r="BK89" s="748"/>
      <c r="BL89" s="748"/>
      <c r="BM89" s="748"/>
      <c r="BN89" s="748"/>
      <c r="BO89" s="748"/>
      <c r="BP89" s="748"/>
      <c r="BQ89" s="748"/>
      <c r="BR89" s="30"/>
    </row>
    <row r="90" spans="1:70" ht="13.15" customHeight="1" x14ac:dyDescent="0.15">
      <c r="A90" s="30"/>
      <c r="B90" s="188">
        <v>17</v>
      </c>
      <c r="C90" s="189"/>
      <c r="D90" s="190"/>
      <c r="E90" s="739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1"/>
      <c r="Y90" s="739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40"/>
      <c r="BB90" s="740"/>
      <c r="BC90" s="740"/>
      <c r="BD90" s="740"/>
      <c r="BE90" s="741"/>
      <c r="BF90" s="748"/>
      <c r="BG90" s="748"/>
      <c r="BH90" s="748"/>
      <c r="BI90" s="748"/>
      <c r="BJ90" s="748"/>
      <c r="BK90" s="748"/>
      <c r="BL90" s="748"/>
      <c r="BM90" s="748"/>
      <c r="BN90" s="748"/>
      <c r="BO90" s="748"/>
      <c r="BP90" s="748"/>
      <c r="BQ90" s="748"/>
      <c r="BR90" s="30"/>
    </row>
    <row r="91" spans="1:70" ht="13.15" customHeight="1" x14ac:dyDescent="0.15">
      <c r="A91" s="30"/>
      <c r="B91" s="191"/>
      <c r="C91" s="192"/>
      <c r="D91" s="193"/>
      <c r="E91" s="742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4"/>
      <c r="Y91" s="742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  <c r="AN91" s="743"/>
      <c r="AO91" s="743"/>
      <c r="AP91" s="743"/>
      <c r="AQ91" s="743"/>
      <c r="AR91" s="743"/>
      <c r="AS91" s="743"/>
      <c r="AT91" s="743"/>
      <c r="AU91" s="743"/>
      <c r="AV91" s="743"/>
      <c r="AW91" s="743"/>
      <c r="AX91" s="743"/>
      <c r="AY91" s="743"/>
      <c r="AZ91" s="743"/>
      <c r="BA91" s="743"/>
      <c r="BB91" s="743"/>
      <c r="BC91" s="743"/>
      <c r="BD91" s="743"/>
      <c r="BE91" s="744"/>
      <c r="BF91" s="748"/>
      <c r="BG91" s="748"/>
      <c r="BH91" s="748"/>
      <c r="BI91" s="748"/>
      <c r="BJ91" s="748"/>
      <c r="BK91" s="748"/>
      <c r="BL91" s="748"/>
      <c r="BM91" s="748"/>
      <c r="BN91" s="748"/>
      <c r="BO91" s="748"/>
      <c r="BP91" s="748"/>
      <c r="BQ91" s="748"/>
      <c r="BR91" s="30"/>
    </row>
    <row r="92" spans="1:70" ht="13.15" customHeight="1" x14ac:dyDescent="0.15">
      <c r="A92" s="30"/>
      <c r="B92" s="194"/>
      <c r="C92" s="195"/>
      <c r="D92" s="196"/>
      <c r="E92" s="745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746"/>
      <c r="V92" s="746"/>
      <c r="W92" s="746"/>
      <c r="X92" s="747"/>
      <c r="Y92" s="745"/>
      <c r="Z92" s="746"/>
      <c r="AA92" s="746"/>
      <c r="AB92" s="746"/>
      <c r="AC92" s="746"/>
      <c r="AD92" s="746"/>
      <c r="AE92" s="746"/>
      <c r="AF92" s="746"/>
      <c r="AG92" s="746"/>
      <c r="AH92" s="746"/>
      <c r="AI92" s="746"/>
      <c r="AJ92" s="746"/>
      <c r="AK92" s="746"/>
      <c r="AL92" s="746"/>
      <c r="AM92" s="746"/>
      <c r="AN92" s="746"/>
      <c r="AO92" s="746"/>
      <c r="AP92" s="746"/>
      <c r="AQ92" s="746"/>
      <c r="AR92" s="746"/>
      <c r="AS92" s="746"/>
      <c r="AT92" s="746"/>
      <c r="AU92" s="746"/>
      <c r="AV92" s="746"/>
      <c r="AW92" s="746"/>
      <c r="AX92" s="746"/>
      <c r="AY92" s="746"/>
      <c r="AZ92" s="746"/>
      <c r="BA92" s="746"/>
      <c r="BB92" s="746"/>
      <c r="BC92" s="746"/>
      <c r="BD92" s="746"/>
      <c r="BE92" s="747"/>
      <c r="BF92" s="748"/>
      <c r="BG92" s="748"/>
      <c r="BH92" s="748"/>
      <c r="BI92" s="748"/>
      <c r="BJ92" s="748"/>
      <c r="BK92" s="748"/>
      <c r="BL92" s="748"/>
      <c r="BM92" s="748"/>
      <c r="BN92" s="748"/>
      <c r="BO92" s="748"/>
      <c r="BP92" s="748"/>
      <c r="BQ92" s="748"/>
      <c r="BR92" s="30"/>
    </row>
    <row r="93" spans="1:70" ht="13.15" customHeight="1" x14ac:dyDescent="0.15">
      <c r="A93" s="30"/>
      <c r="B93" s="188">
        <v>18</v>
      </c>
      <c r="C93" s="189"/>
      <c r="D93" s="190"/>
      <c r="E93" s="739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1"/>
      <c r="Y93" s="739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  <c r="AN93" s="740"/>
      <c r="AO93" s="740"/>
      <c r="AP93" s="740"/>
      <c r="AQ93" s="740"/>
      <c r="AR93" s="740"/>
      <c r="AS93" s="740"/>
      <c r="AT93" s="740"/>
      <c r="AU93" s="740"/>
      <c r="AV93" s="740"/>
      <c r="AW93" s="740"/>
      <c r="AX93" s="740"/>
      <c r="AY93" s="740"/>
      <c r="AZ93" s="740"/>
      <c r="BA93" s="740"/>
      <c r="BB93" s="740"/>
      <c r="BC93" s="740"/>
      <c r="BD93" s="740"/>
      <c r="BE93" s="741"/>
      <c r="BF93" s="748"/>
      <c r="BG93" s="748"/>
      <c r="BH93" s="748"/>
      <c r="BI93" s="748"/>
      <c r="BJ93" s="748"/>
      <c r="BK93" s="748"/>
      <c r="BL93" s="748"/>
      <c r="BM93" s="748"/>
      <c r="BN93" s="748"/>
      <c r="BO93" s="748"/>
      <c r="BP93" s="748"/>
      <c r="BQ93" s="748"/>
      <c r="BR93" s="30"/>
    </row>
    <row r="94" spans="1:70" ht="13.15" customHeight="1" x14ac:dyDescent="0.15">
      <c r="A94" s="30"/>
      <c r="B94" s="191"/>
      <c r="C94" s="192"/>
      <c r="D94" s="193"/>
      <c r="E94" s="742"/>
      <c r="F94" s="743"/>
      <c r="G94" s="743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4"/>
      <c r="Y94" s="742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  <c r="AN94" s="743"/>
      <c r="AO94" s="743"/>
      <c r="AP94" s="743"/>
      <c r="AQ94" s="743"/>
      <c r="AR94" s="743"/>
      <c r="AS94" s="743"/>
      <c r="AT94" s="743"/>
      <c r="AU94" s="743"/>
      <c r="AV94" s="743"/>
      <c r="AW94" s="743"/>
      <c r="AX94" s="743"/>
      <c r="AY94" s="743"/>
      <c r="AZ94" s="743"/>
      <c r="BA94" s="743"/>
      <c r="BB94" s="743"/>
      <c r="BC94" s="743"/>
      <c r="BD94" s="743"/>
      <c r="BE94" s="744"/>
      <c r="BF94" s="748"/>
      <c r="BG94" s="748"/>
      <c r="BH94" s="748"/>
      <c r="BI94" s="748"/>
      <c r="BJ94" s="748"/>
      <c r="BK94" s="748"/>
      <c r="BL94" s="748"/>
      <c r="BM94" s="748"/>
      <c r="BN94" s="748"/>
      <c r="BO94" s="748"/>
      <c r="BP94" s="748"/>
      <c r="BQ94" s="748"/>
      <c r="BR94" s="30"/>
    </row>
    <row r="95" spans="1:70" ht="13.15" customHeight="1" x14ac:dyDescent="0.15">
      <c r="A95" s="30"/>
      <c r="B95" s="194"/>
      <c r="C95" s="195"/>
      <c r="D95" s="196"/>
      <c r="E95" s="745"/>
      <c r="F95" s="746"/>
      <c r="G95" s="746"/>
      <c r="H95" s="746"/>
      <c r="I95" s="746"/>
      <c r="J95" s="746"/>
      <c r="K95" s="746"/>
      <c r="L95" s="746"/>
      <c r="M95" s="746"/>
      <c r="N95" s="746"/>
      <c r="O95" s="746"/>
      <c r="P95" s="746"/>
      <c r="Q95" s="746"/>
      <c r="R95" s="746"/>
      <c r="S95" s="746"/>
      <c r="T95" s="746"/>
      <c r="U95" s="746"/>
      <c r="V95" s="746"/>
      <c r="W95" s="746"/>
      <c r="X95" s="747"/>
      <c r="Y95" s="745"/>
      <c r="Z95" s="746"/>
      <c r="AA95" s="746"/>
      <c r="AB95" s="746"/>
      <c r="AC95" s="746"/>
      <c r="AD95" s="746"/>
      <c r="AE95" s="746"/>
      <c r="AF95" s="746"/>
      <c r="AG95" s="746"/>
      <c r="AH95" s="746"/>
      <c r="AI95" s="746"/>
      <c r="AJ95" s="746"/>
      <c r="AK95" s="746"/>
      <c r="AL95" s="746"/>
      <c r="AM95" s="746"/>
      <c r="AN95" s="746"/>
      <c r="AO95" s="746"/>
      <c r="AP95" s="746"/>
      <c r="AQ95" s="746"/>
      <c r="AR95" s="746"/>
      <c r="AS95" s="746"/>
      <c r="AT95" s="746"/>
      <c r="AU95" s="746"/>
      <c r="AV95" s="746"/>
      <c r="AW95" s="746"/>
      <c r="AX95" s="746"/>
      <c r="AY95" s="746"/>
      <c r="AZ95" s="746"/>
      <c r="BA95" s="746"/>
      <c r="BB95" s="746"/>
      <c r="BC95" s="746"/>
      <c r="BD95" s="746"/>
      <c r="BE95" s="747"/>
      <c r="BF95" s="748"/>
      <c r="BG95" s="748"/>
      <c r="BH95" s="748"/>
      <c r="BI95" s="748"/>
      <c r="BJ95" s="748"/>
      <c r="BK95" s="748"/>
      <c r="BL95" s="748"/>
      <c r="BM95" s="748"/>
      <c r="BN95" s="748"/>
      <c r="BO95" s="748"/>
      <c r="BP95" s="748"/>
      <c r="BQ95" s="748"/>
      <c r="BR95" s="30"/>
    </row>
    <row r="96" spans="1:70" ht="13.15" customHeight="1" x14ac:dyDescent="0.15">
      <c r="A96" s="30"/>
      <c r="B96" s="188">
        <v>19</v>
      </c>
      <c r="C96" s="189"/>
      <c r="D96" s="190"/>
      <c r="E96" s="73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1"/>
      <c r="Y96" s="739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40"/>
      <c r="BB96" s="740"/>
      <c r="BC96" s="740"/>
      <c r="BD96" s="740"/>
      <c r="BE96" s="741"/>
      <c r="BF96" s="748"/>
      <c r="BG96" s="748"/>
      <c r="BH96" s="748"/>
      <c r="BI96" s="748"/>
      <c r="BJ96" s="748"/>
      <c r="BK96" s="748"/>
      <c r="BL96" s="748"/>
      <c r="BM96" s="748"/>
      <c r="BN96" s="748"/>
      <c r="BO96" s="748"/>
      <c r="BP96" s="748"/>
      <c r="BQ96" s="748"/>
      <c r="BR96" s="30"/>
    </row>
    <row r="97" spans="1:70" ht="13.15" customHeight="1" x14ac:dyDescent="0.15">
      <c r="A97" s="30"/>
      <c r="B97" s="191"/>
      <c r="C97" s="192"/>
      <c r="D97" s="193"/>
      <c r="E97" s="742"/>
      <c r="F97" s="743"/>
      <c r="G97" s="743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4"/>
      <c r="Y97" s="742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  <c r="AN97" s="743"/>
      <c r="AO97" s="743"/>
      <c r="AP97" s="743"/>
      <c r="AQ97" s="743"/>
      <c r="AR97" s="743"/>
      <c r="AS97" s="743"/>
      <c r="AT97" s="743"/>
      <c r="AU97" s="743"/>
      <c r="AV97" s="743"/>
      <c r="AW97" s="743"/>
      <c r="AX97" s="743"/>
      <c r="AY97" s="743"/>
      <c r="AZ97" s="743"/>
      <c r="BA97" s="743"/>
      <c r="BB97" s="743"/>
      <c r="BC97" s="743"/>
      <c r="BD97" s="743"/>
      <c r="BE97" s="744"/>
      <c r="BF97" s="748"/>
      <c r="BG97" s="748"/>
      <c r="BH97" s="748"/>
      <c r="BI97" s="748"/>
      <c r="BJ97" s="748"/>
      <c r="BK97" s="748"/>
      <c r="BL97" s="748"/>
      <c r="BM97" s="748"/>
      <c r="BN97" s="748"/>
      <c r="BO97" s="748"/>
      <c r="BP97" s="748"/>
      <c r="BQ97" s="748"/>
      <c r="BR97" s="30"/>
    </row>
    <row r="98" spans="1:70" ht="13.15" customHeight="1" x14ac:dyDescent="0.15">
      <c r="A98" s="30"/>
      <c r="B98" s="194"/>
      <c r="C98" s="195"/>
      <c r="D98" s="196"/>
      <c r="E98" s="745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746"/>
      <c r="R98" s="746"/>
      <c r="S98" s="746"/>
      <c r="T98" s="746"/>
      <c r="U98" s="746"/>
      <c r="V98" s="746"/>
      <c r="W98" s="746"/>
      <c r="X98" s="747"/>
      <c r="Y98" s="745"/>
      <c r="Z98" s="746"/>
      <c r="AA98" s="746"/>
      <c r="AB98" s="746"/>
      <c r="AC98" s="746"/>
      <c r="AD98" s="746"/>
      <c r="AE98" s="746"/>
      <c r="AF98" s="746"/>
      <c r="AG98" s="746"/>
      <c r="AH98" s="746"/>
      <c r="AI98" s="746"/>
      <c r="AJ98" s="746"/>
      <c r="AK98" s="746"/>
      <c r="AL98" s="746"/>
      <c r="AM98" s="746"/>
      <c r="AN98" s="746"/>
      <c r="AO98" s="746"/>
      <c r="AP98" s="746"/>
      <c r="AQ98" s="746"/>
      <c r="AR98" s="746"/>
      <c r="AS98" s="746"/>
      <c r="AT98" s="746"/>
      <c r="AU98" s="746"/>
      <c r="AV98" s="746"/>
      <c r="AW98" s="746"/>
      <c r="AX98" s="746"/>
      <c r="AY98" s="746"/>
      <c r="AZ98" s="746"/>
      <c r="BA98" s="746"/>
      <c r="BB98" s="746"/>
      <c r="BC98" s="746"/>
      <c r="BD98" s="746"/>
      <c r="BE98" s="747"/>
      <c r="BF98" s="748"/>
      <c r="BG98" s="748"/>
      <c r="BH98" s="748"/>
      <c r="BI98" s="748"/>
      <c r="BJ98" s="748"/>
      <c r="BK98" s="748"/>
      <c r="BL98" s="748"/>
      <c r="BM98" s="748"/>
      <c r="BN98" s="748"/>
      <c r="BO98" s="748"/>
      <c r="BP98" s="748"/>
      <c r="BQ98" s="748"/>
      <c r="BR98" s="30"/>
    </row>
    <row r="99" spans="1:70" ht="13.15" customHeight="1" x14ac:dyDescent="0.15">
      <c r="A99" s="30"/>
      <c r="B99" s="188">
        <v>20</v>
      </c>
      <c r="C99" s="189"/>
      <c r="D99" s="190"/>
      <c r="E99" s="739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1"/>
      <c r="Y99" s="739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40"/>
      <c r="BB99" s="740"/>
      <c r="BC99" s="740"/>
      <c r="BD99" s="740"/>
      <c r="BE99" s="741"/>
      <c r="BF99" s="748"/>
      <c r="BG99" s="748"/>
      <c r="BH99" s="748"/>
      <c r="BI99" s="748"/>
      <c r="BJ99" s="748"/>
      <c r="BK99" s="748"/>
      <c r="BL99" s="748"/>
      <c r="BM99" s="748"/>
      <c r="BN99" s="748"/>
      <c r="BO99" s="748"/>
      <c r="BP99" s="748"/>
      <c r="BQ99" s="748"/>
      <c r="BR99" s="30"/>
    </row>
    <row r="100" spans="1:70" ht="13.15" customHeight="1" x14ac:dyDescent="0.15">
      <c r="A100" s="30"/>
      <c r="B100" s="191"/>
      <c r="C100" s="192"/>
      <c r="D100" s="193"/>
      <c r="E100" s="742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4"/>
      <c r="Y100" s="742"/>
      <c r="Z100" s="743"/>
      <c r="AA100" s="743"/>
      <c r="AB100" s="743"/>
      <c r="AC100" s="743"/>
      <c r="AD100" s="743"/>
      <c r="AE100" s="743"/>
      <c r="AF100" s="743"/>
      <c r="AG100" s="743"/>
      <c r="AH100" s="743"/>
      <c r="AI100" s="743"/>
      <c r="AJ100" s="743"/>
      <c r="AK100" s="743"/>
      <c r="AL100" s="743"/>
      <c r="AM100" s="743"/>
      <c r="AN100" s="743"/>
      <c r="AO100" s="743"/>
      <c r="AP100" s="743"/>
      <c r="AQ100" s="743"/>
      <c r="AR100" s="743"/>
      <c r="AS100" s="743"/>
      <c r="AT100" s="743"/>
      <c r="AU100" s="743"/>
      <c r="AV100" s="743"/>
      <c r="AW100" s="743"/>
      <c r="AX100" s="743"/>
      <c r="AY100" s="743"/>
      <c r="AZ100" s="743"/>
      <c r="BA100" s="743"/>
      <c r="BB100" s="743"/>
      <c r="BC100" s="743"/>
      <c r="BD100" s="743"/>
      <c r="BE100" s="744"/>
      <c r="BF100" s="748"/>
      <c r="BG100" s="748"/>
      <c r="BH100" s="748"/>
      <c r="BI100" s="748"/>
      <c r="BJ100" s="748"/>
      <c r="BK100" s="748"/>
      <c r="BL100" s="748"/>
      <c r="BM100" s="748"/>
      <c r="BN100" s="748"/>
      <c r="BO100" s="748"/>
      <c r="BP100" s="748"/>
      <c r="BQ100" s="748"/>
      <c r="BR100" s="30"/>
    </row>
    <row r="101" spans="1:70" ht="13.15" customHeight="1" x14ac:dyDescent="0.15">
      <c r="A101" s="30"/>
      <c r="B101" s="194"/>
      <c r="C101" s="195"/>
      <c r="D101" s="196"/>
      <c r="E101" s="745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6"/>
      <c r="W101" s="746"/>
      <c r="X101" s="747"/>
      <c r="Y101" s="745"/>
      <c r="Z101" s="746"/>
      <c r="AA101" s="746"/>
      <c r="AB101" s="746"/>
      <c r="AC101" s="746"/>
      <c r="AD101" s="746"/>
      <c r="AE101" s="746"/>
      <c r="AF101" s="746"/>
      <c r="AG101" s="746"/>
      <c r="AH101" s="746"/>
      <c r="AI101" s="746"/>
      <c r="AJ101" s="746"/>
      <c r="AK101" s="746"/>
      <c r="AL101" s="746"/>
      <c r="AM101" s="746"/>
      <c r="AN101" s="746"/>
      <c r="AO101" s="746"/>
      <c r="AP101" s="746"/>
      <c r="AQ101" s="746"/>
      <c r="AR101" s="746"/>
      <c r="AS101" s="746"/>
      <c r="AT101" s="746"/>
      <c r="AU101" s="746"/>
      <c r="AV101" s="746"/>
      <c r="AW101" s="746"/>
      <c r="AX101" s="746"/>
      <c r="AY101" s="746"/>
      <c r="AZ101" s="746"/>
      <c r="BA101" s="746"/>
      <c r="BB101" s="746"/>
      <c r="BC101" s="746"/>
      <c r="BD101" s="746"/>
      <c r="BE101" s="747"/>
      <c r="BF101" s="748"/>
      <c r="BG101" s="748"/>
      <c r="BH101" s="748"/>
      <c r="BI101" s="748"/>
      <c r="BJ101" s="748"/>
      <c r="BK101" s="748"/>
      <c r="BL101" s="748"/>
      <c r="BM101" s="748"/>
      <c r="BN101" s="748"/>
      <c r="BO101" s="748"/>
      <c r="BP101" s="748"/>
      <c r="BQ101" s="748"/>
      <c r="BR101" s="30"/>
    </row>
    <row r="102" spans="1:70" x14ac:dyDescent="0.1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</row>
    <row r="103" spans="1:70" x14ac:dyDescent="0.1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</row>
    <row r="104" spans="1:70" ht="27" customHeight="1" x14ac:dyDescent="0.15">
      <c r="A104" s="30"/>
      <c r="B104" s="52" t="s">
        <v>104</v>
      </c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</row>
    <row r="105" spans="1:70" ht="38.25" customHeight="1" x14ac:dyDescent="0.15">
      <c r="A105" s="30"/>
      <c r="B105" s="208" t="s">
        <v>11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749"/>
      <c r="O105" s="750"/>
      <c r="P105" s="750"/>
      <c r="Q105" s="750"/>
      <c r="R105" s="750"/>
      <c r="S105" s="750"/>
      <c r="T105" s="750"/>
      <c r="U105" s="750"/>
      <c r="V105" s="750"/>
      <c r="W105" s="750"/>
      <c r="X105" s="750"/>
      <c r="Y105" s="750"/>
      <c r="Z105" s="750"/>
      <c r="AA105" s="750"/>
      <c r="AB105" s="750"/>
      <c r="AC105" s="750"/>
      <c r="AD105" s="750"/>
      <c r="AE105" s="750"/>
      <c r="AF105" s="750"/>
      <c r="AG105" s="750"/>
      <c r="AH105" s="750"/>
      <c r="AI105" s="750"/>
      <c r="AJ105" s="750"/>
      <c r="AK105" s="750"/>
      <c r="AL105" s="750"/>
      <c r="AM105" s="750"/>
      <c r="AN105" s="750"/>
      <c r="AO105" s="750"/>
      <c r="AP105" s="750"/>
      <c r="AQ105" s="750"/>
      <c r="AR105" s="750"/>
      <c r="AS105" s="750"/>
      <c r="AT105" s="750"/>
      <c r="AU105" s="750"/>
      <c r="AV105" s="750"/>
      <c r="AW105" s="750"/>
      <c r="AX105" s="750"/>
      <c r="AY105" s="750"/>
      <c r="AZ105" s="750"/>
      <c r="BA105" s="750"/>
      <c r="BB105" s="750"/>
      <c r="BC105" s="750"/>
      <c r="BD105" s="750"/>
      <c r="BE105" s="750"/>
      <c r="BF105" s="751"/>
      <c r="BG105" s="752"/>
      <c r="BH105" s="752"/>
      <c r="BI105" s="752"/>
      <c r="BJ105" s="752"/>
      <c r="BK105" s="752"/>
      <c r="BL105" s="752"/>
      <c r="BM105" s="752"/>
      <c r="BN105" s="752"/>
      <c r="BO105" s="752"/>
      <c r="BP105" s="752"/>
      <c r="BQ105" s="753"/>
      <c r="BR105" s="30"/>
    </row>
    <row r="106" spans="1:70" ht="38.25" customHeight="1" x14ac:dyDescent="0.15">
      <c r="A106" s="30"/>
      <c r="B106" s="208" t="s">
        <v>36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749" t="s">
        <v>134</v>
      </c>
      <c r="O106" s="750"/>
      <c r="P106" s="750"/>
      <c r="Q106" s="750"/>
      <c r="R106" s="750"/>
      <c r="S106" s="750"/>
      <c r="T106" s="750"/>
      <c r="U106" s="750"/>
      <c r="V106" s="750"/>
      <c r="W106" s="750"/>
      <c r="X106" s="750"/>
      <c r="Y106" s="750"/>
      <c r="Z106" s="750"/>
      <c r="AA106" s="750"/>
      <c r="AB106" s="750"/>
      <c r="AC106" s="750"/>
      <c r="AD106" s="750"/>
      <c r="AE106" s="750"/>
      <c r="AF106" s="750"/>
      <c r="AG106" s="750"/>
      <c r="AH106" s="750"/>
      <c r="AI106" s="750"/>
      <c r="AJ106" s="750"/>
      <c r="AK106" s="750"/>
      <c r="AL106" s="750"/>
      <c r="AM106" s="750"/>
      <c r="AN106" s="750"/>
      <c r="AO106" s="750"/>
      <c r="AP106" s="750"/>
      <c r="AQ106" s="750"/>
      <c r="AR106" s="750"/>
      <c r="AS106" s="750"/>
      <c r="AT106" s="750"/>
      <c r="AU106" s="750"/>
      <c r="AV106" s="750"/>
      <c r="AW106" s="750"/>
      <c r="AX106" s="750"/>
      <c r="AY106" s="750"/>
      <c r="AZ106" s="750"/>
      <c r="BA106" s="750"/>
      <c r="BB106" s="750"/>
      <c r="BC106" s="750"/>
      <c r="BD106" s="750"/>
      <c r="BE106" s="750"/>
      <c r="BF106" s="754"/>
      <c r="BG106" s="755"/>
      <c r="BH106" s="755"/>
      <c r="BI106" s="755"/>
      <c r="BJ106" s="755"/>
      <c r="BK106" s="755"/>
      <c r="BL106" s="755"/>
      <c r="BM106" s="755"/>
      <c r="BN106" s="755"/>
      <c r="BO106" s="755"/>
      <c r="BP106" s="755"/>
      <c r="BQ106" s="756"/>
      <c r="BR106" s="30"/>
    </row>
    <row r="107" spans="1:70" ht="38.25" customHeight="1" x14ac:dyDescent="0.15">
      <c r="A107" s="30"/>
      <c r="B107" s="208" t="s">
        <v>37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749" t="s">
        <v>134</v>
      </c>
      <c r="O107" s="750"/>
      <c r="P107" s="750"/>
      <c r="Q107" s="750"/>
      <c r="R107" s="750"/>
      <c r="S107" s="750"/>
      <c r="T107" s="750"/>
      <c r="U107" s="750"/>
      <c r="V107" s="750"/>
      <c r="W107" s="750"/>
      <c r="X107" s="750"/>
      <c r="Y107" s="750"/>
      <c r="Z107" s="750"/>
      <c r="AA107" s="750"/>
      <c r="AB107" s="750"/>
      <c r="AC107" s="750"/>
      <c r="AD107" s="750"/>
      <c r="AE107" s="750"/>
      <c r="AF107" s="750"/>
      <c r="AG107" s="750"/>
      <c r="AH107" s="750"/>
      <c r="AI107" s="750"/>
      <c r="AJ107" s="750"/>
      <c r="AK107" s="750"/>
      <c r="AL107" s="750"/>
      <c r="AM107" s="750"/>
      <c r="AN107" s="750"/>
      <c r="AO107" s="750"/>
      <c r="AP107" s="750"/>
      <c r="AQ107" s="750"/>
      <c r="AR107" s="750"/>
      <c r="AS107" s="750"/>
      <c r="AT107" s="750"/>
      <c r="AU107" s="750"/>
      <c r="AV107" s="750"/>
      <c r="AW107" s="750"/>
      <c r="AX107" s="750"/>
      <c r="AY107" s="750"/>
      <c r="AZ107" s="750"/>
      <c r="BA107" s="750"/>
      <c r="BB107" s="750"/>
      <c r="BC107" s="750"/>
      <c r="BD107" s="750"/>
      <c r="BE107" s="750"/>
      <c r="BF107" s="757"/>
      <c r="BG107" s="758"/>
      <c r="BH107" s="758"/>
      <c r="BI107" s="758"/>
      <c r="BJ107" s="758"/>
      <c r="BK107" s="758"/>
      <c r="BL107" s="758"/>
      <c r="BM107" s="758"/>
      <c r="BN107" s="758"/>
      <c r="BO107" s="758"/>
      <c r="BP107" s="758"/>
      <c r="BQ107" s="759"/>
      <c r="BR107" s="30"/>
    </row>
    <row r="108" spans="1:70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</row>
  </sheetData>
  <sheetProtection algorithmName="SHA-512" hashValue="wCNRjLy8LBal524eHQ/n5RzHDAAkc1rQRMQSUQr5eZhkNWs0j3J+IaNTtTOOAANIglsCbi+b27ZCo4SolV2/bA==" saltValue="1k2tE+56xHBi9nVv05LQmQ==" spinCount="100000" sheet="1" selectLockedCells="1"/>
  <protectedRanges>
    <protectedRange password="B6C9" sqref="BF2:BG2" name="範囲1"/>
  </protectedRanges>
  <mergeCells count="173">
    <mergeCell ref="BS32:CE33"/>
    <mergeCell ref="BL4:BM4"/>
    <mergeCell ref="BO4:BP4"/>
    <mergeCell ref="B5:BR5"/>
    <mergeCell ref="B7:BR7"/>
    <mergeCell ref="B9:I10"/>
    <mergeCell ref="J9:AI10"/>
    <mergeCell ref="B11:I12"/>
    <mergeCell ref="J11:AI12"/>
    <mergeCell ref="I31:L33"/>
    <mergeCell ref="M31:O33"/>
    <mergeCell ref="P31:S33"/>
    <mergeCell ref="T28:V30"/>
    <mergeCell ref="W28:Z30"/>
    <mergeCell ref="B13:I14"/>
    <mergeCell ref="J13:AI14"/>
    <mergeCell ref="B15:I16"/>
    <mergeCell ref="J15:AI16"/>
    <mergeCell ref="B17:I18"/>
    <mergeCell ref="J17:AI18"/>
    <mergeCell ref="BK28:BQ33"/>
    <mergeCell ref="BC28:BJ33"/>
    <mergeCell ref="AU28:BB33"/>
    <mergeCell ref="BD2:BG2"/>
    <mergeCell ref="BS26:CF27"/>
    <mergeCell ref="BS22:CF25"/>
    <mergeCell ref="BV1:BW1"/>
    <mergeCell ref="BH2:BI2"/>
    <mergeCell ref="BJ2:BK2"/>
    <mergeCell ref="BL2:BM2"/>
    <mergeCell ref="BN2:BO2"/>
    <mergeCell ref="B21:BQ23"/>
    <mergeCell ref="B24:H27"/>
    <mergeCell ref="I24:O27"/>
    <mergeCell ref="P24:V27"/>
    <mergeCell ref="W24:AC27"/>
    <mergeCell ref="AD24:AT27"/>
    <mergeCell ref="BC3:BI3"/>
    <mergeCell ref="BJ3:BQ3"/>
    <mergeCell ref="BK24:BQ27"/>
    <mergeCell ref="BC24:BJ27"/>
    <mergeCell ref="AU24:BB27"/>
    <mergeCell ref="CG18:CK20"/>
    <mergeCell ref="BS18:CF21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AA28:AC30"/>
    <mergeCell ref="AD28:AG30"/>
    <mergeCell ref="AH28:AT30"/>
    <mergeCell ref="T31:V33"/>
    <mergeCell ref="W31:AC33"/>
    <mergeCell ref="AD31:AG33"/>
    <mergeCell ref="AH31:AT33"/>
    <mergeCell ref="B31:E33"/>
    <mergeCell ref="F31:H33"/>
    <mergeCell ref="BS28:CF29"/>
    <mergeCell ref="BS30:CF31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60:D62"/>
    <mergeCell ref="E60:X62"/>
    <mergeCell ref="Y60:BE62"/>
    <mergeCell ref="BF60:BK62"/>
    <mergeCell ref="BL60:BQ62"/>
    <mergeCell ref="B63:D65"/>
    <mergeCell ref="B105:M105"/>
    <mergeCell ref="N105:BE105"/>
    <mergeCell ref="BF105:BQ107"/>
    <mergeCell ref="B106:M106"/>
    <mergeCell ref="N106:BE106"/>
    <mergeCell ref="B107:M107"/>
    <mergeCell ref="N107:BE10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72:D74"/>
    <mergeCell ref="E72:X74"/>
    <mergeCell ref="Y72:BE74"/>
    <mergeCell ref="BF72:BK74"/>
    <mergeCell ref="BL72:BQ74"/>
    <mergeCell ref="B75:D77"/>
    <mergeCell ref="E75:X77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96:D98"/>
    <mergeCell ref="E96:X98"/>
    <mergeCell ref="Y96:BE98"/>
    <mergeCell ref="BF96:BK98"/>
    <mergeCell ref="BL96:BQ98"/>
    <mergeCell ref="Y75:BE77"/>
    <mergeCell ref="BF75:BK77"/>
    <mergeCell ref="BL75:BQ77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</mergeCells>
  <phoneticPr fontId="1"/>
  <conditionalFormatting sqref="BK28:BO33">
    <cfRule type="expression" dxfId="80" priority="11">
      <formula>$BK$28="該当する"</formula>
    </cfRule>
  </conditionalFormatting>
  <conditionalFormatting sqref="AU28:AY33">
    <cfRule type="expression" dxfId="79" priority="1">
      <formula>$AU$28="有"</formula>
    </cfRule>
  </conditionalFormatting>
  <conditionalFormatting sqref="AH28:AT30">
    <cfRule type="expression" dxfId="78" priority="6">
      <formula>AND($I$28&gt;0,$AH$28="")</formula>
    </cfRule>
  </conditionalFormatting>
  <conditionalFormatting sqref="AH31:AT33">
    <cfRule type="expression" dxfId="77" priority="3">
      <formula>AND($I$28&gt;0,$AH$31="")</formula>
    </cfRule>
  </conditionalFormatting>
  <conditionalFormatting sqref="BC28:BG33">
    <cfRule type="expression" dxfId="76" priority="9">
      <formula>$BC$28="該当する"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00000000-0002-0000-0200-000000000000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00000000-0002-0000-0200-000001000000}"/>
    <dataValidation type="list" allowBlank="1" showInputMessage="1" showErrorMessage="1" sqref="AU28:BB33" xr:uid="{4A0CC45E-95CD-4FB8-88A9-8982F0B4470A}">
      <formula1>"有,無"</formula1>
    </dataValidation>
    <dataValidation type="list" allowBlank="1" showInputMessage="1" showErrorMessage="1" sqref="BC28:BQ33" xr:uid="{8E24CD36-D033-4815-9C6F-C5FA29D24B94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8" tint="0.39997558519241921"/>
    <pageSetUpPr fitToPage="1"/>
  </sheetPr>
  <dimension ref="A1:CD121"/>
  <sheetViews>
    <sheetView showGridLines="0" view="pageBreakPreview" zoomScale="50" zoomScaleNormal="55" zoomScaleSheetLayoutView="50" workbookViewId="0">
      <selection activeCell="BG25" sqref="BG25:BN27"/>
    </sheetView>
  </sheetViews>
  <sheetFormatPr defaultRowHeight="13.5" x14ac:dyDescent="0.15"/>
  <cols>
    <col min="1" max="69" width="2.625" customWidth="1"/>
    <col min="70" max="70" width="7.125" customWidth="1"/>
    <col min="73" max="73" width="10.625" bestFit="1" customWidth="1"/>
    <col min="75" max="75" width="10.625" bestFit="1" customWidth="1"/>
    <col min="76" max="76" width="10.75" bestFit="1" customWidth="1"/>
  </cols>
  <sheetData>
    <row r="1" spans="1:70" ht="13.5" customHeight="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29"/>
      <c r="BK1" s="29"/>
      <c r="BL1" s="30"/>
      <c r="BM1" s="30"/>
      <c r="BN1" s="12"/>
      <c r="BO1" s="12"/>
      <c r="BP1" s="30"/>
      <c r="BQ1" s="30"/>
      <c r="BR1" s="30"/>
    </row>
    <row r="2" spans="1:70" ht="21.7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114"/>
      <c r="AW2" s="114"/>
      <c r="AX2" s="114"/>
      <c r="AY2" s="114"/>
      <c r="AZ2" s="114"/>
      <c r="BA2" s="114"/>
      <c r="BB2" s="115" t="s">
        <v>114</v>
      </c>
      <c r="BC2" s="120"/>
      <c r="BD2" s="915">
        <f>IF(【契約①】契約内容申告書!BD2="","",【契約①】契約内容申告書!BD2)</f>
        <v>2022</v>
      </c>
      <c r="BE2" s="915"/>
      <c r="BF2" s="915"/>
      <c r="BG2" s="915"/>
      <c r="BH2" s="913" t="s">
        <v>1</v>
      </c>
      <c r="BI2" s="913"/>
      <c r="BJ2" s="701" t="str">
        <f>IF(【契約①】契約内容申告書!BJ2="","",【契約①】契約内容申告書!BJ2)</f>
        <v/>
      </c>
      <c r="BK2" s="701"/>
      <c r="BL2" s="913" t="s">
        <v>3</v>
      </c>
      <c r="BM2" s="913"/>
      <c r="BN2" s="701" t="str">
        <f>IF(【契約①】契約内容申告書!BN2="","",【契約①】契約内容申告書!BN2)</f>
        <v/>
      </c>
      <c r="BO2" s="701"/>
      <c r="BP2" s="121" t="s">
        <v>4</v>
      </c>
      <c r="BQ2" s="122"/>
      <c r="BR2" s="18"/>
    </row>
    <row r="3" spans="1:70" s="2" customFormat="1" ht="21.75" customHeight="1" x14ac:dyDescent="0.15">
      <c r="A3" s="45"/>
      <c r="B3" s="45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805" t="s">
        <v>49</v>
      </c>
      <c r="AB3" s="912"/>
      <c r="AC3" s="912"/>
      <c r="AD3" s="912"/>
      <c r="AE3" s="912"/>
      <c r="AF3" s="912"/>
      <c r="AG3" s="912"/>
      <c r="AH3" s="912"/>
      <c r="AI3" s="912"/>
      <c r="AJ3" s="912"/>
      <c r="AK3" s="912"/>
      <c r="AL3" s="912"/>
      <c r="AM3" s="912"/>
      <c r="AN3" s="912"/>
      <c r="AO3" s="912"/>
      <c r="AP3" s="912"/>
      <c r="AQ3" s="912"/>
      <c r="AR3" s="912"/>
      <c r="AS3" s="123"/>
      <c r="AT3" s="123"/>
      <c r="AU3" s="123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IF(【契約①】契約内容申告書!BJ3="","",【契約①】契約内容申告書!BJ3)</f>
        <v/>
      </c>
      <c r="BK3" s="916"/>
      <c r="BL3" s="916"/>
      <c r="BM3" s="916"/>
      <c r="BN3" s="916"/>
      <c r="BO3" s="916"/>
      <c r="BP3" s="916"/>
      <c r="BQ3" s="916"/>
      <c r="BR3" s="124"/>
    </row>
    <row r="4" spans="1:70" ht="22.1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S4" s="30"/>
      <c r="AT4" s="30"/>
      <c r="AU4" s="30"/>
      <c r="AV4" s="114"/>
      <c r="AW4" s="114"/>
      <c r="AX4" s="114"/>
      <c r="AY4" s="114"/>
      <c r="AZ4" s="114"/>
      <c r="BA4" s="114"/>
      <c r="BB4" s="114"/>
      <c r="BC4" s="121"/>
      <c r="BD4" s="122"/>
      <c r="BE4" s="122"/>
      <c r="BF4" s="122"/>
      <c r="BG4" s="122"/>
      <c r="BH4" s="125"/>
      <c r="BI4" s="126"/>
      <c r="BJ4" s="15"/>
      <c r="BK4" s="16" t="s">
        <v>50</v>
      </c>
      <c r="BL4" s="914">
        <f>【契約①】契約内容申告書!BL4</f>
        <v>1</v>
      </c>
      <c r="BM4" s="914"/>
      <c r="BN4" s="17" t="s">
        <v>51</v>
      </c>
      <c r="BO4" s="914" t="str">
        <f>IF(J15="","",J15)</f>
        <v>　</v>
      </c>
      <c r="BP4" s="914"/>
      <c r="BQ4" s="16" t="s">
        <v>52</v>
      </c>
      <c r="BR4" s="18"/>
    </row>
    <row r="5" spans="1:70" s="3" customFormat="1" ht="24" x14ac:dyDescent="0.15">
      <c r="A5" s="52"/>
      <c r="B5" s="806" t="s">
        <v>103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  <c r="BR5" s="807"/>
    </row>
    <row r="6" spans="1:70" s="3" customFormat="1" ht="24" x14ac:dyDescent="0.15">
      <c r="A6" s="52"/>
      <c r="B6" s="806" t="s">
        <v>53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807"/>
      <c r="AY6" s="807"/>
      <c r="AZ6" s="807"/>
      <c r="BA6" s="807"/>
      <c r="BB6" s="807"/>
      <c r="BC6" s="807"/>
      <c r="BD6" s="807"/>
      <c r="BE6" s="807"/>
      <c r="BF6" s="807"/>
      <c r="BG6" s="807"/>
      <c r="BH6" s="807"/>
      <c r="BI6" s="807"/>
      <c r="BJ6" s="807"/>
      <c r="BK6" s="807"/>
      <c r="BL6" s="807"/>
      <c r="BM6" s="807"/>
      <c r="BN6" s="807"/>
      <c r="BO6" s="807"/>
      <c r="BP6" s="807"/>
      <c r="BQ6" s="807"/>
      <c r="BR6" s="807"/>
    </row>
    <row r="7" spans="1:70" s="4" customFormat="1" ht="24" x14ac:dyDescent="0.15">
      <c r="A7" s="24"/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1:70" s="5" customFormat="1" ht="12" customHeight="1" x14ac:dyDescent="0.15">
      <c r="A8" s="55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</row>
    <row r="9" spans="1:70" s="5" customFormat="1" ht="17.25" customHeight="1" x14ac:dyDescent="0.15">
      <c r="A9" s="55"/>
      <c r="B9" s="239" t="s">
        <v>9</v>
      </c>
      <c r="C9" s="240"/>
      <c r="D9" s="240"/>
      <c r="E9" s="240"/>
      <c r="F9" s="240"/>
      <c r="G9" s="240"/>
      <c r="H9" s="240"/>
      <c r="I9" s="241"/>
      <c r="J9" s="910" t="str">
        <f>IF(【契約①】契約内容申告書!J9="","",【契約①】契約内容申告書!J9)</f>
        <v>　</v>
      </c>
      <c r="K9" s="910"/>
      <c r="L9" s="910"/>
      <c r="M9" s="910"/>
      <c r="N9" s="910"/>
      <c r="O9" s="910"/>
      <c r="P9" s="910"/>
      <c r="Q9" s="910"/>
      <c r="R9" s="910"/>
      <c r="S9" s="910"/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 s="910"/>
      <c r="AK9" s="910"/>
      <c r="AL9" s="910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60"/>
      <c r="BJ9" s="61"/>
      <c r="BK9" s="61"/>
      <c r="BL9" s="55"/>
      <c r="BM9" s="55"/>
      <c r="BN9" s="55"/>
      <c r="BO9" s="55"/>
      <c r="BP9" s="55"/>
      <c r="BQ9" s="61"/>
      <c r="BR9" s="55"/>
    </row>
    <row r="10" spans="1:70" s="5" customFormat="1" ht="17.25" customHeight="1" x14ac:dyDescent="0.15">
      <c r="A10" s="55"/>
      <c r="B10" s="245"/>
      <c r="C10" s="246"/>
      <c r="D10" s="246"/>
      <c r="E10" s="246"/>
      <c r="F10" s="246"/>
      <c r="G10" s="246"/>
      <c r="H10" s="246"/>
      <c r="I10" s="247"/>
      <c r="J10" s="910"/>
      <c r="K10" s="910"/>
      <c r="L10" s="910"/>
      <c r="M10" s="910"/>
      <c r="N10" s="910"/>
      <c r="O10" s="910"/>
      <c r="P10" s="910"/>
      <c r="Q10" s="910"/>
      <c r="R10" s="910"/>
      <c r="S10" s="910"/>
      <c r="T10" s="910"/>
      <c r="U10" s="910"/>
      <c r="V10" s="910"/>
      <c r="W10" s="910"/>
      <c r="X10" s="910"/>
      <c r="Y10" s="910"/>
      <c r="Z10" s="910"/>
      <c r="AA10" s="910"/>
      <c r="AB10" s="910"/>
      <c r="AC10" s="910"/>
      <c r="AD10" s="910"/>
      <c r="AE10" s="910"/>
      <c r="AF10" s="910"/>
      <c r="AG10" s="910"/>
      <c r="AH10" s="910"/>
      <c r="AI10" s="910"/>
      <c r="AJ10" s="910"/>
      <c r="AK10" s="910"/>
      <c r="AL10" s="910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60"/>
      <c r="BJ10" s="60"/>
      <c r="BK10" s="60"/>
      <c r="BL10" s="55"/>
      <c r="BM10" s="55"/>
      <c r="BN10" s="55"/>
      <c r="BO10" s="55"/>
      <c r="BP10" s="55"/>
      <c r="BQ10" s="60"/>
      <c r="BR10" s="55"/>
    </row>
    <row r="11" spans="1:70" ht="17.25" customHeight="1" x14ac:dyDescent="0.15">
      <c r="A11" s="30"/>
      <c r="B11" s="239" t="s">
        <v>11</v>
      </c>
      <c r="C11" s="240"/>
      <c r="D11" s="240"/>
      <c r="E11" s="240"/>
      <c r="F11" s="240"/>
      <c r="G11" s="240"/>
      <c r="H11" s="240"/>
      <c r="I11" s="241"/>
      <c r="J11" s="910" t="str">
        <f>IF(【契約①】契約内容申告書!J11="","",【契約①】契約内容申告書!J11)</f>
        <v>　</v>
      </c>
      <c r="K11" s="910"/>
      <c r="L11" s="910"/>
      <c r="M11" s="910"/>
      <c r="N11" s="910"/>
      <c r="O11" s="910"/>
      <c r="P11" s="910"/>
      <c r="Q11" s="910"/>
      <c r="R11" s="910"/>
      <c r="S11" s="910"/>
      <c r="T11" s="910"/>
      <c r="U11" s="910"/>
      <c r="V11" s="910"/>
      <c r="W11" s="910"/>
      <c r="X11" s="910"/>
      <c r="Y11" s="910"/>
      <c r="Z11" s="910"/>
      <c r="AA11" s="910"/>
      <c r="AB11" s="910"/>
      <c r="AC11" s="910"/>
      <c r="AD11" s="910"/>
      <c r="AE11" s="910"/>
      <c r="AF11" s="910"/>
      <c r="AG11" s="910"/>
      <c r="AH11" s="910"/>
      <c r="AI11" s="910"/>
      <c r="AJ11" s="910"/>
      <c r="AK11" s="910"/>
      <c r="AL11" s="910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30"/>
      <c r="BD11" s="30"/>
      <c r="BE11" s="30"/>
      <c r="BF11" s="30"/>
      <c r="BG11" s="30"/>
      <c r="BH11" s="55"/>
      <c r="BI11" s="60"/>
      <c r="BJ11" s="60"/>
      <c r="BK11" s="60"/>
      <c r="BL11" s="30"/>
      <c r="BM11" s="30"/>
      <c r="BN11" s="30"/>
      <c r="BO11" s="30"/>
      <c r="BP11" s="30"/>
      <c r="BQ11" s="60"/>
      <c r="BR11" s="30"/>
    </row>
    <row r="12" spans="1:70" ht="17.25" customHeight="1" x14ac:dyDescent="0.15">
      <c r="A12" s="30"/>
      <c r="B12" s="245"/>
      <c r="C12" s="246"/>
      <c r="D12" s="246"/>
      <c r="E12" s="246"/>
      <c r="F12" s="246"/>
      <c r="G12" s="246"/>
      <c r="H12" s="246"/>
      <c r="I12" s="247"/>
      <c r="J12" s="910"/>
      <c r="K12" s="910"/>
      <c r="L12" s="910"/>
      <c r="M12" s="910"/>
      <c r="N12" s="910"/>
      <c r="O12" s="910"/>
      <c r="P12" s="910"/>
      <c r="Q12" s="910"/>
      <c r="R12" s="910"/>
      <c r="S12" s="910"/>
      <c r="T12" s="910"/>
      <c r="U12" s="910"/>
      <c r="V12" s="910"/>
      <c r="W12" s="910"/>
      <c r="X12" s="910"/>
      <c r="Y12" s="910"/>
      <c r="Z12" s="910"/>
      <c r="AA12" s="910"/>
      <c r="AB12" s="910"/>
      <c r="AC12" s="910"/>
      <c r="AD12" s="910"/>
      <c r="AE12" s="910"/>
      <c r="AF12" s="910"/>
      <c r="AG12" s="910"/>
      <c r="AH12" s="910"/>
      <c r="AI12" s="910"/>
      <c r="AJ12" s="910"/>
      <c r="AK12" s="910"/>
      <c r="AL12" s="910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30"/>
      <c r="BD12" s="30"/>
      <c r="BE12" s="30"/>
      <c r="BF12" s="30"/>
      <c r="BG12" s="30"/>
      <c r="BH12" s="55"/>
      <c r="BI12" s="60"/>
      <c r="BJ12" s="60"/>
      <c r="BK12" s="60"/>
      <c r="BL12" s="30"/>
      <c r="BM12" s="30"/>
      <c r="BN12" s="30"/>
      <c r="BO12" s="30"/>
      <c r="BP12" s="30"/>
      <c r="BQ12" s="60"/>
      <c r="BR12" s="30"/>
    </row>
    <row r="13" spans="1:70" ht="17.25" customHeight="1" x14ac:dyDescent="0.15">
      <c r="A13" s="30"/>
      <c r="B13" s="239" t="s">
        <v>13</v>
      </c>
      <c r="C13" s="240"/>
      <c r="D13" s="240"/>
      <c r="E13" s="240"/>
      <c r="F13" s="240"/>
      <c r="G13" s="240"/>
      <c r="H13" s="240"/>
      <c r="I13" s="241"/>
      <c r="J13" s="910" t="str">
        <f>IF(【契約①】契約内容申告書!J13="","",【契約①】契約内容申告書!J13)</f>
        <v>　</v>
      </c>
      <c r="K13" s="910"/>
      <c r="L13" s="910"/>
      <c r="M13" s="910"/>
      <c r="N13" s="910"/>
      <c r="O13" s="910"/>
      <c r="P13" s="910"/>
      <c r="Q13" s="910"/>
      <c r="R13" s="910"/>
      <c r="S13" s="910"/>
      <c r="T13" s="910"/>
      <c r="U13" s="910"/>
      <c r="V13" s="910"/>
      <c r="W13" s="910"/>
      <c r="X13" s="910"/>
      <c r="Y13" s="910"/>
      <c r="Z13" s="910"/>
      <c r="AA13" s="910"/>
      <c r="AB13" s="910"/>
      <c r="AC13" s="910"/>
      <c r="AD13" s="910"/>
      <c r="AE13" s="910"/>
      <c r="AF13" s="910"/>
      <c r="AG13" s="910"/>
      <c r="AH13" s="910"/>
      <c r="AI13" s="910"/>
      <c r="AJ13" s="910"/>
      <c r="AK13" s="910"/>
      <c r="AL13" s="910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60"/>
      <c r="BJ13" s="60"/>
      <c r="BK13" s="60"/>
      <c r="BL13" s="60"/>
      <c r="BM13" s="60"/>
      <c r="BN13" s="60"/>
      <c r="BO13" s="60"/>
      <c r="BP13" s="60"/>
      <c r="BQ13" s="60"/>
      <c r="BR13" s="30"/>
    </row>
    <row r="14" spans="1:70" ht="17.25" customHeight="1" x14ac:dyDescent="0.15">
      <c r="A14" s="30"/>
      <c r="B14" s="245"/>
      <c r="C14" s="246"/>
      <c r="D14" s="246"/>
      <c r="E14" s="246"/>
      <c r="F14" s="246"/>
      <c r="G14" s="246"/>
      <c r="H14" s="246"/>
      <c r="I14" s="247"/>
      <c r="J14" s="910"/>
      <c r="K14" s="910"/>
      <c r="L14" s="910"/>
      <c r="M14" s="910"/>
      <c r="N14" s="910"/>
      <c r="O14" s="910"/>
      <c r="P14" s="910"/>
      <c r="Q14" s="910"/>
      <c r="R14" s="910"/>
      <c r="S14" s="910"/>
      <c r="T14" s="910"/>
      <c r="U14" s="910"/>
      <c r="V14" s="910"/>
      <c r="W14" s="910"/>
      <c r="X14" s="910"/>
      <c r="Y14" s="910"/>
      <c r="Z14" s="910"/>
      <c r="AA14" s="910"/>
      <c r="AB14" s="910"/>
      <c r="AC14" s="910"/>
      <c r="AD14" s="910"/>
      <c r="AE14" s="910"/>
      <c r="AF14" s="910"/>
      <c r="AG14" s="910"/>
      <c r="AH14" s="910"/>
      <c r="AI14" s="910"/>
      <c r="AJ14" s="910"/>
      <c r="AK14" s="910"/>
      <c r="AL14" s="910"/>
      <c r="AM14" s="55"/>
      <c r="AN14" s="30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60"/>
      <c r="BJ14" s="60"/>
      <c r="BK14" s="60"/>
      <c r="BL14" s="60"/>
      <c r="BM14" s="60"/>
      <c r="BN14" s="60"/>
      <c r="BO14" s="60"/>
      <c r="BP14" s="60"/>
      <c r="BQ14" s="60"/>
      <c r="BR14" s="30"/>
    </row>
    <row r="15" spans="1:70" s="6" customFormat="1" ht="17.25" customHeight="1" x14ac:dyDescent="0.15">
      <c r="A15" s="55"/>
      <c r="B15" s="324" t="s">
        <v>15</v>
      </c>
      <c r="C15" s="324"/>
      <c r="D15" s="324"/>
      <c r="E15" s="324"/>
      <c r="F15" s="324"/>
      <c r="G15" s="324"/>
      <c r="H15" s="324"/>
      <c r="I15" s="324"/>
      <c r="J15" s="666" t="str">
        <f>IF(【契約①】契約内容申告書!J15="","",【契約①】契約内容申告書!J15)</f>
        <v>　</v>
      </c>
      <c r="K15" s="666"/>
      <c r="L15" s="666"/>
      <c r="M15" s="666"/>
      <c r="N15" s="666"/>
      <c r="O15" s="666"/>
      <c r="P15" s="666"/>
      <c r="Q15" s="666"/>
      <c r="R15" s="666"/>
      <c r="S15" s="666"/>
      <c r="T15" s="666"/>
      <c r="U15" s="666"/>
      <c r="V15" s="666"/>
      <c r="W15" s="666"/>
      <c r="X15" s="666"/>
      <c r="Y15" s="666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30"/>
      <c r="AN15" s="55"/>
      <c r="AO15" s="55"/>
      <c r="AP15" s="55"/>
      <c r="AQ15" s="55"/>
      <c r="AR15" s="55"/>
      <c r="AS15" s="55"/>
      <c r="AT15" s="667" t="s">
        <v>54</v>
      </c>
      <c r="AU15" s="668"/>
      <c r="AV15" s="668"/>
      <c r="AW15" s="668"/>
      <c r="AX15" s="668"/>
      <c r="AY15" s="669"/>
      <c r="AZ15" s="676">
        <f>IF(T44="",0,IF(T44="積算",AT73,IF(T44="料率",AT105)))+IF(【契約②】計算書!T44="",0,IF(【契約②】計算書!T44="積算",【契約②】計算書!AT73,IF(【契約②】計算書!T44="料率",【契約②】計算書!AT105)))+IF(【契約③】計算書!T44="",0,IF(【契約③】計算書!T44="積算",【契約③】計算書!AT73,IF(【契約③】計算書!T44="料率",【契約③】計算書!AT105)))+IF(【契約④】計算書!T44="",0,IF(【契約④】計算書!T44="積算",【契約④】計算書!AT73,IF(【契約④】計算書!T44="料率",【契約④】計算書!AT105)))+IF(【契約⑤】計算書!T44="",0,IF(【契約⑤】計算書!T44="積算",【契約⑤】計算書!AT73,IF(【契約⑤】計算書!T44="料率",【契約⑤】計算書!AT105)))</f>
        <v>0</v>
      </c>
      <c r="BA15" s="677"/>
      <c r="BB15" s="677"/>
      <c r="BC15" s="677"/>
      <c r="BD15" s="677"/>
      <c r="BE15" s="677"/>
      <c r="BF15" s="677"/>
      <c r="BG15" s="677"/>
      <c r="BH15" s="677"/>
      <c r="BI15" s="677"/>
      <c r="BJ15" s="677"/>
      <c r="BK15" s="677"/>
      <c r="BL15" s="678"/>
      <c r="BM15" s="685" t="s">
        <v>55</v>
      </c>
      <c r="BN15" s="686"/>
      <c r="BO15" s="686"/>
      <c r="BP15" s="687"/>
      <c r="BQ15" s="60"/>
      <c r="BR15" s="55"/>
    </row>
    <row r="16" spans="1:70" s="6" customFormat="1" ht="17.25" customHeight="1" x14ac:dyDescent="0.15">
      <c r="A16" s="55"/>
      <c r="B16" s="324"/>
      <c r="C16" s="324"/>
      <c r="D16" s="324"/>
      <c r="E16" s="324"/>
      <c r="F16" s="324"/>
      <c r="G16" s="324"/>
      <c r="H16" s="324"/>
      <c r="I16" s="324"/>
      <c r="J16" s="666"/>
      <c r="K16" s="666"/>
      <c r="L16" s="666"/>
      <c r="M16" s="666"/>
      <c r="N16" s="666"/>
      <c r="O16" s="666"/>
      <c r="P16" s="666"/>
      <c r="Q16" s="666"/>
      <c r="R16" s="666"/>
      <c r="S16" s="666"/>
      <c r="T16" s="666"/>
      <c r="U16" s="666"/>
      <c r="V16" s="666"/>
      <c r="W16" s="666"/>
      <c r="X16" s="666"/>
      <c r="Y16" s="666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30"/>
      <c r="AN16" s="55"/>
      <c r="AO16" s="55"/>
      <c r="AP16" s="55"/>
      <c r="AQ16" s="55"/>
      <c r="AR16" s="55"/>
      <c r="AS16" s="55"/>
      <c r="AT16" s="670"/>
      <c r="AU16" s="671"/>
      <c r="AV16" s="671"/>
      <c r="AW16" s="671"/>
      <c r="AX16" s="671"/>
      <c r="AY16" s="672"/>
      <c r="AZ16" s="679"/>
      <c r="BA16" s="680"/>
      <c r="BB16" s="680"/>
      <c r="BC16" s="680"/>
      <c r="BD16" s="680"/>
      <c r="BE16" s="680"/>
      <c r="BF16" s="680"/>
      <c r="BG16" s="680"/>
      <c r="BH16" s="680"/>
      <c r="BI16" s="680"/>
      <c r="BJ16" s="680"/>
      <c r="BK16" s="680"/>
      <c r="BL16" s="681"/>
      <c r="BM16" s="688"/>
      <c r="BN16" s="689"/>
      <c r="BO16" s="689"/>
      <c r="BP16" s="690"/>
      <c r="BQ16" s="60"/>
      <c r="BR16" s="55"/>
    </row>
    <row r="17" spans="1:70" ht="17.25" customHeight="1" x14ac:dyDescent="0.15">
      <c r="A17" s="30"/>
      <c r="B17" s="239" t="s">
        <v>16</v>
      </c>
      <c r="C17" s="240"/>
      <c r="D17" s="240"/>
      <c r="E17" s="240"/>
      <c r="F17" s="240"/>
      <c r="G17" s="240"/>
      <c r="H17" s="240"/>
      <c r="I17" s="241"/>
      <c r="J17" s="694">
        <f>IF(【契約①】契約内容申告書!J17="","",【契約①】契約内容申告書!J17)</f>
        <v>1</v>
      </c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5"/>
      <c r="V17" s="695"/>
      <c r="W17" s="695"/>
      <c r="X17" s="695"/>
      <c r="Y17" s="695"/>
      <c r="Z17" s="695"/>
      <c r="AA17" s="695"/>
      <c r="AB17" s="695"/>
      <c r="AC17" s="695"/>
      <c r="AD17" s="695"/>
      <c r="AE17" s="695"/>
      <c r="AF17" s="695"/>
      <c r="AG17" s="695"/>
      <c r="AH17" s="695"/>
      <c r="AI17" s="695"/>
      <c r="AJ17" s="695"/>
      <c r="AK17" s="695"/>
      <c r="AL17" s="696"/>
      <c r="AM17" s="55"/>
      <c r="AN17" s="55"/>
      <c r="AO17" s="55"/>
      <c r="AP17" s="55"/>
      <c r="AQ17" s="55"/>
      <c r="AR17" s="55"/>
      <c r="AS17" s="55"/>
      <c r="AT17" s="670"/>
      <c r="AU17" s="671"/>
      <c r="AV17" s="671"/>
      <c r="AW17" s="671"/>
      <c r="AX17" s="671"/>
      <c r="AY17" s="672"/>
      <c r="AZ17" s="679"/>
      <c r="BA17" s="680"/>
      <c r="BB17" s="680"/>
      <c r="BC17" s="680"/>
      <c r="BD17" s="680"/>
      <c r="BE17" s="680"/>
      <c r="BF17" s="680"/>
      <c r="BG17" s="680"/>
      <c r="BH17" s="680"/>
      <c r="BI17" s="680"/>
      <c r="BJ17" s="680"/>
      <c r="BK17" s="680"/>
      <c r="BL17" s="681"/>
      <c r="BM17" s="688"/>
      <c r="BN17" s="689"/>
      <c r="BO17" s="689"/>
      <c r="BP17" s="690"/>
      <c r="BQ17" s="60"/>
      <c r="BR17" s="30"/>
    </row>
    <row r="18" spans="1:70" ht="17.25" customHeight="1" x14ac:dyDescent="0.15">
      <c r="A18" s="30"/>
      <c r="B18" s="245"/>
      <c r="C18" s="246"/>
      <c r="D18" s="246"/>
      <c r="E18" s="246"/>
      <c r="F18" s="246"/>
      <c r="G18" s="246"/>
      <c r="H18" s="246"/>
      <c r="I18" s="247"/>
      <c r="J18" s="697"/>
      <c r="K18" s="698"/>
      <c r="L18" s="698"/>
      <c r="M18" s="698"/>
      <c r="N18" s="698"/>
      <c r="O18" s="698"/>
      <c r="P18" s="698"/>
      <c r="Q18" s="698"/>
      <c r="R18" s="698"/>
      <c r="S18" s="698"/>
      <c r="T18" s="698"/>
      <c r="U18" s="698"/>
      <c r="V18" s="698"/>
      <c r="W18" s="698"/>
      <c r="X18" s="698"/>
      <c r="Y18" s="698"/>
      <c r="Z18" s="698"/>
      <c r="AA18" s="698"/>
      <c r="AB18" s="698"/>
      <c r="AC18" s="698"/>
      <c r="AD18" s="698"/>
      <c r="AE18" s="698"/>
      <c r="AF18" s="698"/>
      <c r="AG18" s="698"/>
      <c r="AH18" s="698"/>
      <c r="AI18" s="698"/>
      <c r="AJ18" s="698"/>
      <c r="AK18" s="698"/>
      <c r="AL18" s="699"/>
      <c r="AM18" s="55"/>
      <c r="AN18" s="55"/>
      <c r="AO18" s="55"/>
      <c r="AP18" s="55"/>
      <c r="AQ18" s="55"/>
      <c r="AR18" s="55"/>
      <c r="AS18" s="55"/>
      <c r="AT18" s="673"/>
      <c r="AU18" s="674"/>
      <c r="AV18" s="674"/>
      <c r="AW18" s="674"/>
      <c r="AX18" s="674"/>
      <c r="AY18" s="675"/>
      <c r="AZ18" s="682"/>
      <c r="BA18" s="683"/>
      <c r="BB18" s="683"/>
      <c r="BC18" s="683"/>
      <c r="BD18" s="683"/>
      <c r="BE18" s="683"/>
      <c r="BF18" s="683"/>
      <c r="BG18" s="683"/>
      <c r="BH18" s="683"/>
      <c r="BI18" s="683"/>
      <c r="BJ18" s="683"/>
      <c r="BK18" s="683"/>
      <c r="BL18" s="684"/>
      <c r="BM18" s="691"/>
      <c r="BN18" s="692"/>
      <c r="BO18" s="692"/>
      <c r="BP18" s="693"/>
      <c r="BQ18" s="61"/>
      <c r="BR18" s="30"/>
    </row>
    <row r="19" spans="1:70" ht="7.5" customHeight="1" x14ac:dyDescent="0.15">
      <c r="A19" s="30"/>
      <c r="B19" s="63"/>
      <c r="C19" s="63"/>
      <c r="D19" s="63"/>
      <c r="E19" s="63"/>
      <c r="F19" s="63"/>
      <c r="G19" s="63"/>
      <c r="H19" s="63"/>
      <c r="I19" s="63"/>
      <c r="J19" s="64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7"/>
      <c r="BN19" s="55"/>
      <c r="BO19" s="127"/>
      <c r="BP19" s="55"/>
      <c r="BQ19" s="55"/>
      <c r="BR19" s="30"/>
    </row>
    <row r="20" spans="1:70" ht="7.5" customHeight="1" x14ac:dyDescent="0.15">
      <c r="A20" s="68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8"/>
      <c r="BO20" s="68"/>
      <c r="BP20" s="68"/>
      <c r="BQ20" s="68"/>
      <c r="BR20" s="30"/>
    </row>
    <row r="21" spans="1:70" ht="13.5" customHeight="1" x14ac:dyDescent="0.15">
      <c r="A21" s="30"/>
      <c r="B21" s="239" t="s">
        <v>56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  <c r="BR21" s="30"/>
    </row>
    <row r="22" spans="1:70" ht="13.5" customHeight="1" x14ac:dyDescent="0.15">
      <c r="A22" s="30"/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4"/>
      <c r="BR22" s="30"/>
    </row>
    <row r="23" spans="1:70" ht="13.5" customHeight="1" x14ac:dyDescent="0.15">
      <c r="A23" s="30"/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  <c r="BR23" s="30"/>
    </row>
    <row r="24" spans="1:70" s="10" customForma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68"/>
    </row>
    <row r="25" spans="1:70" ht="13.5" customHeight="1" x14ac:dyDescent="0.15">
      <c r="A25" s="30"/>
      <c r="B25" s="458" t="s">
        <v>57</v>
      </c>
      <c r="C25" s="459"/>
      <c r="D25" s="460"/>
      <c r="E25" s="467" t="s">
        <v>58</v>
      </c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9"/>
      <c r="R25" s="30"/>
      <c r="S25" s="30"/>
      <c r="T25" s="526">
        <f>T28+T31</f>
        <v>0</v>
      </c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8"/>
      <c r="AN25" s="485" t="s">
        <v>59</v>
      </c>
      <c r="AO25" s="486"/>
      <c r="AP25" s="487"/>
      <c r="AQ25" s="30"/>
      <c r="AR25" s="30"/>
      <c r="AS25" s="69"/>
      <c r="AT25" s="458" t="s">
        <v>125</v>
      </c>
      <c r="AU25" s="459"/>
      <c r="AV25" s="460"/>
      <c r="AW25" s="467" t="s">
        <v>124</v>
      </c>
      <c r="AX25" s="468"/>
      <c r="AY25" s="468"/>
      <c r="AZ25" s="468"/>
      <c r="BA25" s="468"/>
      <c r="BB25" s="468"/>
      <c r="BC25" s="468"/>
      <c r="BD25" s="468"/>
      <c r="BE25" s="468"/>
      <c r="BF25" s="469"/>
      <c r="BG25" s="919"/>
      <c r="BH25" s="920"/>
      <c r="BI25" s="920"/>
      <c r="BJ25" s="920"/>
      <c r="BK25" s="920"/>
      <c r="BL25" s="920"/>
      <c r="BM25" s="920"/>
      <c r="BN25" s="921"/>
      <c r="BO25" s="485" t="s">
        <v>59</v>
      </c>
      <c r="BP25" s="486"/>
      <c r="BQ25" s="487"/>
      <c r="BR25" s="30"/>
    </row>
    <row r="26" spans="1:70" ht="13.5" customHeight="1" x14ac:dyDescent="0.15">
      <c r="A26" s="30"/>
      <c r="B26" s="461"/>
      <c r="C26" s="462"/>
      <c r="D26" s="463"/>
      <c r="E26" s="470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2"/>
      <c r="R26" s="30"/>
      <c r="S26" s="30"/>
      <c r="T26" s="529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1"/>
      <c r="AN26" s="488"/>
      <c r="AO26" s="489"/>
      <c r="AP26" s="490"/>
      <c r="AQ26" s="128"/>
      <c r="AR26" s="30"/>
      <c r="AS26" s="69"/>
      <c r="AT26" s="461"/>
      <c r="AU26" s="462"/>
      <c r="AV26" s="463"/>
      <c r="AW26" s="470"/>
      <c r="AX26" s="471"/>
      <c r="AY26" s="471"/>
      <c r="AZ26" s="471"/>
      <c r="BA26" s="471"/>
      <c r="BB26" s="471"/>
      <c r="BC26" s="471"/>
      <c r="BD26" s="471"/>
      <c r="BE26" s="471"/>
      <c r="BF26" s="472"/>
      <c r="BG26" s="922"/>
      <c r="BH26" s="923"/>
      <c r="BI26" s="923"/>
      <c r="BJ26" s="923"/>
      <c r="BK26" s="923"/>
      <c r="BL26" s="923"/>
      <c r="BM26" s="923"/>
      <c r="BN26" s="924"/>
      <c r="BO26" s="488"/>
      <c r="BP26" s="489"/>
      <c r="BQ26" s="490"/>
      <c r="BR26" s="30"/>
    </row>
    <row r="27" spans="1:70" ht="13.5" customHeight="1" x14ac:dyDescent="0.15">
      <c r="A27" s="30"/>
      <c r="B27" s="464"/>
      <c r="C27" s="465"/>
      <c r="D27" s="466"/>
      <c r="E27" s="473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5"/>
      <c r="R27" s="30"/>
      <c r="S27" s="30"/>
      <c r="T27" s="660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2"/>
      <c r="AN27" s="663"/>
      <c r="AO27" s="664"/>
      <c r="AP27" s="665"/>
      <c r="AQ27" s="30"/>
      <c r="AR27" s="30"/>
      <c r="AS27" s="69"/>
      <c r="AT27" s="464"/>
      <c r="AU27" s="465"/>
      <c r="AV27" s="466"/>
      <c r="AW27" s="473"/>
      <c r="AX27" s="474"/>
      <c r="AY27" s="474"/>
      <c r="AZ27" s="474"/>
      <c r="BA27" s="474"/>
      <c r="BB27" s="474"/>
      <c r="BC27" s="474"/>
      <c r="BD27" s="474"/>
      <c r="BE27" s="474"/>
      <c r="BF27" s="475"/>
      <c r="BG27" s="925"/>
      <c r="BH27" s="926"/>
      <c r="BI27" s="926"/>
      <c r="BJ27" s="926"/>
      <c r="BK27" s="926"/>
      <c r="BL27" s="926"/>
      <c r="BM27" s="926"/>
      <c r="BN27" s="927"/>
      <c r="BO27" s="491"/>
      <c r="BP27" s="492"/>
      <c r="BQ27" s="493"/>
      <c r="BR27" s="30"/>
    </row>
    <row r="28" spans="1:70" ht="13.5" customHeight="1" x14ac:dyDescent="0.15">
      <c r="A28" s="30"/>
      <c r="B28" s="30"/>
      <c r="C28" s="30"/>
      <c r="D28" s="30"/>
      <c r="E28" s="458" t="s">
        <v>60</v>
      </c>
      <c r="F28" s="459"/>
      <c r="G28" s="460"/>
      <c r="H28" s="467" t="s">
        <v>61</v>
      </c>
      <c r="I28" s="468"/>
      <c r="J28" s="468"/>
      <c r="K28" s="468"/>
      <c r="L28" s="468"/>
      <c r="M28" s="468"/>
      <c r="N28" s="468"/>
      <c r="O28" s="468"/>
      <c r="P28" s="468"/>
      <c r="Q28" s="469"/>
      <c r="R28" s="30"/>
      <c r="S28" s="30"/>
      <c r="T28" s="654">
        <f>【契約①】契約内容申告書!B28</f>
        <v>0</v>
      </c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6"/>
      <c r="AN28" s="657" t="s">
        <v>59</v>
      </c>
      <c r="AO28" s="658"/>
      <c r="AP28" s="659"/>
      <c r="AQ28" s="30"/>
      <c r="AR28" s="30"/>
      <c r="AS28" s="18"/>
      <c r="AT28" s="918"/>
      <c r="AU28" s="918"/>
      <c r="AV28" s="918"/>
      <c r="AW28" s="929"/>
      <c r="AX28" s="929"/>
      <c r="AY28" s="929"/>
      <c r="AZ28" s="930"/>
      <c r="BA28" s="930"/>
      <c r="BB28" s="930"/>
      <c r="BC28" s="930"/>
      <c r="BD28" s="930"/>
      <c r="BE28" s="930"/>
      <c r="BF28" s="930"/>
      <c r="BG28" s="928"/>
      <c r="BH28" s="928"/>
      <c r="BI28" s="928"/>
      <c r="BJ28" s="928"/>
      <c r="BK28" s="928"/>
      <c r="BL28" s="928"/>
      <c r="BM28" s="928"/>
      <c r="BN28" s="928"/>
      <c r="BO28" s="917"/>
      <c r="BP28" s="917"/>
      <c r="BQ28" s="917"/>
      <c r="BR28" s="30"/>
    </row>
    <row r="29" spans="1:70" ht="13.5" customHeight="1" x14ac:dyDescent="0.15">
      <c r="A29" s="30"/>
      <c r="B29" s="30"/>
      <c r="C29" s="30"/>
      <c r="D29" s="30"/>
      <c r="E29" s="461"/>
      <c r="F29" s="462"/>
      <c r="G29" s="463"/>
      <c r="H29" s="470"/>
      <c r="I29" s="471"/>
      <c r="J29" s="471"/>
      <c r="K29" s="471"/>
      <c r="L29" s="471"/>
      <c r="M29" s="471"/>
      <c r="N29" s="471"/>
      <c r="O29" s="471"/>
      <c r="P29" s="471"/>
      <c r="Q29" s="472"/>
      <c r="R29" s="30"/>
      <c r="S29" s="30"/>
      <c r="T29" s="529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1"/>
      <c r="AN29" s="488"/>
      <c r="AO29" s="489"/>
      <c r="AP29" s="490"/>
      <c r="AQ29" s="30"/>
      <c r="AR29" s="30"/>
      <c r="AS29" s="18"/>
      <c r="AT29" s="918"/>
      <c r="AU29" s="918"/>
      <c r="AV29" s="918"/>
      <c r="AW29" s="929"/>
      <c r="AX29" s="929"/>
      <c r="AY29" s="929"/>
      <c r="AZ29" s="930"/>
      <c r="BA29" s="930"/>
      <c r="BB29" s="930"/>
      <c r="BC29" s="930"/>
      <c r="BD29" s="930"/>
      <c r="BE29" s="930"/>
      <c r="BF29" s="930"/>
      <c r="BG29" s="928"/>
      <c r="BH29" s="928"/>
      <c r="BI29" s="928"/>
      <c r="BJ29" s="928"/>
      <c r="BK29" s="928"/>
      <c r="BL29" s="928"/>
      <c r="BM29" s="928"/>
      <c r="BN29" s="928"/>
      <c r="BO29" s="917"/>
      <c r="BP29" s="917"/>
      <c r="BQ29" s="917"/>
      <c r="BR29" s="30"/>
    </row>
    <row r="30" spans="1:70" ht="13.5" customHeight="1" x14ac:dyDescent="0.15">
      <c r="A30" s="30"/>
      <c r="B30" s="30"/>
      <c r="C30" s="30"/>
      <c r="D30" s="30"/>
      <c r="E30" s="464"/>
      <c r="F30" s="465"/>
      <c r="G30" s="466"/>
      <c r="H30" s="473"/>
      <c r="I30" s="474"/>
      <c r="J30" s="474"/>
      <c r="K30" s="474"/>
      <c r="L30" s="474"/>
      <c r="M30" s="474"/>
      <c r="N30" s="474"/>
      <c r="O30" s="474"/>
      <c r="P30" s="474"/>
      <c r="Q30" s="475"/>
      <c r="R30" s="30"/>
      <c r="S30" s="30"/>
      <c r="T30" s="660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2"/>
      <c r="AN30" s="663"/>
      <c r="AO30" s="664"/>
      <c r="AP30" s="665"/>
      <c r="AQ30" s="30"/>
      <c r="AR30" s="30"/>
      <c r="AS30" s="18"/>
      <c r="AT30" s="918"/>
      <c r="AU30" s="918"/>
      <c r="AV30" s="918"/>
      <c r="AW30" s="929"/>
      <c r="AX30" s="929"/>
      <c r="AY30" s="929"/>
      <c r="AZ30" s="930"/>
      <c r="BA30" s="930"/>
      <c r="BB30" s="930"/>
      <c r="BC30" s="930"/>
      <c r="BD30" s="930"/>
      <c r="BE30" s="930"/>
      <c r="BF30" s="930"/>
      <c r="BG30" s="928"/>
      <c r="BH30" s="928"/>
      <c r="BI30" s="928"/>
      <c r="BJ30" s="928"/>
      <c r="BK30" s="928"/>
      <c r="BL30" s="928"/>
      <c r="BM30" s="928"/>
      <c r="BN30" s="928"/>
      <c r="BO30" s="917"/>
      <c r="BP30" s="917"/>
      <c r="BQ30" s="917"/>
      <c r="BR30" s="30"/>
    </row>
    <row r="31" spans="1:70" ht="13.5" customHeight="1" x14ac:dyDescent="0.15">
      <c r="A31" s="30"/>
      <c r="B31" s="30"/>
      <c r="C31" s="30"/>
      <c r="D31" s="30"/>
      <c r="E31" s="458" t="s">
        <v>62</v>
      </c>
      <c r="F31" s="459"/>
      <c r="G31" s="460"/>
      <c r="H31" s="467" t="s">
        <v>63</v>
      </c>
      <c r="I31" s="468"/>
      <c r="J31" s="468"/>
      <c r="K31" s="468"/>
      <c r="L31" s="468"/>
      <c r="M31" s="468"/>
      <c r="N31" s="468"/>
      <c r="O31" s="468"/>
      <c r="P31" s="468"/>
      <c r="Q31" s="469"/>
      <c r="R31" s="30"/>
      <c r="S31" s="30"/>
      <c r="T31" s="654">
        <f>【契約①】契約内容申告書!I28</f>
        <v>0</v>
      </c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6"/>
      <c r="AN31" s="657" t="s">
        <v>59</v>
      </c>
      <c r="AO31" s="658"/>
      <c r="AP31" s="659"/>
      <c r="AQ31" s="30"/>
      <c r="AR31" s="30"/>
      <c r="AS31" s="18"/>
      <c r="AT31" s="918"/>
      <c r="AU31" s="918"/>
      <c r="AV31" s="918"/>
      <c r="AW31" s="929"/>
      <c r="AX31" s="929"/>
      <c r="AY31" s="929"/>
      <c r="AZ31" s="930"/>
      <c r="BA31" s="930"/>
      <c r="BB31" s="930"/>
      <c r="BC31" s="930"/>
      <c r="BD31" s="930"/>
      <c r="BE31" s="930"/>
      <c r="BF31" s="930"/>
      <c r="BG31" s="928"/>
      <c r="BH31" s="928"/>
      <c r="BI31" s="928"/>
      <c r="BJ31" s="928"/>
      <c r="BK31" s="928"/>
      <c r="BL31" s="928"/>
      <c r="BM31" s="928"/>
      <c r="BN31" s="928"/>
      <c r="BO31" s="917"/>
      <c r="BP31" s="917"/>
      <c r="BQ31" s="917"/>
      <c r="BR31" s="30"/>
    </row>
    <row r="32" spans="1:70" ht="13.5" customHeight="1" x14ac:dyDescent="0.15">
      <c r="A32" s="30"/>
      <c r="B32" s="30"/>
      <c r="C32" s="30"/>
      <c r="D32" s="30"/>
      <c r="E32" s="461"/>
      <c r="F32" s="462"/>
      <c r="G32" s="463"/>
      <c r="H32" s="470"/>
      <c r="I32" s="471"/>
      <c r="J32" s="471"/>
      <c r="K32" s="471"/>
      <c r="L32" s="471"/>
      <c r="M32" s="471"/>
      <c r="N32" s="471"/>
      <c r="O32" s="471"/>
      <c r="P32" s="471"/>
      <c r="Q32" s="472"/>
      <c r="R32" s="30"/>
      <c r="S32" s="30"/>
      <c r="T32" s="529"/>
      <c r="U32" s="530"/>
      <c r="V32" s="530"/>
      <c r="W32" s="530"/>
      <c r="X32" s="530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1"/>
      <c r="AN32" s="488"/>
      <c r="AO32" s="489"/>
      <c r="AP32" s="490"/>
      <c r="AQ32" s="30"/>
      <c r="AR32" s="30"/>
      <c r="AS32" s="18"/>
      <c r="AT32" s="918"/>
      <c r="AU32" s="918"/>
      <c r="AV32" s="918"/>
      <c r="AW32" s="929"/>
      <c r="AX32" s="929"/>
      <c r="AY32" s="929"/>
      <c r="AZ32" s="930"/>
      <c r="BA32" s="930"/>
      <c r="BB32" s="930"/>
      <c r="BC32" s="930"/>
      <c r="BD32" s="930"/>
      <c r="BE32" s="930"/>
      <c r="BF32" s="930"/>
      <c r="BG32" s="928"/>
      <c r="BH32" s="928"/>
      <c r="BI32" s="928"/>
      <c r="BJ32" s="928"/>
      <c r="BK32" s="928"/>
      <c r="BL32" s="928"/>
      <c r="BM32" s="928"/>
      <c r="BN32" s="928"/>
      <c r="BO32" s="917"/>
      <c r="BP32" s="917"/>
      <c r="BQ32" s="917"/>
      <c r="BR32" s="30"/>
    </row>
    <row r="33" spans="1:70" ht="13.5" customHeight="1" x14ac:dyDescent="0.15">
      <c r="A33" s="30"/>
      <c r="B33" s="30"/>
      <c r="C33" s="30"/>
      <c r="D33" s="30"/>
      <c r="E33" s="464"/>
      <c r="F33" s="465"/>
      <c r="G33" s="466"/>
      <c r="H33" s="473"/>
      <c r="I33" s="474"/>
      <c r="J33" s="474"/>
      <c r="K33" s="474"/>
      <c r="L33" s="474"/>
      <c r="M33" s="474"/>
      <c r="N33" s="474"/>
      <c r="O33" s="474"/>
      <c r="P33" s="474"/>
      <c r="Q33" s="475"/>
      <c r="R33" s="30"/>
      <c r="S33" s="30"/>
      <c r="T33" s="532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4"/>
      <c r="AN33" s="491"/>
      <c r="AO33" s="492"/>
      <c r="AP33" s="493"/>
      <c r="AQ33" s="30"/>
      <c r="AR33" s="30"/>
      <c r="AS33" s="18"/>
      <c r="AT33" s="918"/>
      <c r="AU33" s="918"/>
      <c r="AV33" s="918"/>
      <c r="AW33" s="929"/>
      <c r="AX33" s="929"/>
      <c r="AY33" s="929"/>
      <c r="AZ33" s="930"/>
      <c r="BA33" s="930"/>
      <c r="BB33" s="930"/>
      <c r="BC33" s="930"/>
      <c r="BD33" s="930"/>
      <c r="BE33" s="930"/>
      <c r="BF33" s="930"/>
      <c r="BG33" s="928"/>
      <c r="BH33" s="928"/>
      <c r="BI33" s="928"/>
      <c r="BJ33" s="928"/>
      <c r="BK33" s="928"/>
      <c r="BL33" s="928"/>
      <c r="BM33" s="928"/>
      <c r="BN33" s="928"/>
      <c r="BO33" s="917"/>
      <c r="BP33" s="917"/>
      <c r="BQ33" s="917"/>
      <c r="BR33" s="30"/>
    </row>
    <row r="34" spans="1:70" ht="13.5" customHeight="1" x14ac:dyDescent="0.15">
      <c r="A34" s="30"/>
      <c r="B34" s="458" t="s">
        <v>64</v>
      </c>
      <c r="C34" s="459"/>
      <c r="D34" s="460"/>
      <c r="E34" s="505" t="s">
        <v>65</v>
      </c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30"/>
      <c r="S34" s="30"/>
      <c r="T34" s="526">
        <f>T37+T40</f>
        <v>0</v>
      </c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8"/>
      <c r="AN34" s="584" t="s">
        <v>55</v>
      </c>
      <c r="AO34" s="585"/>
      <c r="AP34" s="586"/>
      <c r="AQ34" s="30"/>
      <c r="AR34" s="30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30"/>
    </row>
    <row r="35" spans="1:70" ht="13.5" customHeight="1" x14ac:dyDescent="0.15">
      <c r="A35" s="30"/>
      <c r="B35" s="461"/>
      <c r="C35" s="462"/>
      <c r="D35" s="463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30"/>
      <c r="S35" s="30"/>
      <c r="T35" s="529"/>
      <c r="U35" s="530"/>
      <c r="V35" s="530"/>
      <c r="W35" s="530"/>
      <c r="X35" s="530"/>
      <c r="Y35" s="530"/>
      <c r="Z35" s="530"/>
      <c r="AA35" s="530"/>
      <c r="AB35" s="530"/>
      <c r="AC35" s="530"/>
      <c r="AD35" s="530"/>
      <c r="AE35" s="530"/>
      <c r="AF35" s="530"/>
      <c r="AG35" s="530"/>
      <c r="AH35" s="530"/>
      <c r="AI35" s="530"/>
      <c r="AJ35" s="530"/>
      <c r="AK35" s="530"/>
      <c r="AL35" s="530"/>
      <c r="AM35" s="531"/>
      <c r="AN35" s="565"/>
      <c r="AO35" s="566"/>
      <c r="AP35" s="567"/>
      <c r="AQ35" s="30"/>
      <c r="AR35" s="30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30"/>
    </row>
    <row r="36" spans="1:70" x14ac:dyDescent="0.15">
      <c r="A36" s="30"/>
      <c r="B36" s="464"/>
      <c r="C36" s="465"/>
      <c r="D36" s="466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30"/>
      <c r="S36" s="30"/>
      <c r="T36" s="660"/>
      <c r="U36" s="661"/>
      <c r="V36" s="661"/>
      <c r="W36" s="661"/>
      <c r="X36" s="661"/>
      <c r="Y36" s="661"/>
      <c r="Z36" s="661"/>
      <c r="AA36" s="661"/>
      <c r="AB36" s="661"/>
      <c r="AC36" s="661"/>
      <c r="AD36" s="661"/>
      <c r="AE36" s="661"/>
      <c r="AF36" s="661"/>
      <c r="AG36" s="661"/>
      <c r="AH36" s="661"/>
      <c r="AI36" s="661"/>
      <c r="AJ36" s="661"/>
      <c r="AK36" s="661"/>
      <c r="AL36" s="661"/>
      <c r="AM36" s="662"/>
      <c r="AN36" s="565"/>
      <c r="AO36" s="566"/>
      <c r="AP36" s="567"/>
      <c r="AQ36" s="30"/>
      <c r="AR36" s="30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30"/>
    </row>
    <row r="37" spans="1:70" s="10" customFormat="1" ht="13.5" customHeight="1" x14ac:dyDescent="0.15">
      <c r="A37" s="30"/>
      <c r="B37" s="30"/>
      <c r="C37" s="30"/>
      <c r="D37" s="30"/>
      <c r="E37" s="458" t="s">
        <v>66</v>
      </c>
      <c r="F37" s="459"/>
      <c r="G37" s="460"/>
      <c r="H37" s="467" t="s">
        <v>67</v>
      </c>
      <c r="I37" s="468"/>
      <c r="J37" s="468"/>
      <c r="K37" s="468"/>
      <c r="L37" s="468"/>
      <c r="M37" s="468"/>
      <c r="N37" s="468"/>
      <c r="O37" s="468"/>
      <c r="P37" s="468"/>
      <c r="Q37" s="469"/>
      <c r="R37" s="30"/>
      <c r="S37" s="30"/>
      <c r="T37" s="901"/>
      <c r="U37" s="902"/>
      <c r="V37" s="902"/>
      <c r="W37" s="902"/>
      <c r="X37" s="902"/>
      <c r="Y37" s="902"/>
      <c r="Z37" s="902"/>
      <c r="AA37" s="902"/>
      <c r="AB37" s="902"/>
      <c r="AC37" s="902"/>
      <c r="AD37" s="902"/>
      <c r="AE37" s="902"/>
      <c r="AF37" s="902"/>
      <c r="AG37" s="902"/>
      <c r="AH37" s="902"/>
      <c r="AI37" s="902"/>
      <c r="AJ37" s="902"/>
      <c r="AK37" s="902"/>
      <c r="AL37" s="902"/>
      <c r="AM37" s="903"/>
      <c r="AN37" s="565" t="s">
        <v>55</v>
      </c>
      <c r="AO37" s="566"/>
      <c r="AP37" s="567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68"/>
    </row>
    <row r="38" spans="1:70" ht="13.5" customHeight="1" x14ac:dyDescent="0.15">
      <c r="A38" s="30"/>
      <c r="B38" s="30"/>
      <c r="C38" s="30"/>
      <c r="D38" s="30"/>
      <c r="E38" s="461"/>
      <c r="F38" s="462"/>
      <c r="G38" s="463"/>
      <c r="H38" s="470"/>
      <c r="I38" s="471"/>
      <c r="J38" s="471"/>
      <c r="K38" s="471"/>
      <c r="L38" s="471"/>
      <c r="M38" s="471"/>
      <c r="N38" s="471"/>
      <c r="O38" s="471"/>
      <c r="P38" s="471"/>
      <c r="Q38" s="472"/>
      <c r="R38" s="30"/>
      <c r="S38" s="30"/>
      <c r="T38" s="852"/>
      <c r="U38" s="853"/>
      <c r="V38" s="853"/>
      <c r="W38" s="853"/>
      <c r="X38" s="853"/>
      <c r="Y38" s="853"/>
      <c r="Z38" s="853"/>
      <c r="AA38" s="853"/>
      <c r="AB38" s="853"/>
      <c r="AC38" s="853"/>
      <c r="AD38" s="853"/>
      <c r="AE38" s="853"/>
      <c r="AF38" s="853"/>
      <c r="AG38" s="853"/>
      <c r="AH38" s="853"/>
      <c r="AI38" s="853"/>
      <c r="AJ38" s="853"/>
      <c r="AK38" s="853"/>
      <c r="AL38" s="853"/>
      <c r="AM38" s="854"/>
      <c r="AN38" s="565"/>
      <c r="AO38" s="566"/>
      <c r="AP38" s="567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1:70" ht="13.5" customHeight="1" x14ac:dyDescent="0.15">
      <c r="A39" s="30"/>
      <c r="B39" s="30"/>
      <c r="C39" s="30"/>
      <c r="D39" s="30"/>
      <c r="E39" s="464"/>
      <c r="F39" s="465"/>
      <c r="G39" s="466"/>
      <c r="H39" s="473"/>
      <c r="I39" s="474"/>
      <c r="J39" s="474"/>
      <c r="K39" s="474"/>
      <c r="L39" s="474"/>
      <c r="M39" s="474"/>
      <c r="N39" s="474"/>
      <c r="O39" s="474"/>
      <c r="P39" s="474"/>
      <c r="Q39" s="475"/>
      <c r="R39" s="30"/>
      <c r="S39" s="30"/>
      <c r="T39" s="904"/>
      <c r="U39" s="905"/>
      <c r="V39" s="905"/>
      <c r="W39" s="905"/>
      <c r="X39" s="905"/>
      <c r="Y39" s="905"/>
      <c r="Z39" s="905"/>
      <c r="AA39" s="905"/>
      <c r="AB39" s="905"/>
      <c r="AC39" s="905"/>
      <c r="AD39" s="905"/>
      <c r="AE39" s="905"/>
      <c r="AF39" s="905"/>
      <c r="AG39" s="905"/>
      <c r="AH39" s="905"/>
      <c r="AI39" s="905"/>
      <c r="AJ39" s="905"/>
      <c r="AK39" s="905"/>
      <c r="AL39" s="905"/>
      <c r="AM39" s="906"/>
      <c r="AN39" s="565"/>
      <c r="AO39" s="566"/>
      <c r="AP39" s="567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ht="13.5" customHeight="1" x14ac:dyDescent="0.15">
      <c r="A40" s="30"/>
      <c r="B40" s="30"/>
      <c r="C40" s="30"/>
      <c r="D40" s="30"/>
      <c r="E40" s="458" t="s">
        <v>68</v>
      </c>
      <c r="F40" s="459"/>
      <c r="G40" s="460"/>
      <c r="H40" s="467" t="s">
        <v>69</v>
      </c>
      <c r="I40" s="468"/>
      <c r="J40" s="468"/>
      <c r="K40" s="468"/>
      <c r="L40" s="468"/>
      <c r="M40" s="468"/>
      <c r="N40" s="468"/>
      <c r="O40" s="468"/>
      <c r="P40" s="468"/>
      <c r="Q40" s="469"/>
      <c r="R40" s="30"/>
      <c r="S40" s="30"/>
      <c r="T40" s="901"/>
      <c r="U40" s="902"/>
      <c r="V40" s="902"/>
      <c r="W40" s="902"/>
      <c r="X40" s="902"/>
      <c r="Y40" s="902"/>
      <c r="Z40" s="902"/>
      <c r="AA40" s="902"/>
      <c r="AB40" s="902"/>
      <c r="AC40" s="902"/>
      <c r="AD40" s="902"/>
      <c r="AE40" s="902"/>
      <c r="AF40" s="902"/>
      <c r="AG40" s="902"/>
      <c r="AH40" s="902"/>
      <c r="AI40" s="902"/>
      <c r="AJ40" s="902"/>
      <c r="AK40" s="902"/>
      <c r="AL40" s="902"/>
      <c r="AM40" s="903"/>
      <c r="AN40" s="565" t="s">
        <v>55</v>
      </c>
      <c r="AO40" s="566"/>
      <c r="AP40" s="567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1:70" ht="13.5" customHeight="1" x14ac:dyDescent="0.15">
      <c r="A41" s="30"/>
      <c r="B41" s="30"/>
      <c r="C41" s="30"/>
      <c r="D41" s="30"/>
      <c r="E41" s="461"/>
      <c r="F41" s="462"/>
      <c r="G41" s="463"/>
      <c r="H41" s="470"/>
      <c r="I41" s="471"/>
      <c r="J41" s="471"/>
      <c r="K41" s="471"/>
      <c r="L41" s="471"/>
      <c r="M41" s="471"/>
      <c r="N41" s="471"/>
      <c r="O41" s="471"/>
      <c r="P41" s="471"/>
      <c r="Q41" s="472"/>
      <c r="R41" s="30"/>
      <c r="S41" s="30"/>
      <c r="T41" s="852"/>
      <c r="U41" s="853"/>
      <c r="V41" s="853"/>
      <c r="W41" s="853"/>
      <c r="X41" s="853"/>
      <c r="Y41" s="853"/>
      <c r="Z41" s="853"/>
      <c r="AA41" s="853"/>
      <c r="AB41" s="853"/>
      <c r="AC41" s="853"/>
      <c r="AD41" s="853"/>
      <c r="AE41" s="853"/>
      <c r="AF41" s="853"/>
      <c r="AG41" s="853"/>
      <c r="AH41" s="853"/>
      <c r="AI41" s="853"/>
      <c r="AJ41" s="853"/>
      <c r="AK41" s="853"/>
      <c r="AL41" s="853"/>
      <c r="AM41" s="854"/>
      <c r="AN41" s="565"/>
      <c r="AO41" s="566"/>
      <c r="AP41" s="567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1:70" ht="13.5" customHeight="1" x14ac:dyDescent="0.15">
      <c r="A42" s="30"/>
      <c r="B42" s="30"/>
      <c r="C42" s="30"/>
      <c r="D42" s="30"/>
      <c r="E42" s="464"/>
      <c r="F42" s="465"/>
      <c r="G42" s="466"/>
      <c r="H42" s="473"/>
      <c r="I42" s="474"/>
      <c r="J42" s="474"/>
      <c r="K42" s="474"/>
      <c r="L42" s="474"/>
      <c r="M42" s="474"/>
      <c r="N42" s="474"/>
      <c r="O42" s="474"/>
      <c r="P42" s="474"/>
      <c r="Q42" s="475"/>
      <c r="R42" s="30"/>
      <c r="S42" s="30"/>
      <c r="T42" s="855"/>
      <c r="U42" s="856"/>
      <c r="V42" s="856"/>
      <c r="W42" s="856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  <c r="AL42" s="856"/>
      <c r="AM42" s="857"/>
      <c r="AN42" s="568"/>
      <c r="AO42" s="569"/>
      <c r="AP42" s="57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s="7" customFormat="1" ht="13.5" customHeight="1" thickBot="1" x14ac:dyDescent="0.2">
      <c r="A43" s="18"/>
      <c r="B43" s="18"/>
      <c r="C43" s="18"/>
      <c r="D43" s="18"/>
      <c r="E43" s="71"/>
      <c r="F43" s="71"/>
      <c r="G43" s="71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18"/>
      <c r="S43" s="18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73"/>
      <c r="AO43" s="73"/>
      <c r="AP43" s="73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</row>
    <row r="44" spans="1:70" ht="46.5" customHeight="1" x14ac:dyDescent="0.15">
      <c r="A44" s="30"/>
      <c r="B44" s="74" t="s">
        <v>70</v>
      </c>
      <c r="C44" s="30"/>
      <c r="D44" s="68"/>
      <c r="E44" s="75"/>
      <c r="F44" s="68"/>
      <c r="G44" s="68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30"/>
      <c r="S44" s="30"/>
      <c r="T44" s="907"/>
      <c r="U44" s="908"/>
      <c r="V44" s="908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9"/>
      <c r="AN44" s="76"/>
      <c r="AO44" s="76"/>
      <c r="AP44" s="76"/>
      <c r="AQ44" s="76"/>
      <c r="AR44" s="76"/>
      <c r="AS44" s="76"/>
      <c r="AT44" s="170" t="str">
        <f>IF(T44="積算","※①のフォームで入力してください。",IF(T44="料率","②のフォームに入力してください。",""))</f>
        <v/>
      </c>
      <c r="AU44" s="64"/>
      <c r="AV44" s="64"/>
      <c r="AW44" s="64"/>
      <c r="AX44" s="64"/>
      <c r="AY44" s="64"/>
      <c r="AZ44" s="64"/>
      <c r="BA44" s="77"/>
      <c r="BB44" s="77"/>
      <c r="BC44" s="77"/>
      <c r="BD44" s="77"/>
      <c r="BE44" s="77"/>
      <c r="BF44" s="77"/>
      <c r="BG44" s="73"/>
      <c r="BH44" s="73"/>
      <c r="BI44" s="73"/>
      <c r="BJ44" s="73"/>
      <c r="BK44" s="68"/>
      <c r="BL44" s="68"/>
      <c r="BM44" s="68"/>
      <c r="BN44" s="40"/>
      <c r="BO44" s="40"/>
      <c r="BP44" s="40"/>
      <c r="BQ44" s="40"/>
      <c r="BR44" s="30"/>
    </row>
    <row r="45" spans="1:70" ht="13.5" customHeight="1" x14ac:dyDescent="0.15">
      <c r="A45" s="30"/>
      <c r="B45" s="239" t="s">
        <v>71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  <c r="BR45" s="30"/>
    </row>
    <row r="46" spans="1:70" ht="13.5" customHeight="1" x14ac:dyDescent="0.15">
      <c r="A46" s="30"/>
      <c r="B46" s="242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4"/>
      <c r="BR46" s="30"/>
    </row>
    <row r="47" spans="1:70" ht="13.5" customHeight="1" x14ac:dyDescent="0.15">
      <c r="A47" s="30"/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7"/>
      <c r="BR47" s="30"/>
    </row>
    <row r="48" spans="1:70" ht="13.5" customHeight="1" x14ac:dyDescent="0.15">
      <c r="A48" s="68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8"/>
      <c r="BO48" s="68"/>
      <c r="BP48" s="68"/>
      <c r="BQ48" s="68"/>
      <c r="BR48" s="30"/>
    </row>
    <row r="49" spans="1:82" ht="11.25" customHeight="1" x14ac:dyDescent="0.15">
      <c r="A49" s="30"/>
      <c r="B49" s="30"/>
      <c r="C49" s="30"/>
      <c r="D49" s="30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30"/>
      <c r="S49" s="243" t="s">
        <v>72</v>
      </c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30"/>
      <c r="AS49" s="243" t="s">
        <v>73</v>
      </c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30"/>
    </row>
    <row r="50" spans="1:82" ht="11.25" customHeight="1" x14ac:dyDescent="0.15">
      <c r="A50" s="30"/>
      <c r="B50" s="30"/>
      <c r="C50" s="30"/>
      <c r="D50" s="3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30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30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30"/>
    </row>
    <row r="51" spans="1:82" ht="11.25" customHeight="1" x14ac:dyDescent="0.15">
      <c r="A51" s="30"/>
      <c r="B51" s="30"/>
      <c r="C51" s="30"/>
      <c r="D51" s="30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30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30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30"/>
    </row>
    <row r="52" spans="1:82" s="10" customFormat="1" x14ac:dyDescent="0.15">
      <c r="A52" s="30"/>
      <c r="B52" s="458" t="s">
        <v>74</v>
      </c>
      <c r="C52" s="459"/>
      <c r="D52" s="460"/>
      <c r="E52" s="525" t="s">
        <v>75</v>
      </c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30"/>
      <c r="S52" s="79"/>
      <c r="T52" s="599">
        <v>0</v>
      </c>
      <c r="U52" s="600"/>
      <c r="V52" s="600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0"/>
      <c r="AI52" s="600"/>
      <c r="AJ52" s="600"/>
      <c r="AK52" s="600"/>
      <c r="AL52" s="600"/>
      <c r="AM52" s="601"/>
      <c r="AN52" s="608" t="s">
        <v>55</v>
      </c>
      <c r="AO52" s="609"/>
      <c r="AP52" s="610"/>
      <c r="AQ52" s="79"/>
      <c r="AR52" s="30"/>
      <c r="AS52" s="79"/>
      <c r="AT52" s="849"/>
      <c r="AU52" s="850"/>
      <c r="AV52" s="850"/>
      <c r="AW52" s="850"/>
      <c r="AX52" s="850"/>
      <c r="AY52" s="850"/>
      <c r="AZ52" s="850"/>
      <c r="BA52" s="850"/>
      <c r="BB52" s="850"/>
      <c r="BC52" s="850"/>
      <c r="BD52" s="850"/>
      <c r="BE52" s="850"/>
      <c r="BF52" s="850"/>
      <c r="BG52" s="850"/>
      <c r="BH52" s="850"/>
      <c r="BI52" s="850"/>
      <c r="BJ52" s="850"/>
      <c r="BK52" s="850"/>
      <c r="BL52" s="850"/>
      <c r="BM52" s="851"/>
      <c r="BN52" s="535" t="s">
        <v>55</v>
      </c>
      <c r="BO52" s="536"/>
      <c r="BP52" s="537"/>
      <c r="BQ52" s="79"/>
      <c r="BR52" s="30"/>
      <c r="BX52" s="167"/>
    </row>
    <row r="53" spans="1:82" x14ac:dyDescent="0.15">
      <c r="A53" s="30"/>
      <c r="B53" s="461"/>
      <c r="C53" s="462"/>
      <c r="D53" s="463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30"/>
      <c r="S53" s="79"/>
      <c r="T53" s="602"/>
      <c r="U53" s="603"/>
      <c r="V53" s="603"/>
      <c r="W53" s="603"/>
      <c r="X53" s="603"/>
      <c r="Y53" s="603"/>
      <c r="Z53" s="603"/>
      <c r="AA53" s="603"/>
      <c r="AB53" s="603"/>
      <c r="AC53" s="603"/>
      <c r="AD53" s="603"/>
      <c r="AE53" s="603"/>
      <c r="AF53" s="603"/>
      <c r="AG53" s="603"/>
      <c r="AH53" s="603"/>
      <c r="AI53" s="603"/>
      <c r="AJ53" s="603"/>
      <c r="AK53" s="603"/>
      <c r="AL53" s="603"/>
      <c r="AM53" s="604"/>
      <c r="AN53" s="611"/>
      <c r="AO53" s="612"/>
      <c r="AP53" s="613"/>
      <c r="AQ53" s="79"/>
      <c r="AR53" s="30"/>
      <c r="AS53" s="79"/>
      <c r="AT53" s="852"/>
      <c r="AU53" s="853"/>
      <c r="AV53" s="853"/>
      <c r="AW53" s="853"/>
      <c r="AX53" s="853"/>
      <c r="AY53" s="853"/>
      <c r="AZ53" s="853"/>
      <c r="BA53" s="853"/>
      <c r="BB53" s="853"/>
      <c r="BC53" s="853"/>
      <c r="BD53" s="853"/>
      <c r="BE53" s="853"/>
      <c r="BF53" s="853"/>
      <c r="BG53" s="853"/>
      <c r="BH53" s="853"/>
      <c r="BI53" s="853"/>
      <c r="BJ53" s="853"/>
      <c r="BK53" s="853"/>
      <c r="BL53" s="853"/>
      <c r="BM53" s="854"/>
      <c r="BN53" s="538"/>
      <c r="BO53" s="539"/>
      <c r="BP53" s="540"/>
      <c r="BQ53" s="79"/>
      <c r="BR53" s="30"/>
    </row>
    <row r="54" spans="1:82" x14ac:dyDescent="0.15">
      <c r="A54" s="30"/>
      <c r="B54" s="464"/>
      <c r="C54" s="465"/>
      <c r="D54" s="466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30"/>
      <c r="S54" s="79"/>
      <c r="T54" s="605"/>
      <c r="U54" s="606"/>
      <c r="V54" s="606"/>
      <c r="W54" s="606"/>
      <c r="X54" s="606"/>
      <c r="Y54" s="606"/>
      <c r="Z54" s="606"/>
      <c r="AA54" s="606"/>
      <c r="AB54" s="606"/>
      <c r="AC54" s="606"/>
      <c r="AD54" s="606"/>
      <c r="AE54" s="606"/>
      <c r="AF54" s="606"/>
      <c r="AG54" s="606"/>
      <c r="AH54" s="606"/>
      <c r="AI54" s="606"/>
      <c r="AJ54" s="606"/>
      <c r="AK54" s="606"/>
      <c r="AL54" s="606"/>
      <c r="AM54" s="607"/>
      <c r="AN54" s="614"/>
      <c r="AO54" s="615"/>
      <c r="AP54" s="616"/>
      <c r="AQ54" s="79"/>
      <c r="AR54" s="30"/>
      <c r="AS54" s="79"/>
      <c r="AT54" s="855"/>
      <c r="AU54" s="856"/>
      <c r="AV54" s="856"/>
      <c r="AW54" s="856"/>
      <c r="AX54" s="856"/>
      <c r="AY54" s="856"/>
      <c r="AZ54" s="856"/>
      <c r="BA54" s="856"/>
      <c r="BB54" s="856"/>
      <c r="BC54" s="856"/>
      <c r="BD54" s="856"/>
      <c r="BE54" s="856"/>
      <c r="BF54" s="856"/>
      <c r="BG54" s="856"/>
      <c r="BH54" s="856"/>
      <c r="BI54" s="856"/>
      <c r="BJ54" s="856"/>
      <c r="BK54" s="856"/>
      <c r="BL54" s="856"/>
      <c r="BM54" s="857"/>
      <c r="BN54" s="541"/>
      <c r="BO54" s="542"/>
      <c r="BP54" s="543"/>
      <c r="BQ54" s="79"/>
      <c r="BR54" s="30"/>
      <c r="BW54" s="168"/>
    </row>
    <row r="55" spans="1:82" x14ac:dyDescent="0.15">
      <c r="A55" s="30"/>
      <c r="B55" s="458" t="s">
        <v>76</v>
      </c>
      <c r="C55" s="459"/>
      <c r="D55" s="460"/>
      <c r="E55" s="524" t="s">
        <v>77</v>
      </c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R55" s="30"/>
      <c r="S55" s="79"/>
      <c r="T55" s="526" t="str">
        <f>IF(T44="積算",T34-T52,"")</f>
        <v/>
      </c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8"/>
      <c r="AN55" s="535" t="s">
        <v>55</v>
      </c>
      <c r="AO55" s="536"/>
      <c r="AP55" s="537"/>
      <c r="AQ55" s="79"/>
      <c r="AR55" s="30"/>
      <c r="AS55" s="79"/>
      <c r="AT55" s="526" t="str">
        <f>IF(T44="積算",T34-AT52,"")</f>
        <v/>
      </c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  <c r="BI55" s="527"/>
      <c r="BJ55" s="527"/>
      <c r="BK55" s="527"/>
      <c r="BL55" s="527"/>
      <c r="BM55" s="528"/>
      <c r="BN55" s="535" t="s">
        <v>55</v>
      </c>
      <c r="BO55" s="536"/>
      <c r="BP55" s="537"/>
      <c r="BQ55" s="79"/>
      <c r="BR55" s="30"/>
      <c r="BW55" s="166"/>
    </row>
    <row r="56" spans="1:82" x14ac:dyDescent="0.15">
      <c r="A56" s="30"/>
      <c r="B56" s="461"/>
      <c r="C56" s="462"/>
      <c r="D56" s="463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30"/>
      <c r="S56" s="79"/>
      <c r="T56" s="529"/>
      <c r="U56" s="530"/>
      <c r="V56" s="530"/>
      <c r="W56" s="530"/>
      <c r="X56" s="530"/>
      <c r="Y56" s="530"/>
      <c r="Z56" s="530"/>
      <c r="AA56" s="530"/>
      <c r="AB56" s="530"/>
      <c r="AC56" s="530"/>
      <c r="AD56" s="530"/>
      <c r="AE56" s="530"/>
      <c r="AF56" s="530"/>
      <c r="AG56" s="530"/>
      <c r="AH56" s="530"/>
      <c r="AI56" s="530"/>
      <c r="AJ56" s="530"/>
      <c r="AK56" s="530"/>
      <c r="AL56" s="530"/>
      <c r="AM56" s="531"/>
      <c r="AN56" s="538"/>
      <c r="AO56" s="539"/>
      <c r="AP56" s="540"/>
      <c r="AQ56" s="79"/>
      <c r="AR56" s="30"/>
      <c r="AS56" s="79"/>
      <c r="AT56" s="529"/>
      <c r="AU56" s="530"/>
      <c r="AV56" s="530"/>
      <c r="AW56" s="530"/>
      <c r="AX56" s="530"/>
      <c r="AY56" s="530"/>
      <c r="AZ56" s="530"/>
      <c r="BA56" s="530"/>
      <c r="BB56" s="530"/>
      <c r="BC56" s="530"/>
      <c r="BD56" s="530"/>
      <c r="BE56" s="530"/>
      <c r="BF56" s="530"/>
      <c r="BG56" s="530"/>
      <c r="BH56" s="530"/>
      <c r="BI56" s="530"/>
      <c r="BJ56" s="530"/>
      <c r="BK56" s="530"/>
      <c r="BL56" s="530"/>
      <c r="BM56" s="531"/>
      <c r="BN56" s="538"/>
      <c r="BO56" s="539"/>
      <c r="BP56" s="540"/>
      <c r="BQ56" s="79"/>
      <c r="BR56" s="30"/>
      <c r="BW56" s="166"/>
    </row>
    <row r="57" spans="1:82" x14ac:dyDescent="0.15">
      <c r="A57" s="30"/>
      <c r="B57" s="464"/>
      <c r="C57" s="465"/>
      <c r="D57" s="466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30"/>
      <c r="S57" s="79"/>
      <c r="T57" s="532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4"/>
      <c r="AN57" s="541"/>
      <c r="AO57" s="542"/>
      <c r="AP57" s="543"/>
      <c r="AQ57" s="79"/>
      <c r="AR57" s="30"/>
      <c r="AS57" s="79"/>
      <c r="AT57" s="532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4"/>
      <c r="BN57" s="541"/>
      <c r="BO57" s="542"/>
      <c r="BP57" s="543"/>
      <c r="BQ57" s="79"/>
      <c r="BR57" s="40"/>
      <c r="BU57" s="168"/>
    </row>
    <row r="58" spans="1:82" ht="13.5" customHeight="1" x14ac:dyDescent="0.15">
      <c r="A58" s="30"/>
      <c r="B58" s="458" t="s">
        <v>78</v>
      </c>
      <c r="C58" s="459"/>
      <c r="D58" s="460"/>
      <c r="E58" s="505" t="s">
        <v>79</v>
      </c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30"/>
      <c r="S58" s="79"/>
      <c r="T58" s="849"/>
      <c r="U58" s="850"/>
      <c r="V58" s="850"/>
      <c r="W58" s="850"/>
      <c r="X58" s="850"/>
      <c r="Y58" s="850"/>
      <c r="Z58" s="850"/>
      <c r="AA58" s="850"/>
      <c r="AB58" s="850"/>
      <c r="AC58" s="850"/>
      <c r="AD58" s="850"/>
      <c r="AE58" s="850"/>
      <c r="AF58" s="850"/>
      <c r="AG58" s="850"/>
      <c r="AH58" s="850"/>
      <c r="AI58" s="850"/>
      <c r="AJ58" s="850"/>
      <c r="AK58" s="850"/>
      <c r="AL58" s="850"/>
      <c r="AM58" s="851"/>
      <c r="AN58" s="584" t="s">
        <v>55</v>
      </c>
      <c r="AO58" s="585"/>
      <c r="AP58" s="586"/>
      <c r="AQ58" s="79"/>
      <c r="AR58" s="30"/>
      <c r="AS58" s="79"/>
      <c r="AT58" s="849"/>
      <c r="AU58" s="850"/>
      <c r="AV58" s="850"/>
      <c r="AW58" s="850"/>
      <c r="AX58" s="850"/>
      <c r="AY58" s="850"/>
      <c r="AZ58" s="850"/>
      <c r="BA58" s="850"/>
      <c r="BB58" s="850"/>
      <c r="BC58" s="850"/>
      <c r="BD58" s="850"/>
      <c r="BE58" s="850"/>
      <c r="BF58" s="850"/>
      <c r="BG58" s="850"/>
      <c r="BH58" s="850"/>
      <c r="BI58" s="850"/>
      <c r="BJ58" s="850"/>
      <c r="BK58" s="850"/>
      <c r="BL58" s="850"/>
      <c r="BM58" s="851"/>
      <c r="BN58" s="584" t="s">
        <v>55</v>
      </c>
      <c r="BO58" s="585"/>
      <c r="BP58" s="586"/>
      <c r="BQ58" s="79"/>
      <c r="BR58" s="30"/>
    </row>
    <row r="59" spans="1:82" ht="13.5" customHeight="1" x14ac:dyDescent="0.15">
      <c r="A59" s="30"/>
      <c r="B59" s="461"/>
      <c r="C59" s="462"/>
      <c r="D59" s="46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R59" s="30"/>
      <c r="S59" s="79"/>
      <c r="T59" s="852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4"/>
      <c r="AN59" s="565"/>
      <c r="AO59" s="566"/>
      <c r="AP59" s="567"/>
      <c r="AQ59" s="79"/>
      <c r="AR59" s="30"/>
      <c r="AS59" s="79"/>
      <c r="AT59" s="852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  <c r="BE59" s="853"/>
      <c r="BF59" s="853"/>
      <c r="BG59" s="853"/>
      <c r="BH59" s="853"/>
      <c r="BI59" s="853"/>
      <c r="BJ59" s="853"/>
      <c r="BK59" s="853"/>
      <c r="BL59" s="853"/>
      <c r="BM59" s="854"/>
      <c r="BN59" s="565"/>
      <c r="BO59" s="566"/>
      <c r="BP59" s="567"/>
      <c r="BQ59" s="79"/>
      <c r="BR59" s="30"/>
    </row>
    <row r="60" spans="1:82" ht="13.5" customHeight="1" x14ac:dyDescent="0.15">
      <c r="A60" s="30"/>
      <c r="B60" s="464"/>
      <c r="C60" s="465"/>
      <c r="D60" s="466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R60" s="30"/>
      <c r="S60" s="79"/>
      <c r="T60" s="904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  <c r="AG60" s="905"/>
      <c r="AH60" s="905"/>
      <c r="AI60" s="905"/>
      <c r="AJ60" s="905"/>
      <c r="AK60" s="905"/>
      <c r="AL60" s="905"/>
      <c r="AM60" s="906"/>
      <c r="AN60" s="565"/>
      <c r="AO60" s="566"/>
      <c r="AP60" s="567"/>
      <c r="AQ60" s="79"/>
      <c r="AR60" s="30"/>
      <c r="AS60" s="79"/>
      <c r="AT60" s="904"/>
      <c r="AU60" s="905"/>
      <c r="AV60" s="905"/>
      <c r="AW60" s="905"/>
      <c r="AX60" s="905"/>
      <c r="AY60" s="905"/>
      <c r="AZ60" s="905"/>
      <c r="BA60" s="905"/>
      <c r="BB60" s="905"/>
      <c r="BC60" s="905"/>
      <c r="BD60" s="905"/>
      <c r="BE60" s="905"/>
      <c r="BF60" s="905"/>
      <c r="BG60" s="905"/>
      <c r="BH60" s="905"/>
      <c r="BI60" s="905"/>
      <c r="BJ60" s="905"/>
      <c r="BK60" s="905"/>
      <c r="BL60" s="905"/>
      <c r="BM60" s="906"/>
      <c r="BN60" s="565"/>
      <c r="BO60" s="566"/>
      <c r="BP60" s="567"/>
      <c r="BQ60" s="79"/>
      <c r="BR60" s="40"/>
      <c r="BW60" s="166"/>
    </row>
    <row r="61" spans="1:82" ht="13.5" customHeight="1" x14ac:dyDescent="0.15">
      <c r="A61" s="30"/>
      <c r="B61" s="544" t="s">
        <v>80</v>
      </c>
      <c r="C61" s="545"/>
      <c r="D61" s="546"/>
      <c r="E61" s="505" t="s">
        <v>81</v>
      </c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30"/>
      <c r="S61" s="79"/>
      <c r="T61" s="526" t="str">
        <f>IF(T44="積算",T55+T58,"")</f>
        <v/>
      </c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8"/>
      <c r="AN61" s="722" t="s">
        <v>55</v>
      </c>
      <c r="AO61" s="723"/>
      <c r="AP61" s="724"/>
      <c r="AQ61" s="80"/>
      <c r="AR61" s="92"/>
      <c r="AS61" s="80"/>
      <c r="AT61" s="526" t="str">
        <f>IF(T44="積算",AT55+AT58,"")</f>
        <v/>
      </c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528"/>
      <c r="BN61" s="584" t="s">
        <v>55</v>
      </c>
      <c r="BO61" s="585"/>
      <c r="BP61" s="586"/>
      <c r="BQ61" s="79"/>
      <c r="BR61" s="931" t="str">
        <f>IF($AT$61&gt;=$AT$55,"","※1")</f>
        <v/>
      </c>
      <c r="BS61" s="848" t="str">
        <f>IF(BR61="※1","残価設定がないリース契約であることが確認できません。","")</f>
        <v/>
      </c>
      <c r="BT61" s="848"/>
      <c r="BU61" s="848"/>
      <c r="BV61" s="848"/>
      <c r="BW61" s="848"/>
      <c r="BX61" s="848"/>
      <c r="BY61" s="848"/>
      <c r="BZ61" s="848"/>
      <c r="CA61" s="848"/>
      <c r="CB61" s="848"/>
      <c r="CC61" s="848"/>
      <c r="CD61" s="848"/>
    </row>
    <row r="62" spans="1:82" ht="13.5" customHeight="1" x14ac:dyDescent="0.15">
      <c r="A62" s="30"/>
      <c r="B62" s="547"/>
      <c r="C62" s="548"/>
      <c r="D62" s="549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R62" s="30"/>
      <c r="S62" s="79"/>
      <c r="T62" s="529"/>
      <c r="U62" s="530"/>
      <c r="V62" s="530"/>
      <c r="W62" s="530"/>
      <c r="X62" s="530"/>
      <c r="Y62" s="530"/>
      <c r="Z62" s="530"/>
      <c r="AA62" s="530"/>
      <c r="AB62" s="530"/>
      <c r="AC62" s="530"/>
      <c r="AD62" s="530"/>
      <c r="AE62" s="530"/>
      <c r="AF62" s="530"/>
      <c r="AG62" s="530"/>
      <c r="AH62" s="530"/>
      <c r="AI62" s="530"/>
      <c r="AJ62" s="530"/>
      <c r="AK62" s="530"/>
      <c r="AL62" s="530"/>
      <c r="AM62" s="531"/>
      <c r="AN62" s="402"/>
      <c r="AO62" s="403"/>
      <c r="AP62" s="404"/>
      <c r="AQ62" s="80"/>
      <c r="AR62" s="92"/>
      <c r="AS62" s="80"/>
      <c r="AT62" s="529"/>
      <c r="AU62" s="530"/>
      <c r="AV62" s="530"/>
      <c r="AW62" s="530"/>
      <c r="AX62" s="530"/>
      <c r="AY62" s="530"/>
      <c r="AZ62" s="530"/>
      <c r="BA62" s="530"/>
      <c r="BB62" s="530"/>
      <c r="BC62" s="530"/>
      <c r="BD62" s="530"/>
      <c r="BE62" s="530"/>
      <c r="BF62" s="530"/>
      <c r="BG62" s="530"/>
      <c r="BH62" s="530"/>
      <c r="BI62" s="530"/>
      <c r="BJ62" s="530"/>
      <c r="BK62" s="530"/>
      <c r="BL62" s="530"/>
      <c r="BM62" s="531"/>
      <c r="BN62" s="565"/>
      <c r="BO62" s="566"/>
      <c r="BP62" s="567"/>
      <c r="BQ62" s="79"/>
      <c r="BR62" s="931"/>
      <c r="BS62" s="848"/>
      <c r="BT62" s="848"/>
      <c r="BU62" s="848"/>
      <c r="BV62" s="848"/>
      <c r="BW62" s="848"/>
      <c r="BX62" s="848"/>
      <c r="BY62" s="848"/>
      <c r="BZ62" s="848"/>
      <c r="CA62" s="848"/>
      <c r="CB62" s="848"/>
      <c r="CC62" s="848"/>
      <c r="CD62" s="848"/>
    </row>
    <row r="63" spans="1:82" ht="13.5" customHeight="1" x14ac:dyDescent="0.15">
      <c r="A63" s="30"/>
      <c r="B63" s="550"/>
      <c r="C63" s="551"/>
      <c r="D63" s="552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30"/>
      <c r="S63" s="79"/>
      <c r="T63" s="660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2"/>
      <c r="AN63" s="898"/>
      <c r="AO63" s="899"/>
      <c r="AP63" s="900"/>
      <c r="AQ63" s="80"/>
      <c r="AR63" s="92"/>
      <c r="AS63" s="80"/>
      <c r="AT63" s="660"/>
      <c r="AU63" s="661"/>
      <c r="AV63" s="661"/>
      <c r="AW63" s="661"/>
      <c r="AX63" s="661"/>
      <c r="AY63" s="661"/>
      <c r="AZ63" s="661"/>
      <c r="BA63" s="66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661"/>
      <c r="BM63" s="662"/>
      <c r="BN63" s="861"/>
      <c r="BO63" s="862"/>
      <c r="BP63" s="863"/>
      <c r="BQ63" s="79"/>
      <c r="BR63" s="931"/>
      <c r="BS63" s="848"/>
      <c r="BT63" s="848"/>
      <c r="BU63" s="848"/>
      <c r="BV63" s="848"/>
      <c r="BW63" s="848"/>
      <c r="BX63" s="848"/>
      <c r="BY63" s="848"/>
      <c r="BZ63" s="848"/>
      <c r="CA63" s="848"/>
      <c r="CB63" s="848"/>
      <c r="CC63" s="848"/>
      <c r="CD63" s="848"/>
    </row>
    <row r="64" spans="1:82" ht="13.5" customHeight="1" x14ac:dyDescent="0.15">
      <c r="A64" s="30"/>
      <c r="B64" s="725"/>
      <c r="C64" s="725"/>
      <c r="D64" s="725"/>
      <c r="E64" s="726" t="s">
        <v>122</v>
      </c>
      <c r="F64" s="727"/>
      <c r="G64" s="728"/>
      <c r="H64" s="428" t="s">
        <v>131</v>
      </c>
      <c r="I64" s="429"/>
      <c r="J64" s="429"/>
      <c r="K64" s="429"/>
      <c r="L64" s="429"/>
      <c r="M64" s="429"/>
      <c r="N64" s="429"/>
      <c r="O64" s="429"/>
      <c r="P64" s="429"/>
      <c r="Q64" s="430"/>
      <c r="R64" s="30"/>
      <c r="S64" s="79"/>
      <c r="T64" s="901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3"/>
      <c r="AN64" s="402" t="s">
        <v>55</v>
      </c>
      <c r="AO64" s="403"/>
      <c r="AP64" s="404"/>
      <c r="AQ64" s="80"/>
      <c r="AR64" s="92"/>
      <c r="AS64" s="80"/>
      <c r="AT64" s="901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  <c r="BE64" s="902"/>
      <c r="BF64" s="902"/>
      <c r="BG64" s="902"/>
      <c r="BH64" s="902"/>
      <c r="BI64" s="902"/>
      <c r="BJ64" s="902"/>
      <c r="BK64" s="902"/>
      <c r="BL64" s="902"/>
      <c r="BM64" s="903"/>
      <c r="BN64" s="411" t="s">
        <v>55</v>
      </c>
      <c r="BO64" s="412"/>
      <c r="BP64" s="413"/>
      <c r="BQ64" s="79"/>
      <c r="BR64" s="417" t="str">
        <f>IF($T$44="積算",IF(AT64+AT67=0,"",IF(AT64&amp;AT67="","",IF(AT64="","※3",IF(AT64+AT67*(BG25-1)=AT61,"","※3")))),"")</f>
        <v/>
      </c>
      <c r="BS64" s="911" t="str">
        <f>IF(BR64="※3","初回リース契約期間のリース料金支払額合計額と一致しません。","")</f>
        <v/>
      </c>
      <c r="BT64" s="911"/>
      <c r="BU64" s="911"/>
      <c r="BV64" s="911"/>
      <c r="BW64" s="911"/>
      <c r="BX64" s="911"/>
      <c r="BY64" s="911"/>
      <c r="BZ64" s="911"/>
      <c r="CA64" s="911"/>
      <c r="CB64" s="911"/>
      <c r="CC64" s="911"/>
      <c r="CD64" s="911"/>
    </row>
    <row r="65" spans="1:82" ht="13.5" customHeight="1" x14ac:dyDescent="0.15">
      <c r="A65" s="30"/>
      <c r="B65" s="725"/>
      <c r="C65" s="725"/>
      <c r="D65" s="725"/>
      <c r="E65" s="729"/>
      <c r="F65" s="730"/>
      <c r="G65" s="731"/>
      <c r="H65" s="431"/>
      <c r="I65" s="432"/>
      <c r="J65" s="432"/>
      <c r="K65" s="432"/>
      <c r="L65" s="432"/>
      <c r="M65" s="432"/>
      <c r="N65" s="432"/>
      <c r="O65" s="432"/>
      <c r="P65" s="432"/>
      <c r="Q65" s="433"/>
      <c r="R65" s="30"/>
      <c r="S65" s="79"/>
      <c r="T65" s="852"/>
      <c r="U65" s="853"/>
      <c r="V65" s="853"/>
      <c r="W65" s="853"/>
      <c r="X65" s="853"/>
      <c r="Y65" s="853"/>
      <c r="Z65" s="853"/>
      <c r="AA65" s="853"/>
      <c r="AB65" s="853"/>
      <c r="AC65" s="853"/>
      <c r="AD65" s="853"/>
      <c r="AE65" s="853"/>
      <c r="AF65" s="853"/>
      <c r="AG65" s="853"/>
      <c r="AH65" s="853"/>
      <c r="AI65" s="853"/>
      <c r="AJ65" s="853"/>
      <c r="AK65" s="853"/>
      <c r="AL65" s="853"/>
      <c r="AM65" s="854"/>
      <c r="AN65" s="402"/>
      <c r="AO65" s="403"/>
      <c r="AP65" s="404"/>
      <c r="AQ65" s="80"/>
      <c r="AR65" s="92"/>
      <c r="AS65" s="80"/>
      <c r="AT65" s="852"/>
      <c r="AU65" s="853"/>
      <c r="AV65" s="853"/>
      <c r="AW65" s="853"/>
      <c r="AX65" s="853"/>
      <c r="AY65" s="853"/>
      <c r="AZ65" s="853"/>
      <c r="BA65" s="853"/>
      <c r="BB65" s="853"/>
      <c r="BC65" s="853"/>
      <c r="BD65" s="853"/>
      <c r="BE65" s="853"/>
      <c r="BF65" s="853"/>
      <c r="BG65" s="853"/>
      <c r="BH65" s="853"/>
      <c r="BI65" s="853"/>
      <c r="BJ65" s="853"/>
      <c r="BK65" s="853"/>
      <c r="BL65" s="853"/>
      <c r="BM65" s="854"/>
      <c r="BN65" s="411"/>
      <c r="BO65" s="412"/>
      <c r="BP65" s="413"/>
      <c r="BQ65" s="79"/>
      <c r="BR65" s="417"/>
      <c r="BS65" s="911"/>
      <c r="BT65" s="911"/>
      <c r="BU65" s="911"/>
      <c r="BV65" s="911"/>
      <c r="BW65" s="911"/>
      <c r="BX65" s="911"/>
      <c r="BY65" s="911"/>
      <c r="BZ65" s="911"/>
      <c r="CA65" s="911"/>
      <c r="CB65" s="911"/>
      <c r="CC65" s="911"/>
      <c r="CD65" s="911"/>
    </row>
    <row r="66" spans="1:82" ht="13.5" customHeight="1" x14ac:dyDescent="0.15">
      <c r="A66" s="30"/>
      <c r="B66" s="725"/>
      <c r="C66" s="725"/>
      <c r="D66" s="725"/>
      <c r="E66" s="732"/>
      <c r="F66" s="733"/>
      <c r="G66" s="734"/>
      <c r="H66" s="434"/>
      <c r="I66" s="435"/>
      <c r="J66" s="435"/>
      <c r="K66" s="435"/>
      <c r="L66" s="435"/>
      <c r="M66" s="435"/>
      <c r="N66" s="435"/>
      <c r="O66" s="435"/>
      <c r="P66" s="435"/>
      <c r="Q66" s="436"/>
      <c r="R66" s="30"/>
      <c r="S66" s="79"/>
      <c r="T66" s="904"/>
      <c r="U66" s="905"/>
      <c r="V66" s="905"/>
      <c r="W66" s="905"/>
      <c r="X66" s="905"/>
      <c r="Y66" s="905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6"/>
      <c r="AN66" s="402"/>
      <c r="AO66" s="403"/>
      <c r="AP66" s="404"/>
      <c r="AQ66" s="80"/>
      <c r="AR66" s="92"/>
      <c r="AS66" s="80"/>
      <c r="AT66" s="852"/>
      <c r="AU66" s="853"/>
      <c r="AV66" s="853"/>
      <c r="AW66" s="853"/>
      <c r="AX66" s="853"/>
      <c r="AY66" s="853"/>
      <c r="AZ66" s="853"/>
      <c r="BA66" s="853"/>
      <c r="BB66" s="853"/>
      <c r="BC66" s="853"/>
      <c r="BD66" s="853"/>
      <c r="BE66" s="853"/>
      <c r="BF66" s="853"/>
      <c r="BG66" s="853"/>
      <c r="BH66" s="853"/>
      <c r="BI66" s="853"/>
      <c r="BJ66" s="853"/>
      <c r="BK66" s="853"/>
      <c r="BL66" s="853"/>
      <c r="BM66" s="854"/>
      <c r="BN66" s="411"/>
      <c r="BO66" s="412"/>
      <c r="BP66" s="413"/>
      <c r="BQ66" s="79"/>
      <c r="BR66" s="417"/>
      <c r="BS66" s="911"/>
      <c r="BT66" s="911"/>
      <c r="BU66" s="911"/>
      <c r="BV66" s="911"/>
      <c r="BW66" s="911"/>
      <c r="BX66" s="911"/>
      <c r="BY66" s="911"/>
      <c r="BZ66" s="911"/>
      <c r="CA66" s="911"/>
      <c r="CB66" s="911"/>
      <c r="CC66" s="911"/>
      <c r="CD66" s="911"/>
    </row>
    <row r="67" spans="1:82" ht="13.5" customHeight="1" x14ac:dyDescent="0.15">
      <c r="A67" s="30"/>
      <c r="B67" s="725"/>
      <c r="C67" s="725"/>
      <c r="D67" s="725"/>
      <c r="E67" s="726" t="s">
        <v>123</v>
      </c>
      <c r="F67" s="727"/>
      <c r="G67" s="728"/>
      <c r="H67" s="428" t="s">
        <v>135</v>
      </c>
      <c r="I67" s="429"/>
      <c r="J67" s="429"/>
      <c r="K67" s="429"/>
      <c r="L67" s="429"/>
      <c r="M67" s="429"/>
      <c r="N67" s="429"/>
      <c r="O67" s="429"/>
      <c r="P67" s="429"/>
      <c r="Q67" s="430"/>
      <c r="R67" s="30"/>
      <c r="S67" s="79"/>
      <c r="T67" s="901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3"/>
      <c r="AN67" s="399" t="s">
        <v>55</v>
      </c>
      <c r="AO67" s="400"/>
      <c r="AP67" s="401"/>
      <c r="AQ67" s="80"/>
      <c r="AR67" s="92"/>
      <c r="AS67" s="80"/>
      <c r="AT67" s="901"/>
      <c r="AU67" s="902"/>
      <c r="AV67" s="902"/>
      <c r="AW67" s="902"/>
      <c r="AX67" s="902"/>
      <c r="AY67" s="902"/>
      <c r="AZ67" s="902"/>
      <c r="BA67" s="902"/>
      <c r="BB67" s="902"/>
      <c r="BC67" s="902"/>
      <c r="BD67" s="902"/>
      <c r="BE67" s="902"/>
      <c r="BF67" s="902"/>
      <c r="BG67" s="902"/>
      <c r="BH67" s="902"/>
      <c r="BI67" s="902"/>
      <c r="BJ67" s="902"/>
      <c r="BK67" s="902"/>
      <c r="BL67" s="902"/>
      <c r="BM67" s="903"/>
      <c r="BN67" s="408" t="s">
        <v>55</v>
      </c>
      <c r="BO67" s="409"/>
      <c r="BP67" s="410"/>
      <c r="BQ67" s="79"/>
      <c r="BR67" s="417" t="str">
        <f>IF($T$44="積算",IF(T64+T67=0,"",IF(T64&amp;T67="","",IF(T64="","※3",IF(T64+T67*(BG25-1)=T61,"","※3")))),"")</f>
        <v/>
      </c>
      <c r="BS67" s="911" t="str">
        <f>IF(BR67="※3","初回リース契約期間のリース料金支払額合計額と一致しません。","")</f>
        <v/>
      </c>
      <c r="BT67" s="911"/>
      <c r="BU67" s="911"/>
      <c r="BV67" s="911"/>
      <c r="BW67" s="911"/>
      <c r="BX67" s="911"/>
      <c r="BY67" s="911"/>
      <c r="BZ67" s="911"/>
      <c r="CA67" s="911"/>
      <c r="CB67" s="911"/>
      <c r="CC67" s="911"/>
      <c r="CD67" s="911"/>
    </row>
    <row r="68" spans="1:82" ht="13.5" customHeight="1" x14ac:dyDescent="0.15">
      <c r="A68" s="30"/>
      <c r="B68" s="725"/>
      <c r="C68" s="725"/>
      <c r="D68" s="725"/>
      <c r="E68" s="729"/>
      <c r="F68" s="730"/>
      <c r="G68" s="731"/>
      <c r="H68" s="431"/>
      <c r="I68" s="647"/>
      <c r="J68" s="647"/>
      <c r="K68" s="647"/>
      <c r="L68" s="647"/>
      <c r="M68" s="647"/>
      <c r="N68" s="647"/>
      <c r="O68" s="647"/>
      <c r="P68" s="647"/>
      <c r="Q68" s="433"/>
      <c r="R68" s="30"/>
      <c r="S68" s="79"/>
      <c r="T68" s="852"/>
      <c r="U68" s="853"/>
      <c r="V68" s="853"/>
      <c r="W68" s="853"/>
      <c r="X68" s="853"/>
      <c r="Y68" s="853"/>
      <c r="Z68" s="853"/>
      <c r="AA68" s="853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4"/>
      <c r="AN68" s="402"/>
      <c r="AO68" s="403"/>
      <c r="AP68" s="404"/>
      <c r="AQ68" s="80"/>
      <c r="AR68" s="92"/>
      <c r="AS68" s="80"/>
      <c r="AT68" s="852"/>
      <c r="AU68" s="853"/>
      <c r="AV68" s="853"/>
      <c r="AW68" s="853"/>
      <c r="AX68" s="853"/>
      <c r="AY68" s="853"/>
      <c r="AZ68" s="853"/>
      <c r="BA68" s="853"/>
      <c r="BB68" s="853"/>
      <c r="BC68" s="853"/>
      <c r="BD68" s="853"/>
      <c r="BE68" s="853"/>
      <c r="BF68" s="853"/>
      <c r="BG68" s="853"/>
      <c r="BH68" s="853"/>
      <c r="BI68" s="853"/>
      <c r="BJ68" s="853"/>
      <c r="BK68" s="853"/>
      <c r="BL68" s="853"/>
      <c r="BM68" s="854"/>
      <c r="BN68" s="411"/>
      <c r="BO68" s="412"/>
      <c r="BP68" s="413"/>
      <c r="BQ68" s="79"/>
      <c r="BR68" s="417"/>
      <c r="BS68" s="911"/>
      <c r="BT68" s="911"/>
      <c r="BU68" s="911"/>
      <c r="BV68" s="911"/>
      <c r="BW68" s="911"/>
      <c r="BX68" s="911"/>
      <c r="BY68" s="911"/>
      <c r="BZ68" s="911"/>
      <c r="CA68" s="911"/>
      <c r="CB68" s="911"/>
      <c r="CC68" s="911"/>
      <c r="CD68" s="911"/>
    </row>
    <row r="69" spans="1:82" ht="13.5" customHeight="1" x14ac:dyDescent="0.15">
      <c r="A69" s="30"/>
      <c r="B69" s="725"/>
      <c r="C69" s="725"/>
      <c r="D69" s="725"/>
      <c r="E69" s="732"/>
      <c r="F69" s="733"/>
      <c r="G69" s="734"/>
      <c r="H69" s="434"/>
      <c r="I69" s="435"/>
      <c r="J69" s="435"/>
      <c r="K69" s="435"/>
      <c r="L69" s="435"/>
      <c r="M69" s="435"/>
      <c r="N69" s="435"/>
      <c r="O69" s="435"/>
      <c r="P69" s="435"/>
      <c r="Q69" s="436"/>
      <c r="R69" s="30"/>
      <c r="S69" s="79"/>
      <c r="T69" s="855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7"/>
      <c r="AN69" s="405"/>
      <c r="AO69" s="406"/>
      <c r="AP69" s="407"/>
      <c r="AQ69" s="80"/>
      <c r="AR69" s="92"/>
      <c r="AS69" s="80"/>
      <c r="AT69" s="855"/>
      <c r="AU69" s="856"/>
      <c r="AV69" s="856"/>
      <c r="AW69" s="856"/>
      <c r="AX69" s="856"/>
      <c r="AY69" s="856"/>
      <c r="AZ69" s="856"/>
      <c r="BA69" s="856"/>
      <c r="BB69" s="856"/>
      <c r="BC69" s="856"/>
      <c r="BD69" s="856"/>
      <c r="BE69" s="856"/>
      <c r="BF69" s="856"/>
      <c r="BG69" s="856"/>
      <c r="BH69" s="856"/>
      <c r="BI69" s="856"/>
      <c r="BJ69" s="856"/>
      <c r="BK69" s="856"/>
      <c r="BL69" s="856"/>
      <c r="BM69" s="857"/>
      <c r="BN69" s="414"/>
      <c r="BO69" s="415"/>
      <c r="BP69" s="416"/>
      <c r="BQ69" s="79"/>
      <c r="BR69" s="417"/>
      <c r="BS69" s="911"/>
      <c r="BT69" s="911"/>
      <c r="BU69" s="911"/>
      <c r="BV69" s="911"/>
      <c r="BW69" s="911"/>
      <c r="BX69" s="911"/>
      <c r="BY69" s="911"/>
      <c r="BZ69" s="911"/>
      <c r="CA69" s="911"/>
      <c r="CB69" s="911"/>
      <c r="CC69" s="911"/>
      <c r="CD69" s="911"/>
    </row>
    <row r="70" spans="1:82" x14ac:dyDescent="0.15">
      <c r="A70" s="30"/>
      <c r="B70" s="544" t="s">
        <v>82</v>
      </c>
      <c r="C70" s="545"/>
      <c r="D70" s="546"/>
      <c r="E70" s="505" t="s">
        <v>83</v>
      </c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30"/>
      <c r="S70" s="79"/>
      <c r="T70" s="852"/>
      <c r="U70" s="853"/>
      <c r="V70" s="853"/>
      <c r="W70" s="853"/>
      <c r="X70" s="853"/>
      <c r="Y70" s="853"/>
      <c r="Z70" s="853"/>
      <c r="AA70" s="853"/>
      <c r="AB70" s="853"/>
      <c r="AC70" s="853"/>
      <c r="AD70" s="853"/>
      <c r="AE70" s="853"/>
      <c r="AF70" s="853"/>
      <c r="AG70" s="853"/>
      <c r="AH70" s="853"/>
      <c r="AI70" s="853"/>
      <c r="AJ70" s="853"/>
      <c r="AK70" s="853"/>
      <c r="AL70" s="853"/>
      <c r="AM70" s="854"/>
      <c r="AN70" s="858" t="s">
        <v>55</v>
      </c>
      <c r="AO70" s="859"/>
      <c r="AP70" s="860"/>
      <c r="AQ70" s="79"/>
      <c r="AR70" s="30"/>
      <c r="AS70" s="79"/>
      <c r="AT70" s="852"/>
      <c r="AU70" s="853"/>
      <c r="AV70" s="853"/>
      <c r="AW70" s="853"/>
      <c r="AX70" s="853"/>
      <c r="AY70" s="853"/>
      <c r="AZ70" s="853"/>
      <c r="BA70" s="853"/>
      <c r="BB70" s="853"/>
      <c r="BC70" s="853"/>
      <c r="BD70" s="853"/>
      <c r="BE70" s="853"/>
      <c r="BF70" s="853"/>
      <c r="BG70" s="853"/>
      <c r="BH70" s="853"/>
      <c r="BI70" s="853"/>
      <c r="BJ70" s="853"/>
      <c r="BK70" s="853"/>
      <c r="BL70" s="853"/>
      <c r="BM70" s="854"/>
      <c r="BN70" s="858" t="s">
        <v>55</v>
      </c>
      <c r="BO70" s="859"/>
      <c r="BP70" s="860"/>
      <c r="BQ70" s="79"/>
      <c r="BR70" s="40"/>
    </row>
    <row r="71" spans="1:82" ht="13.5" customHeight="1" x14ac:dyDescent="0.15">
      <c r="A71" s="30"/>
      <c r="B71" s="547"/>
      <c r="C71" s="548"/>
      <c r="D71" s="549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R71" s="30"/>
      <c r="S71" s="79"/>
      <c r="T71" s="852"/>
      <c r="U71" s="853"/>
      <c r="V71" s="853"/>
      <c r="W71" s="853"/>
      <c r="X71" s="853"/>
      <c r="Y71" s="853"/>
      <c r="Z71" s="853"/>
      <c r="AA71" s="853"/>
      <c r="AB71" s="853"/>
      <c r="AC71" s="853"/>
      <c r="AD71" s="853"/>
      <c r="AE71" s="853"/>
      <c r="AF71" s="853"/>
      <c r="AG71" s="853"/>
      <c r="AH71" s="853"/>
      <c r="AI71" s="853"/>
      <c r="AJ71" s="853"/>
      <c r="AK71" s="853"/>
      <c r="AL71" s="853"/>
      <c r="AM71" s="854"/>
      <c r="AN71" s="565"/>
      <c r="AO71" s="566"/>
      <c r="AP71" s="567"/>
      <c r="AQ71" s="79"/>
      <c r="AR71" s="30"/>
      <c r="AS71" s="79"/>
      <c r="AT71" s="852"/>
      <c r="AU71" s="853"/>
      <c r="AV71" s="853"/>
      <c r="AW71" s="853"/>
      <c r="AX71" s="853"/>
      <c r="AY71" s="853"/>
      <c r="AZ71" s="853"/>
      <c r="BA71" s="853"/>
      <c r="BB71" s="853"/>
      <c r="BC71" s="853"/>
      <c r="BD71" s="853"/>
      <c r="BE71" s="853"/>
      <c r="BF71" s="853"/>
      <c r="BG71" s="853"/>
      <c r="BH71" s="853"/>
      <c r="BI71" s="853"/>
      <c r="BJ71" s="853"/>
      <c r="BK71" s="853"/>
      <c r="BL71" s="853"/>
      <c r="BM71" s="854"/>
      <c r="BN71" s="565"/>
      <c r="BO71" s="566"/>
      <c r="BP71" s="567"/>
      <c r="BQ71" s="79"/>
      <c r="BR71" s="40"/>
    </row>
    <row r="72" spans="1:82" ht="13.5" customHeight="1" x14ac:dyDescent="0.15">
      <c r="A72" s="30"/>
      <c r="B72" s="550"/>
      <c r="C72" s="551"/>
      <c r="D72" s="552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R72" s="30"/>
      <c r="S72" s="79"/>
      <c r="T72" s="852"/>
      <c r="U72" s="853"/>
      <c r="V72" s="853"/>
      <c r="W72" s="853"/>
      <c r="X72" s="853"/>
      <c r="Y72" s="853"/>
      <c r="Z72" s="853"/>
      <c r="AA72" s="853"/>
      <c r="AB72" s="853"/>
      <c r="AC72" s="853"/>
      <c r="AD72" s="853"/>
      <c r="AE72" s="853"/>
      <c r="AF72" s="853"/>
      <c r="AG72" s="853"/>
      <c r="AH72" s="853"/>
      <c r="AI72" s="853"/>
      <c r="AJ72" s="853"/>
      <c r="AK72" s="853"/>
      <c r="AL72" s="853"/>
      <c r="AM72" s="854"/>
      <c r="AN72" s="861"/>
      <c r="AO72" s="862"/>
      <c r="AP72" s="863"/>
      <c r="AQ72" s="79"/>
      <c r="AR72" s="30"/>
      <c r="AS72" s="79"/>
      <c r="AT72" s="852"/>
      <c r="AU72" s="853"/>
      <c r="AV72" s="853"/>
      <c r="AW72" s="853"/>
      <c r="AX72" s="853"/>
      <c r="AY72" s="853"/>
      <c r="AZ72" s="853"/>
      <c r="BA72" s="853"/>
      <c r="BB72" s="853"/>
      <c r="BC72" s="853"/>
      <c r="BD72" s="853"/>
      <c r="BE72" s="853"/>
      <c r="BF72" s="853"/>
      <c r="BG72" s="853"/>
      <c r="BH72" s="853"/>
      <c r="BI72" s="853"/>
      <c r="BJ72" s="853"/>
      <c r="BK72" s="853"/>
      <c r="BL72" s="853"/>
      <c r="BM72" s="854"/>
      <c r="BN72" s="861"/>
      <c r="BO72" s="862"/>
      <c r="BP72" s="863"/>
      <c r="BQ72" s="79"/>
      <c r="BR72" s="40"/>
    </row>
    <row r="73" spans="1:82" ht="13.5" customHeight="1" x14ac:dyDescent="0.15">
      <c r="A73" s="30"/>
      <c r="B73" s="458" t="s">
        <v>84</v>
      </c>
      <c r="C73" s="459"/>
      <c r="D73" s="460"/>
      <c r="E73" s="524" t="s">
        <v>85</v>
      </c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R73" s="30"/>
      <c r="S73" s="79"/>
      <c r="T73" s="526" t="str">
        <f>IF(T44="積算",T61+T70,"")</f>
        <v/>
      </c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8"/>
      <c r="AN73" s="713" t="s">
        <v>55</v>
      </c>
      <c r="AO73" s="714"/>
      <c r="AP73" s="715"/>
      <c r="AQ73" s="80"/>
      <c r="AR73" s="92"/>
      <c r="AS73" s="80"/>
      <c r="AT73" s="526" t="str">
        <f>IF(T44="積算",AT61+AT70,"")</f>
        <v/>
      </c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8"/>
      <c r="BN73" s="535" t="s">
        <v>55</v>
      </c>
      <c r="BO73" s="536"/>
      <c r="BP73" s="537"/>
      <c r="BQ73" s="79"/>
      <c r="BR73" s="417" t="str">
        <f>IF($T$44="積算",IF($AT$58="","",IF($T$73-$AT$73&gt;$AT$52,"","※2")),"")</f>
        <v/>
      </c>
      <c r="BS73" s="767" t="str">
        <f>IF(BR73="※2","補助金が有る場合の「リース料金支払額総合計」から、補助金相当分の減額がされていることが確認できません。","")</f>
        <v/>
      </c>
      <c r="BT73" s="767"/>
      <c r="BU73" s="767"/>
      <c r="BV73" s="767"/>
      <c r="BW73" s="767"/>
      <c r="BX73" s="767"/>
      <c r="BY73" s="767"/>
      <c r="BZ73" s="767"/>
      <c r="CA73" s="767"/>
      <c r="CB73" s="767"/>
      <c r="CC73" s="767"/>
      <c r="CD73" s="767"/>
    </row>
    <row r="74" spans="1:82" ht="13.5" customHeight="1" x14ac:dyDescent="0.15">
      <c r="A74" s="30"/>
      <c r="B74" s="461"/>
      <c r="C74" s="462"/>
      <c r="D74" s="463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R74" s="30"/>
      <c r="S74" s="79"/>
      <c r="T74" s="529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  <c r="AK74" s="530"/>
      <c r="AL74" s="530"/>
      <c r="AM74" s="531"/>
      <c r="AN74" s="716"/>
      <c r="AO74" s="717"/>
      <c r="AP74" s="718"/>
      <c r="AQ74" s="80"/>
      <c r="AR74" s="92"/>
      <c r="AS74" s="80"/>
      <c r="AT74" s="529"/>
      <c r="AU74" s="530"/>
      <c r="AV74" s="530"/>
      <c r="AW74" s="530"/>
      <c r="AX74" s="530"/>
      <c r="AY74" s="530"/>
      <c r="AZ74" s="530"/>
      <c r="BA74" s="530"/>
      <c r="BB74" s="530"/>
      <c r="BC74" s="530"/>
      <c r="BD74" s="530"/>
      <c r="BE74" s="530"/>
      <c r="BF74" s="530"/>
      <c r="BG74" s="530"/>
      <c r="BH74" s="530"/>
      <c r="BI74" s="530"/>
      <c r="BJ74" s="530"/>
      <c r="BK74" s="530"/>
      <c r="BL74" s="530"/>
      <c r="BM74" s="531"/>
      <c r="BN74" s="538"/>
      <c r="BO74" s="539"/>
      <c r="BP74" s="540"/>
      <c r="BQ74" s="79"/>
      <c r="BR74" s="417"/>
      <c r="BS74" s="767"/>
      <c r="BT74" s="767"/>
      <c r="BU74" s="767"/>
      <c r="BV74" s="767"/>
      <c r="BW74" s="767"/>
      <c r="BX74" s="767"/>
      <c r="BY74" s="767"/>
      <c r="BZ74" s="767"/>
      <c r="CA74" s="767"/>
      <c r="CB74" s="767"/>
      <c r="CC74" s="767"/>
      <c r="CD74" s="767"/>
    </row>
    <row r="75" spans="1:82" ht="13.5" customHeight="1" x14ac:dyDescent="0.15">
      <c r="A75" s="30"/>
      <c r="B75" s="464"/>
      <c r="C75" s="465"/>
      <c r="D75" s="466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R75" s="30"/>
      <c r="S75" s="79"/>
      <c r="T75" s="532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33"/>
      <c r="AI75" s="533"/>
      <c r="AJ75" s="533"/>
      <c r="AK75" s="533"/>
      <c r="AL75" s="533"/>
      <c r="AM75" s="534"/>
      <c r="AN75" s="719"/>
      <c r="AO75" s="720"/>
      <c r="AP75" s="721"/>
      <c r="AQ75" s="80"/>
      <c r="AR75" s="92"/>
      <c r="AS75" s="80"/>
      <c r="AT75" s="532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4"/>
      <c r="BN75" s="541"/>
      <c r="BO75" s="542"/>
      <c r="BP75" s="543"/>
      <c r="BQ75" s="79"/>
      <c r="BR75" s="417"/>
      <c r="BS75" s="767"/>
      <c r="BT75" s="767"/>
      <c r="BU75" s="767"/>
      <c r="BV75" s="767"/>
      <c r="BW75" s="767"/>
      <c r="BX75" s="767"/>
      <c r="BY75" s="767"/>
      <c r="BZ75" s="767"/>
      <c r="CA75" s="767"/>
      <c r="CB75" s="767"/>
      <c r="CC75" s="767"/>
      <c r="CD75" s="767"/>
    </row>
    <row r="76" spans="1:82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30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  <c r="BI76" s="79"/>
      <c r="BJ76" s="79"/>
      <c r="BK76" s="79"/>
      <c r="BL76" s="79"/>
      <c r="BM76" s="79"/>
      <c r="BN76" s="79"/>
      <c r="BO76" s="79"/>
      <c r="BP76" s="79"/>
      <c r="BQ76" s="79"/>
      <c r="BR76" s="30"/>
    </row>
    <row r="77" spans="1:82" ht="13.5" customHeight="1" x14ac:dyDescent="0.1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</row>
    <row r="78" spans="1:82" ht="13.5" customHeight="1" x14ac:dyDescent="0.1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</row>
    <row r="79" spans="1:82" ht="13.5" customHeight="1" x14ac:dyDescent="0.15">
      <c r="A79" s="30"/>
      <c r="B79" s="239" t="s">
        <v>86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1"/>
      <c r="BR79" s="30"/>
    </row>
    <row r="80" spans="1:82" ht="13.5" customHeight="1" x14ac:dyDescent="0.15">
      <c r="A80" s="30"/>
      <c r="B80" s="242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4"/>
      <c r="BR80" s="30"/>
    </row>
    <row r="81" spans="1:70" ht="13.5" customHeight="1" x14ac:dyDescent="0.15">
      <c r="A81" s="30"/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  <c r="BR81" s="30"/>
    </row>
    <row r="82" spans="1:70" ht="13.5" customHeight="1" x14ac:dyDescent="0.15">
      <c r="A82" s="30"/>
      <c r="B82" s="30"/>
      <c r="C82" s="30"/>
      <c r="D82" s="30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</row>
    <row r="83" spans="1:70" x14ac:dyDescent="0.15">
      <c r="A83" s="30"/>
      <c r="B83" s="30"/>
      <c r="C83" s="30"/>
      <c r="D83" s="30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30"/>
      <c r="S83" s="243" t="s">
        <v>72</v>
      </c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30"/>
      <c r="AS83" s="243" t="s">
        <v>73</v>
      </c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30"/>
    </row>
    <row r="84" spans="1:70" x14ac:dyDescent="0.15">
      <c r="A84" s="30"/>
      <c r="B84" s="30"/>
      <c r="C84" s="30"/>
      <c r="D84" s="30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30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30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30"/>
    </row>
    <row r="85" spans="1:70" ht="11.25" customHeight="1" x14ac:dyDescent="0.15">
      <c r="A85" s="30"/>
      <c r="B85" s="30"/>
      <c r="C85" s="30"/>
      <c r="D85" s="3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30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30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30"/>
    </row>
    <row r="86" spans="1:70" ht="13.5" customHeight="1" x14ac:dyDescent="0.15">
      <c r="A86" s="30"/>
      <c r="B86" s="458" t="s">
        <v>87</v>
      </c>
      <c r="C86" s="459"/>
      <c r="D86" s="460"/>
      <c r="E86" s="525" t="s">
        <v>75</v>
      </c>
      <c r="F86" s="525"/>
      <c r="G86" s="525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R86" s="30"/>
      <c r="S86" s="79"/>
      <c r="T86" s="599">
        <v>0</v>
      </c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1"/>
      <c r="AN86" s="608" t="s">
        <v>55</v>
      </c>
      <c r="AO86" s="609"/>
      <c r="AP86" s="610"/>
      <c r="AQ86" s="79"/>
      <c r="AR86" s="30"/>
      <c r="AS86" s="79"/>
      <c r="AT86" s="849"/>
      <c r="AU86" s="850"/>
      <c r="AV86" s="850"/>
      <c r="AW86" s="850"/>
      <c r="AX86" s="850"/>
      <c r="AY86" s="850"/>
      <c r="AZ86" s="850"/>
      <c r="BA86" s="850"/>
      <c r="BB86" s="850"/>
      <c r="BC86" s="850"/>
      <c r="BD86" s="850"/>
      <c r="BE86" s="850"/>
      <c r="BF86" s="850"/>
      <c r="BG86" s="850"/>
      <c r="BH86" s="850"/>
      <c r="BI86" s="850"/>
      <c r="BJ86" s="850"/>
      <c r="BK86" s="850"/>
      <c r="BL86" s="850"/>
      <c r="BM86" s="851"/>
      <c r="BN86" s="535" t="s">
        <v>55</v>
      </c>
      <c r="BO86" s="536"/>
      <c r="BP86" s="537"/>
      <c r="BQ86" s="79"/>
      <c r="BR86" s="30"/>
    </row>
    <row r="87" spans="1:70" ht="13.5" customHeight="1" x14ac:dyDescent="0.15">
      <c r="A87" s="30"/>
      <c r="B87" s="461"/>
      <c r="C87" s="462"/>
      <c r="D87" s="463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R87" s="30"/>
      <c r="S87" s="79"/>
      <c r="T87" s="602"/>
      <c r="U87" s="603"/>
      <c r="V87" s="603"/>
      <c r="W87" s="603"/>
      <c r="X87" s="603"/>
      <c r="Y87" s="603"/>
      <c r="Z87" s="603"/>
      <c r="AA87" s="603"/>
      <c r="AB87" s="603"/>
      <c r="AC87" s="603"/>
      <c r="AD87" s="603"/>
      <c r="AE87" s="603"/>
      <c r="AF87" s="603"/>
      <c r="AG87" s="603"/>
      <c r="AH87" s="603"/>
      <c r="AI87" s="603"/>
      <c r="AJ87" s="603"/>
      <c r="AK87" s="603"/>
      <c r="AL87" s="603"/>
      <c r="AM87" s="604"/>
      <c r="AN87" s="611"/>
      <c r="AO87" s="612"/>
      <c r="AP87" s="613"/>
      <c r="AQ87" s="79"/>
      <c r="AR87" s="30"/>
      <c r="AS87" s="79"/>
      <c r="AT87" s="852"/>
      <c r="AU87" s="853"/>
      <c r="AV87" s="853"/>
      <c r="AW87" s="853"/>
      <c r="AX87" s="853"/>
      <c r="AY87" s="853"/>
      <c r="AZ87" s="853"/>
      <c r="BA87" s="853"/>
      <c r="BB87" s="853"/>
      <c r="BC87" s="853"/>
      <c r="BD87" s="853"/>
      <c r="BE87" s="853"/>
      <c r="BF87" s="853"/>
      <c r="BG87" s="853"/>
      <c r="BH87" s="853"/>
      <c r="BI87" s="853"/>
      <c r="BJ87" s="853"/>
      <c r="BK87" s="853"/>
      <c r="BL87" s="853"/>
      <c r="BM87" s="854"/>
      <c r="BN87" s="538"/>
      <c r="BO87" s="539"/>
      <c r="BP87" s="540"/>
      <c r="BQ87" s="79"/>
      <c r="BR87" s="30"/>
    </row>
    <row r="88" spans="1:70" ht="13.5" customHeight="1" x14ac:dyDescent="0.15">
      <c r="A88" s="30"/>
      <c r="B88" s="464"/>
      <c r="C88" s="465"/>
      <c r="D88" s="466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R88" s="30"/>
      <c r="S88" s="79"/>
      <c r="T88" s="605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7"/>
      <c r="AN88" s="614"/>
      <c r="AO88" s="615"/>
      <c r="AP88" s="616"/>
      <c r="AQ88" s="79"/>
      <c r="AR88" s="30"/>
      <c r="AS88" s="79"/>
      <c r="AT88" s="855"/>
      <c r="AU88" s="856"/>
      <c r="AV88" s="856"/>
      <c r="AW88" s="856"/>
      <c r="AX88" s="856"/>
      <c r="AY88" s="856"/>
      <c r="AZ88" s="856"/>
      <c r="BA88" s="856"/>
      <c r="BB88" s="856"/>
      <c r="BC88" s="856"/>
      <c r="BD88" s="856"/>
      <c r="BE88" s="856"/>
      <c r="BF88" s="856"/>
      <c r="BG88" s="856"/>
      <c r="BH88" s="856"/>
      <c r="BI88" s="856"/>
      <c r="BJ88" s="856"/>
      <c r="BK88" s="856"/>
      <c r="BL88" s="856"/>
      <c r="BM88" s="857"/>
      <c r="BN88" s="541"/>
      <c r="BO88" s="542"/>
      <c r="BP88" s="543"/>
      <c r="BQ88" s="79"/>
      <c r="BR88" s="30"/>
    </row>
    <row r="89" spans="1:70" ht="13.5" customHeight="1" x14ac:dyDescent="0.15">
      <c r="A89" s="30"/>
      <c r="B89" s="458" t="s">
        <v>76</v>
      </c>
      <c r="C89" s="459"/>
      <c r="D89" s="460"/>
      <c r="E89" s="524" t="s">
        <v>77</v>
      </c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R89" s="30"/>
      <c r="S89" s="79"/>
      <c r="T89" s="526" t="str">
        <f>IF($T$44="料率",T34-T52,"")</f>
        <v/>
      </c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8"/>
      <c r="AN89" s="535" t="s">
        <v>55</v>
      </c>
      <c r="AO89" s="536"/>
      <c r="AP89" s="537"/>
      <c r="AQ89" s="79"/>
      <c r="AR89" s="30"/>
      <c r="AS89" s="79"/>
      <c r="AT89" s="526" t="str">
        <f>IF($T$44="料率",T34-AT86,"")</f>
        <v/>
      </c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7"/>
      <c r="BK89" s="527"/>
      <c r="BL89" s="527"/>
      <c r="BM89" s="528"/>
      <c r="BN89" s="535" t="s">
        <v>55</v>
      </c>
      <c r="BO89" s="536"/>
      <c r="BP89" s="537"/>
      <c r="BQ89" s="79"/>
      <c r="BR89" s="30"/>
    </row>
    <row r="90" spans="1:70" ht="13.5" customHeight="1" x14ac:dyDescent="0.15">
      <c r="A90" s="30"/>
      <c r="B90" s="461"/>
      <c r="C90" s="462"/>
      <c r="D90" s="463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R90" s="30"/>
      <c r="S90" s="79"/>
      <c r="T90" s="529"/>
      <c r="U90" s="530"/>
      <c r="V90" s="530"/>
      <c r="W90" s="530"/>
      <c r="X90" s="530"/>
      <c r="Y90" s="530"/>
      <c r="Z90" s="530"/>
      <c r="AA90" s="530"/>
      <c r="AB90" s="530"/>
      <c r="AC90" s="530"/>
      <c r="AD90" s="530"/>
      <c r="AE90" s="530"/>
      <c r="AF90" s="530"/>
      <c r="AG90" s="530"/>
      <c r="AH90" s="530"/>
      <c r="AI90" s="530"/>
      <c r="AJ90" s="530"/>
      <c r="AK90" s="530"/>
      <c r="AL90" s="530"/>
      <c r="AM90" s="531"/>
      <c r="AN90" s="538"/>
      <c r="AO90" s="539"/>
      <c r="AP90" s="540"/>
      <c r="AQ90" s="79"/>
      <c r="AR90" s="30"/>
      <c r="AS90" s="79"/>
      <c r="AT90" s="529"/>
      <c r="AU90" s="530"/>
      <c r="AV90" s="530"/>
      <c r="AW90" s="530"/>
      <c r="AX90" s="530"/>
      <c r="AY90" s="530"/>
      <c r="AZ90" s="530"/>
      <c r="BA90" s="530"/>
      <c r="BB90" s="530"/>
      <c r="BC90" s="530"/>
      <c r="BD90" s="530"/>
      <c r="BE90" s="530"/>
      <c r="BF90" s="530"/>
      <c r="BG90" s="530"/>
      <c r="BH90" s="530"/>
      <c r="BI90" s="530"/>
      <c r="BJ90" s="530"/>
      <c r="BK90" s="530"/>
      <c r="BL90" s="530"/>
      <c r="BM90" s="531"/>
      <c r="BN90" s="538"/>
      <c r="BO90" s="539"/>
      <c r="BP90" s="540"/>
      <c r="BQ90" s="79"/>
      <c r="BR90" s="30"/>
    </row>
    <row r="91" spans="1:70" ht="13.5" customHeight="1" x14ac:dyDescent="0.15">
      <c r="A91" s="30"/>
      <c r="B91" s="464"/>
      <c r="C91" s="465"/>
      <c r="D91" s="466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R91" s="30"/>
      <c r="S91" s="79"/>
      <c r="T91" s="532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4"/>
      <c r="AN91" s="541"/>
      <c r="AO91" s="542"/>
      <c r="AP91" s="543"/>
      <c r="AQ91" s="79"/>
      <c r="AR91" s="30"/>
      <c r="AS91" s="79"/>
      <c r="AT91" s="532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4"/>
      <c r="BN91" s="541"/>
      <c r="BO91" s="542"/>
      <c r="BP91" s="543"/>
      <c r="BQ91" s="79"/>
      <c r="BR91" s="30"/>
    </row>
    <row r="92" spans="1:70" x14ac:dyDescent="0.15">
      <c r="A92" s="30"/>
      <c r="B92" s="30"/>
      <c r="C92" s="30"/>
      <c r="D92" s="30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30"/>
      <c r="S92" s="79"/>
      <c r="T92" s="591" t="s">
        <v>88</v>
      </c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82"/>
      <c r="AO92" s="82"/>
      <c r="AP92" s="82"/>
      <c r="AQ92" s="79"/>
      <c r="AR92" s="30"/>
      <c r="AS92" s="79"/>
      <c r="AT92" s="592" t="s">
        <v>88</v>
      </c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92"/>
      <c r="BF92" s="592"/>
      <c r="BG92" s="592"/>
      <c r="BH92" s="592"/>
      <c r="BI92" s="592"/>
      <c r="BJ92" s="592"/>
      <c r="BK92" s="592"/>
      <c r="BL92" s="592"/>
      <c r="BM92" s="592"/>
      <c r="BN92" s="82"/>
      <c r="BO92" s="82"/>
      <c r="BP92" s="82"/>
      <c r="BQ92" s="79"/>
      <c r="BR92" s="30"/>
    </row>
    <row r="93" spans="1:70" ht="13.5" customHeight="1" x14ac:dyDescent="0.15">
      <c r="A93" s="30"/>
      <c r="B93" s="544" t="s">
        <v>89</v>
      </c>
      <c r="C93" s="545"/>
      <c r="D93" s="546"/>
      <c r="E93" s="505" t="s">
        <v>90</v>
      </c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R93" s="30"/>
      <c r="S93" s="79"/>
      <c r="T93" s="892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93"/>
      <c r="AF93" s="893"/>
      <c r="AG93" s="893"/>
      <c r="AH93" s="893"/>
      <c r="AI93" s="893"/>
      <c r="AJ93" s="893"/>
      <c r="AK93" s="893"/>
      <c r="AL93" s="893"/>
      <c r="AM93" s="894"/>
      <c r="AN93" s="584" t="s">
        <v>91</v>
      </c>
      <c r="AO93" s="585"/>
      <c r="AP93" s="586"/>
      <c r="AQ93" s="79"/>
      <c r="AR93" s="30"/>
      <c r="AS93" s="79"/>
      <c r="AT93" s="892"/>
      <c r="AU93" s="893"/>
      <c r="AV93" s="893"/>
      <c r="AW93" s="893"/>
      <c r="AX93" s="893"/>
      <c r="AY93" s="893"/>
      <c r="AZ93" s="893"/>
      <c r="BA93" s="893"/>
      <c r="BB93" s="893"/>
      <c r="BC93" s="893"/>
      <c r="BD93" s="893"/>
      <c r="BE93" s="893"/>
      <c r="BF93" s="893"/>
      <c r="BG93" s="893"/>
      <c r="BH93" s="893"/>
      <c r="BI93" s="893"/>
      <c r="BJ93" s="893"/>
      <c r="BK93" s="893"/>
      <c r="BL93" s="893"/>
      <c r="BM93" s="894"/>
      <c r="BN93" s="584" t="s">
        <v>91</v>
      </c>
      <c r="BO93" s="585"/>
      <c r="BP93" s="586"/>
      <c r="BQ93" s="79"/>
      <c r="BR93" s="30"/>
    </row>
    <row r="94" spans="1:70" ht="13.5" customHeight="1" x14ac:dyDescent="0.15">
      <c r="A94" s="30"/>
      <c r="B94" s="547"/>
      <c r="C94" s="548"/>
      <c r="D94" s="549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R94" s="30"/>
      <c r="S94" s="79"/>
      <c r="T94" s="895"/>
      <c r="U94" s="896"/>
      <c r="V94" s="896"/>
      <c r="W94" s="896"/>
      <c r="X94" s="896"/>
      <c r="Y94" s="896"/>
      <c r="Z94" s="896"/>
      <c r="AA94" s="896"/>
      <c r="AB94" s="896"/>
      <c r="AC94" s="896"/>
      <c r="AD94" s="896"/>
      <c r="AE94" s="896"/>
      <c r="AF94" s="896"/>
      <c r="AG94" s="896"/>
      <c r="AH94" s="896"/>
      <c r="AI94" s="896"/>
      <c r="AJ94" s="896"/>
      <c r="AK94" s="896"/>
      <c r="AL94" s="896"/>
      <c r="AM94" s="897"/>
      <c r="AN94" s="565"/>
      <c r="AO94" s="566"/>
      <c r="AP94" s="567"/>
      <c r="AQ94" s="79"/>
      <c r="AR94" s="30"/>
      <c r="AS94" s="79"/>
      <c r="AT94" s="895"/>
      <c r="AU94" s="896"/>
      <c r="AV94" s="896"/>
      <c r="AW94" s="896"/>
      <c r="AX94" s="896"/>
      <c r="AY94" s="896"/>
      <c r="AZ94" s="896"/>
      <c r="BA94" s="896"/>
      <c r="BB94" s="896"/>
      <c r="BC94" s="896"/>
      <c r="BD94" s="896"/>
      <c r="BE94" s="896"/>
      <c r="BF94" s="896"/>
      <c r="BG94" s="896"/>
      <c r="BH94" s="896"/>
      <c r="BI94" s="896"/>
      <c r="BJ94" s="896"/>
      <c r="BK94" s="896"/>
      <c r="BL94" s="896"/>
      <c r="BM94" s="897"/>
      <c r="BN94" s="565"/>
      <c r="BO94" s="566"/>
      <c r="BP94" s="567"/>
      <c r="BQ94" s="79"/>
      <c r="BR94" s="30"/>
    </row>
    <row r="95" spans="1:70" ht="13.5" customHeight="1" x14ac:dyDescent="0.15">
      <c r="A95" s="30"/>
      <c r="B95" s="547"/>
      <c r="C95" s="548"/>
      <c r="D95" s="549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R95" s="30"/>
      <c r="S95" s="79"/>
      <c r="T95" s="895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6"/>
      <c r="AL95" s="896"/>
      <c r="AM95" s="897"/>
      <c r="AN95" s="565"/>
      <c r="AO95" s="566"/>
      <c r="AP95" s="567"/>
      <c r="AQ95" s="79"/>
      <c r="AR95" s="30"/>
      <c r="AS95" s="79"/>
      <c r="AT95" s="895"/>
      <c r="AU95" s="896"/>
      <c r="AV95" s="896"/>
      <c r="AW95" s="896"/>
      <c r="AX95" s="896"/>
      <c r="AY95" s="896"/>
      <c r="AZ95" s="896"/>
      <c r="BA95" s="896"/>
      <c r="BB95" s="896"/>
      <c r="BC95" s="896"/>
      <c r="BD95" s="896"/>
      <c r="BE95" s="896"/>
      <c r="BF95" s="896"/>
      <c r="BG95" s="896"/>
      <c r="BH95" s="896"/>
      <c r="BI95" s="896"/>
      <c r="BJ95" s="896"/>
      <c r="BK95" s="896"/>
      <c r="BL95" s="896"/>
      <c r="BM95" s="897"/>
      <c r="BN95" s="565"/>
      <c r="BO95" s="566"/>
      <c r="BP95" s="567"/>
      <c r="BQ95" s="79"/>
      <c r="BR95" s="30"/>
    </row>
    <row r="96" spans="1:70" ht="20.25" customHeight="1" x14ac:dyDescent="0.15">
      <c r="A96" s="30"/>
      <c r="B96" s="547" t="s">
        <v>92</v>
      </c>
      <c r="C96" s="548"/>
      <c r="D96" s="549"/>
      <c r="E96" s="587" t="s">
        <v>93</v>
      </c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R96" s="30"/>
      <c r="S96" s="79"/>
      <c r="T96" s="871"/>
      <c r="U96" s="872"/>
      <c r="V96" s="872"/>
      <c r="W96" s="872"/>
      <c r="X96" s="872"/>
      <c r="Y96" s="872"/>
      <c r="Z96" s="872"/>
      <c r="AA96" s="872"/>
      <c r="AB96" s="872"/>
      <c r="AC96" s="872"/>
      <c r="AD96" s="872"/>
      <c r="AE96" s="872"/>
      <c r="AF96" s="872"/>
      <c r="AG96" s="872"/>
      <c r="AH96" s="872"/>
      <c r="AI96" s="872"/>
      <c r="AJ96" s="872"/>
      <c r="AK96" s="872"/>
      <c r="AL96" s="872"/>
      <c r="AM96" s="873"/>
      <c r="AN96" s="565" t="s">
        <v>55</v>
      </c>
      <c r="AO96" s="566"/>
      <c r="AP96" s="567"/>
      <c r="AQ96" s="79"/>
      <c r="AR96" s="30"/>
      <c r="AS96" s="79"/>
      <c r="AT96" s="871"/>
      <c r="AU96" s="872"/>
      <c r="AV96" s="872"/>
      <c r="AW96" s="872"/>
      <c r="AX96" s="872"/>
      <c r="AY96" s="872"/>
      <c r="AZ96" s="872"/>
      <c r="BA96" s="872"/>
      <c r="BB96" s="872"/>
      <c r="BC96" s="872"/>
      <c r="BD96" s="872"/>
      <c r="BE96" s="872"/>
      <c r="BF96" s="872"/>
      <c r="BG96" s="872"/>
      <c r="BH96" s="872"/>
      <c r="BI96" s="872"/>
      <c r="BJ96" s="872"/>
      <c r="BK96" s="872"/>
      <c r="BL96" s="872"/>
      <c r="BM96" s="873"/>
      <c r="BN96" s="565" t="s">
        <v>55</v>
      </c>
      <c r="BO96" s="566"/>
      <c r="BP96" s="567"/>
      <c r="BQ96" s="79"/>
      <c r="BR96" s="40"/>
    </row>
    <row r="97" spans="1:82" ht="13.5" customHeight="1" x14ac:dyDescent="0.15">
      <c r="A97" s="30"/>
      <c r="B97" s="547"/>
      <c r="C97" s="548"/>
      <c r="D97" s="549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R97" s="30"/>
      <c r="S97" s="79"/>
      <c r="T97" s="871"/>
      <c r="U97" s="872"/>
      <c r="V97" s="872"/>
      <c r="W97" s="872"/>
      <c r="X97" s="872"/>
      <c r="Y97" s="872"/>
      <c r="Z97" s="872"/>
      <c r="AA97" s="872"/>
      <c r="AB97" s="872"/>
      <c r="AC97" s="872"/>
      <c r="AD97" s="872"/>
      <c r="AE97" s="872"/>
      <c r="AF97" s="872"/>
      <c r="AG97" s="872"/>
      <c r="AH97" s="872"/>
      <c r="AI97" s="872"/>
      <c r="AJ97" s="872"/>
      <c r="AK97" s="872"/>
      <c r="AL97" s="872"/>
      <c r="AM97" s="873"/>
      <c r="AN97" s="565"/>
      <c r="AO97" s="566"/>
      <c r="AP97" s="567"/>
      <c r="AQ97" s="79"/>
      <c r="AR97" s="30"/>
      <c r="AS97" s="79"/>
      <c r="AT97" s="871"/>
      <c r="AU97" s="872"/>
      <c r="AV97" s="872"/>
      <c r="AW97" s="872"/>
      <c r="AX97" s="872"/>
      <c r="AY97" s="872"/>
      <c r="AZ97" s="872"/>
      <c r="BA97" s="872"/>
      <c r="BB97" s="872"/>
      <c r="BC97" s="872"/>
      <c r="BD97" s="872"/>
      <c r="BE97" s="872"/>
      <c r="BF97" s="872"/>
      <c r="BG97" s="872"/>
      <c r="BH97" s="872"/>
      <c r="BI97" s="872"/>
      <c r="BJ97" s="872"/>
      <c r="BK97" s="872"/>
      <c r="BL97" s="872"/>
      <c r="BM97" s="873"/>
      <c r="BN97" s="565"/>
      <c r="BO97" s="566"/>
      <c r="BP97" s="567"/>
      <c r="BQ97" s="79"/>
      <c r="BR97" s="40"/>
    </row>
    <row r="98" spans="1:82" ht="13.5" customHeight="1" x14ac:dyDescent="0.15">
      <c r="A98" s="30"/>
      <c r="B98" s="550"/>
      <c r="C98" s="551"/>
      <c r="D98" s="552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R98" s="30"/>
      <c r="S98" s="79"/>
      <c r="T98" s="871"/>
      <c r="U98" s="872"/>
      <c r="V98" s="872"/>
      <c r="W98" s="872"/>
      <c r="X98" s="872"/>
      <c r="Y98" s="872"/>
      <c r="Z98" s="872"/>
      <c r="AA98" s="872"/>
      <c r="AB98" s="872"/>
      <c r="AC98" s="872"/>
      <c r="AD98" s="872"/>
      <c r="AE98" s="872"/>
      <c r="AF98" s="872"/>
      <c r="AG98" s="872"/>
      <c r="AH98" s="872"/>
      <c r="AI98" s="872"/>
      <c r="AJ98" s="872"/>
      <c r="AK98" s="872"/>
      <c r="AL98" s="872"/>
      <c r="AM98" s="873"/>
      <c r="AN98" s="565"/>
      <c r="AO98" s="566"/>
      <c r="AP98" s="567"/>
      <c r="AQ98" s="79"/>
      <c r="AR98" s="30"/>
      <c r="AS98" s="79"/>
      <c r="AT98" s="871"/>
      <c r="AU98" s="872"/>
      <c r="AV98" s="872"/>
      <c r="AW98" s="872"/>
      <c r="AX98" s="872"/>
      <c r="AY98" s="872"/>
      <c r="AZ98" s="872"/>
      <c r="BA98" s="872"/>
      <c r="BB98" s="872"/>
      <c r="BC98" s="872"/>
      <c r="BD98" s="872"/>
      <c r="BE98" s="872"/>
      <c r="BF98" s="872"/>
      <c r="BG98" s="872"/>
      <c r="BH98" s="872"/>
      <c r="BI98" s="872"/>
      <c r="BJ98" s="872"/>
      <c r="BK98" s="872"/>
      <c r="BL98" s="872"/>
      <c r="BM98" s="873"/>
      <c r="BN98" s="565"/>
      <c r="BO98" s="566"/>
      <c r="BP98" s="567"/>
      <c r="BQ98" s="79"/>
      <c r="BR98" s="40"/>
    </row>
    <row r="99" spans="1:82" ht="13.5" customHeight="1" x14ac:dyDescent="0.15">
      <c r="A99" s="30"/>
      <c r="B99" s="544" t="s">
        <v>94</v>
      </c>
      <c r="C99" s="545"/>
      <c r="D99" s="546"/>
      <c r="E99" s="574" t="s">
        <v>133</v>
      </c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30"/>
      <c r="S99" s="79"/>
      <c r="T99" s="886"/>
      <c r="U99" s="887"/>
      <c r="V99" s="887"/>
      <c r="W99" s="887"/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8"/>
      <c r="AN99" s="584" t="s">
        <v>55</v>
      </c>
      <c r="AO99" s="585"/>
      <c r="AP99" s="586"/>
      <c r="AQ99" s="79"/>
      <c r="AR99" s="30"/>
      <c r="AS99" s="79"/>
      <c r="AT99" s="886"/>
      <c r="AU99" s="887"/>
      <c r="AV99" s="887"/>
      <c r="AW99" s="887"/>
      <c r="AX99" s="887"/>
      <c r="AY99" s="887"/>
      <c r="AZ99" s="887"/>
      <c r="BA99" s="887"/>
      <c r="BB99" s="887"/>
      <c r="BC99" s="887"/>
      <c r="BD99" s="887"/>
      <c r="BE99" s="887"/>
      <c r="BF99" s="887"/>
      <c r="BG99" s="887"/>
      <c r="BH99" s="887"/>
      <c r="BI99" s="887"/>
      <c r="BJ99" s="887"/>
      <c r="BK99" s="887"/>
      <c r="BL99" s="887"/>
      <c r="BM99" s="888"/>
      <c r="BN99" s="584" t="s">
        <v>55</v>
      </c>
      <c r="BO99" s="585"/>
      <c r="BP99" s="586"/>
      <c r="BQ99" s="79"/>
      <c r="BR99" s="417" t="str">
        <f>IF($T$44="料率",IF($AT$99="","",IF($AT$99&gt;=$AT$89,"","※1")),"")</f>
        <v/>
      </c>
      <c r="BS99" s="848" t="str">
        <f>IF(BR99="※1","残価設定がないリース契約であることが確認できません。","")</f>
        <v/>
      </c>
      <c r="BT99" s="848"/>
      <c r="BU99" s="848"/>
      <c r="BV99" s="848"/>
      <c r="BW99" s="848"/>
      <c r="BX99" s="848"/>
      <c r="BY99" s="848"/>
      <c r="BZ99" s="848"/>
      <c r="CA99" s="848"/>
      <c r="CB99" s="848"/>
      <c r="CC99" s="848"/>
      <c r="CD99" s="848"/>
    </row>
    <row r="100" spans="1:82" ht="13.5" customHeight="1" x14ac:dyDescent="0.15">
      <c r="A100" s="30"/>
      <c r="B100" s="547"/>
      <c r="C100" s="548"/>
      <c r="D100" s="549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30"/>
      <c r="S100" s="79"/>
      <c r="T100" s="877"/>
      <c r="U100" s="878"/>
      <c r="V100" s="878"/>
      <c r="W100" s="878"/>
      <c r="X100" s="878"/>
      <c r="Y100" s="878"/>
      <c r="Z100" s="878"/>
      <c r="AA100" s="878"/>
      <c r="AB100" s="878"/>
      <c r="AC100" s="878"/>
      <c r="AD100" s="878"/>
      <c r="AE100" s="878"/>
      <c r="AF100" s="878"/>
      <c r="AG100" s="878"/>
      <c r="AH100" s="878"/>
      <c r="AI100" s="878"/>
      <c r="AJ100" s="878"/>
      <c r="AK100" s="878"/>
      <c r="AL100" s="878"/>
      <c r="AM100" s="879"/>
      <c r="AN100" s="565"/>
      <c r="AO100" s="566"/>
      <c r="AP100" s="567"/>
      <c r="AQ100" s="79"/>
      <c r="AR100" s="30"/>
      <c r="AS100" s="79"/>
      <c r="AT100" s="877"/>
      <c r="AU100" s="878"/>
      <c r="AV100" s="878"/>
      <c r="AW100" s="878"/>
      <c r="AX100" s="878"/>
      <c r="AY100" s="878"/>
      <c r="AZ100" s="878"/>
      <c r="BA100" s="878"/>
      <c r="BB100" s="878"/>
      <c r="BC100" s="878"/>
      <c r="BD100" s="878"/>
      <c r="BE100" s="878"/>
      <c r="BF100" s="878"/>
      <c r="BG100" s="878"/>
      <c r="BH100" s="878"/>
      <c r="BI100" s="878"/>
      <c r="BJ100" s="878"/>
      <c r="BK100" s="878"/>
      <c r="BL100" s="878"/>
      <c r="BM100" s="879"/>
      <c r="BN100" s="565"/>
      <c r="BO100" s="566"/>
      <c r="BP100" s="567"/>
      <c r="BQ100" s="79"/>
      <c r="BR100" s="417"/>
      <c r="BS100" s="848"/>
      <c r="BT100" s="848"/>
      <c r="BU100" s="848"/>
      <c r="BV100" s="848"/>
      <c r="BW100" s="848"/>
      <c r="BX100" s="848"/>
      <c r="BY100" s="848"/>
      <c r="BZ100" s="848"/>
      <c r="CA100" s="848"/>
      <c r="CB100" s="848"/>
      <c r="CC100" s="848"/>
      <c r="CD100" s="848"/>
    </row>
    <row r="101" spans="1:82" ht="13.5" customHeight="1" x14ac:dyDescent="0.15">
      <c r="A101" s="30"/>
      <c r="B101" s="550"/>
      <c r="C101" s="551"/>
      <c r="D101" s="552"/>
      <c r="E101" s="577"/>
      <c r="F101" s="577"/>
      <c r="G101" s="577"/>
      <c r="H101" s="577"/>
      <c r="I101" s="577"/>
      <c r="J101" s="577"/>
      <c r="K101" s="577"/>
      <c r="L101" s="577"/>
      <c r="M101" s="577"/>
      <c r="N101" s="577"/>
      <c r="O101" s="577"/>
      <c r="P101" s="577"/>
      <c r="Q101" s="577"/>
      <c r="R101" s="30"/>
      <c r="S101" s="79"/>
      <c r="T101" s="889"/>
      <c r="U101" s="890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0"/>
      <c r="AH101" s="890"/>
      <c r="AI101" s="890"/>
      <c r="AJ101" s="890"/>
      <c r="AK101" s="890"/>
      <c r="AL101" s="890"/>
      <c r="AM101" s="891"/>
      <c r="AN101" s="565"/>
      <c r="AO101" s="566"/>
      <c r="AP101" s="567"/>
      <c r="AQ101" s="79"/>
      <c r="AR101" s="30"/>
      <c r="AS101" s="79"/>
      <c r="AT101" s="889"/>
      <c r="AU101" s="890"/>
      <c r="AV101" s="890"/>
      <c r="AW101" s="890"/>
      <c r="AX101" s="890"/>
      <c r="AY101" s="890"/>
      <c r="AZ101" s="890"/>
      <c r="BA101" s="890"/>
      <c r="BB101" s="890"/>
      <c r="BC101" s="890"/>
      <c r="BD101" s="890"/>
      <c r="BE101" s="890"/>
      <c r="BF101" s="890"/>
      <c r="BG101" s="890"/>
      <c r="BH101" s="890"/>
      <c r="BI101" s="890"/>
      <c r="BJ101" s="890"/>
      <c r="BK101" s="890"/>
      <c r="BL101" s="890"/>
      <c r="BM101" s="891"/>
      <c r="BN101" s="565"/>
      <c r="BO101" s="566"/>
      <c r="BP101" s="567"/>
      <c r="BQ101" s="79"/>
      <c r="BR101" s="417"/>
      <c r="BS101" s="848"/>
      <c r="BT101" s="848"/>
      <c r="BU101" s="848"/>
      <c r="BV101" s="848"/>
      <c r="BW101" s="848"/>
      <c r="BX101" s="848"/>
      <c r="BY101" s="848"/>
      <c r="BZ101" s="848"/>
      <c r="CA101" s="848"/>
      <c r="CB101" s="848"/>
      <c r="CC101" s="848"/>
      <c r="CD101" s="848"/>
    </row>
    <row r="102" spans="1:82" ht="13.5" customHeight="1" x14ac:dyDescent="0.15">
      <c r="A102" s="30"/>
      <c r="B102" s="544" t="s">
        <v>82</v>
      </c>
      <c r="C102" s="545"/>
      <c r="D102" s="546"/>
      <c r="E102" s="505" t="s">
        <v>83</v>
      </c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R102" s="30"/>
      <c r="S102" s="79"/>
      <c r="T102" s="874"/>
      <c r="U102" s="875"/>
      <c r="V102" s="875"/>
      <c r="W102" s="875"/>
      <c r="X102" s="875"/>
      <c r="Y102" s="875"/>
      <c r="Z102" s="875"/>
      <c r="AA102" s="875"/>
      <c r="AB102" s="875"/>
      <c r="AC102" s="875"/>
      <c r="AD102" s="875"/>
      <c r="AE102" s="875"/>
      <c r="AF102" s="875"/>
      <c r="AG102" s="875"/>
      <c r="AH102" s="875"/>
      <c r="AI102" s="875"/>
      <c r="AJ102" s="875"/>
      <c r="AK102" s="875"/>
      <c r="AL102" s="875"/>
      <c r="AM102" s="876"/>
      <c r="AN102" s="562" t="s">
        <v>55</v>
      </c>
      <c r="AO102" s="563"/>
      <c r="AP102" s="564"/>
      <c r="AQ102" s="79"/>
      <c r="AR102" s="30"/>
      <c r="AS102" s="79"/>
      <c r="AT102" s="883"/>
      <c r="AU102" s="884"/>
      <c r="AV102" s="884"/>
      <c r="AW102" s="884"/>
      <c r="AX102" s="884"/>
      <c r="AY102" s="884"/>
      <c r="AZ102" s="884"/>
      <c r="BA102" s="884"/>
      <c r="BB102" s="884"/>
      <c r="BC102" s="884"/>
      <c r="BD102" s="884"/>
      <c r="BE102" s="884"/>
      <c r="BF102" s="884"/>
      <c r="BG102" s="884"/>
      <c r="BH102" s="884"/>
      <c r="BI102" s="884"/>
      <c r="BJ102" s="884"/>
      <c r="BK102" s="884"/>
      <c r="BL102" s="884"/>
      <c r="BM102" s="885"/>
      <c r="BN102" s="562" t="s">
        <v>55</v>
      </c>
      <c r="BO102" s="563"/>
      <c r="BP102" s="564"/>
      <c r="BQ102" s="79"/>
      <c r="BR102" s="40"/>
    </row>
    <row r="103" spans="1:82" ht="13.5" customHeight="1" x14ac:dyDescent="0.15">
      <c r="A103" s="30"/>
      <c r="B103" s="547"/>
      <c r="C103" s="548"/>
      <c r="D103" s="549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R103" s="30"/>
      <c r="S103" s="79"/>
      <c r="T103" s="877"/>
      <c r="U103" s="878"/>
      <c r="V103" s="878"/>
      <c r="W103" s="878"/>
      <c r="X103" s="878"/>
      <c r="Y103" s="878"/>
      <c r="Z103" s="878"/>
      <c r="AA103" s="878"/>
      <c r="AB103" s="878"/>
      <c r="AC103" s="878"/>
      <c r="AD103" s="878"/>
      <c r="AE103" s="878"/>
      <c r="AF103" s="878"/>
      <c r="AG103" s="878"/>
      <c r="AH103" s="878"/>
      <c r="AI103" s="878"/>
      <c r="AJ103" s="878"/>
      <c r="AK103" s="878"/>
      <c r="AL103" s="878"/>
      <c r="AM103" s="879"/>
      <c r="AN103" s="565"/>
      <c r="AO103" s="566"/>
      <c r="AP103" s="567"/>
      <c r="AQ103" s="79"/>
      <c r="AR103" s="30"/>
      <c r="AS103" s="79"/>
      <c r="AT103" s="877"/>
      <c r="AU103" s="878"/>
      <c r="AV103" s="878"/>
      <c r="AW103" s="878"/>
      <c r="AX103" s="878"/>
      <c r="AY103" s="878"/>
      <c r="AZ103" s="878"/>
      <c r="BA103" s="878"/>
      <c r="BB103" s="878"/>
      <c r="BC103" s="878"/>
      <c r="BD103" s="878"/>
      <c r="BE103" s="878"/>
      <c r="BF103" s="878"/>
      <c r="BG103" s="878"/>
      <c r="BH103" s="878"/>
      <c r="BI103" s="878"/>
      <c r="BJ103" s="878"/>
      <c r="BK103" s="878"/>
      <c r="BL103" s="878"/>
      <c r="BM103" s="879"/>
      <c r="BN103" s="565"/>
      <c r="BO103" s="566"/>
      <c r="BP103" s="567"/>
      <c r="BQ103" s="79"/>
      <c r="BR103" s="40"/>
    </row>
    <row r="104" spans="1:82" ht="13.5" customHeight="1" x14ac:dyDescent="0.15">
      <c r="A104" s="30"/>
      <c r="B104" s="550"/>
      <c r="C104" s="551"/>
      <c r="D104" s="552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R104" s="30"/>
      <c r="S104" s="79"/>
      <c r="T104" s="880"/>
      <c r="U104" s="881"/>
      <c r="V104" s="881"/>
      <c r="W104" s="881"/>
      <c r="X104" s="881"/>
      <c r="Y104" s="881"/>
      <c r="Z104" s="881"/>
      <c r="AA104" s="881"/>
      <c r="AB104" s="881"/>
      <c r="AC104" s="881"/>
      <c r="AD104" s="881"/>
      <c r="AE104" s="881"/>
      <c r="AF104" s="881"/>
      <c r="AG104" s="881"/>
      <c r="AH104" s="881"/>
      <c r="AI104" s="881"/>
      <c r="AJ104" s="881"/>
      <c r="AK104" s="881"/>
      <c r="AL104" s="881"/>
      <c r="AM104" s="882"/>
      <c r="AN104" s="568"/>
      <c r="AO104" s="569"/>
      <c r="AP104" s="570"/>
      <c r="AQ104" s="79"/>
      <c r="AR104" s="30"/>
      <c r="AS104" s="79"/>
      <c r="AT104" s="880"/>
      <c r="AU104" s="881"/>
      <c r="AV104" s="881"/>
      <c r="AW104" s="881"/>
      <c r="AX104" s="881"/>
      <c r="AY104" s="881"/>
      <c r="AZ104" s="881"/>
      <c r="BA104" s="881"/>
      <c r="BB104" s="881"/>
      <c r="BC104" s="881"/>
      <c r="BD104" s="881"/>
      <c r="BE104" s="881"/>
      <c r="BF104" s="881"/>
      <c r="BG104" s="881"/>
      <c r="BH104" s="881"/>
      <c r="BI104" s="881"/>
      <c r="BJ104" s="881"/>
      <c r="BK104" s="881"/>
      <c r="BL104" s="881"/>
      <c r="BM104" s="882"/>
      <c r="BN104" s="568"/>
      <c r="BO104" s="569"/>
      <c r="BP104" s="570"/>
      <c r="BQ104" s="79"/>
      <c r="BR104" s="40"/>
    </row>
    <row r="105" spans="1:82" ht="13.5" customHeight="1" x14ac:dyDescent="0.15">
      <c r="A105" s="30"/>
      <c r="B105" s="458" t="s">
        <v>84</v>
      </c>
      <c r="C105" s="459"/>
      <c r="D105" s="460"/>
      <c r="E105" s="524" t="s">
        <v>95</v>
      </c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R105" s="30"/>
      <c r="S105" s="79"/>
      <c r="T105" s="526" t="str">
        <f>IF($T$44="料率",T99+T102,"")</f>
        <v/>
      </c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8"/>
      <c r="AN105" s="535" t="s">
        <v>55</v>
      </c>
      <c r="AO105" s="536"/>
      <c r="AP105" s="537"/>
      <c r="AQ105" s="79"/>
      <c r="AR105" s="30"/>
      <c r="AS105" s="79"/>
      <c r="AT105" s="526" t="str">
        <f>IF($T$44="料率",AT99+AT102,"")</f>
        <v/>
      </c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  <c r="BI105" s="527"/>
      <c r="BJ105" s="527"/>
      <c r="BK105" s="527"/>
      <c r="BL105" s="527"/>
      <c r="BM105" s="528"/>
      <c r="BN105" s="535" t="s">
        <v>55</v>
      </c>
      <c r="BO105" s="536"/>
      <c r="BP105" s="537"/>
      <c r="BQ105" s="79"/>
      <c r="BR105" s="417" t="str">
        <f>IF($T$44="料率",IF($AT$99="","",IF($T$105-$AT$105&gt;$AT$86,"","※2")),"")</f>
        <v/>
      </c>
      <c r="BS105" s="767" t="str">
        <f>IF(BR105="※2","補助金が有る場合の「リース料金支払額総合計」から、補助金相当分の減額がされていることが確認できません。","")</f>
        <v/>
      </c>
      <c r="BT105" s="767"/>
      <c r="BU105" s="767"/>
      <c r="BV105" s="767"/>
      <c r="BW105" s="767"/>
      <c r="BX105" s="767"/>
      <c r="BY105" s="767"/>
      <c r="BZ105" s="767"/>
      <c r="CA105" s="767"/>
      <c r="CB105" s="767"/>
      <c r="CC105" s="767"/>
      <c r="CD105" s="767"/>
    </row>
    <row r="106" spans="1:82" ht="13.5" customHeight="1" x14ac:dyDescent="0.15">
      <c r="A106" s="30"/>
      <c r="B106" s="461"/>
      <c r="C106" s="462"/>
      <c r="D106" s="463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R106" s="30"/>
      <c r="S106" s="79"/>
      <c r="T106" s="529"/>
      <c r="U106" s="530"/>
      <c r="V106" s="530"/>
      <c r="W106" s="530"/>
      <c r="X106" s="530"/>
      <c r="Y106" s="530"/>
      <c r="Z106" s="530"/>
      <c r="AA106" s="530"/>
      <c r="AB106" s="530"/>
      <c r="AC106" s="530"/>
      <c r="AD106" s="530"/>
      <c r="AE106" s="530"/>
      <c r="AF106" s="530"/>
      <c r="AG106" s="530"/>
      <c r="AH106" s="530"/>
      <c r="AI106" s="530"/>
      <c r="AJ106" s="530"/>
      <c r="AK106" s="530"/>
      <c r="AL106" s="530"/>
      <c r="AM106" s="531"/>
      <c r="AN106" s="538"/>
      <c r="AO106" s="539"/>
      <c r="AP106" s="540"/>
      <c r="AQ106" s="79"/>
      <c r="AR106" s="30"/>
      <c r="AS106" s="79"/>
      <c r="AT106" s="529"/>
      <c r="AU106" s="530"/>
      <c r="AV106" s="530"/>
      <c r="AW106" s="530"/>
      <c r="AX106" s="530"/>
      <c r="AY106" s="530"/>
      <c r="AZ106" s="530"/>
      <c r="BA106" s="530"/>
      <c r="BB106" s="530"/>
      <c r="BC106" s="530"/>
      <c r="BD106" s="530"/>
      <c r="BE106" s="530"/>
      <c r="BF106" s="530"/>
      <c r="BG106" s="530"/>
      <c r="BH106" s="530"/>
      <c r="BI106" s="530"/>
      <c r="BJ106" s="530"/>
      <c r="BK106" s="530"/>
      <c r="BL106" s="530"/>
      <c r="BM106" s="531"/>
      <c r="BN106" s="538"/>
      <c r="BO106" s="539"/>
      <c r="BP106" s="540"/>
      <c r="BQ106" s="79"/>
      <c r="BR106" s="417"/>
      <c r="BS106" s="767"/>
      <c r="BT106" s="767"/>
      <c r="BU106" s="767"/>
      <c r="BV106" s="767"/>
      <c r="BW106" s="767"/>
      <c r="BX106" s="767"/>
      <c r="BY106" s="767"/>
      <c r="BZ106" s="767"/>
      <c r="CA106" s="767"/>
      <c r="CB106" s="767"/>
      <c r="CC106" s="767"/>
      <c r="CD106" s="767"/>
    </row>
    <row r="107" spans="1:82" ht="13.5" customHeight="1" x14ac:dyDescent="0.15">
      <c r="A107" s="30"/>
      <c r="B107" s="464"/>
      <c r="C107" s="465"/>
      <c r="D107" s="466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R107" s="30"/>
      <c r="S107" s="79"/>
      <c r="T107" s="532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4"/>
      <c r="AN107" s="541"/>
      <c r="AO107" s="542"/>
      <c r="AP107" s="543"/>
      <c r="AQ107" s="79"/>
      <c r="AR107" s="30"/>
      <c r="AS107" s="79"/>
      <c r="AT107" s="532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41"/>
      <c r="BO107" s="542"/>
      <c r="BP107" s="543"/>
      <c r="BQ107" s="79"/>
      <c r="BR107" s="417"/>
      <c r="BS107" s="767"/>
      <c r="BT107" s="767"/>
      <c r="BU107" s="767"/>
      <c r="BV107" s="767"/>
      <c r="BW107" s="767"/>
      <c r="BX107" s="767"/>
      <c r="BY107" s="767"/>
      <c r="BZ107" s="767"/>
      <c r="CA107" s="767"/>
      <c r="CB107" s="767"/>
      <c r="CC107" s="767"/>
      <c r="CD107" s="767"/>
    </row>
    <row r="108" spans="1:82" ht="13.5" customHeight="1" x14ac:dyDescent="0.1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30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129"/>
    </row>
    <row r="109" spans="1:82" ht="34.5" customHeight="1" x14ac:dyDescent="0.15">
      <c r="A109" s="30"/>
      <c r="B109" s="710" t="s">
        <v>121</v>
      </c>
      <c r="C109" s="711"/>
      <c r="D109" s="711"/>
      <c r="E109" s="711"/>
      <c r="F109" s="711"/>
      <c r="G109" s="711"/>
      <c r="H109" s="711"/>
      <c r="I109" s="711"/>
      <c r="J109" s="711"/>
      <c r="K109" s="711"/>
      <c r="L109" s="711"/>
      <c r="M109" s="711"/>
      <c r="N109" s="711"/>
      <c r="O109" s="711"/>
      <c r="P109" s="711"/>
      <c r="Q109" s="712"/>
      <c r="R109" s="30"/>
      <c r="S109" s="79"/>
      <c r="T109" s="518" t="str">
        <f>IF(T44="料率",IF(T99="","",T99-T89),"")</f>
        <v/>
      </c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  <c r="AG109" s="519"/>
      <c r="AH109" s="519"/>
      <c r="AI109" s="519"/>
      <c r="AJ109" s="519"/>
      <c r="AK109" s="519"/>
      <c r="AL109" s="519"/>
      <c r="AM109" s="520"/>
      <c r="AN109" s="521" t="s">
        <v>55</v>
      </c>
      <c r="AO109" s="522"/>
      <c r="AP109" s="523"/>
      <c r="AQ109" s="79"/>
      <c r="AR109" s="30"/>
      <c r="AS109" s="84"/>
      <c r="AT109" s="518" t="str">
        <f>IF(T44="料率",IF(AT99="","",AT99-AT89),"")</f>
        <v/>
      </c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19"/>
      <c r="BM109" s="520"/>
      <c r="BN109" s="521" t="s">
        <v>55</v>
      </c>
      <c r="BO109" s="522"/>
      <c r="BP109" s="523"/>
      <c r="BQ109" s="79"/>
      <c r="BR109" s="129"/>
    </row>
    <row r="110" spans="1:82" ht="13.5" customHeight="1" x14ac:dyDescent="0.1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30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129"/>
    </row>
    <row r="111" spans="1:82" ht="0.75" customHeight="1" x14ac:dyDescent="0.1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79"/>
      <c r="T111" s="509"/>
      <c r="U111" s="509"/>
      <c r="V111" s="509"/>
      <c r="W111" s="509"/>
      <c r="X111" s="509"/>
      <c r="Y111" s="509"/>
      <c r="Z111" s="509"/>
      <c r="AA111" s="509"/>
      <c r="AB111" s="509"/>
      <c r="AC111" s="509"/>
      <c r="AD111" s="509"/>
      <c r="AE111" s="509"/>
      <c r="AF111" s="509"/>
      <c r="AG111" s="509"/>
      <c r="AH111" s="509"/>
      <c r="AI111" s="509"/>
      <c r="AJ111" s="509"/>
      <c r="AK111" s="509"/>
      <c r="AL111" s="509"/>
      <c r="AM111" s="509"/>
      <c r="AN111" s="79"/>
      <c r="AO111" s="79"/>
      <c r="AP111" s="79"/>
      <c r="AQ111" s="79"/>
      <c r="AR111" s="30"/>
      <c r="AS111" s="84"/>
      <c r="AT111" s="509"/>
      <c r="AU111" s="509"/>
      <c r="AV111" s="509"/>
      <c r="AW111" s="509"/>
      <c r="AX111" s="509"/>
      <c r="AY111" s="509"/>
      <c r="AZ111" s="509"/>
      <c r="BA111" s="509"/>
      <c r="BB111" s="509"/>
      <c r="BC111" s="509"/>
      <c r="BD111" s="509"/>
      <c r="BE111" s="509"/>
      <c r="BF111" s="509"/>
      <c r="BG111" s="509"/>
      <c r="BH111" s="509"/>
      <c r="BI111" s="509"/>
      <c r="BJ111" s="509"/>
      <c r="BK111" s="509"/>
      <c r="BL111" s="509"/>
      <c r="BM111" s="509"/>
      <c r="BN111" s="79"/>
      <c r="BO111" s="79"/>
      <c r="BP111" s="79"/>
      <c r="BQ111" s="79"/>
      <c r="BR111" s="40"/>
    </row>
    <row r="112" spans="1:82" ht="13.5" customHeight="1" x14ac:dyDescent="0.1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40"/>
    </row>
    <row r="113" spans="1:70" x14ac:dyDescent="0.1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40"/>
    </row>
    <row r="114" spans="1:70" ht="21" x14ac:dyDescent="0.1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2" t="s">
        <v>105</v>
      </c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40"/>
    </row>
    <row r="115" spans="1:70" x14ac:dyDescent="0.1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864"/>
      <c r="BM115" s="864"/>
      <c r="BN115" s="864"/>
      <c r="BO115" s="864"/>
      <c r="BP115" s="864"/>
      <c r="BQ115" s="30"/>
      <c r="BR115" s="30"/>
    </row>
    <row r="116" spans="1:70" ht="13.5" customHeight="1" x14ac:dyDescent="0.1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864"/>
      <c r="BM116" s="864"/>
      <c r="BN116" s="864"/>
      <c r="BO116" s="864"/>
      <c r="BP116" s="864"/>
      <c r="BQ116" s="30"/>
      <c r="BR116" s="30"/>
    </row>
    <row r="117" spans="1:70" ht="13.5" customHeight="1" x14ac:dyDescent="0.1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864"/>
      <c r="BM117" s="864"/>
      <c r="BN117" s="864"/>
      <c r="BO117" s="864"/>
      <c r="BP117" s="864"/>
      <c r="BQ117" s="30"/>
      <c r="BR117" s="30"/>
    </row>
    <row r="118" spans="1:70" ht="13.5" customHeight="1" x14ac:dyDescent="0.1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865" t="str">
        <f>IF(【契約①】契約内容申告書!N107="","",【契約①】契約内容申告書!N107)</f>
        <v>　</v>
      </c>
      <c r="AY118" s="866"/>
      <c r="AZ118" s="866"/>
      <c r="BA118" s="866"/>
      <c r="BB118" s="866"/>
      <c r="BC118" s="866"/>
      <c r="BD118" s="866"/>
      <c r="BE118" s="866"/>
      <c r="BF118" s="866"/>
      <c r="BG118" s="866"/>
      <c r="BH118" s="866"/>
      <c r="BI118" s="866"/>
      <c r="BJ118" s="867"/>
      <c r="BK118" s="30"/>
      <c r="BL118" s="864"/>
      <c r="BM118" s="864"/>
      <c r="BN118" s="864"/>
      <c r="BO118" s="864"/>
      <c r="BP118" s="864"/>
      <c r="BQ118" s="30"/>
      <c r="BR118" s="30"/>
    </row>
    <row r="119" spans="1:70" ht="21" customHeight="1" x14ac:dyDescent="0.1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20" t="s">
        <v>96</v>
      </c>
      <c r="AR119" s="85"/>
      <c r="AS119" s="85"/>
      <c r="AT119" s="85"/>
      <c r="AU119" s="85"/>
      <c r="AV119" s="85"/>
      <c r="AW119" s="20"/>
      <c r="AX119" s="868"/>
      <c r="AY119" s="869"/>
      <c r="AZ119" s="869"/>
      <c r="BA119" s="869"/>
      <c r="BB119" s="869"/>
      <c r="BC119" s="869"/>
      <c r="BD119" s="869"/>
      <c r="BE119" s="869"/>
      <c r="BF119" s="869"/>
      <c r="BG119" s="869"/>
      <c r="BH119" s="869"/>
      <c r="BI119" s="869"/>
      <c r="BJ119" s="870"/>
      <c r="BK119" s="40"/>
      <c r="BL119" s="864"/>
      <c r="BM119" s="864"/>
      <c r="BN119" s="864"/>
      <c r="BO119" s="864"/>
      <c r="BP119" s="864"/>
      <c r="BQ119" s="30"/>
      <c r="BR119" s="30"/>
    </row>
    <row r="120" spans="1:70" x14ac:dyDescent="0.1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40"/>
      <c r="BL120" s="30"/>
      <c r="BM120" s="30"/>
      <c r="BN120" s="30"/>
      <c r="BO120" s="30"/>
      <c r="BP120" s="30"/>
      <c r="BQ120" s="30"/>
      <c r="BR120" s="30"/>
    </row>
    <row r="121" spans="1:70" ht="21.75" customHeight="1" x14ac:dyDescent="0.15"/>
  </sheetData>
  <sheetProtection algorithmName="SHA-512" hashValue="ro68VqOvTDqszxZRcJWxEsGSs2VI/enspUwHCYFif88JoPZm6n011zq1VS5akQSMXI57KYUSgoQTCKyM/BS3UQ==" saltValue="c1MwGulGwUCx7OBfEXgZZA==" spinCount="100000" sheet="1" selectLockedCells="1"/>
  <protectedRanges>
    <protectedRange password="B6C9" sqref="BF2:BG2" name="範囲1"/>
  </protectedRanges>
  <mergeCells count="187">
    <mergeCell ref="BR64:BR66"/>
    <mergeCell ref="BS64:CD66"/>
    <mergeCell ref="BO25:BQ27"/>
    <mergeCell ref="BO28:BQ30"/>
    <mergeCell ref="BO31:BQ33"/>
    <mergeCell ref="AW25:BF27"/>
    <mergeCell ref="AT25:AV27"/>
    <mergeCell ref="AT28:AV30"/>
    <mergeCell ref="AT31:AV33"/>
    <mergeCell ref="BG25:BN27"/>
    <mergeCell ref="BG28:BN30"/>
    <mergeCell ref="BG31:BN33"/>
    <mergeCell ref="AW28:AY30"/>
    <mergeCell ref="AZ28:BF30"/>
    <mergeCell ref="AW31:AY33"/>
    <mergeCell ref="AZ31:BF33"/>
    <mergeCell ref="BR61:BR63"/>
    <mergeCell ref="BR67:BR69"/>
    <mergeCell ref="BS67:CD69"/>
    <mergeCell ref="BN67:BP69"/>
    <mergeCell ref="AT67:BM69"/>
    <mergeCell ref="T67:AM69"/>
    <mergeCell ref="BN70:BP72"/>
    <mergeCell ref="AA3:AR4"/>
    <mergeCell ref="BH2:BI2"/>
    <mergeCell ref="BJ2:BK2"/>
    <mergeCell ref="BL2:BM2"/>
    <mergeCell ref="BN2:BO2"/>
    <mergeCell ref="BL4:BM4"/>
    <mergeCell ref="BO4:BP4"/>
    <mergeCell ref="BD2:BG2"/>
    <mergeCell ref="BC3:BI3"/>
    <mergeCell ref="BJ3:BQ3"/>
    <mergeCell ref="B5:BR5"/>
    <mergeCell ref="B6:BR6"/>
    <mergeCell ref="B7:BR7"/>
    <mergeCell ref="B9:I10"/>
    <mergeCell ref="J9:AL10"/>
    <mergeCell ref="B11:I12"/>
    <mergeCell ref="J11:AL12"/>
    <mergeCell ref="B13:I14"/>
    <mergeCell ref="J13:AL14"/>
    <mergeCell ref="B15:I16"/>
    <mergeCell ref="J15:AL16"/>
    <mergeCell ref="AT15:AY18"/>
    <mergeCell ref="AZ15:BL18"/>
    <mergeCell ref="BM15:BP18"/>
    <mergeCell ref="B17:I18"/>
    <mergeCell ref="J17:AL18"/>
    <mergeCell ref="B21:BQ23"/>
    <mergeCell ref="B25:D27"/>
    <mergeCell ref="E25:Q27"/>
    <mergeCell ref="T25:AM27"/>
    <mergeCell ref="AN25:AP27"/>
    <mergeCell ref="E28:G30"/>
    <mergeCell ref="H28:Q30"/>
    <mergeCell ref="T28:AM30"/>
    <mergeCell ref="AN28:AP30"/>
    <mergeCell ref="E31:G33"/>
    <mergeCell ref="H31:Q33"/>
    <mergeCell ref="T31:AM33"/>
    <mergeCell ref="AN31:AP33"/>
    <mergeCell ref="B34:D36"/>
    <mergeCell ref="E34:Q36"/>
    <mergeCell ref="T34:AM36"/>
    <mergeCell ref="AN34:AP36"/>
    <mergeCell ref="E37:G39"/>
    <mergeCell ref="H37:Q39"/>
    <mergeCell ref="T37:AM39"/>
    <mergeCell ref="AN37:AP39"/>
    <mergeCell ref="E40:G42"/>
    <mergeCell ref="H40:Q42"/>
    <mergeCell ref="T40:AM42"/>
    <mergeCell ref="AN40:AP42"/>
    <mergeCell ref="T44:AM44"/>
    <mergeCell ref="B45:BQ47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73:D75"/>
    <mergeCell ref="E73:Q75"/>
    <mergeCell ref="T73:AM75"/>
    <mergeCell ref="AN73:AP75"/>
    <mergeCell ref="AT73:BM75"/>
    <mergeCell ref="BN73:BP75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AN67:AP69"/>
    <mergeCell ref="B89:D91"/>
    <mergeCell ref="E89:Q91"/>
    <mergeCell ref="T89:AM91"/>
    <mergeCell ref="AN89:AP91"/>
    <mergeCell ref="AT89:BM91"/>
    <mergeCell ref="BN89:BP91"/>
    <mergeCell ref="T92:AM92"/>
    <mergeCell ref="AT92:BM92"/>
    <mergeCell ref="B93:D95"/>
    <mergeCell ref="E93:Q95"/>
    <mergeCell ref="T93:AM95"/>
    <mergeCell ref="AN93:AP95"/>
    <mergeCell ref="AT93:BM95"/>
    <mergeCell ref="B96:D98"/>
    <mergeCell ref="E96:Q98"/>
    <mergeCell ref="T96:AM98"/>
    <mergeCell ref="AN96:AP98"/>
    <mergeCell ref="AT96:BM98"/>
    <mergeCell ref="BN96:BP98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99:BR101"/>
    <mergeCell ref="T109:AM109"/>
    <mergeCell ref="AN109:AP109"/>
    <mergeCell ref="AT109:BM109"/>
    <mergeCell ref="BN109:BP109"/>
    <mergeCell ref="B105:D107"/>
    <mergeCell ref="E105:Q107"/>
    <mergeCell ref="T105:AM107"/>
    <mergeCell ref="AN105:AP107"/>
    <mergeCell ref="AT105:BM107"/>
    <mergeCell ref="B109:Q109"/>
    <mergeCell ref="BR73:BR75"/>
    <mergeCell ref="BR105:BR107"/>
    <mergeCell ref="BS61:CD63"/>
    <mergeCell ref="BS99:CD101"/>
    <mergeCell ref="BS73:CD75"/>
    <mergeCell ref="BS105:CD107"/>
    <mergeCell ref="BN105:BP107"/>
    <mergeCell ref="T111:AM111"/>
    <mergeCell ref="AT111:BM111"/>
    <mergeCell ref="BN93:BP9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N86:BP88"/>
    <mergeCell ref="B70:D72"/>
    <mergeCell ref="E70:Q72"/>
    <mergeCell ref="T70:AM72"/>
    <mergeCell ref="AN70:AP72"/>
    <mergeCell ref="AT70:BM72"/>
  </mergeCells>
  <phoneticPr fontId="1"/>
  <conditionalFormatting sqref="B79:BQ91 B92:T92 BN92:BQ92 AN92:AT92 B110:BQ110 R109:S109 AQ109:AS109 BQ109 B93:BQ98 AN109 B102:BQ108 B99:D101 R99:BQ101">
    <cfRule type="expression" dxfId="75" priority="13">
      <formula>$T$44="積算"</formula>
    </cfRule>
  </conditionalFormatting>
  <conditionalFormatting sqref="BN109">
    <cfRule type="expression" dxfId="74" priority="12">
      <formula>$T$44="積算"</formula>
    </cfRule>
  </conditionalFormatting>
  <conditionalFormatting sqref="AT109:BM109">
    <cfRule type="expression" dxfId="73" priority="10">
      <formula>$T$44="積算"</formula>
    </cfRule>
  </conditionalFormatting>
  <conditionalFormatting sqref="T109:AM109">
    <cfRule type="expression" dxfId="72" priority="11">
      <formula>$T$44="積算"</formula>
    </cfRule>
  </conditionalFormatting>
  <conditionalFormatting sqref="B109">
    <cfRule type="expression" dxfId="71" priority="9">
      <formula>$T$44="積算"</formula>
    </cfRule>
  </conditionalFormatting>
  <conditionalFormatting sqref="A45:BQ76">
    <cfRule type="expression" dxfId="70" priority="8">
      <formula>$T$44="料率"</formula>
    </cfRule>
  </conditionalFormatting>
  <conditionalFormatting sqref="AT6 AT67">
    <cfRule type="expression" dxfId="69" priority="5">
      <formula>$T$44="料率"</formula>
    </cfRule>
  </conditionalFormatting>
  <conditionalFormatting sqref="E99:Q101">
    <cfRule type="expression" dxfId="68" priority="3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6:AP108 T86:AN109 BN109 AQ86:BM109" xr:uid="{00000000-0002-0000-0300-000000000000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00000000-0002-0000-0300-000001000000}">
      <formula1>T74="料率"</formula1>
    </dataValidation>
    <dataValidation type="custom" showInputMessage="1" showErrorMessage="1" errorTitle="計算方法" error="計算方法で「積算」が選択されていません。" sqref="U52:AM63 T52:T64 T67 T70:AM75 AU52:BM63 AT70:BM75 AN52:AS75 AT52:AT64 AT67" xr:uid="{00000000-0002-0000-0300-000002000000}">
      <formula1>$T$44="積算"</formula1>
    </dataValidation>
    <dataValidation type="custom" allowBlank="1" showInputMessage="1" showErrorMessage="1" sqref="AP44" xr:uid="{00000000-0002-0000-0300-000003000000}">
      <formula1>"if(R43=""料率"","""")"</formula1>
    </dataValidation>
    <dataValidation type="list" showInputMessage="1" showErrorMessage="1" sqref="T44" xr:uid="{00000000-0002-0000-0300-000004000000}">
      <formula1>"積算,料率,"</formula1>
    </dataValidation>
    <dataValidation type="whole" allowBlank="1" showInputMessage="1" showErrorMessage="1" sqref="T28:AM33 T37:AM42" xr:uid="{00000000-0002-0000-0300-000005000000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20" max="6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194E0-321A-4D3C-ACE2-5728E2A82E5B}">
  <sheetPr>
    <tabColor theme="6" tint="0.39997558519241921"/>
  </sheetPr>
  <dimension ref="A1:DB107"/>
  <sheetViews>
    <sheetView showGridLines="0" view="pageBreakPreview" zoomScale="50" zoomScaleNormal="55" zoomScaleSheetLayoutView="50" workbookViewId="0">
      <selection activeCell="B28" sqref="B28:E30"/>
    </sheetView>
  </sheetViews>
  <sheetFormatPr defaultColWidth="9"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2"/>
      <c r="BT1" s="40"/>
      <c r="BU1" s="40"/>
      <c r="BV1" s="932"/>
      <c r="BW1" s="932"/>
    </row>
    <row r="2" spans="1:75" s="24" customFormat="1" ht="21" x14ac:dyDescent="0.15"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5" t="s">
        <v>114</v>
      </c>
      <c r="BC2" s="116"/>
      <c r="BD2" s="933">
        <f>IF(【契約①】契約内容申告書!BD2="","",【契約①】契約内容申告書!BD2)</f>
        <v>2022</v>
      </c>
      <c r="BE2" s="933"/>
      <c r="BF2" s="933"/>
      <c r="BG2" s="933"/>
      <c r="BH2" s="795" t="s">
        <v>1</v>
      </c>
      <c r="BI2" s="795"/>
      <c r="BJ2" s="804" t="str">
        <f>IF(【契約①】契約内容申告書!$BJ$2="","",【契約①】契約内容申告書!$BJ$2)</f>
        <v/>
      </c>
      <c r="BK2" s="804"/>
      <c r="BL2" s="795" t="s">
        <v>3</v>
      </c>
      <c r="BM2" s="795"/>
      <c r="BN2" s="804" t="str">
        <f>IF(【契約①】契約内容申告書!$BN$2="","",【契約①】契約内容申告書!$BN$2)</f>
        <v/>
      </c>
      <c r="BO2" s="804"/>
      <c r="BP2" s="114" t="s">
        <v>4</v>
      </c>
      <c r="BR2" s="114"/>
    </row>
    <row r="3" spans="1:75" s="24" customFormat="1" ht="21" x14ac:dyDescent="0.15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IF(【契約①】契約内容申告書!BJ3="","",【契約①】契約内容申告書!BJ3)</f>
        <v/>
      </c>
      <c r="BK3" s="916"/>
      <c r="BL3" s="916"/>
      <c r="BM3" s="916"/>
      <c r="BN3" s="916"/>
      <c r="BO3" s="916"/>
      <c r="BP3" s="916"/>
      <c r="BQ3" s="916"/>
      <c r="BR3" s="114"/>
    </row>
    <row r="4" spans="1:75" s="24" customFormat="1" ht="21" x14ac:dyDescent="0.1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H4" s="115"/>
      <c r="BI4" s="23"/>
      <c r="BJ4" s="23"/>
      <c r="BK4" s="24" t="s">
        <v>6</v>
      </c>
      <c r="BL4" s="804">
        <v>2</v>
      </c>
      <c r="BM4" s="804"/>
      <c r="BN4" s="108" t="s">
        <v>7</v>
      </c>
      <c r="BO4" s="804" t="str">
        <f>IF(J15="","",J15)</f>
        <v>　</v>
      </c>
      <c r="BP4" s="804"/>
      <c r="BQ4" s="24" t="s">
        <v>8</v>
      </c>
      <c r="BR4" s="114"/>
    </row>
    <row r="5" spans="1:75" s="45" customFormat="1" ht="66.75" customHeight="1" x14ac:dyDescent="0.15">
      <c r="B5" s="805" t="s">
        <v>0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5"/>
    </row>
    <row r="7" spans="1:75" s="52" customFormat="1" ht="24" x14ac:dyDescent="0.15">
      <c r="B7" s="806" t="s">
        <v>103</v>
      </c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1:75" s="55" customFormat="1" ht="17.25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1:75" s="55" customFormat="1" ht="17.25" x14ac:dyDescent="0.15">
      <c r="A9" s="30"/>
      <c r="B9" s="324" t="s">
        <v>9</v>
      </c>
      <c r="C9" s="324"/>
      <c r="D9" s="324"/>
      <c r="E9" s="324"/>
      <c r="F9" s="324"/>
      <c r="G9" s="324"/>
      <c r="H9" s="324"/>
      <c r="I9" s="324"/>
      <c r="J9" s="934" t="str">
        <f>IF(【契約①】契約内容申告書!$J$9="","",【契約①】契約内容申告書!$J$9)</f>
        <v>　</v>
      </c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6"/>
    </row>
    <row r="10" spans="1:75" s="55" customFormat="1" ht="17.25" x14ac:dyDescent="0.15">
      <c r="B10" s="324"/>
      <c r="C10" s="324"/>
      <c r="D10" s="324"/>
      <c r="E10" s="324"/>
      <c r="F10" s="324"/>
      <c r="G10" s="324"/>
      <c r="H10" s="324"/>
      <c r="I10" s="324"/>
      <c r="J10" s="937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938"/>
      <c r="X10" s="938"/>
      <c r="Y10" s="938"/>
      <c r="Z10" s="938"/>
      <c r="AA10" s="938"/>
      <c r="AB10" s="938"/>
      <c r="AC10" s="938"/>
      <c r="AD10" s="938"/>
      <c r="AE10" s="938"/>
      <c r="AF10" s="938"/>
      <c r="AG10" s="938"/>
      <c r="AH10" s="938"/>
      <c r="AI10" s="939"/>
    </row>
    <row r="11" spans="1:75" ht="17.25" x14ac:dyDescent="0.15">
      <c r="B11" s="324" t="s">
        <v>11</v>
      </c>
      <c r="C11" s="324"/>
      <c r="D11" s="324"/>
      <c r="E11" s="324"/>
      <c r="F11" s="324"/>
      <c r="G11" s="324"/>
      <c r="H11" s="324"/>
      <c r="I11" s="324"/>
      <c r="J11" s="934" t="str">
        <f>IF(【契約①】契約内容申告書!$J$11="","",【契約①】契約内容申告書!$J$11)</f>
        <v>　</v>
      </c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6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8"/>
    </row>
    <row r="12" spans="1:75" ht="17.25" x14ac:dyDescent="0.15">
      <c r="B12" s="324"/>
      <c r="C12" s="324"/>
      <c r="D12" s="324"/>
      <c r="E12" s="324"/>
      <c r="F12" s="324"/>
      <c r="G12" s="324"/>
      <c r="H12" s="324"/>
      <c r="I12" s="324"/>
      <c r="J12" s="937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8"/>
    </row>
    <row r="13" spans="1:75" ht="17.25" x14ac:dyDescent="0.15">
      <c r="B13" s="324" t="s">
        <v>13</v>
      </c>
      <c r="C13" s="324"/>
      <c r="D13" s="324"/>
      <c r="E13" s="324"/>
      <c r="F13" s="324"/>
      <c r="G13" s="324"/>
      <c r="H13" s="324"/>
      <c r="I13" s="324"/>
      <c r="J13" s="934" t="str">
        <f>IF(【契約①】契約内容申告書!$J$13="","",【契約①】契約内容申告書!$J$13)</f>
        <v>　</v>
      </c>
      <c r="K13" s="935"/>
      <c r="L13" s="935"/>
      <c r="M13" s="935"/>
      <c r="N13" s="935"/>
      <c r="O13" s="935"/>
      <c r="P13" s="935"/>
      <c r="Q13" s="935"/>
      <c r="R13" s="935"/>
      <c r="S13" s="935"/>
      <c r="T13" s="935"/>
      <c r="U13" s="935"/>
      <c r="V13" s="935"/>
      <c r="W13" s="935"/>
      <c r="X13" s="935"/>
      <c r="Y13" s="935"/>
      <c r="Z13" s="935"/>
      <c r="AA13" s="935"/>
      <c r="AB13" s="935"/>
      <c r="AC13" s="935"/>
      <c r="AD13" s="935"/>
      <c r="AE13" s="935"/>
      <c r="AF13" s="935"/>
      <c r="AG13" s="935"/>
      <c r="AH13" s="935"/>
      <c r="AI13" s="936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324"/>
      <c r="C14" s="324"/>
      <c r="D14" s="324"/>
      <c r="E14" s="324"/>
      <c r="F14" s="324"/>
      <c r="G14" s="324"/>
      <c r="H14" s="324"/>
      <c r="I14" s="324"/>
      <c r="J14" s="937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938"/>
      <c r="Z14" s="938"/>
      <c r="AA14" s="938"/>
      <c r="AB14" s="938"/>
      <c r="AC14" s="938"/>
      <c r="AD14" s="938"/>
      <c r="AE14" s="938"/>
      <c r="AF14" s="938"/>
      <c r="AG14" s="938"/>
      <c r="AH14" s="938"/>
      <c r="AI14" s="939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34" t="str">
        <f>IF(【契約①】契約内容申告書!$J$15="","",【契約①】契約内容申告書!$J$15)</f>
        <v>　</v>
      </c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935"/>
      <c r="AG15" s="935"/>
      <c r="AH15" s="935"/>
      <c r="AI15" s="936"/>
      <c r="AM15" s="30"/>
      <c r="AN15" s="30"/>
      <c r="AO15" s="30"/>
      <c r="AP15" s="30"/>
    </row>
    <row r="16" spans="1:75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37"/>
      <c r="K16" s="938"/>
      <c r="L16" s="938"/>
      <c r="M16" s="938"/>
      <c r="N16" s="938"/>
      <c r="O16" s="938"/>
      <c r="P16" s="938"/>
      <c r="Q16" s="938"/>
      <c r="R16" s="938"/>
      <c r="S16" s="938"/>
      <c r="T16" s="938"/>
      <c r="U16" s="938"/>
      <c r="V16" s="938"/>
      <c r="W16" s="938"/>
      <c r="X16" s="938"/>
      <c r="Y16" s="938"/>
      <c r="Z16" s="938"/>
      <c r="AA16" s="938"/>
      <c r="AB16" s="938"/>
      <c r="AC16" s="938"/>
      <c r="AD16" s="938"/>
      <c r="AE16" s="938"/>
      <c r="AF16" s="938"/>
      <c r="AG16" s="938"/>
      <c r="AH16" s="938"/>
      <c r="AI16" s="939"/>
      <c r="AM16" s="30"/>
      <c r="AN16" s="30"/>
      <c r="AO16" s="30"/>
      <c r="AP16" s="30"/>
      <c r="BR16" s="30"/>
    </row>
    <row r="17" spans="1:106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820">
        <v>2</v>
      </c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2"/>
      <c r="AJ17" s="55"/>
      <c r="AK17" s="55"/>
      <c r="AL17" s="55"/>
      <c r="AM17" s="55"/>
      <c r="AN17" s="55"/>
      <c r="AO17" s="55"/>
      <c r="AP17" s="55"/>
    </row>
    <row r="18" spans="1:106" ht="18.399999999999999" customHeight="1" x14ac:dyDescent="0.15">
      <c r="B18" s="245"/>
      <c r="C18" s="246"/>
      <c r="D18" s="246"/>
      <c r="E18" s="246"/>
      <c r="F18" s="246"/>
      <c r="G18" s="246"/>
      <c r="H18" s="246"/>
      <c r="I18" s="247"/>
      <c r="J18" s="823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4"/>
      <c r="AG18" s="824"/>
      <c r="AH18" s="824"/>
      <c r="AI18" s="825"/>
      <c r="AJ18" s="55"/>
      <c r="AK18" s="55"/>
      <c r="AL18" s="55"/>
      <c r="AM18" s="55"/>
      <c r="AN18" s="55"/>
      <c r="AO18" s="55"/>
      <c r="AP18" s="55"/>
      <c r="BS18" s="940" t="str">
        <f>IF(P31&lt;W28,"※1 リース契約期間が最長処分制限期間より短い年数となっています。入力内容に誤りがないか確認願います。","")</f>
        <v/>
      </c>
      <c r="BT18" s="940"/>
      <c r="BU18" s="940"/>
      <c r="BV18" s="940"/>
      <c r="BW18" s="940"/>
      <c r="BX18" s="940"/>
      <c r="BY18" s="940"/>
      <c r="BZ18" s="940"/>
      <c r="CA18" s="940"/>
      <c r="CB18" s="940"/>
      <c r="CC18" s="940"/>
      <c r="CD18" s="940"/>
      <c r="CE18" s="940"/>
      <c r="CF18" s="940"/>
      <c r="CG18" s="517"/>
      <c r="CH18" s="517"/>
      <c r="CI18" s="517"/>
      <c r="CJ18" s="517"/>
      <c r="CK18" s="517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</row>
    <row r="19" spans="1:106" s="18" customFormat="1" ht="18.399999999999999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19"/>
      <c r="AN19" s="119"/>
      <c r="AO19" s="119"/>
      <c r="AP19" s="119"/>
      <c r="BS19" s="940"/>
      <c r="BT19" s="940"/>
      <c r="BU19" s="940"/>
      <c r="BV19" s="940"/>
      <c r="BW19" s="940"/>
      <c r="BX19" s="940"/>
      <c r="BY19" s="940"/>
      <c r="BZ19" s="940"/>
      <c r="CA19" s="940"/>
      <c r="CB19" s="940"/>
      <c r="CC19" s="940"/>
      <c r="CD19" s="940"/>
      <c r="CE19" s="940"/>
      <c r="CF19" s="940"/>
      <c r="CG19" s="517"/>
      <c r="CH19" s="517"/>
      <c r="CI19" s="517"/>
      <c r="CJ19" s="517"/>
      <c r="CK19" s="517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40"/>
      <c r="BT20" s="940"/>
      <c r="BU20" s="940"/>
      <c r="BV20" s="940"/>
      <c r="BW20" s="940"/>
      <c r="BX20" s="940"/>
      <c r="BY20" s="940"/>
      <c r="BZ20" s="940"/>
      <c r="CA20" s="940"/>
      <c r="CB20" s="940"/>
      <c r="CC20" s="940"/>
      <c r="CD20" s="940"/>
      <c r="CE20" s="940"/>
      <c r="CF20" s="940"/>
      <c r="CG20" s="517"/>
      <c r="CH20" s="517"/>
      <c r="CI20" s="517"/>
      <c r="CJ20" s="517"/>
      <c r="CK20" s="517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</row>
    <row r="21" spans="1:106" ht="11.25" customHeight="1" x14ac:dyDescent="0.15">
      <c r="B21" s="239" t="s">
        <v>17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  <c r="BS21" s="940"/>
      <c r="BT21" s="940"/>
      <c r="BU21" s="940"/>
      <c r="BV21" s="940"/>
      <c r="BW21" s="940"/>
      <c r="BX21" s="940"/>
      <c r="BY21" s="940"/>
      <c r="BZ21" s="940"/>
      <c r="CA21" s="940"/>
      <c r="CB21" s="940"/>
      <c r="CC21" s="940"/>
      <c r="CD21" s="940"/>
      <c r="CE21" s="940"/>
      <c r="CF21" s="94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</row>
    <row r="22" spans="1:106" ht="11.25" customHeight="1" x14ac:dyDescent="0.15"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4"/>
      <c r="BS22" s="941" t="str">
        <f>IF(AND(I28&gt;0,OR(AH28="",AH31="")),"※2 再リース契約を行う旨の記載がある場合は、その内容が確認できる証憑書類名と記載箇所を申告してください。","")</f>
        <v/>
      </c>
      <c r="BT22" s="941"/>
      <c r="BU22" s="941"/>
      <c r="BV22" s="941"/>
      <c r="BW22" s="941"/>
      <c r="BX22" s="941"/>
      <c r="BY22" s="941"/>
      <c r="BZ22" s="941"/>
      <c r="CA22" s="941"/>
      <c r="CB22" s="941"/>
      <c r="CC22" s="941"/>
      <c r="CD22" s="941"/>
      <c r="CE22" s="941"/>
      <c r="CF22" s="941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</row>
    <row r="23" spans="1:106" ht="11.2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  <c r="BS23" s="941"/>
      <c r="BT23" s="941"/>
      <c r="BU23" s="941"/>
      <c r="BV23" s="941"/>
      <c r="BW23" s="941"/>
      <c r="BX23" s="941"/>
      <c r="BY23" s="941"/>
      <c r="BZ23" s="941"/>
      <c r="CA23" s="941"/>
      <c r="CB23" s="941"/>
      <c r="CC23" s="941"/>
      <c r="CD23" s="941"/>
      <c r="CE23" s="941"/>
      <c r="CF23" s="941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</row>
    <row r="24" spans="1:106" ht="15" customHeight="1" x14ac:dyDescent="0.15">
      <c r="A24" s="18"/>
      <c r="B24" s="329" t="s">
        <v>97</v>
      </c>
      <c r="C24" s="329"/>
      <c r="D24" s="329"/>
      <c r="E24" s="329"/>
      <c r="F24" s="329"/>
      <c r="G24" s="329"/>
      <c r="H24" s="329"/>
      <c r="I24" s="331" t="s">
        <v>98</v>
      </c>
      <c r="J24" s="331"/>
      <c r="K24" s="331"/>
      <c r="L24" s="331"/>
      <c r="M24" s="331"/>
      <c r="N24" s="331"/>
      <c r="O24" s="331"/>
      <c r="P24" s="331" t="s">
        <v>20</v>
      </c>
      <c r="Q24" s="331"/>
      <c r="R24" s="331"/>
      <c r="S24" s="331"/>
      <c r="T24" s="331"/>
      <c r="U24" s="331"/>
      <c r="V24" s="331"/>
      <c r="W24" s="333" t="s">
        <v>99</v>
      </c>
      <c r="X24" s="334"/>
      <c r="Y24" s="334"/>
      <c r="Z24" s="334"/>
      <c r="AA24" s="334"/>
      <c r="AB24" s="334"/>
      <c r="AC24" s="335"/>
      <c r="AD24" s="342" t="s">
        <v>21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4"/>
      <c r="AU24" s="333" t="s">
        <v>120</v>
      </c>
      <c r="AV24" s="334"/>
      <c r="AW24" s="334"/>
      <c r="AX24" s="334"/>
      <c r="AY24" s="334"/>
      <c r="AZ24" s="798"/>
      <c r="BA24" s="798"/>
      <c r="BB24" s="799"/>
      <c r="BC24" s="333" t="s">
        <v>22</v>
      </c>
      <c r="BD24" s="334"/>
      <c r="BE24" s="334"/>
      <c r="BF24" s="334"/>
      <c r="BG24" s="334"/>
      <c r="BH24" s="798"/>
      <c r="BI24" s="798"/>
      <c r="BJ24" s="799"/>
      <c r="BK24" s="333" t="s">
        <v>23</v>
      </c>
      <c r="BL24" s="334"/>
      <c r="BM24" s="334"/>
      <c r="BN24" s="334"/>
      <c r="BO24" s="334"/>
      <c r="BP24" s="798"/>
      <c r="BQ24" s="799"/>
      <c r="BS24" s="941"/>
      <c r="BT24" s="941"/>
      <c r="BU24" s="941"/>
      <c r="BV24" s="941"/>
      <c r="BW24" s="941"/>
      <c r="BX24" s="941"/>
      <c r="BY24" s="941"/>
      <c r="BZ24" s="941"/>
      <c r="CA24" s="941"/>
      <c r="CB24" s="941"/>
      <c r="CC24" s="941"/>
      <c r="CD24" s="941"/>
      <c r="CE24" s="941"/>
      <c r="CF24" s="941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</row>
    <row r="25" spans="1:106" ht="15" customHeight="1" x14ac:dyDescent="0.15">
      <c r="B25" s="329"/>
      <c r="C25" s="329"/>
      <c r="D25" s="329"/>
      <c r="E25" s="329"/>
      <c r="F25" s="329"/>
      <c r="G25" s="329"/>
      <c r="H25" s="329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6"/>
      <c r="X25" s="337"/>
      <c r="Y25" s="337"/>
      <c r="Z25" s="337"/>
      <c r="AA25" s="337"/>
      <c r="AB25" s="337"/>
      <c r="AC25" s="338"/>
      <c r="AD25" s="345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7"/>
      <c r="AU25" s="336"/>
      <c r="AV25" s="337"/>
      <c r="AW25" s="337"/>
      <c r="AX25" s="337"/>
      <c r="AY25" s="337"/>
      <c r="AZ25" s="800"/>
      <c r="BA25" s="800"/>
      <c r="BB25" s="801"/>
      <c r="BC25" s="336"/>
      <c r="BD25" s="337"/>
      <c r="BE25" s="337"/>
      <c r="BF25" s="337"/>
      <c r="BG25" s="337"/>
      <c r="BH25" s="800"/>
      <c r="BI25" s="800"/>
      <c r="BJ25" s="801"/>
      <c r="BK25" s="336"/>
      <c r="BL25" s="337"/>
      <c r="BM25" s="337"/>
      <c r="BN25" s="337"/>
      <c r="BO25" s="337"/>
      <c r="BP25" s="800"/>
      <c r="BQ25" s="801"/>
      <c r="BR25" s="12"/>
      <c r="BS25" s="941"/>
      <c r="BT25" s="941"/>
      <c r="BU25" s="941"/>
      <c r="BV25" s="941"/>
      <c r="BW25" s="941"/>
      <c r="BX25" s="941"/>
      <c r="BY25" s="941"/>
      <c r="BZ25" s="941"/>
      <c r="CA25" s="941"/>
      <c r="CB25" s="941"/>
      <c r="CC25" s="941"/>
      <c r="CD25" s="941"/>
      <c r="CE25" s="941"/>
      <c r="CF25" s="941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DB25" s="12"/>
    </row>
    <row r="26" spans="1:106" ht="15" customHeight="1" x14ac:dyDescent="0.15">
      <c r="B26" s="329"/>
      <c r="C26" s="329"/>
      <c r="D26" s="329"/>
      <c r="E26" s="329"/>
      <c r="F26" s="329"/>
      <c r="G26" s="329"/>
      <c r="H26" s="329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6"/>
      <c r="X26" s="337"/>
      <c r="Y26" s="337"/>
      <c r="Z26" s="337"/>
      <c r="AA26" s="337"/>
      <c r="AB26" s="337"/>
      <c r="AC26" s="338"/>
      <c r="AD26" s="345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7"/>
      <c r="AU26" s="336"/>
      <c r="AV26" s="337"/>
      <c r="AW26" s="337"/>
      <c r="AX26" s="337"/>
      <c r="AY26" s="337"/>
      <c r="AZ26" s="800"/>
      <c r="BA26" s="800"/>
      <c r="BB26" s="801"/>
      <c r="BC26" s="336"/>
      <c r="BD26" s="337"/>
      <c r="BE26" s="337"/>
      <c r="BF26" s="337"/>
      <c r="BG26" s="337"/>
      <c r="BH26" s="800"/>
      <c r="BI26" s="800"/>
      <c r="BJ26" s="801"/>
      <c r="BK26" s="336"/>
      <c r="BL26" s="337"/>
      <c r="BM26" s="337"/>
      <c r="BN26" s="337"/>
      <c r="BO26" s="337"/>
      <c r="BP26" s="800"/>
      <c r="BQ26" s="801"/>
      <c r="BS26" s="942" t="str">
        <f>IF(AU28="有","※初回リース終了時に残価が【有】契約は申請できません。","")</f>
        <v/>
      </c>
      <c r="BT26" s="942"/>
      <c r="BU26" s="942"/>
      <c r="BV26" s="942"/>
      <c r="BW26" s="942"/>
      <c r="BX26" s="942"/>
      <c r="BY26" s="942"/>
      <c r="BZ26" s="942"/>
      <c r="CA26" s="942"/>
      <c r="CB26" s="942"/>
      <c r="CC26" s="942"/>
      <c r="CD26" s="942"/>
      <c r="CE26" s="942"/>
      <c r="CF26" s="942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DB26" s="12"/>
    </row>
    <row r="27" spans="1:106" ht="15" customHeight="1" x14ac:dyDescent="0.15">
      <c r="B27" s="330"/>
      <c r="C27" s="330"/>
      <c r="D27" s="330"/>
      <c r="E27" s="330"/>
      <c r="F27" s="330"/>
      <c r="G27" s="330"/>
      <c r="H27" s="330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9"/>
      <c r="X27" s="340"/>
      <c r="Y27" s="340"/>
      <c r="Z27" s="340"/>
      <c r="AA27" s="340"/>
      <c r="AB27" s="340"/>
      <c r="AC27" s="341"/>
      <c r="AD27" s="348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50"/>
      <c r="AU27" s="339"/>
      <c r="AV27" s="340"/>
      <c r="AW27" s="340"/>
      <c r="AX27" s="340"/>
      <c r="AY27" s="340"/>
      <c r="AZ27" s="802"/>
      <c r="BA27" s="802"/>
      <c r="BB27" s="803"/>
      <c r="BC27" s="339"/>
      <c r="BD27" s="340"/>
      <c r="BE27" s="340"/>
      <c r="BF27" s="340"/>
      <c r="BG27" s="340"/>
      <c r="BH27" s="802"/>
      <c r="BI27" s="802"/>
      <c r="BJ27" s="803"/>
      <c r="BK27" s="339"/>
      <c r="BL27" s="340"/>
      <c r="BM27" s="340"/>
      <c r="BN27" s="340"/>
      <c r="BO27" s="340"/>
      <c r="BP27" s="802"/>
      <c r="BQ27" s="803"/>
      <c r="BS27" s="942"/>
      <c r="BT27" s="942"/>
      <c r="BU27" s="942"/>
      <c r="BV27" s="942"/>
      <c r="BW27" s="942"/>
      <c r="BX27" s="942"/>
      <c r="BY27" s="942"/>
      <c r="BZ27" s="942"/>
      <c r="CA27" s="942"/>
      <c r="CB27" s="942"/>
      <c r="CC27" s="942"/>
      <c r="CD27" s="942"/>
      <c r="CE27" s="942"/>
      <c r="CF27" s="942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DB27" s="13"/>
    </row>
    <row r="28" spans="1:106" ht="15.75" customHeight="1" x14ac:dyDescent="0.15">
      <c r="B28" s="769"/>
      <c r="C28" s="769"/>
      <c r="D28" s="769"/>
      <c r="E28" s="770"/>
      <c r="F28" s="367" t="s">
        <v>24</v>
      </c>
      <c r="G28" s="367"/>
      <c r="H28" s="368"/>
      <c r="I28" s="769"/>
      <c r="J28" s="769"/>
      <c r="K28" s="769"/>
      <c r="L28" s="770"/>
      <c r="M28" s="367" t="s">
        <v>24</v>
      </c>
      <c r="N28" s="367"/>
      <c r="O28" s="368"/>
      <c r="P28" s="771" t="str">
        <f>IF(B28="","",B28+I28)</f>
        <v/>
      </c>
      <c r="Q28" s="771"/>
      <c r="R28" s="771"/>
      <c r="S28" s="772"/>
      <c r="T28" s="269" t="s">
        <v>24</v>
      </c>
      <c r="U28" s="269"/>
      <c r="V28" s="270"/>
      <c r="W28" s="814"/>
      <c r="X28" s="815"/>
      <c r="Y28" s="815"/>
      <c r="Z28" s="815"/>
      <c r="AA28" s="359" t="s">
        <v>1</v>
      </c>
      <c r="AB28" s="359"/>
      <c r="AC28" s="360"/>
      <c r="AD28" s="273" t="s">
        <v>25</v>
      </c>
      <c r="AE28" s="274"/>
      <c r="AF28" s="274"/>
      <c r="AG28" s="275"/>
      <c r="AH28" s="774"/>
      <c r="AI28" s="775"/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776"/>
      <c r="AU28" s="842"/>
      <c r="AV28" s="843"/>
      <c r="AW28" s="843"/>
      <c r="AX28" s="843"/>
      <c r="AY28" s="843"/>
      <c r="AZ28" s="835"/>
      <c r="BA28" s="835"/>
      <c r="BB28" s="836"/>
      <c r="BC28" s="829"/>
      <c r="BD28" s="830"/>
      <c r="BE28" s="830"/>
      <c r="BF28" s="830"/>
      <c r="BG28" s="830"/>
      <c r="BH28" s="835"/>
      <c r="BI28" s="835"/>
      <c r="BJ28" s="836"/>
      <c r="BK28" s="829"/>
      <c r="BL28" s="830"/>
      <c r="BM28" s="830"/>
      <c r="BN28" s="830"/>
      <c r="BO28" s="830"/>
      <c r="BP28" s="835"/>
      <c r="BQ28" s="836"/>
      <c r="BR28" s="23" t="str">
        <f>IF(BS18="","","※1")</f>
        <v/>
      </c>
      <c r="BS28" s="943" t="str">
        <f>IF(BC28="該当する","※割賦契約に【該当する】契約は申請できません。","")</f>
        <v/>
      </c>
      <c r="BT28" s="943"/>
      <c r="BU28" s="943"/>
      <c r="BV28" s="943"/>
      <c r="BW28" s="943"/>
      <c r="BX28" s="943"/>
      <c r="BY28" s="943"/>
      <c r="BZ28" s="943"/>
      <c r="CA28" s="943"/>
      <c r="CB28" s="943"/>
      <c r="CC28" s="943"/>
      <c r="CD28" s="943"/>
      <c r="CE28" s="943"/>
      <c r="CF28" s="943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DB28" s="13"/>
    </row>
    <row r="29" spans="1:106" ht="15.75" customHeight="1" x14ac:dyDescent="0.15">
      <c r="B29" s="769"/>
      <c r="C29" s="769"/>
      <c r="D29" s="769"/>
      <c r="E29" s="770"/>
      <c r="F29" s="184"/>
      <c r="G29" s="184"/>
      <c r="H29" s="369"/>
      <c r="I29" s="769"/>
      <c r="J29" s="769"/>
      <c r="K29" s="769"/>
      <c r="L29" s="770"/>
      <c r="M29" s="184"/>
      <c r="N29" s="184"/>
      <c r="O29" s="369"/>
      <c r="P29" s="771"/>
      <c r="Q29" s="771"/>
      <c r="R29" s="771"/>
      <c r="S29" s="772"/>
      <c r="T29" s="271"/>
      <c r="U29" s="271"/>
      <c r="V29" s="272"/>
      <c r="W29" s="816"/>
      <c r="X29" s="817"/>
      <c r="Y29" s="817"/>
      <c r="Z29" s="817"/>
      <c r="AA29" s="361"/>
      <c r="AB29" s="361"/>
      <c r="AC29" s="362"/>
      <c r="AD29" s="276"/>
      <c r="AE29" s="277"/>
      <c r="AF29" s="277"/>
      <c r="AG29" s="278"/>
      <c r="AH29" s="777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9"/>
      <c r="AU29" s="842"/>
      <c r="AV29" s="843"/>
      <c r="AW29" s="843"/>
      <c r="AX29" s="843"/>
      <c r="AY29" s="843"/>
      <c r="AZ29" s="835"/>
      <c r="BA29" s="835"/>
      <c r="BB29" s="836"/>
      <c r="BC29" s="829"/>
      <c r="BD29" s="830"/>
      <c r="BE29" s="830"/>
      <c r="BF29" s="830"/>
      <c r="BG29" s="830"/>
      <c r="BH29" s="835"/>
      <c r="BI29" s="835"/>
      <c r="BJ29" s="836"/>
      <c r="BK29" s="829"/>
      <c r="BL29" s="830"/>
      <c r="BM29" s="830"/>
      <c r="BN29" s="830"/>
      <c r="BO29" s="830"/>
      <c r="BP29" s="835"/>
      <c r="BQ29" s="836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DB29" s="13"/>
    </row>
    <row r="30" spans="1:106" ht="15.75" customHeight="1" x14ac:dyDescent="0.15">
      <c r="B30" s="769"/>
      <c r="C30" s="769"/>
      <c r="D30" s="769"/>
      <c r="E30" s="770"/>
      <c r="F30" s="370"/>
      <c r="G30" s="370"/>
      <c r="H30" s="371"/>
      <c r="I30" s="769"/>
      <c r="J30" s="769"/>
      <c r="K30" s="769"/>
      <c r="L30" s="770"/>
      <c r="M30" s="370"/>
      <c r="N30" s="370"/>
      <c r="O30" s="371"/>
      <c r="P30" s="773"/>
      <c r="Q30" s="773"/>
      <c r="R30" s="773"/>
      <c r="S30" s="306"/>
      <c r="T30" s="271"/>
      <c r="U30" s="271"/>
      <c r="V30" s="272"/>
      <c r="W30" s="818"/>
      <c r="X30" s="819"/>
      <c r="Y30" s="819"/>
      <c r="Z30" s="819"/>
      <c r="AA30" s="363"/>
      <c r="AB30" s="363"/>
      <c r="AC30" s="364"/>
      <c r="AD30" s="279"/>
      <c r="AE30" s="280"/>
      <c r="AF30" s="280"/>
      <c r="AG30" s="281"/>
      <c r="AH30" s="780"/>
      <c r="AI30" s="781"/>
      <c r="AJ30" s="781"/>
      <c r="AK30" s="781"/>
      <c r="AL30" s="781"/>
      <c r="AM30" s="781"/>
      <c r="AN30" s="781"/>
      <c r="AO30" s="781"/>
      <c r="AP30" s="781"/>
      <c r="AQ30" s="781"/>
      <c r="AR30" s="781"/>
      <c r="AS30" s="781"/>
      <c r="AT30" s="782"/>
      <c r="AU30" s="842"/>
      <c r="AV30" s="843"/>
      <c r="AW30" s="843"/>
      <c r="AX30" s="843"/>
      <c r="AY30" s="843"/>
      <c r="AZ30" s="835"/>
      <c r="BA30" s="835"/>
      <c r="BB30" s="836"/>
      <c r="BC30" s="829"/>
      <c r="BD30" s="830"/>
      <c r="BE30" s="830"/>
      <c r="BF30" s="830"/>
      <c r="BG30" s="830"/>
      <c r="BH30" s="835"/>
      <c r="BI30" s="835"/>
      <c r="BJ30" s="836"/>
      <c r="BK30" s="829"/>
      <c r="BL30" s="830"/>
      <c r="BM30" s="830"/>
      <c r="BN30" s="830"/>
      <c r="BO30" s="830"/>
      <c r="BP30" s="835"/>
      <c r="BQ30" s="836"/>
      <c r="BR30" s="23" t="str">
        <f>IF(BS22="","","※2")</f>
        <v/>
      </c>
      <c r="BS30" s="944" t="str">
        <f>IF(BK28="該当する","※所有権移転付リースに【該当する】契約は申請できません。","")</f>
        <v/>
      </c>
      <c r="BT30" s="944"/>
      <c r="BU30" s="944"/>
      <c r="BV30" s="944"/>
      <c r="BW30" s="944"/>
      <c r="BX30" s="944"/>
      <c r="BY30" s="944"/>
      <c r="BZ30" s="944"/>
      <c r="CA30" s="944"/>
      <c r="CB30" s="944"/>
      <c r="CC30" s="944"/>
      <c r="CD30" s="944"/>
      <c r="CE30" s="944"/>
      <c r="CF30" s="944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DB30" s="13"/>
    </row>
    <row r="31" spans="1:106" ht="15.75" customHeight="1" x14ac:dyDescent="0.15">
      <c r="B31" s="306" t="str">
        <f>IF(B28="","",ROUNDDOWN(B28/12,0))</f>
        <v/>
      </c>
      <c r="C31" s="307"/>
      <c r="D31" s="307"/>
      <c r="E31" s="307"/>
      <c r="F31" s="269" t="s">
        <v>1</v>
      </c>
      <c r="G31" s="269"/>
      <c r="H31" s="270"/>
      <c r="I31" s="307" t="str">
        <f>IF(I28="","",ROUNDDOWN(I28/12,0))</f>
        <v/>
      </c>
      <c r="J31" s="307"/>
      <c r="K31" s="307"/>
      <c r="L31" s="307"/>
      <c r="M31" s="269" t="s">
        <v>1</v>
      </c>
      <c r="N31" s="269"/>
      <c r="O31" s="269"/>
      <c r="P31" s="306" t="str">
        <f>IF(P28="","",ROUNDDOWN(P28/12,0))</f>
        <v/>
      </c>
      <c r="Q31" s="307"/>
      <c r="R31" s="307"/>
      <c r="S31" s="307"/>
      <c r="T31" s="269" t="s">
        <v>1</v>
      </c>
      <c r="U31" s="269"/>
      <c r="V31" s="270"/>
      <c r="W31" s="282"/>
      <c r="X31" s="283"/>
      <c r="Y31" s="283"/>
      <c r="Z31" s="283"/>
      <c r="AA31" s="283"/>
      <c r="AB31" s="283"/>
      <c r="AC31" s="284"/>
      <c r="AD31" s="291" t="s">
        <v>27</v>
      </c>
      <c r="AE31" s="292"/>
      <c r="AF31" s="292"/>
      <c r="AG31" s="293"/>
      <c r="AH31" s="783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5"/>
      <c r="AU31" s="842"/>
      <c r="AV31" s="843"/>
      <c r="AW31" s="843"/>
      <c r="AX31" s="843"/>
      <c r="AY31" s="843"/>
      <c r="AZ31" s="835"/>
      <c r="BA31" s="835"/>
      <c r="BB31" s="836"/>
      <c r="BC31" s="829"/>
      <c r="BD31" s="830"/>
      <c r="BE31" s="830"/>
      <c r="BF31" s="830"/>
      <c r="BG31" s="830"/>
      <c r="BH31" s="835"/>
      <c r="BI31" s="835"/>
      <c r="BJ31" s="836"/>
      <c r="BK31" s="829"/>
      <c r="BL31" s="830"/>
      <c r="BM31" s="830"/>
      <c r="BN31" s="830"/>
      <c r="BO31" s="830"/>
      <c r="BP31" s="835"/>
      <c r="BQ31" s="836"/>
      <c r="BS31" s="944"/>
      <c r="BT31" s="944"/>
      <c r="BU31" s="944"/>
      <c r="BV31" s="944"/>
      <c r="BW31" s="944"/>
      <c r="BX31" s="944"/>
      <c r="BY31" s="944"/>
      <c r="BZ31" s="944"/>
      <c r="CA31" s="944"/>
      <c r="CB31" s="944"/>
      <c r="CC31" s="944"/>
      <c r="CD31" s="944"/>
      <c r="CE31" s="944"/>
      <c r="CF31" s="944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DB31" s="14"/>
    </row>
    <row r="32" spans="1:106" ht="15.75" customHeight="1" x14ac:dyDescent="0.15">
      <c r="B32" s="308"/>
      <c r="C32" s="309"/>
      <c r="D32" s="309"/>
      <c r="E32" s="309"/>
      <c r="F32" s="271"/>
      <c r="G32" s="271"/>
      <c r="H32" s="272"/>
      <c r="I32" s="309"/>
      <c r="J32" s="309"/>
      <c r="K32" s="309"/>
      <c r="L32" s="309"/>
      <c r="M32" s="271"/>
      <c r="N32" s="271"/>
      <c r="O32" s="271"/>
      <c r="P32" s="308"/>
      <c r="Q32" s="309"/>
      <c r="R32" s="309"/>
      <c r="S32" s="309"/>
      <c r="T32" s="271"/>
      <c r="U32" s="271"/>
      <c r="V32" s="272"/>
      <c r="W32" s="285"/>
      <c r="X32" s="286"/>
      <c r="Y32" s="286"/>
      <c r="Z32" s="286"/>
      <c r="AA32" s="286"/>
      <c r="AB32" s="286"/>
      <c r="AC32" s="287"/>
      <c r="AD32" s="276"/>
      <c r="AE32" s="277"/>
      <c r="AF32" s="277"/>
      <c r="AG32" s="278"/>
      <c r="AH32" s="777"/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  <c r="AT32" s="779"/>
      <c r="AU32" s="842"/>
      <c r="AV32" s="843"/>
      <c r="AW32" s="843"/>
      <c r="AX32" s="843"/>
      <c r="AY32" s="843"/>
      <c r="AZ32" s="835"/>
      <c r="BA32" s="835"/>
      <c r="BB32" s="836"/>
      <c r="BC32" s="829"/>
      <c r="BD32" s="830"/>
      <c r="BE32" s="830"/>
      <c r="BF32" s="830"/>
      <c r="BG32" s="830"/>
      <c r="BH32" s="835"/>
      <c r="BI32" s="835"/>
      <c r="BJ32" s="836"/>
      <c r="BK32" s="829"/>
      <c r="BL32" s="830"/>
      <c r="BM32" s="830"/>
      <c r="BN32" s="830"/>
      <c r="BO32" s="830"/>
      <c r="BP32" s="835"/>
      <c r="BQ32" s="836"/>
      <c r="BS32" s="943"/>
      <c r="BT32" s="943"/>
      <c r="BU32" s="943"/>
      <c r="BV32" s="943"/>
      <c r="BW32" s="943"/>
      <c r="BX32" s="943"/>
      <c r="BY32" s="943"/>
      <c r="BZ32" s="943"/>
      <c r="CA32" s="943"/>
      <c r="CB32" s="943"/>
      <c r="CC32" s="943"/>
      <c r="CD32" s="943"/>
      <c r="CE32" s="943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3"/>
      <c r="DB32" s="14"/>
    </row>
    <row r="33" spans="1:106" ht="33.75" customHeight="1" x14ac:dyDescent="0.15">
      <c r="B33" s="310"/>
      <c r="C33" s="311"/>
      <c r="D33" s="311"/>
      <c r="E33" s="311"/>
      <c r="F33" s="312"/>
      <c r="G33" s="312"/>
      <c r="H33" s="313"/>
      <c r="I33" s="311"/>
      <c r="J33" s="311"/>
      <c r="K33" s="311"/>
      <c r="L33" s="311"/>
      <c r="M33" s="312"/>
      <c r="N33" s="312"/>
      <c r="O33" s="312"/>
      <c r="P33" s="310"/>
      <c r="Q33" s="311"/>
      <c r="R33" s="311"/>
      <c r="S33" s="311"/>
      <c r="T33" s="312"/>
      <c r="U33" s="312"/>
      <c r="V33" s="313"/>
      <c r="W33" s="288"/>
      <c r="X33" s="289"/>
      <c r="Y33" s="289"/>
      <c r="Z33" s="289"/>
      <c r="AA33" s="289"/>
      <c r="AB33" s="289"/>
      <c r="AC33" s="290"/>
      <c r="AD33" s="294"/>
      <c r="AE33" s="295"/>
      <c r="AF33" s="295"/>
      <c r="AG33" s="296"/>
      <c r="AH33" s="786"/>
      <c r="AI33" s="787"/>
      <c r="AJ33" s="787"/>
      <c r="AK33" s="787"/>
      <c r="AL33" s="787"/>
      <c r="AM33" s="787"/>
      <c r="AN33" s="787"/>
      <c r="AO33" s="787"/>
      <c r="AP33" s="787"/>
      <c r="AQ33" s="787"/>
      <c r="AR33" s="787"/>
      <c r="AS33" s="787"/>
      <c r="AT33" s="788"/>
      <c r="AU33" s="845"/>
      <c r="AV33" s="846"/>
      <c r="AW33" s="846"/>
      <c r="AX33" s="846"/>
      <c r="AY33" s="846"/>
      <c r="AZ33" s="837"/>
      <c r="BA33" s="837"/>
      <c r="BB33" s="838"/>
      <c r="BC33" s="832"/>
      <c r="BD33" s="833"/>
      <c r="BE33" s="833"/>
      <c r="BF33" s="833"/>
      <c r="BG33" s="833"/>
      <c r="BH33" s="837"/>
      <c r="BI33" s="837"/>
      <c r="BJ33" s="838"/>
      <c r="BK33" s="832"/>
      <c r="BL33" s="833"/>
      <c r="BM33" s="833"/>
      <c r="BN33" s="833"/>
      <c r="BO33" s="833"/>
      <c r="BP33" s="837"/>
      <c r="BQ33" s="838"/>
      <c r="BS33" s="943"/>
      <c r="BT33" s="943"/>
      <c r="BU33" s="943"/>
      <c r="BV33" s="943"/>
      <c r="BW33" s="943"/>
      <c r="BX33" s="943"/>
      <c r="BY33" s="943"/>
      <c r="BZ33" s="943"/>
      <c r="CA33" s="943"/>
      <c r="CB33" s="943"/>
      <c r="CC33" s="943"/>
      <c r="CD33" s="943"/>
      <c r="CE33" s="943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DB33" s="14"/>
    </row>
    <row r="34" spans="1:106" ht="72" customHeight="1" x14ac:dyDescent="0.15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3"/>
      <c r="X34" s="153"/>
      <c r="Y34" s="153"/>
      <c r="Z34" s="153"/>
      <c r="AA34" s="153"/>
      <c r="AB34" s="153"/>
      <c r="AC34" s="153"/>
      <c r="AD34" s="152"/>
      <c r="AE34" s="152"/>
      <c r="AF34" s="152"/>
      <c r="AG34" s="152"/>
      <c r="AH34" s="152"/>
      <c r="AI34" s="152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7"/>
      <c r="AE35" s="77"/>
      <c r="AF35" s="77"/>
      <c r="AG35" s="77"/>
      <c r="AH35" s="77"/>
      <c r="AI35" s="77"/>
      <c r="AJ35" s="77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39" t="s">
        <v>29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</row>
    <row r="37" spans="1:106" ht="11.25" customHeight="1" x14ac:dyDescent="0.15"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</row>
    <row r="38" spans="1:106" ht="11.25" customHeight="1" x14ac:dyDescent="0.15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7"/>
    </row>
    <row r="39" spans="1:106" ht="27" customHeight="1" x14ac:dyDescent="0.15">
      <c r="B39" s="188" t="s">
        <v>30</v>
      </c>
      <c r="C39" s="189"/>
      <c r="D39" s="190"/>
      <c r="E39" s="188" t="s">
        <v>31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188" t="s">
        <v>32</v>
      </c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90"/>
      <c r="BF39" s="188" t="s">
        <v>33</v>
      </c>
      <c r="BG39" s="189"/>
      <c r="BH39" s="189"/>
      <c r="BI39" s="189"/>
      <c r="BJ39" s="189"/>
      <c r="BK39" s="190"/>
      <c r="BL39" s="188" t="s">
        <v>100</v>
      </c>
      <c r="BM39" s="189"/>
      <c r="BN39" s="189"/>
      <c r="BO39" s="189"/>
      <c r="BP39" s="189"/>
      <c r="BQ39" s="190"/>
    </row>
    <row r="40" spans="1:106" ht="27" customHeight="1" x14ac:dyDescent="0.15">
      <c r="B40" s="191"/>
      <c r="C40" s="192"/>
      <c r="D40" s="193"/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3"/>
      <c r="Y40" s="191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3"/>
      <c r="BF40" s="191"/>
      <c r="BG40" s="192"/>
      <c r="BH40" s="192"/>
      <c r="BI40" s="192"/>
      <c r="BJ40" s="192"/>
      <c r="BK40" s="193"/>
      <c r="BL40" s="191"/>
      <c r="BM40" s="192"/>
      <c r="BN40" s="192"/>
      <c r="BO40" s="192"/>
      <c r="BP40" s="192"/>
      <c r="BQ40" s="193"/>
    </row>
    <row r="41" spans="1:106" ht="27" customHeight="1" thickBot="1" x14ac:dyDescent="0.2">
      <c r="B41" s="248"/>
      <c r="C41" s="249"/>
      <c r="D41" s="250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  <c r="Y41" s="248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50"/>
      <c r="BF41" s="248"/>
      <c r="BG41" s="249"/>
      <c r="BH41" s="249"/>
      <c r="BI41" s="249"/>
      <c r="BJ41" s="249"/>
      <c r="BK41" s="250"/>
      <c r="BL41" s="248"/>
      <c r="BM41" s="249"/>
      <c r="BN41" s="249"/>
      <c r="BO41" s="249"/>
      <c r="BP41" s="249"/>
      <c r="BQ41" s="250"/>
    </row>
    <row r="42" spans="1:106" ht="13.15" customHeight="1" thickTop="1" x14ac:dyDescent="0.15">
      <c r="B42" s="251">
        <v>1</v>
      </c>
      <c r="C42" s="252"/>
      <c r="D42" s="253"/>
      <c r="E42" s="763"/>
      <c r="F42" s="764"/>
      <c r="G42" s="764"/>
      <c r="H42" s="764"/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Y42" s="763"/>
      <c r="Z42" s="764"/>
      <c r="AA42" s="764"/>
      <c r="AB42" s="764"/>
      <c r="AC42" s="764"/>
      <c r="AD42" s="764"/>
      <c r="AE42" s="764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4"/>
      <c r="AW42" s="764"/>
      <c r="AX42" s="764"/>
      <c r="AY42" s="764"/>
      <c r="AZ42" s="764"/>
      <c r="BA42" s="764"/>
      <c r="BB42" s="764"/>
      <c r="BC42" s="764"/>
      <c r="BD42" s="764"/>
      <c r="BE42" s="765"/>
      <c r="BF42" s="766"/>
      <c r="BG42" s="766"/>
      <c r="BH42" s="766"/>
      <c r="BI42" s="766"/>
      <c r="BJ42" s="766"/>
      <c r="BK42" s="766"/>
      <c r="BL42" s="766"/>
      <c r="BM42" s="766"/>
      <c r="BN42" s="766"/>
      <c r="BO42" s="766"/>
      <c r="BP42" s="766"/>
      <c r="BQ42" s="766"/>
    </row>
    <row r="43" spans="1:106" ht="13.15" customHeight="1" x14ac:dyDescent="0.15">
      <c r="B43" s="191"/>
      <c r="C43" s="192"/>
      <c r="D43" s="193"/>
      <c r="E43" s="742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4"/>
      <c r="Y43" s="742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  <c r="AN43" s="743"/>
      <c r="AO43" s="743"/>
      <c r="AP43" s="743"/>
      <c r="AQ43" s="743"/>
      <c r="AR43" s="743"/>
      <c r="AS43" s="743"/>
      <c r="AT43" s="743"/>
      <c r="AU43" s="743"/>
      <c r="AV43" s="743"/>
      <c r="AW43" s="743"/>
      <c r="AX43" s="743"/>
      <c r="AY43" s="743"/>
      <c r="AZ43" s="743"/>
      <c r="BA43" s="743"/>
      <c r="BB43" s="743"/>
      <c r="BC43" s="743"/>
      <c r="BD43" s="743"/>
      <c r="BE43" s="744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</row>
    <row r="44" spans="1:106" ht="13.15" customHeight="1" x14ac:dyDescent="0.15">
      <c r="B44" s="194"/>
      <c r="C44" s="195"/>
      <c r="D44" s="196"/>
      <c r="E44" s="745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7"/>
      <c r="Y44" s="745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746"/>
      <c r="AR44" s="746"/>
      <c r="AS44" s="746"/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7"/>
      <c r="BF44" s="762"/>
      <c r="BG44" s="762"/>
      <c r="BH44" s="762"/>
      <c r="BI44" s="762"/>
      <c r="BJ44" s="762"/>
      <c r="BK44" s="762"/>
      <c r="BL44" s="762"/>
      <c r="BM44" s="762"/>
      <c r="BN44" s="762"/>
      <c r="BO44" s="762"/>
      <c r="BP44" s="762"/>
      <c r="BQ44" s="762"/>
    </row>
    <row r="45" spans="1:106" ht="13.15" customHeight="1" x14ac:dyDescent="0.15">
      <c r="B45" s="188">
        <v>2</v>
      </c>
      <c r="C45" s="189"/>
      <c r="D45" s="190"/>
      <c r="E45" s="739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1"/>
      <c r="Y45" s="739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1"/>
      <c r="BF45" s="748"/>
      <c r="BG45" s="748"/>
      <c r="BH45" s="748"/>
      <c r="BI45" s="748"/>
      <c r="BJ45" s="748"/>
      <c r="BK45" s="748"/>
      <c r="BL45" s="748"/>
      <c r="BM45" s="748"/>
      <c r="BN45" s="748"/>
      <c r="BO45" s="748"/>
      <c r="BP45" s="748"/>
      <c r="BQ45" s="748"/>
    </row>
    <row r="46" spans="1:106" ht="13.15" customHeight="1" x14ac:dyDescent="0.15">
      <c r="B46" s="191"/>
      <c r="C46" s="192"/>
      <c r="D46" s="193"/>
      <c r="E46" s="742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4"/>
      <c r="Y46" s="742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  <c r="AN46" s="743"/>
      <c r="AO46" s="743"/>
      <c r="AP46" s="743"/>
      <c r="AQ46" s="743"/>
      <c r="AR46" s="743"/>
      <c r="AS46" s="743"/>
      <c r="AT46" s="743"/>
      <c r="AU46" s="743"/>
      <c r="AV46" s="743"/>
      <c r="AW46" s="743"/>
      <c r="AX46" s="743"/>
      <c r="AY46" s="743"/>
      <c r="AZ46" s="743"/>
      <c r="BA46" s="743"/>
      <c r="BB46" s="743"/>
      <c r="BC46" s="743"/>
      <c r="BD46" s="743"/>
      <c r="BE46" s="744"/>
      <c r="BF46" s="748"/>
      <c r="BG46" s="748"/>
      <c r="BH46" s="748"/>
      <c r="BI46" s="748"/>
      <c r="BJ46" s="748"/>
      <c r="BK46" s="748"/>
      <c r="BL46" s="748"/>
      <c r="BM46" s="748"/>
      <c r="BN46" s="748"/>
      <c r="BO46" s="748"/>
      <c r="BP46" s="748"/>
      <c r="BQ46" s="748"/>
    </row>
    <row r="47" spans="1:106" ht="13.15" customHeight="1" x14ac:dyDescent="0.15">
      <c r="B47" s="194"/>
      <c r="C47" s="195"/>
      <c r="D47" s="196"/>
      <c r="E47" s="745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7"/>
      <c r="Y47" s="745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746"/>
      <c r="AO47" s="746"/>
      <c r="AP47" s="746"/>
      <c r="AQ47" s="746"/>
      <c r="AR47" s="746"/>
      <c r="AS47" s="746"/>
      <c r="AT47" s="746"/>
      <c r="AU47" s="746"/>
      <c r="AV47" s="746"/>
      <c r="AW47" s="746"/>
      <c r="AX47" s="746"/>
      <c r="AY47" s="746"/>
      <c r="AZ47" s="746"/>
      <c r="BA47" s="746"/>
      <c r="BB47" s="746"/>
      <c r="BC47" s="746"/>
      <c r="BD47" s="746"/>
      <c r="BE47" s="747"/>
      <c r="BF47" s="748"/>
      <c r="BG47" s="748"/>
      <c r="BH47" s="748"/>
      <c r="BI47" s="748"/>
      <c r="BJ47" s="748"/>
      <c r="BK47" s="748"/>
      <c r="BL47" s="748"/>
      <c r="BM47" s="748"/>
      <c r="BN47" s="748"/>
      <c r="BO47" s="748"/>
      <c r="BP47" s="748"/>
      <c r="BQ47" s="748"/>
    </row>
    <row r="48" spans="1:106" ht="13.15" customHeight="1" x14ac:dyDescent="0.15">
      <c r="B48" s="188">
        <v>3</v>
      </c>
      <c r="C48" s="189"/>
      <c r="D48" s="190"/>
      <c r="E48" s="739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1"/>
      <c r="Y48" s="739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  <c r="BB48" s="740"/>
      <c r="BC48" s="740"/>
      <c r="BD48" s="740"/>
      <c r="BE48" s="741"/>
      <c r="BF48" s="748"/>
      <c r="BG48" s="748"/>
      <c r="BH48" s="748"/>
      <c r="BI48" s="748"/>
      <c r="BJ48" s="748"/>
      <c r="BK48" s="748"/>
      <c r="BL48" s="748"/>
      <c r="BM48" s="748"/>
      <c r="BN48" s="748"/>
      <c r="BO48" s="748"/>
      <c r="BP48" s="748"/>
      <c r="BQ48" s="748"/>
    </row>
    <row r="49" spans="2:69" ht="13.15" customHeight="1" x14ac:dyDescent="0.15">
      <c r="B49" s="191"/>
      <c r="C49" s="192"/>
      <c r="D49" s="193"/>
      <c r="E49" s="742"/>
      <c r="F49" s="743"/>
      <c r="G49" s="743"/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4"/>
      <c r="Y49" s="742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  <c r="AT49" s="743"/>
      <c r="AU49" s="743"/>
      <c r="AV49" s="743"/>
      <c r="AW49" s="743"/>
      <c r="AX49" s="743"/>
      <c r="AY49" s="743"/>
      <c r="AZ49" s="743"/>
      <c r="BA49" s="743"/>
      <c r="BB49" s="743"/>
      <c r="BC49" s="743"/>
      <c r="BD49" s="743"/>
      <c r="BE49" s="744"/>
      <c r="BF49" s="748"/>
      <c r="BG49" s="748"/>
      <c r="BH49" s="748"/>
      <c r="BI49" s="748"/>
      <c r="BJ49" s="748"/>
      <c r="BK49" s="748"/>
      <c r="BL49" s="748"/>
      <c r="BM49" s="748"/>
      <c r="BN49" s="748"/>
      <c r="BO49" s="748"/>
      <c r="BP49" s="748"/>
      <c r="BQ49" s="748"/>
    </row>
    <row r="50" spans="2:69" ht="13.15" customHeight="1" x14ac:dyDescent="0.15">
      <c r="B50" s="194"/>
      <c r="C50" s="195"/>
      <c r="D50" s="196"/>
      <c r="E50" s="745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  <c r="U50" s="746"/>
      <c r="V50" s="746"/>
      <c r="W50" s="746"/>
      <c r="X50" s="747"/>
      <c r="Y50" s="745"/>
      <c r="Z50" s="746"/>
      <c r="AA50" s="746"/>
      <c r="AB50" s="746"/>
      <c r="AC50" s="746"/>
      <c r="AD50" s="746"/>
      <c r="AE50" s="746"/>
      <c r="AF50" s="746"/>
      <c r="AG50" s="746"/>
      <c r="AH50" s="746"/>
      <c r="AI50" s="746"/>
      <c r="AJ50" s="746"/>
      <c r="AK50" s="746"/>
      <c r="AL50" s="746"/>
      <c r="AM50" s="746"/>
      <c r="AN50" s="746"/>
      <c r="AO50" s="746"/>
      <c r="AP50" s="746"/>
      <c r="AQ50" s="746"/>
      <c r="AR50" s="746"/>
      <c r="AS50" s="746"/>
      <c r="AT50" s="746"/>
      <c r="AU50" s="746"/>
      <c r="AV50" s="746"/>
      <c r="AW50" s="746"/>
      <c r="AX50" s="746"/>
      <c r="AY50" s="746"/>
      <c r="AZ50" s="746"/>
      <c r="BA50" s="746"/>
      <c r="BB50" s="746"/>
      <c r="BC50" s="746"/>
      <c r="BD50" s="746"/>
      <c r="BE50" s="747"/>
      <c r="BF50" s="748"/>
      <c r="BG50" s="748"/>
      <c r="BH50" s="748"/>
      <c r="BI50" s="748"/>
      <c r="BJ50" s="748"/>
      <c r="BK50" s="748"/>
      <c r="BL50" s="748"/>
      <c r="BM50" s="748"/>
      <c r="BN50" s="748"/>
      <c r="BO50" s="748"/>
      <c r="BP50" s="748"/>
      <c r="BQ50" s="748"/>
    </row>
    <row r="51" spans="2:69" ht="13.15" customHeight="1" x14ac:dyDescent="0.15">
      <c r="B51" s="188">
        <v>4</v>
      </c>
      <c r="C51" s="189"/>
      <c r="D51" s="190"/>
      <c r="E51" s="739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1"/>
      <c r="Y51" s="739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  <c r="BB51" s="740"/>
      <c r="BC51" s="740"/>
      <c r="BD51" s="740"/>
      <c r="BE51" s="741"/>
      <c r="BF51" s="748"/>
      <c r="BG51" s="748"/>
      <c r="BH51" s="748"/>
      <c r="BI51" s="748"/>
      <c r="BJ51" s="748"/>
      <c r="BK51" s="748"/>
      <c r="BL51" s="748"/>
      <c r="BM51" s="748"/>
      <c r="BN51" s="748"/>
      <c r="BO51" s="748"/>
      <c r="BP51" s="748"/>
      <c r="BQ51" s="748"/>
    </row>
    <row r="52" spans="2:69" ht="13.15" customHeight="1" x14ac:dyDescent="0.15">
      <c r="B52" s="191"/>
      <c r="C52" s="192"/>
      <c r="D52" s="193"/>
      <c r="E52" s="742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4"/>
      <c r="Y52" s="742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  <c r="AN52" s="743"/>
      <c r="AO52" s="743"/>
      <c r="AP52" s="743"/>
      <c r="AQ52" s="743"/>
      <c r="AR52" s="743"/>
      <c r="AS52" s="743"/>
      <c r="AT52" s="743"/>
      <c r="AU52" s="743"/>
      <c r="AV52" s="743"/>
      <c r="AW52" s="743"/>
      <c r="AX52" s="743"/>
      <c r="AY52" s="743"/>
      <c r="AZ52" s="743"/>
      <c r="BA52" s="743"/>
      <c r="BB52" s="743"/>
      <c r="BC52" s="743"/>
      <c r="BD52" s="743"/>
      <c r="BE52" s="744"/>
      <c r="BF52" s="748"/>
      <c r="BG52" s="748"/>
      <c r="BH52" s="748"/>
      <c r="BI52" s="748"/>
      <c r="BJ52" s="748"/>
      <c r="BK52" s="748"/>
      <c r="BL52" s="748"/>
      <c r="BM52" s="748"/>
      <c r="BN52" s="748"/>
      <c r="BO52" s="748"/>
      <c r="BP52" s="748"/>
      <c r="BQ52" s="748"/>
    </row>
    <row r="53" spans="2:69" ht="13.15" customHeight="1" x14ac:dyDescent="0.15">
      <c r="B53" s="194"/>
      <c r="C53" s="195"/>
      <c r="D53" s="196"/>
      <c r="E53" s="745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7"/>
      <c r="Y53" s="745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746"/>
      <c r="AN53" s="746"/>
      <c r="AO53" s="746"/>
      <c r="AP53" s="746"/>
      <c r="AQ53" s="746"/>
      <c r="AR53" s="746"/>
      <c r="AS53" s="746"/>
      <c r="AT53" s="746"/>
      <c r="AU53" s="746"/>
      <c r="AV53" s="746"/>
      <c r="AW53" s="746"/>
      <c r="AX53" s="746"/>
      <c r="AY53" s="746"/>
      <c r="AZ53" s="746"/>
      <c r="BA53" s="746"/>
      <c r="BB53" s="746"/>
      <c r="BC53" s="746"/>
      <c r="BD53" s="746"/>
      <c r="BE53" s="747"/>
      <c r="BF53" s="748"/>
      <c r="BG53" s="748"/>
      <c r="BH53" s="748"/>
      <c r="BI53" s="748"/>
      <c r="BJ53" s="748"/>
      <c r="BK53" s="748"/>
      <c r="BL53" s="748"/>
      <c r="BM53" s="748"/>
      <c r="BN53" s="748"/>
      <c r="BO53" s="748"/>
      <c r="BP53" s="748"/>
      <c r="BQ53" s="748"/>
    </row>
    <row r="54" spans="2:69" ht="13.15" customHeight="1" x14ac:dyDescent="0.15">
      <c r="B54" s="188">
        <v>5</v>
      </c>
      <c r="C54" s="189"/>
      <c r="D54" s="190"/>
      <c r="E54" s="739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1"/>
      <c r="Y54" s="739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40"/>
      <c r="BB54" s="740"/>
      <c r="BC54" s="740"/>
      <c r="BD54" s="740"/>
      <c r="BE54" s="741"/>
      <c r="BF54" s="748"/>
      <c r="BG54" s="748"/>
      <c r="BH54" s="748"/>
      <c r="BI54" s="748"/>
      <c r="BJ54" s="748"/>
      <c r="BK54" s="748"/>
      <c r="BL54" s="748"/>
      <c r="BM54" s="748"/>
      <c r="BN54" s="748"/>
      <c r="BO54" s="748"/>
      <c r="BP54" s="748"/>
      <c r="BQ54" s="748"/>
    </row>
    <row r="55" spans="2:69" ht="13.15" customHeight="1" x14ac:dyDescent="0.15">
      <c r="B55" s="191"/>
      <c r="C55" s="192"/>
      <c r="D55" s="193"/>
      <c r="E55" s="742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4"/>
      <c r="Y55" s="742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  <c r="AN55" s="743"/>
      <c r="AO55" s="743"/>
      <c r="AP55" s="743"/>
      <c r="AQ55" s="743"/>
      <c r="AR55" s="743"/>
      <c r="AS55" s="743"/>
      <c r="AT55" s="743"/>
      <c r="AU55" s="743"/>
      <c r="AV55" s="743"/>
      <c r="AW55" s="743"/>
      <c r="AX55" s="743"/>
      <c r="AY55" s="743"/>
      <c r="AZ55" s="743"/>
      <c r="BA55" s="743"/>
      <c r="BB55" s="743"/>
      <c r="BC55" s="743"/>
      <c r="BD55" s="743"/>
      <c r="BE55" s="744"/>
      <c r="BF55" s="748"/>
      <c r="BG55" s="748"/>
      <c r="BH55" s="748"/>
      <c r="BI55" s="748"/>
      <c r="BJ55" s="748"/>
      <c r="BK55" s="748"/>
      <c r="BL55" s="748"/>
      <c r="BM55" s="748"/>
      <c r="BN55" s="748"/>
      <c r="BO55" s="748"/>
      <c r="BP55" s="748"/>
      <c r="BQ55" s="748"/>
    </row>
    <row r="56" spans="2:69" ht="13.15" customHeight="1" x14ac:dyDescent="0.15">
      <c r="B56" s="194"/>
      <c r="C56" s="195"/>
      <c r="D56" s="196"/>
      <c r="E56" s="745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7"/>
      <c r="Y56" s="745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6"/>
      <c r="AM56" s="746"/>
      <c r="AN56" s="746"/>
      <c r="AO56" s="746"/>
      <c r="AP56" s="746"/>
      <c r="AQ56" s="746"/>
      <c r="AR56" s="746"/>
      <c r="AS56" s="746"/>
      <c r="AT56" s="746"/>
      <c r="AU56" s="746"/>
      <c r="AV56" s="746"/>
      <c r="AW56" s="746"/>
      <c r="AX56" s="746"/>
      <c r="AY56" s="746"/>
      <c r="AZ56" s="746"/>
      <c r="BA56" s="746"/>
      <c r="BB56" s="746"/>
      <c r="BC56" s="746"/>
      <c r="BD56" s="746"/>
      <c r="BE56" s="747"/>
      <c r="BF56" s="748"/>
      <c r="BG56" s="748"/>
      <c r="BH56" s="748"/>
      <c r="BI56" s="748"/>
      <c r="BJ56" s="748"/>
      <c r="BK56" s="748"/>
      <c r="BL56" s="748"/>
      <c r="BM56" s="748"/>
      <c r="BN56" s="748"/>
      <c r="BO56" s="748"/>
      <c r="BP56" s="748"/>
      <c r="BQ56" s="748"/>
    </row>
    <row r="57" spans="2:69" ht="13.15" customHeight="1" x14ac:dyDescent="0.15">
      <c r="B57" s="188">
        <v>6</v>
      </c>
      <c r="C57" s="189"/>
      <c r="D57" s="190"/>
      <c r="E57" s="739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1"/>
      <c r="Y57" s="739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40"/>
      <c r="BB57" s="740"/>
      <c r="BC57" s="740"/>
      <c r="BD57" s="740"/>
      <c r="BE57" s="741"/>
      <c r="BF57" s="748"/>
      <c r="BG57" s="748"/>
      <c r="BH57" s="748"/>
      <c r="BI57" s="748"/>
      <c r="BJ57" s="748"/>
      <c r="BK57" s="748"/>
      <c r="BL57" s="748"/>
      <c r="BM57" s="748"/>
      <c r="BN57" s="748"/>
      <c r="BO57" s="748"/>
      <c r="BP57" s="748"/>
      <c r="BQ57" s="748"/>
    </row>
    <row r="58" spans="2:69" ht="13.15" customHeight="1" x14ac:dyDescent="0.15">
      <c r="B58" s="191"/>
      <c r="C58" s="192"/>
      <c r="D58" s="193"/>
      <c r="E58" s="742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4"/>
      <c r="Y58" s="742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  <c r="AN58" s="743"/>
      <c r="AO58" s="743"/>
      <c r="AP58" s="743"/>
      <c r="AQ58" s="743"/>
      <c r="AR58" s="743"/>
      <c r="AS58" s="743"/>
      <c r="AT58" s="743"/>
      <c r="AU58" s="743"/>
      <c r="AV58" s="743"/>
      <c r="AW58" s="743"/>
      <c r="AX58" s="743"/>
      <c r="AY58" s="743"/>
      <c r="AZ58" s="743"/>
      <c r="BA58" s="743"/>
      <c r="BB58" s="743"/>
      <c r="BC58" s="743"/>
      <c r="BD58" s="743"/>
      <c r="BE58" s="744"/>
      <c r="BF58" s="748"/>
      <c r="BG58" s="748"/>
      <c r="BH58" s="748"/>
      <c r="BI58" s="748"/>
      <c r="BJ58" s="748"/>
      <c r="BK58" s="748"/>
      <c r="BL58" s="748"/>
      <c r="BM58" s="748"/>
      <c r="BN58" s="748"/>
      <c r="BO58" s="748"/>
      <c r="BP58" s="748"/>
      <c r="BQ58" s="748"/>
    </row>
    <row r="59" spans="2:69" ht="13.15" customHeight="1" x14ac:dyDescent="0.15">
      <c r="B59" s="194"/>
      <c r="C59" s="195"/>
      <c r="D59" s="196"/>
      <c r="E59" s="745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7"/>
      <c r="Y59" s="745"/>
      <c r="Z59" s="746"/>
      <c r="AA59" s="746"/>
      <c r="AB59" s="746"/>
      <c r="AC59" s="746"/>
      <c r="AD59" s="746"/>
      <c r="AE59" s="746"/>
      <c r="AF59" s="746"/>
      <c r="AG59" s="746"/>
      <c r="AH59" s="746"/>
      <c r="AI59" s="746"/>
      <c r="AJ59" s="746"/>
      <c r="AK59" s="746"/>
      <c r="AL59" s="746"/>
      <c r="AM59" s="746"/>
      <c r="AN59" s="746"/>
      <c r="AO59" s="746"/>
      <c r="AP59" s="746"/>
      <c r="AQ59" s="746"/>
      <c r="AR59" s="746"/>
      <c r="AS59" s="746"/>
      <c r="AT59" s="746"/>
      <c r="AU59" s="746"/>
      <c r="AV59" s="746"/>
      <c r="AW59" s="746"/>
      <c r="AX59" s="746"/>
      <c r="AY59" s="746"/>
      <c r="AZ59" s="746"/>
      <c r="BA59" s="746"/>
      <c r="BB59" s="746"/>
      <c r="BC59" s="746"/>
      <c r="BD59" s="746"/>
      <c r="BE59" s="747"/>
      <c r="BF59" s="748"/>
      <c r="BG59" s="748"/>
      <c r="BH59" s="748"/>
      <c r="BI59" s="748"/>
      <c r="BJ59" s="748"/>
      <c r="BK59" s="748"/>
      <c r="BL59" s="748"/>
      <c r="BM59" s="748"/>
      <c r="BN59" s="748"/>
      <c r="BO59" s="748"/>
      <c r="BP59" s="748"/>
      <c r="BQ59" s="748"/>
    </row>
    <row r="60" spans="2:69" ht="13.15" customHeight="1" x14ac:dyDescent="0.15">
      <c r="B60" s="188">
        <v>7</v>
      </c>
      <c r="C60" s="189"/>
      <c r="D60" s="190"/>
      <c r="E60" s="739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1"/>
      <c r="Y60" s="739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  <c r="BB60" s="740"/>
      <c r="BC60" s="740"/>
      <c r="BD60" s="740"/>
      <c r="BE60" s="741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</row>
    <row r="61" spans="2:69" ht="13.15" customHeight="1" x14ac:dyDescent="0.15">
      <c r="B61" s="191"/>
      <c r="C61" s="192"/>
      <c r="D61" s="193"/>
      <c r="E61" s="742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4"/>
      <c r="Y61" s="742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  <c r="AT61" s="743"/>
      <c r="AU61" s="743"/>
      <c r="AV61" s="743"/>
      <c r="AW61" s="743"/>
      <c r="AX61" s="743"/>
      <c r="AY61" s="743"/>
      <c r="AZ61" s="743"/>
      <c r="BA61" s="743"/>
      <c r="BB61" s="743"/>
      <c r="BC61" s="743"/>
      <c r="BD61" s="743"/>
      <c r="BE61" s="744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</row>
    <row r="62" spans="2:69" ht="13.15" customHeight="1" x14ac:dyDescent="0.15">
      <c r="B62" s="194"/>
      <c r="C62" s="195"/>
      <c r="D62" s="196"/>
      <c r="E62" s="745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7"/>
      <c r="Y62" s="745"/>
      <c r="Z62" s="746"/>
      <c r="AA62" s="746"/>
      <c r="AB62" s="746"/>
      <c r="AC62" s="746"/>
      <c r="AD62" s="746"/>
      <c r="AE62" s="746"/>
      <c r="AF62" s="746"/>
      <c r="AG62" s="746"/>
      <c r="AH62" s="746"/>
      <c r="AI62" s="746"/>
      <c r="AJ62" s="746"/>
      <c r="AK62" s="746"/>
      <c r="AL62" s="746"/>
      <c r="AM62" s="746"/>
      <c r="AN62" s="746"/>
      <c r="AO62" s="746"/>
      <c r="AP62" s="746"/>
      <c r="AQ62" s="746"/>
      <c r="AR62" s="746"/>
      <c r="AS62" s="746"/>
      <c r="AT62" s="746"/>
      <c r="AU62" s="746"/>
      <c r="AV62" s="746"/>
      <c r="AW62" s="746"/>
      <c r="AX62" s="746"/>
      <c r="AY62" s="746"/>
      <c r="AZ62" s="746"/>
      <c r="BA62" s="746"/>
      <c r="BB62" s="746"/>
      <c r="BC62" s="746"/>
      <c r="BD62" s="746"/>
      <c r="BE62" s="747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</row>
    <row r="63" spans="2:69" ht="13.15" customHeight="1" x14ac:dyDescent="0.15">
      <c r="B63" s="188">
        <v>8</v>
      </c>
      <c r="C63" s="189"/>
      <c r="D63" s="190"/>
      <c r="E63" s="739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1"/>
      <c r="Y63" s="739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  <c r="BB63" s="740"/>
      <c r="BC63" s="740"/>
      <c r="BD63" s="740"/>
      <c r="BE63" s="741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</row>
    <row r="64" spans="2:69" ht="13.15" customHeight="1" x14ac:dyDescent="0.15">
      <c r="B64" s="191"/>
      <c r="C64" s="192"/>
      <c r="D64" s="193"/>
      <c r="E64" s="742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4"/>
      <c r="Y64" s="742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3"/>
      <c r="AW64" s="743"/>
      <c r="AX64" s="743"/>
      <c r="AY64" s="743"/>
      <c r="AZ64" s="743"/>
      <c r="BA64" s="743"/>
      <c r="BB64" s="743"/>
      <c r="BC64" s="743"/>
      <c r="BD64" s="743"/>
      <c r="BE64" s="744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</row>
    <row r="65" spans="2:69" ht="13.15" customHeight="1" x14ac:dyDescent="0.15">
      <c r="B65" s="194"/>
      <c r="C65" s="195"/>
      <c r="D65" s="196"/>
      <c r="E65" s="745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6"/>
      <c r="X65" s="747"/>
      <c r="Y65" s="745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746"/>
      <c r="AO65" s="746"/>
      <c r="AP65" s="746"/>
      <c r="AQ65" s="746"/>
      <c r="AR65" s="746"/>
      <c r="AS65" s="746"/>
      <c r="AT65" s="746"/>
      <c r="AU65" s="746"/>
      <c r="AV65" s="746"/>
      <c r="AW65" s="746"/>
      <c r="AX65" s="746"/>
      <c r="AY65" s="746"/>
      <c r="AZ65" s="746"/>
      <c r="BA65" s="746"/>
      <c r="BB65" s="746"/>
      <c r="BC65" s="746"/>
      <c r="BD65" s="746"/>
      <c r="BE65" s="747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</row>
    <row r="66" spans="2:69" ht="13.15" customHeight="1" x14ac:dyDescent="0.15">
      <c r="B66" s="188">
        <v>9</v>
      </c>
      <c r="C66" s="189"/>
      <c r="D66" s="190"/>
      <c r="E66" s="739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1"/>
      <c r="Y66" s="739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40"/>
      <c r="BB66" s="740"/>
      <c r="BC66" s="740"/>
      <c r="BD66" s="740"/>
      <c r="BE66" s="741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</row>
    <row r="67" spans="2:69" ht="13.15" customHeight="1" x14ac:dyDescent="0.15">
      <c r="B67" s="191"/>
      <c r="C67" s="192"/>
      <c r="D67" s="193"/>
      <c r="E67" s="742"/>
      <c r="F67" s="743"/>
      <c r="G67" s="743"/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4"/>
      <c r="Y67" s="742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  <c r="AN67" s="743"/>
      <c r="AO67" s="743"/>
      <c r="AP67" s="743"/>
      <c r="AQ67" s="743"/>
      <c r="AR67" s="743"/>
      <c r="AS67" s="743"/>
      <c r="AT67" s="743"/>
      <c r="AU67" s="743"/>
      <c r="AV67" s="743"/>
      <c r="AW67" s="743"/>
      <c r="AX67" s="743"/>
      <c r="AY67" s="743"/>
      <c r="AZ67" s="743"/>
      <c r="BA67" s="743"/>
      <c r="BB67" s="743"/>
      <c r="BC67" s="743"/>
      <c r="BD67" s="743"/>
      <c r="BE67" s="744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</row>
    <row r="68" spans="2:69" ht="13.15" customHeight="1" x14ac:dyDescent="0.15">
      <c r="B68" s="194"/>
      <c r="C68" s="195"/>
      <c r="D68" s="196"/>
      <c r="E68" s="745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746"/>
      <c r="R68" s="746"/>
      <c r="S68" s="746"/>
      <c r="T68" s="746"/>
      <c r="U68" s="746"/>
      <c r="V68" s="746"/>
      <c r="W68" s="746"/>
      <c r="X68" s="747"/>
      <c r="Y68" s="745"/>
      <c r="Z68" s="746"/>
      <c r="AA68" s="746"/>
      <c r="AB68" s="746"/>
      <c r="AC68" s="746"/>
      <c r="AD68" s="746"/>
      <c r="AE68" s="746"/>
      <c r="AF68" s="746"/>
      <c r="AG68" s="746"/>
      <c r="AH68" s="746"/>
      <c r="AI68" s="746"/>
      <c r="AJ68" s="746"/>
      <c r="AK68" s="746"/>
      <c r="AL68" s="746"/>
      <c r="AM68" s="746"/>
      <c r="AN68" s="746"/>
      <c r="AO68" s="746"/>
      <c r="AP68" s="746"/>
      <c r="AQ68" s="746"/>
      <c r="AR68" s="746"/>
      <c r="AS68" s="746"/>
      <c r="AT68" s="746"/>
      <c r="AU68" s="746"/>
      <c r="AV68" s="746"/>
      <c r="AW68" s="746"/>
      <c r="AX68" s="746"/>
      <c r="AY68" s="746"/>
      <c r="AZ68" s="746"/>
      <c r="BA68" s="746"/>
      <c r="BB68" s="746"/>
      <c r="BC68" s="746"/>
      <c r="BD68" s="746"/>
      <c r="BE68" s="747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</row>
    <row r="69" spans="2:69" ht="13.15" customHeight="1" x14ac:dyDescent="0.15">
      <c r="B69" s="188">
        <v>10</v>
      </c>
      <c r="C69" s="189"/>
      <c r="D69" s="190"/>
      <c r="E69" s="739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1"/>
      <c r="Y69" s="739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1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</row>
    <row r="70" spans="2:69" ht="13.15" customHeight="1" x14ac:dyDescent="0.15">
      <c r="B70" s="191"/>
      <c r="C70" s="192"/>
      <c r="D70" s="193"/>
      <c r="E70" s="742"/>
      <c r="F70" s="743"/>
      <c r="G70" s="743"/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4"/>
      <c r="Y70" s="742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3"/>
      <c r="BE70" s="744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</row>
    <row r="71" spans="2:69" ht="13.15" customHeight="1" x14ac:dyDescent="0.15">
      <c r="B71" s="194"/>
      <c r="C71" s="195"/>
      <c r="D71" s="196"/>
      <c r="E71" s="742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4"/>
      <c r="Y71" s="742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  <c r="AN71" s="743"/>
      <c r="AO71" s="743"/>
      <c r="AP71" s="743"/>
      <c r="AQ71" s="743"/>
      <c r="AR71" s="743"/>
      <c r="AS71" s="743"/>
      <c r="AT71" s="743"/>
      <c r="AU71" s="743"/>
      <c r="AV71" s="743"/>
      <c r="AW71" s="743"/>
      <c r="AX71" s="743"/>
      <c r="AY71" s="743"/>
      <c r="AZ71" s="743"/>
      <c r="BA71" s="743"/>
      <c r="BB71" s="743"/>
      <c r="BC71" s="743"/>
      <c r="BD71" s="743"/>
      <c r="BE71" s="744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</row>
    <row r="72" spans="2:69" ht="13.15" customHeight="1" x14ac:dyDescent="0.15">
      <c r="B72" s="188">
        <v>11</v>
      </c>
      <c r="C72" s="189"/>
      <c r="D72" s="190"/>
      <c r="E72" s="739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1"/>
      <c r="Y72" s="739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740"/>
      <c r="BB72" s="740"/>
      <c r="BC72" s="740"/>
      <c r="BD72" s="740"/>
      <c r="BE72" s="741"/>
      <c r="BF72" s="760"/>
      <c r="BG72" s="760"/>
      <c r="BH72" s="760"/>
      <c r="BI72" s="760"/>
      <c r="BJ72" s="760"/>
      <c r="BK72" s="760"/>
      <c r="BL72" s="760"/>
      <c r="BM72" s="760"/>
      <c r="BN72" s="760"/>
      <c r="BO72" s="760"/>
      <c r="BP72" s="760"/>
      <c r="BQ72" s="760"/>
    </row>
    <row r="73" spans="2:69" ht="13.15" customHeight="1" x14ac:dyDescent="0.15">
      <c r="B73" s="191"/>
      <c r="C73" s="192"/>
      <c r="D73" s="193"/>
      <c r="E73" s="742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4"/>
      <c r="Y73" s="742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/>
      <c r="AT73" s="743"/>
      <c r="AU73" s="743"/>
      <c r="AV73" s="743"/>
      <c r="AW73" s="743"/>
      <c r="AX73" s="743"/>
      <c r="AY73" s="743"/>
      <c r="AZ73" s="743"/>
      <c r="BA73" s="743"/>
      <c r="BB73" s="743"/>
      <c r="BC73" s="743"/>
      <c r="BD73" s="743"/>
      <c r="BE73" s="744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</row>
    <row r="74" spans="2:69" ht="13.15" customHeight="1" x14ac:dyDescent="0.15">
      <c r="B74" s="194"/>
      <c r="C74" s="195"/>
      <c r="D74" s="196"/>
      <c r="E74" s="745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46"/>
      <c r="T74" s="746"/>
      <c r="U74" s="746"/>
      <c r="V74" s="746"/>
      <c r="W74" s="746"/>
      <c r="X74" s="747"/>
      <c r="Y74" s="745"/>
      <c r="Z74" s="746"/>
      <c r="AA74" s="746"/>
      <c r="AB74" s="746"/>
      <c r="AC74" s="746"/>
      <c r="AD74" s="746"/>
      <c r="AE74" s="746"/>
      <c r="AF74" s="746"/>
      <c r="AG74" s="746"/>
      <c r="AH74" s="746"/>
      <c r="AI74" s="746"/>
      <c r="AJ74" s="746"/>
      <c r="AK74" s="746"/>
      <c r="AL74" s="746"/>
      <c r="AM74" s="746"/>
      <c r="AN74" s="746"/>
      <c r="AO74" s="746"/>
      <c r="AP74" s="746"/>
      <c r="AQ74" s="746"/>
      <c r="AR74" s="746"/>
      <c r="AS74" s="746"/>
      <c r="AT74" s="746"/>
      <c r="AU74" s="746"/>
      <c r="AV74" s="746"/>
      <c r="AW74" s="746"/>
      <c r="AX74" s="746"/>
      <c r="AY74" s="746"/>
      <c r="AZ74" s="746"/>
      <c r="BA74" s="746"/>
      <c r="BB74" s="746"/>
      <c r="BC74" s="746"/>
      <c r="BD74" s="746"/>
      <c r="BE74" s="747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</row>
    <row r="75" spans="2:69" ht="13.15" customHeight="1" x14ac:dyDescent="0.15">
      <c r="B75" s="188">
        <v>12</v>
      </c>
      <c r="C75" s="189"/>
      <c r="D75" s="190"/>
      <c r="E75" s="739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1"/>
      <c r="Y75" s="739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  <c r="BB75" s="740"/>
      <c r="BC75" s="740"/>
      <c r="BD75" s="740"/>
      <c r="BE75" s="741"/>
      <c r="BF75" s="748"/>
      <c r="BG75" s="748"/>
      <c r="BH75" s="748"/>
      <c r="BI75" s="748"/>
      <c r="BJ75" s="748"/>
      <c r="BK75" s="748"/>
      <c r="BL75" s="748"/>
      <c r="BM75" s="748"/>
      <c r="BN75" s="748"/>
      <c r="BO75" s="748"/>
      <c r="BP75" s="748"/>
      <c r="BQ75" s="748"/>
    </row>
    <row r="76" spans="2:69" ht="13.15" customHeight="1" x14ac:dyDescent="0.15">
      <c r="B76" s="191"/>
      <c r="C76" s="192"/>
      <c r="D76" s="193"/>
      <c r="E76" s="742"/>
      <c r="F76" s="743"/>
      <c r="G76" s="743"/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4"/>
      <c r="Y76" s="742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  <c r="AN76" s="743"/>
      <c r="AO76" s="743"/>
      <c r="AP76" s="743"/>
      <c r="AQ76" s="743"/>
      <c r="AR76" s="743"/>
      <c r="AS76" s="743"/>
      <c r="AT76" s="743"/>
      <c r="AU76" s="743"/>
      <c r="AV76" s="743"/>
      <c r="AW76" s="743"/>
      <c r="AX76" s="743"/>
      <c r="AY76" s="743"/>
      <c r="AZ76" s="743"/>
      <c r="BA76" s="743"/>
      <c r="BB76" s="743"/>
      <c r="BC76" s="743"/>
      <c r="BD76" s="743"/>
      <c r="BE76" s="744"/>
      <c r="BF76" s="748"/>
      <c r="BG76" s="748"/>
      <c r="BH76" s="748"/>
      <c r="BI76" s="748"/>
      <c r="BJ76" s="748"/>
      <c r="BK76" s="748"/>
      <c r="BL76" s="748"/>
      <c r="BM76" s="748"/>
      <c r="BN76" s="748"/>
      <c r="BO76" s="748"/>
      <c r="BP76" s="748"/>
      <c r="BQ76" s="748"/>
    </row>
    <row r="77" spans="2:69" ht="13.15" customHeight="1" x14ac:dyDescent="0.15">
      <c r="B77" s="194"/>
      <c r="C77" s="195"/>
      <c r="D77" s="196"/>
      <c r="E77" s="745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7"/>
      <c r="Y77" s="745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6"/>
      <c r="AQ77" s="746"/>
      <c r="AR77" s="746"/>
      <c r="AS77" s="746"/>
      <c r="AT77" s="746"/>
      <c r="AU77" s="746"/>
      <c r="AV77" s="746"/>
      <c r="AW77" s="746"/>
      <c r="AX77" s="746"/>
      <c r="AY77" s="746"/>
      <c r="AZ77" s="746"/>
      <c r="BA77" s="746"/>
      <c r="BB77" s="746"/>
      <c r="BC77" s="746"/>
      <c r="BD77" s="746"/>
      <c r="BE77" s="747"/>
      <c r="BF77" s="748"/>
      <c r="BG77" s="748"/>
      <c r="BH77" s="748"/>
      <c r="BI77" s="748"/>
      <c r="BJ77" s="748"/>
      <c r="BK77" s="748"/>
      <c r="BL77" s="748"/>
      <c r="BM77" s="748"/>
      <c r="BN77" s="748"/>
      <c r="BO77" s="748"/>
      <c r="BP77" s="748"/>
      <c r="BQ77" s="748"/>
    </row>
    <row r="78" spans="2:69" ht="13.15" customHeight="1" x14ac:dyDescent="0.15">
      <c r="B78" s="188">
        <v>13</v>
      </c>
      <c r="C78" s="189"/>
      <c r="D78" s="190"/>
      <c r="E78" s="739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1"/>
      <c r="Y78" s="739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740"/>
      <c r="BB78" s="740"/>
      <c r="BC78" s="740"/>
      <c r="BD78" s="740"/>
      <c r="BE78" s="741"/>
      <c r="BF78" s="748"/>
      <c r="BG78" s="748"/>
      <c r="BH78" s="748"/>
      <c r="BI78" s="748"/>
      <c r="BJ78" s="748"/>
      <c r="BK78" s="748"/>
      <c r="BL78" s="748"/>
      <c r="BM78" s="748"/>
      <c r="BN78" s="748"/>
      <c r="BO78" s="748"/>
      <c r="BP78" s="748"/>
      <c r="BQ78" s="748"/>
    </row>
    <row r="79" spans="2:69" ht="13.15" customHeight="1" x14ac:dyDescent="0.15">
      <c r="B79" s="191"/>
      <c r="C79" s="192"/>
      <c r="D79" s="193"/>
      <c r="E79" s="742"/>
      <c r="F79" s="743"/>
      <c r="G79" s="743"/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4"/>
      <c r="Y79" s="742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  <c r="AN79" s="743"/>
      <c r="AO79" s="743"/>
      <c r="AP79" s="743"/>
      <c r="AQ79" s="743"/>
      <c r="AR79" s="743"/>
      <c r="AS79" s="743"/>
      <c r="AT79" s="743"/>
      <c r="AU79" s="743"/>
      <c r="AV79" s="743"/>
      <c r="AW79" s="743"/>
      <c r="AX79" s="743"/>
      <c r="AY79" s="743"/>
      <c r="AZ79" s="743"/>
      <c r="BA79" s="743"/>
      <c r="BB79" s="743"/>
      <c r="BC79" s="743"/>
      <c r="BD79" s="743"/>
      <c r="BE79" s="744"/>
      <c r="BF79" s="748"/>
      <c r="BG79" s="748"/>
      <c r="BH79" s="748"/>
      <c r="BI79" s="748"/>
      <c r="BJ79" s="748"/>
      <c r="BK79" s="748"/>
      <c r="BL79" s="748"/>
      <c r="BM79" s="748"/>
      <c r="BN79" s="748"/>
      <c r="BO79" s="748"/>
      <c r="BP79" s="748"/>
      <c r="BQ79" s="748"/>
    </row>
    <row r="80" spans="2:69" ht="13.15" customHeight="1" x14ac:dyDescent="0.15">
      <c r="B80" s="194"/>
      <c r="C80" s="195"/>
      <c r="D80" s="196"/>
      <c r="E80" s="745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746"/>
      <c r="R80" s="746"/>
      <c r="S80" s="746"/>
      <c r="T80" s="746"/>
      <c r="U80" s="746"/>
      <c r="V80" s="746"/>
      <c r="W80" s="746"/>
      <c r="X80" s="747"/>
      <c r="Y80" s="745"/>
      <c r="Z80" s="746"/>
      <c r="AA80" s="746"/>
      <c r="AB80" s="746"/>
      <c r="AC80" s="746"/>
      <c r="AD80" s="746"/>
      <c r="AE80" s="746"/>
      <c r="AF80" s="746"/>
      <c r="AG80" s="746"/>
      <c r="AH80" s="746"/>
      <c r="AI80" s="746"/>
      <c r="AJ80" s="746"/>
      <c r="AK80" s="746"/>
      <c r="AL80" s="746"/>
      <c r="AM80" s="746"/>
      <c r="AN80" s="746"/>
      <c r="AO80" s="746"/>
      <c r="AP80" s="746"/>
      <c r="AQ80" s="746"/>
      <c r="AR80" s="746"/>
      <c r="AS80" s="746"/>
      <c r="AT80" s="746"/>
      <c r="AU80" s="746"/>
      <c r="AV80" s="746"/>
      <c r="AW80" s="746"/>
      <c r="AX80" s="746"/>
      <c r="AY80" s="746"/>
      <c r="AZ80" s="746"/>
      <c r="BA80" s="746"/>
      <c r="BB80" s="746"/>
      <c r="BC80" s="746"/>
      <c r="BD80" s="746"/>
      <c r="BE80" s="747"/>
      <c r="BF80" s="748"/>
      <c r="BG80" s="748"/>
      <c r="BH80" s="748"/>
      <c r="BI80" s="748"/>
      <c r="BJ80" s="748"/>
      <c r="BK80" s="748"/>
      <c r="BL80" s="748"/>
      <c r="BM80" s="748"/>
      <c r="BN80" s="748"/>
      <c r="BO80" s="748"/>
      <c r="BP80" s="748"/>
      <c r="BQ80" s="748"/>
    </row>
    <row r="81" spans="2:69" ht="13.15" customHeight="1" x14ac:dyDescent="0.15">
      <c r="B81" s="188">
        <v>14</v>
      </c>
      <c r="C81" s="189"/>
      <c r="D81" s="190"/>
      <c r="E81" s="739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39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1"/>
      <c r="BF81" s="748"/>
      <c r="BG81" s="748"/>
      <c r="BH81" s="748"/>
      <c r="BI81" s="748"/>
      <c r="BJ81" s="748"/>
      <c r="BK81" s="748"/>
      <c r="BL81" s="748"/>
      <c r="BM81" s="748"/>
      <c r="BN81" s="748"/>
      <c r="BO81" s="748"/>
      <c r="BP81" s="748"/>
      <c r="BQ81" s="748"/>
    </row>
    <row r="82" spans="2:69" ht="13.15" customHeight="1" x14ac:dyDescent="0.15">
      <c r="B82" s="191"/>
      <c r="C82" s="192"/>
      <c r="D82" s="193"/>
      <c r="E82" s="742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4"/>
      <c r="Y82" s="742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3"/>
      <c r="AW82" s="743"/>
      <c r="AX82" s="743"/>
      <c r="AY82" s="743"/>
      <c r="AZ82" s="743"/>
      <c r="BA82" s="743"/>
      <c r="BB82" s="743"/>
      <c r="BC82" s="743"/>
      <c r="BD82" s="743"/>
      <c r="BE82" s="744"/>
      <c r="BF82" s="748"/>
      <c r="BG82" s="748"/>
      <c r="BH82" s="748"/>
      <c r="BI82" s="748"/>
      <c r="BJ82" s="748"/>
      <c r="BK82" s="748"/>
      <c r="BL82" s="748"/>
      <c r="BM82" s="748"/>
      <c r="BN82" s="748"/>
      <c r="BO82" s="748"/>
      <c r="BP82" s="748"/>
      <c r="BQ82" s="748"/>
    </row>
    <row r="83" spans="2:69" ht="13.15" customHeight="1" x14ac:dyDescent="0.15">
      <c r="B83" s="194"/>
      <c r="C83" s="195"/>
      <c r="D83" s="196"/>
      <c r="E83" s="745"/>
      <c r="F83" s="746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746"/>
      <c r="T83" s="746"/>
      <c r="U83" s="746"/>
      <c r="V83" s="746"/>
      <c r="W83" s="746"/>
      <c r="X83" s="747"/>
      <c r="Y83" s="745"/>
      <c r="Z83" s="746"/>
      <c r="AA83" s="746"/>
      <c r="AB83" s="746"/>
      <c r="AC83" s="746"/>
      <c r="AD83" s="746"/>
      <c r="AE83" s="746"/>
      <c r="AF83" s="746"/>
      <c r="AG83" s="746"/>
      <c r="AH83" s="746"/>
      <c r="AI83" s="746"/>
      <c r="AJ83" s="746"/>
      <c r="AK83" s="746"/>
      <c r="AL83" s="746"/>
      <c r="AM83" s="746"/>
      <c r="AN83" s="746"/>
      <c r="AO83" s="746"/>
      <c r="AP83" s="746"/>
      <c r="AQ83" s="746"/>
      <c r="AR83" s="746"/>
      <c r="AS83" s="746"/>
      <c r="AT83" s="746"/>
      <c r="AU83" s="746"/>
      <c r="AV83" s="746"/>
      <c r="AW83" s="746"/>
      <c r="AX83" s="746"/>
      <c r="AY83" s="746"/>
      <c r="AZ83" s="746"/>
      <c r="BA83" s="746"/>
      <c r="BB83" s="746"/>
      <c r="BC83" s="746"/>
      <c r="BD83" s="746"/>
      <c r="BE83" s="747"/>
      <c r="BF83" s="748"/>
      <c r="BG83" s="748"/>
      <c r="BH83" s="748"/>
      <c r="BI83" s="748"/>
      <c r="BJ83" s="748"/>
      <c r="BK83" s="748"/>
      <c r="BL83" s="748"/>
      <c r="BM83" s="748"/>
      <c r="BN83" s="748"/>
      <c r="BO83" s="748"/>
      <c r="BP83" s="748"/>
      <c r="BQ83" s="748"/>
    </row>
    <row r="84" spans="2:69" ht="13.15" customHeight="1" x14ac:dyDescent="0.15">
      <c r="B84" s="188">
        <v>15</v>
      </c>
      <c r="C84" s="189"/>
      <c r="D84" s="190"/>
      <c r="E84" s="739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1"/>
      <c r="Y84" s="739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40"/>
      <c r="BB84" s="740"/>
      <c r="BC84" s="740"/>
      <c r="BD84" s="740"/>
      <c r="BE84" s="741"/>
      <c r="BF84" s="748"/>
      <c r="BG84" s="748"/>
      <c r="BH84" s="748"/>
      <c r="BI84" s="748"/>
      <c r="BJ84" s="748"/>
      <c r="BK84" s="748"/>
      <c r="BL84" s="748"/>
      <c r="BM84" s="748"/>
      <c r="BN84" s="748"/>
      <c r="BO84" s="748"/>
      <c r="BP84" s="748"/>
      <c r="BQ84" s="748"/>
    </row>
    <row r="85" spans="2:69" ht="13.15" customHeight="1" x14ac:dyDescent="0.15">
      <c r="B85" s="191"/>
      <c r="C85" s="192"/>
      <c r="D85" s="193"/>
      <c r="E85" s="742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4"/>
      <c r="Y85" s="742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743"/>
      <c r="AR85" s="743"/>
      <c r="AS85" s="743"/>
      <c r="AT85" s="743"/>
      <c r="AU85" s="743"/>
      <c r="AV85" s="743"/>
      <c r="AW85" s="743"/>
      <c r="AX85" s="743"/>
      <c r="AY85" s="743"/>
      <c r="AZ85" s="743"/>
      <c r="BA85" s="743"/>
      <c r="BB85" s="743"/>
      <c r="BC85" s="743"/>
      <c r="BD85" s="743"/>
      <c r="BE85" s="744"/>
      <c r="BF85" s="748"/>
      <c r="BG85" s="748"/>
      <c r="BH85" s="748"/>
      <c r="BI85" s="748"/>
      <c r="BJ85" s="748"/>
      <c r="BK85" s="748"/>
      <c r="BL85" s="748"/>
      <c r="BM85" s="748"/>
      <c r="BN85" s="748"/>
      <c r="BO85" s="748"/>
      <c r="BP85" s="748"/>
      <c r="BQ85" s="748"/>
    </row>
    <row r="86" spans="2:69" ht="13.15" customHeight="1" x14ac:dyDescent="0.15">
      <c r="B86" s="194"/>
      <c r="C86" s="195"/>
      <c r="D86" s="196"/>
      <c r="E86" s="745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746"/>
      <c r="R86" s="746"/>
      <c r="S86" s="746"/>
      <c r="T86" s="746"/>
      <c r="U86" s="746"/>
      <c r="V86" s="746"/>
      <c r="W86" s="746"/>
      <c r="X86" s="747"/>
      <c r="Y86" s="745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746"/>
      <c r="AK86" s="746"/>
      <c r="AL86" s="746"/>
      <c r="AM86" s="746"/>
      <c r="AN86" s="746"/>
      <c r="AO86" s="746"/>
      <c r="AP86" s="746"/>
      <c r="AQ86" s="746"/>
      <c r="AR86" s="746"/>
      <c r="AS86" s="746"/>
      <c r="AT86" s="746"/>
      <c r="AU86" s="746"/>
      <c r="AV86" s="746"/>
      <c r="AW86" s="746"/>
      <c r="AX86" s="746"/>
      <c r="AY86" s="746"/>
      <c r="AZ86" s="746"/>
      <c r="BA86" s="746"/>
      <c r="BB86" s="746"/>
      <c r="BC86" s="746"/>
      <c r="BD86" s="746"/>
      <c r="BE86" s="747"/>
      <c r="BF86" s="748"/>
      <c r="BG86" s="748"/>
      <c r="BH86" s="748"/>
      <c r="BI86" s="748"/>
      <c r="BJ86" s="748"/>
      <c r="BK86" s="748"/>
      <c r="BL86" s="748"/>
      <c r="BM86" s="748"/>
      <c r="BN86" s="748"/>
      <c r="BO86" s="748"/>
      <c r="BP86" s="748"/>
      <c r="BQ86" s="748"/>
    </row>
    <row r="87" spans="2:69" ht="13.15" customHeight="1" x14ac:dyDescent="0.15">
      <c r="B87" s="188">
        <v>16</v>
      </c>
      <c r="C87" s="189"/>
      <c r="D87" s="190"/>
      <c r="E87" s="739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1"/>
      <c r="Y87" s="739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40"/>
      <c r="BB87" s="740"/>
      <c r="BC87" s="740"/>
      <c r="BD87" s="740"/>
      <c r="BE87" s="741"/>
      <c r="BF87" s="748"/>
      <c r="BG87" s="748"/>
      <c r="BH87" s="748"/>
      <c r="BI87" s="748"/>
      <c r="BJ87" s="748"/>
      <c r="BK87" s="748"/>
      <c r="BL87" s="748"/>
      <c r="BM87" s="748"/>
      <c r="BN87" s="748"/>
      <c r="BO87" s="748"/>
      <c r="BP87" s="748"/>
      <c r="BQ87" s="748"/>
    </row>
    <row r="88" spans="2:69" ht="13.15" customHeight="1" x14ac:dyDescent="0.15">
      <c r="B88" s="191"/>
      <c r="C88" s="192"/>
      <c r="D88" s="193"/>
      <c r="E88" s="742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4"/>
      <c r="Y88" s="742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  <c r="AN88" s="743"/>
      <c r="AO88" s="743"/>
      <c r="AP88" s="743"/>
      <c r="AQ88" s="743"/>
      <c r="AR88" s="743"/>
      <c r="AS88" s="743"/>
      <c r="AT88" s="743"/>
      <c r="AU88" s="743"/>
      <c r="AV88" s="743"/>
      <c r="AW88" s="743"/>
      <c r="AX88" s="743"/>
      <c r="AY88" s="743"/>
      <c r="AZ88" s="743"/>
      <c r="BA88" s="743"/>
      <c r="BB88" s="743"/>
      <c r="BC88" s="743"/>
      <c r="BD88" s="743"/>
      <c r="BE88" s="744"/>
      <c r="BF88" s="748"/>
      <c r="BG88" s="748"/>
      <c r="BH88" s="748"/>
      <c r="BI88" s="748"/>
      <c r="BJ88" s="748"/>
      <c r="BK88" s="748"/>
      <c r="BL88" s="748"/>
      <c r="BM88" s="748"/>
      <c r="BN88" s="748"/>
      <c r="BO88" s="748"/>
      <c r="BP88" s="748"/>
      <c r="BQ88" s="748"/>
    </row>
    <row r="89" spans="2:69" ht="13.15" customHeight="1" x14ac:dyDescent="0.15">
      <c r="B89" s="194"/>
      <c r="C89" s="195"/>
      <c r="D89" s="196"/>
      <c r="E89" s="745"/>
      <c r="F89" s="746"/>
      <c r="G89" s="746"/>
      <c r="H89" s="746"/>
      <c r="I89" s="746"/>
      <c r="J89" s="746"/>
      <c r="K89" s="746"/>
      <c r="L89" s="746"/>
      <c r="M89" s="746"/>
      <c r="N89" s="746"/>
      <c r="O89" s="746"/>
      <c r="P89" s="746"/>
      <c r="Q89" s="746"/>
      <c r="R89" s="746"/>
      <c r="S89" s="746"/>
      <c r="T89" s="746"/>
      <c r="U89" s="746"/>
      <c r="V89" s="746"/>
      <c r="W89" s="746"/>
      <c r="X89" s="747"/>
      <c r="Y89" s="745"/>
      <c r="Z89" s="746"/>
      <c r="AA89" s="746"/>
      <c r="AB89" s="746"/>
      <c r="AC89" s="746"/>
      <c r="AD89" s="746"/>
      <c r="AE89" s="746"/>
      <c r="AF89" s="746"/>
      <c r="AG89" s="746"/>
      <c r="AH89" s="746"/>
      <c r="AI89" s="746"/>
      <c r="AJ89" s="746"/>
      <c r="AK89" s="746"/>
      <c r="AL89" s="746"/>
      <c r="AM89" s="746"/>
      <c r="AN89" s="746"/>
      <c r="AO89" s="746"/>
      <c r="AP89" s="746"/>
      <c r="AQ89" s="746"/>
      <c r="AR89" s="746"/>
      <c r="AS89" s="746"/>
      <c r="AT89" s="746"/>
      <c r="AU89" s="746"/>
      <c r="AV89" s="746"/>
      <c r="AW89" s="746"/>
      <c r="AX89" s="746"/>
      <c r="AY89" s="746"/>
      <c r="AZ89" s="746"/>
      <c r="BA89" s="746"/>
      <c r="BB89" s="746"/>
      <c r="BC89" s="746"/>
      <c r="BD89" s="746"/>
      <c r="BE89" s="747"/>
      <c r="BF89" s="748"/>
      <c r="BG89" s="748"/>
      <c r="BH89" s="748"/>
      <c r="BI89" s="748"/>
      <c r="BJ89" s="748"/>
      <c r="BK89" s="748"/>
      <c r="BL89" s="748"/>
      <c r="BM89" s="748"/>
      <c r="BN89" s="748"/>
      <c r="BO89" s="748"/>
      <c r="BP89" s="748"/>
      <c r="BQ89" s="748"/>
    </row>
    <row r="90" spans="2:69" ht="13.15" customHeight="1" x14ac:dyDescent="0.15">
      <c r="B90" s="188">
        <v>17</v>
      </c>
      <c r="C90" s="189"/>
      <c r="D90" s="190"/>
      <c r="E90" s="739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1"/>
      <c r="Y90" s="739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40"/>
      <c r="BB90" s="740"/>
      <c r="BC90" s="740"/>
      <c r="BD90" s="740"/>
      <c r="BE90" s="741"/>
      <c r="BF90" s="748"/>
      <c r="BG90" s="748"/>
      <c r="BH90" s="748"/>
      <c r="BI90" s="748"/>
      <c r="BJ90" s="748"/>
      <c r="BK90" s="748"/>
      <c r="BL90" s="748"/>
      <c r="BM90" s="748"/>
      <c r="BN90" s="748"/>
      <c r="BO90" s="748"/>
      <c r="BP90" s="748"/>
      <c r="BQ90" s="748"/>
    </row>
    <row r="91" spans="2:69" ht="13.15" customHeight="1" x14ac:dyDescent="0.15">
      <c r="B91" s="191"/>
      <c r="C91" s="192"/>
      <c r="D91" s="193"/>
      <c r="E91" s="742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4"/>
      <c r="Y91" s="742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  <c r="AN91" s="743"/>
      <c r="AO91" s="743"/>
      <c r="AP91" s="743"/>
      <c r="AQ91" s="743"/>
      <c r="AR91" s="743"/>
      <c r="AS91" s="743"/>
      <c r="AT91" s="743"/>
      <c r="AU91" s="743"/>
      <c r="AV91" s="743"/>
      <c r="AW91" s="743"/>
      <c r="AX91" s="743"/>
      <c r="AY91" s="743"/>
      <c r="AZ91" s="743"/>
      <c r="BA91" s="743"/>
      <c r="BB91" s="743"/>
      <c r="BC91" s="743"/>
      <c r="BD91" s="743"/>
      <c r="BE91" s="744"/>
      <c r="BF91" s="748"/>
      <c r="BG91" s="748"/>
      <c r="BH91" s="748"/>
      <c r="BI91" s="748"/>
      <c r="BJ91" s="748"/>
      <c r="BK91" s="748"/>
      <c r="BL91" s="748"/>
      <c r="BM91" s="748"/>
      <c r="BN91" s="748"/>
      <c r="BO91" s="748"/>
      <c r="BP91" s="748"/>
      <c r="BQ91" s="748"/>
    </row>
    <row r="92" spans="2:69" ht="13.15" customHeight="1" x14ac:dyDescent="0.15">
      <c r="B92" s="194"/>
      <c r="C92" s="195"/>
      <c r="D92" s="196"/>
      <c r="E92" s="745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746"/>
      <c r="V92" s="746"/>
      <c r="W92" s="746"/>
      <c r="X92" s="747"/>
      <c r="Y92" s="745"/>
      <c r="Z92" s="746"/>
      <c r="AA92" s="746"/>
      <c r="AB92" s="746"/>
      <c r="AC92" s="746"/>
      <c r="AD92" s="746"/>
      <c r="AE92" s="746"/>
      <c r="AF92" s="746"/>
      <c r="AG92" s="746"/>
      <c r="AH92" s="746"/>
      <c r="AI92" s="746"/>
      <c r="AJ92" s="746"/>
      <c r="AK92" s="746"/>
      <c r="AL92" s="746"/>
      <c r="AM92" s="746"/>
      <c r="AN92" s="746"/>
      <c r="AO92" s="746"/>
      <c r="AP92" s="746"/>
      <c r="AQ92" s="746"/>
      <c r="AR92" s="746"/>
      <c r="AS92" s="746"/>
      <c r="AT92" s="746"/>
      <c r="AU92" s="746"/>
      <c r="AV92" s="746"/>
      <c r="AW92" s="746"/>
      <c r="AX92" s="746"/>
      <c r="AY92" s="746"/>
      <c r="AZ92" s="746"/>
      <c r="BA92" s="746"/>
      <c r="BB92" s="746"/>
      <c r="BC92" s="746"/>
      <c r="BD92" s="746"/>
      <c r="BE92" s="747"/>
      <c r="BF92" s="748"/>
      <c r="BG92" s="748"/>
      <c r="BH92" s="748"/>
      <c r="BI92" s="748"/>
      <c r="BJ92" s="748"/>
      <c r="BK92" s="748"/>
      <c r="BL92" s="748"/>
      <c r="BM92" s="748"/>
      <c r="BN92" s="748"/>
      <c r="BO92" s="748"/>
      <c r="BP92" s="748"/>
      <c r="BQ92" s="748"/>
    </row>
    <row r="93" spans="2:69" ht="13.15" customHeight="1" x14ac:dyDescent="0.15">
      <c r="B93" s="188">
        <v>18</v>
      </c>
      <c r="C93" s="189"/>
      <c r="D93" s="190"/>
      <c r="E93" s="739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1"/>
      <c r="Y93" s="739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  <c r="AN93" s="740"/>
      <c r="AO93" s="740"/>
      <c r="AP93" s="740"/>
      <c r="AQ93" s="740"/>
      <c r="AR93" s="740"/>
      <c r="AS93" s="740"/>
      <c r="AT93" s="740"/>
      <c r="AU93" s="740"/>
      <c r="AV93" s="740"/>
      <c r="AW93" s="740"/>
      <c r="AX93" s="740"/>
      <c r="AY93" s="740"/>
      <c r="AZ93" s="740"/>
      <c r="BA93" s="740"/>
      <c r="BB93" s="740"/>
      <c r="BC93" s="740"/>
      <c r="BD93" s="740"/>
      <c r="BE93" s="741"/>
      <c r="BF93" s="748"/>
      <c r="BG93" s="748"/>
      <c r="BH93" s="748"/>
      <c r="BI93" s="748"/>
      <c r="BJ93" s="748"/>
      <c r="BK93" s="748"/>
      <c r="BL93" s="748"/>
      <c r="BM93" s="748"/>
      <c r="BN93" s="748"/>
      <c r="BO93" s="748"/>
      <c r="BP93" s="748"/>
      <c r="BQ93" s="748"/>
    </row>
    <row r="94" spans="2:69" ht="13.15" customHeight="1" x14ac:dyDescent="0.15">
      <c r="B94" s="191"/>
      <c r="C94" s="192"/>
      <c r="D94" s="193"/>
      <c r="E94" s="742"/>
      <c r="F94" s="743"/>
      <c r="G94" s="743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4"/>
      <c r="Y94" s="742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  <c r="AN94" s="743"/>
      <c r="AO94" s="743"/>
      <c r="AP94" s="743"/>
      <c r="AQ94" s="743"/>
      <c r="AR94" s="743"/>
      <c r="AS94" s="743"/>
      <c r="AT94" s="743"/>
      <c r="AU94" s="743"/>
      <c r="AV94" s="743"/>
      <c r="AW94" s="743"/>
      <c r="AX94" s="743"/>
      <c r="AY94" s="743"/>
      <c r="AZ94" s="743"/>
      <c r="BA94" s="743"/>
      <c r="BB94" s="743"/>
      <c r="BC94" s="743"/>
      <c r="BD94" s="743"/>
      <c r="BE94" s="744"/>
      <c r="BF94" s="748"/>
      <c r="BG94" s="748"/>
      <c r="BH94" s="748"/>
      <c r="BI94" s="748"/>
      <c r="BJ94" s="748"/>
      <c r="BK94" s="748"/>
      <c r="BL94" s="748"/>
      <c r="BM94" s="748"/>
      <c r="BN94" s="748"/>
      <c r="BO94" s="748"/>
      <c r="BP94" s="748"/>
      <c r="BQ94" s="748"/>
    </row>
    <row r="95" spans="2:69" ht="13.15" customHeight="1" x14ac:dyDescent="0.15">
      <c r="B95" s="194"/>
      <c r="C95" s="195"/>
      <c r="D95" s="196"/>
      <c r="E95" s="745"/>
      <c r="F95" s="746"/>
      <c r="G95" s="746"/>
      <c r="H95" s="746"/>
      <c r="I95" s="746"/>
      <c r="J95" s="746"/>
      <c r="K95" s="746"/>
      <c r="L95" s="746"/>
      <c r="M95" s="746"/>
      <c r="N95" s="746"/>
      <c r="O95" s="746"/>
      <c r="P95" s="746"/>
      <c r="Q95" s="746"/>
      <c r="R95" s="746"/>
      <c r="S95" s="746"/>
      <c r="T95" s="746"/>
      <c r="U95" s="746"/>
      <c r="V95" s="746"/>
      <c r="W95" s="746"/>
      <c r="X95" s="747"/>
      <c r="Y95" s="745"/>
      <c r="Z95" s="746"/>
      <c r="AA95" s="746"/>
      <c r="AB95" s="746"/>
      <c r="AC95" s="746"/>
      <c r="AD95" s="746"/>
      <c r="AE95" s="746"/>
      <c r="AF95" s="746"/>
      <c r="AG95" s="746"/>
      <c r="AH95" s="746"/>
      <c r="AI95" s="746"/>
      <c r="AJ95" s="746"/>
      <c r="AK95" s="746"/>
      <c r="AL95" s="746"/>
      <c r="AM95" s="746"/>
      <c r="AN95" s="746"/>
      <c r="AO95" s="746"/>
      <c r="AP95" s="746"/>
      <c r="AQ95" s="746"/>
      <c r="AR95" s="746"/>
      <c r="AS95" s="746"/>
      <c r="AT95" s="746"/>
      <c r="AU95" s="746"/>
      <c r="AV95" s="746"/>
      <c r="AW95" s="746"/>
      <c r="AX95" s="746"/>
      <c r="AY95" s="746"/>
      <c r="AZ95" s="746"/>
      <c r="BA95" s="746"/>
      <c r="BB95" s="746"/>
      <c r="BC95" s="746"/>
      <c r="BD95" s="746"/>
      <c r="BE95" s="747"/>
      <c r="BF95" s="748"/>
      <c r="BG95" s="748"/>
      <c r="BH95" s="748"/>
      <c r="BI95" s="748"/>
      <c r="BJ95" s="748"/>
      <c r="BK95" s="748"/>
      <c r="BL95" s="748"/>
      <c r="BM95" s="748"/>
      <c r="BN95" s="748"/>
      <c r="BO95" s="748"/>
      <c r="BP95" s="748"/>
      <c r="BQ95" s="748"/>
    </row>
    <row r="96" spans="2:69" ht="13.15" customHeight="1" x14ac:dyDescent="0.15">
      <c r="B96" s="188">
        <v>19</v>
      </c>
      <c r="C96" s="189"/>
      <c r="D96" s="190"/>
      <c r="E96" s="73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1"/>
      <c r="Y96" s="739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40"/>
      <c r="BB96" s="740"/>
      <c r="BC96" s="740"/>
      <c r="BD96" s="740"/>
      <c r="BE96" s="741"/>
      <c r="BF96" s="748"/>
      <c r="BG96" s="748"/>
      <c r="BH96" s="748"/>
      <c r="BI96" s="748"/>
      <c r="BJ96" s="748"/>
      <c r="BK96" s="748"/>
      <c r="BL96" s="748"/>
      <c r="BM96" s="748"/>
      <c r="BN96" s="748"/>
      <c r="BO96" s="748"/>
      <c r="BP96" s="748"/>
      <c r="BQ96" s="748"/>
    </row>
    <row r="97" spans="2:69" ht="13.15" customHeight="1" x14ac:dyDescent="0.15">
      <c r="B97" s="191"/>
      <c r="C97" s="192"/>
      <c r="D97" s="193"/>
      <c r="E97" s="742"/>
      <c r="F97" s="743"/>
      <c r="G97" s="743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4"/>
      <c r="Y97" s="742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  <c r="AN97" s="743"/>
      <c r="AO97" s="743"/>
      <c r="AP97" s="743"/>
      <c r="AQ97" s="743"/>
      <c r="AR97" s="743"/>
      <c r="AS97" s="743"/>
      <c r="AT97" s="743"/>
      <c r="AU97" s="743"/>
      <c r="AV97" s="743"/>
      <c r="AW97" s="743"/>
      <c r="AX97" s="743"/>
      <c r="AY97" s="743"/>
      <c r="AZ97" s="743"/>
      <c r="BA97" s="743"/>
      <c r="BB97" s="743"/>
      <c r="BC97" s="743"/>
      <c r="BD97" s="743"/>
      <c r="BE97" s="744"/>
      <c r="BF97" s="748"/>
      <c r="BG97" s="748"/>
      <c r="BH97" s="748"/>
      <c r="BI97" s="748"/>
      <c r="BJ97" s="748"/>
      <c r="BK97" s="748"/>
      <c r="BL97" s="748"/>
      <c r="BM97" s="748"/>
      <c r="BN97" s="748"/>
      <c r="BO97" s="748"/>
      <c r="BP97" s="748"/>
      <c r="BQ97" s="748"/>
    </row>
    <row r="98" spans="2:69" ht="13.15" customHeight="1" x14ac:dyDescent="0.15">
      <c r="B98" s="194"/>
      <c r="C98" s="195"/>
      <c r="D98" s="196"/>
      <c r="E98" s="745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746"/>
      <c r="R98" s="746"/>
      <c r="S98" s="746"/>
      <c r="T98" s="746"/>
      <c r="U98" s="746"/>
      <c r="V98" s="746"/>
      <c r="W98" s="746"/>
      <c r="X98" s="747"/>
      <c r="Y98" s="745"/>
      <c r="Z98" s="746"/>
      <c r="AA98" s="746"/>
      <c r="AB98" s="746"/>
      <c r="AC98" s="746"/>
      <c r="AD98" s="746"/>
      <c r="AE98" s="746"/>
      <c r="AF98" s="746"/>
      <c r="AG98" s="746"/>
      <c r="AH98" s="746"/>
      <c r="AI98" s="746"/>
      <c r="AJ98" s="746"/>
      <c r="AK98" s="746"/>
      <c r="AL98" s="746"/>
      <c r="AM98" s="746"/>
      <c r="AN98" s="746"/>
      <c r="AO98" s="746"/>
      <c r="AP98" s="746"/>
      <c r="AQ98" s="746"/>
      <c r="AR98" s="746"/>
      <c r="AS98" s="746"/>
      <c r="AT98" s="746"/>
      <c r="AU98" s="746"/>
      <c r="AV98" s="746"/>
      <c r="AW98" s="746"/>
      <c r="AX98" s="746"/>
      <c r="AY98" s="746"/>
      <c r="AZ98" s="746"/>
      <c r="BA98" s="746"/>
      <c r="BB98" s="746"/>
      <c r="BC98" s="746"/>
      <c r="BD98" s="746"/>
      <c r="BE98" s="747"/>
      <c r="BF98" s="748"/>
      <c r="BG98" s="748"/>
      <c r="BH98" s="748"/>
      <c r="BI98" s="748"/>
      <c r="BJ98" s="748"/>
      <c r="BK98" s="748"/>
      <c r="BL98" s="748"/>
      <c r="BM98" s="748"/>
      <c r="BN98" s="748"/>
      <c r="BO98" s="748"/>
      <c r="BP98" s="748"/>
      <c r="BQ98" s="748"/>
    </row>
    <row r="99" spans="2:69" ht="13.15" customHeight="1" x14ac:dyDescent="0.15">
      <c r="B99" s="188">
        <v>20</v>
      </c>
      <c r="C99" s="189"/>
      <c r="D99" s="190"/>
      <c r="E99" s="739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1"/>
      <c r="Y99" s="739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40"/>
      <c r="BB99" s="740"/>
      <c r="BC99" s="740"/>
      <c r="BD99" s="740"/>
      <c r="BE99" s="741"/>
      <c r="BF99" s="748"/>
      <c r="BG99" s="748"/>
      <c r="BH99" s="748"/>
      <c r="BI99" s="748"/>
      <c r="BJ99" s="748"/>
      <c r="BK99" s="748"/>
      <c r="BL99" s="748"/>
      <c r="BM99" s="748"/>
      <c r="BN99" s="748"/>
      <c r="BO99" s="748"/>
      <c r="BP99" s="748"/>
      <c r="BQ99" s="748"/>
    </row>
    <row r="100" spans="2:69" ht="13.15" customHeight="1" x14ac:dyDescent="0.15">
      <c r="B100" s="191"/>
      <c r="C100" s="192"/>
      <c r="D100" s="193"/>
      <c r="E100" s="742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4"/>
      <c r="Y100" s="742"/>
      <c r="Z100" s="743"/>
      <c r="AA100" s="743"/>
      <c r="AB100" s="743"/>
      <c r="AC100" s="743"/>
      <c r="AD100" s="743"/>
      <c r="AE100" s="743"/>
      <c r="AF100" s="743"/>
      <c r="AG100" s="743"/>
      <c r="AH100" s="743"/>
      <c r="AI100" s="743"/>
      <c r="AJ100" s="743"/>
      <c r="AK100" s="743"/>
      <c r="AL100" s="743"/>
      <c r="AM100" s="743"/>
      <c r="AN100" s="743"/>
      <c r="AO100" s="743"/>
      <c r="AP100" s="743"/>
      <c r="AQ100" s="743"/>
      <c r="AR100" s="743"/>
      <c r="AS100" s="743"/>
      <c r="AT100" s="743"/>
      <c r="AU100" s="743"/>
      <c r="AV100" s="743"/>
      <c r="AW100" s="743"/>
      <c r="AX100" s="743"/>
      <c r="AY100" s="743"/>
      <c r="AZ100" s="743"/>
      <c r="BA100" s="743"/>
      <c r="BB100" s="743"/>
      <c r="BC100" s="743"/>
      <c r="BD100" s="743"/>
      <c r="BE100" s="744"/>
      <c r="BF100" s="748"/>
      <c r="BG100" s="748"/>
      <c r="BH100" s="748"/>
      <c r="BI100" s="748"/>
      <c r="BJ100" s="748"/>
      <c r="BK100" s="748"/>
      <c r="BL100" s="748"/>
      <c r="BM100" s="748"/>
      <c r="BN100" s="748"/>
      <c r="BO100" s="748"/>
      <c r="BP100" s="748"/>
      <c r="BQ100" s="748"/>
    </row>
    <row r="101" spans="2:69" ht="13.15" customHeight="1" x14ac:dyDescent="0.15">
      <c r="B101" s="194"/>
      <c r="C101" s="195"/>
      <c r="D101" s="196"/>
      <c r="E101" s="745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6"/>
      <c r="W101" s="746"/>
      <c r="X101" s="747"/>
      <c r="Y101" s="745"/>
      <c r="Z101" s="746"/>
      <c r="AA101" s="746"/>
      <c r="AB101" s="746"/>
      <c r="AC101" s="746"/>
      <c r="AD101" s="746"/>
      <c r="AE101" s="746"/>
      <c r="AF101" s="746"/>
      <c r="AG101" s="746"/>
      <c r="AH101" s="746"/>
      <c r="AI101" s="746"/>
      <c r="AJ101" s="746"/>
      <c r="AK101" s="746"/>
      <c r="AL101" s="746"/>
      <c r="AM101" s="746"/>
      <c r="AN101" s="746"/>
      <c r="AO101" s="746"/>
      <c r="AP101" s="746"/>
      <c r="AQ101" s="746"/>
      <c r="AR101" s="746"/>
      <c r="AS101" s="746"/>
      <c r="AT101" s="746"/>
      <c r="AU101" s="746"/>
      <c r="AV101" s="746"/>
      <c r="AW101" s="746"/>
      <c r="AX101" s="746"/>
      <c r="AY101" s="746"/>
      <c r="AZ101" s="746"/>
      <c r="BA101" s="746"/>
      <c r="BB101" s="746"/>
      <c r="BC101" s="746"/>
      <c r="BD101" s="746"/>
      <c r="BE101" s="747"/>
      <c r="BF101" s="748"/>
      <c r="BG101" s="748"/>
      <c r="BH101" s="748"/>
      <c r="BI101" s="748"/>
      <c r="BJ101" s="748"/>
      <c r="BK101" s="748"/>
      <c r="BL101" s="748"/>
      <c r="BM101" s="748"/>
      <c r="BN101" s="748"/>
      <c r="BO101" s="748"/>
      <c r="BP101" s="748"/>
      <c r="BQ101" s="748"/>
    </row>
    <row r="104" spans="2:69" ht="27" customHeight="1" x14ac:dyDescent="0.15">
      <c r="B104" s="52" t="s">
        <v>104</v>
      </c>
    </row>
    <row r="105" spans="2:69" ht="38.25" customHeight="1" x14ac:dyDescent="0.15">
      <c r="B105" s="208" t="s">
        <v>11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749"/>
      <c r="O105" s="750"/>
      <c r="P105" s="750"/>
      <c r="Q105" s="750"/>
      <c r="R105" s="750"/>
      <c r="S105" s="750"/>
      <c r="T105" s="750"/>
      <c r="U105" s="750"/>
      <c r="V105" s="750"/>
      <c r="W105" s="750"/>
      <c r="X105" s="750"/>
      <c r="Y105" s="750"/>
      <c r="Z105" s="750"/>
      <c r="AA105" s="750"/>
      <c r="AB105" s="750"/>
      <c r="AC105" s="750"/>
      <c r="AD105" s="750"/>
      <c r="AE105" s="750"/>
      <c r="AF105" s="750"/>
      <c r="AG105" s="750"/>
      <c r="AH105" s="750"/>
      <c r="AI105" s="750"/>
      <c r="AJ105" s="750"/>
      <c r="AK105" s="750"/>
      <c r="AL105" s="750"/>
      <c r="AM105" s="750"/>
      <c r="AN105" s="750"/>
      <c r="AO105" s="750"/>
      <c r="AP105" s="750"/>
      <c r="AQ105" s="750"/>
      <c r="AR105" s="750"/>
      <c r="AS105" s="750"/>
      <c r="AT105" s="750"/>
      <c r="AU105" s="750"/>
      <c r="AV105" s="750"/>
      <c r="AW105" s="750"/>
      <c r="AX105" s="750"/>
      <c r="AY105" s="750"/>
      <c r="AZ105" s="750"/>
      <c r="BA105" s="750"/>
      <c r="BB105" s="750"/>
      <c r="BC105" s="750"/>
      <c r="BD105" s="750"/>
      <c r="BE105" s="750"/>
      <c r="BF105" s="751"/>
      <c r="BG105" s="752"/>
      <c r="BH105" s="752"/>
      <c r="BI105" s="752"/>
      <c r="BJ105" s="752"/>
      <c r="BK105" s="752"/>
      <c r="BL105" s="752"/>
      <c r="BM105" s="752"/>
      <c r="BN105" s="752"/>
      <c r="BO105" s="752"/>
      <c r="BP105" s="752"/>
      <c r="BQ105" s="753"/>
    </row>
    <row r="106" spans="2:69" ht="38.25" customHeight="1" x14ac:dyDescent="0.15">
      <c r="B106" s="208" t="s">
        <v>36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749"/>
      <c r="O106" s="750"/>
      <c r="P106" s="750"/>
      <c r="Q106" s="750"/>
      <c r="R106" s="750"/>
      <c r="S106" s="750"/>
      <c r="T106" s="750"/>
      <c r="U106" s="750"/>
      <c r="V106" s="750"/>
      <c r="W106" s="750"/>
      <c r="X106" s="750"/>
      <c r="Y106" s="750"/>
      <c r="Z106" s="750"/>
      <c r="AA106" s="750"/>
      <c r="AB106" s="750"/>
      <c r="AC106" s="750"/>
      <c r="AD106" s="750"/>
      <c r="AE106" s="750"/>
      <c r="AF106" s="750"/>
      <c r="AG106" s="750"/>
      <c r="AH106" s="750"/>
      <c r="AI106" s="750"/>
      <c r="AJ106" s="750"/>
      <c r="AK106" s="750"/>
      <c r="AL106" s="750"/>
      <c r="AM106" s="750"/>
      <c r="AN106" s="750"/>
      <c r="AO106" s="750"/>
      <c r="AP106" s="750"/>
      <c r="AQ106" s="750"/>
      <c r="AR106" s="750"/>
      <c r="AS106" s="750"/>
      <c r="AT106" s="750"/>
      <c r="AU106" s="750"/>
      <c r="AV106" s="750"/>
      <c r="AW106" s="750"/>
      <c r="AX106" s="750"/>
      <c r="AY106" s="750"/>
      <c r="AZ106" s="750"/>
      <c r="BA106" s="750"/>
      <c r="BB106" s="750"/>
      <c r="BC106" s="750"/>
      <c r="BD106" s="750"/>
      <c r="BE106" s="750"/>
      <c r="BF106" s="754"/>
      <c r="BG106" s="755"/>
      <c r="BH106" s="755"/>
      <c r="BI106" s="755"/>
      <c r="BJ106" s="755"/>
      <c r="BK106" s="755"/>
      <c r="BL106" s="755"/>
      <c r="BM106" s="755"/>
      <c r="BN106" s="755"/>
      <c r="BO106" s="755"/>
      <c r="BP106" s="755"/>
      <c r="BQ106" s="756"/>
    </row>
    <row r="107" spans="2:69" ht="38.25" customHeight="1" x14ac:dyDescent="0.15">
      <c r="B107" s="208" t="s">
        <v>37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749"/>
      <c r="O107" s="750"/>
      <c r="P107" s="750"/>
      <c r="Q107" s="750"/>
      <c r="R107" s="750"/>
      <c r="S107" s="750"/>
      <c r="T107" s="750"/>
      <c r="U107" s="750"/>
      <c r="V107" s="750"/>
      <c r="W107" s="750"/>
      <c r="X107" s="750"/>
      <c r="Y107" s="750"/>
      <c r="Z107" s="750"/>
      <c r="AA107" s="750"/>
      <c r="AB107" s="750"/>
      <c r="AC107" s="750"/>
      <c r="AD107" s="750"/>
      <c r="AE107" s="750"/>
      <c r="AF107" s="750"/>
      <c r="AG107" s="750"/>
      <c r="AH107" s="750"/>
      <c r="AI107" s="750"/>
      <c r="AJ107" s="750"/>
      <c r="AK107" s="750"/>
      <c r="AL107" s="750"/>
      <c r="AM107" s="750"/>
      <c r="AN107" s="750"/>
      <c r="AO107" s="750"/>
      <c r="AP107" s="750"/>
      <c r="AQ107" s="750"/>
      <c r="AR107" s="750"/>
      <c r="AS107" s="750"/>
      <c r="AT107" s="750"/>
      <c r="AU107" s="750"/>
      <c r="AV107" s="750"/>
      <c r="AW107" s="750"/>
      <c r="AX107" s="750"/>
      <c r="AY107" s="750"/>
      <c r="AZ107" s="750"/>
      <c r="BA107" s="750"/>
      <c r="BB107" s="750"/>
      <c r="BC107" s="750"/>
      <c r="BD107" s="750"/>
      <c r="BE107" s="750"/>
      <c r="BF107" s="757"/>
      <c r="BG107" s="758"/>
      <c r="BH107" s="758"/>
      <c r="BI107" s="758"/>
      <c r="BJ107" s="758"/>
      <c r="BK107" s="758"/>
      <c r="BL107" s="758"/>
      <c r="BM107" s="758"/>
      <c r="BN107" s="758"/>
      <c r="BO107" s="758"/>
      <c r="BP107" s="758"/>
      <c r="BQ107" s="759"/>
    </row>
  </sheetData>
  <sheetProtection algorithmName="SHA-512" hashValue="G2Zg91RWySRtEFsvJkZrgDlfjI8qm8eEB0aDFNmd6jqu1oGNuixkMQ2dHPQl+Puryid5a2gjtolIGXxYXOVhgA==" saltValue="BL30DYEdUK4ZP9WIF/5XUA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2"/>
  <conditionalFormatting sqref="AH28:AT30">
    <cfRule type="expression" dxfId="67" priority="8">
      <formula>AND($I$28&gt;0,$AH$28="")</formula>
    </cfRule>
  </conditionalFormatting>
  <conditionalFormatting sqref="AH31:AT33">
    <cfRule type="expression" dxfId="66" priority="7">
      <formula>AND($I$28&gt;0,$AH$31="")</formula>
    </cfRule>
  </conditionalFormatting>
  <conditionalFormatting sqref="BC28:BG33">
    <cfRule type="expression" dxfId="65" priority="2">
      <formula>$BC$28="該当する"</formula>
    </cfRule>
  </conditionalFormatting>
  <conditionalFormatting sqref="BK28:BO33">
    <cfRule type="expression" dxfId="64" priority="3">
      <formula>$BK$28="該当する"</formula>
    </cfRule>
  </conditionalFormatting>
  <conditionalFormatting sqref="AU28:AY33">
    <cfRule type="expression" dxfId="63" priority="1">
      <formula>$AU$28="有"</formula>
    </cfRule>
  </conditionalFormatting>
  <dataValidations count="4">
    <dataValidation type="list" allowBlank="1" showInputMessage="1" showErrorMessage="1" sqref="BC28:BQ33" xr:uid="{3B521A12-6216-4936-B243-CBF50287A627}">
      <formula1>"該当しない,該当する"</formula1>
    </dataValidation>
    <dataValidation type="list" allowBlank="1" showInputMessage="1" showErrorMessage="1" sqref="AU28:BB33" xr:uid="{FA23BB01-77A7-4A13-80C0-8A7C06618436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70EE0847-547F-4E6D-86C6-EABC5AC75EF0}"/>
    <dataValidation type="whole" operator="greaterThan" allowBlank="1" showInputMessage="1" showErrorMessage="1" error="不正な契約期間が入力されています。_x000a_入力間違いがないか確認してください。" sqref="B28:E30" xr:uid="{F534ACA8-33E1-4E2F-9E80-3C467DFC7705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EC1-D935-4785-82A9-652CB78D5CF7}">
  <sheetPr>
    <tabColor theme="6" tint="0.39997558519241921"/>
    <pageSetUpPr fitToPage="1"/>
  </sheetPr>
  <dimension ref="A1:CD121"/>
  <sheetViews>
    <sheetView showGridLines="0" view="pageBreakPreview" zoomScale="50" zoomScaleNormal="55" zoomScaleSheetLayoutView="50" workbookViewId="0">
      <selection activeCell="BG25" sqref="BG25:BN27"/>
    </sheetView>
  </sheetViews>
  <sheetFormatPr defaultColWidth="9"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4"/>
      <c r="BK1" s="134"/>
      <c r="BN1" s="24"/>
      <c r="BO1" s="24"/>
    </row>
    <row r="2" spans="2:70" ht="21.75" customHeight="1" x14ac:dyDescent="0.15">
      <c r="AV2" s="114"/>
      <c r="AW2" s="114"/>
      <c r="AX2" s="114"/>
      <c r="AY2" s="114"/>
      <c r="AZ2" s="114"/>
      <c r="BA2" s="114"/>
      <c r="BB2" s="115" t="s">
        <v>114</v>
      </c>
      <c r="BC2" s="116"/>
      <c r="BD2" s="915">
        <f>IF(【契約②】契約内容申告書!BD2="","",【契約②】契約内容申告書!BD2)</f>
        <v>2022</v>
      </c>
      <c r="BE2" s="915"/>
      <c r="BF2" s="915"/>
      <c r="BG2" s="915"/>
      <c r="BH2" s="795" t="s">
        <v>1</v>
      </c>
      <c r="BI2" s="795"/>
      <c r="BJ2" s="965" t="str">
        <f>IF(【契約②】契約内容申告書!BJ2="","",【契約②】契約内容申告書!BJ2)</f>
        <v/>
      </c>
      <c r="BK2" s="965"/>
      <c r="BL2" s="795" t="s">
        <v>3</v>
      </c>
      <c r="BM2" s="795"/>
      <c r="BN2" s="965" t="str">
        <f>IF(【契約②】契約内容申告書!BN2="","",【契約②】契約内容申告書!BN2)</f>
        <v/>
      </c>
      <c r="BO2" s="965"/>
      <c r="BP2" s="114" t="s">
        <v>4</v>
      </c>
      <c r="BQ2" s="24"/>
    </row>
    <row r="3" spans="2:70" s="45" customFormat="1" ht="21.75" customHeight="1" x14ac:dyDescent="0.15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805" t="s">
        <v>49</v>
      </c>
      <c r="AB3" s="912"/>
      <c r="AC3" s="912"/>
      <c r="AD3" s="912"/>
      <c r="AE3" s="912"/>
      <c r="AF3" s="912"/>
      <c r="AG3" s="912"/>
      <c r="AH3" s="912"/>
      <c r="AI3" s="912"/>
      <c r="AJ3" s="912"/>
      <c r="AK3" s="912"/>
      <c r="AL3" s="912"/>
      <c r="AM3" s="912"/>
      <c r="AN3" s="912"/>
      <c r="AO3" s="912"/>
      <c r="AP3" s="912"/>
      <c r="AQ3" s="912"/>
      <c r="AR3" s="912"/>
      <c r="AS3" s="135"/>
      <c r="AT3" s="135"/>
      <c r="AU3" s="135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IF(【契約②】契約内容申告書!BJ3="","",【契約②】契約内容申告書!BJ3)</f>
        <v/>
      </c>
      <c r="BK3" s="916"/>
      <c r="BL3" s="916"/>
      <c r="BM3" s="916"/>
      <c r="BN3" s="916"/>
      <c r="BO3" s="916"/>
      <c r="BP3" s="916"/>
      <c r="BQ3" s="916"/>
      <c r="BR3" s="135"/>
    </row>
    <row r="4" spans="2:70" ht="22.15" customHeight="1" x14ac:dyDescent="0.15"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V4" s="114"/>
      <c r="AW4" s="114"/>
      <c r="AX4" s="114"/>
      <c r="AY4" s="114"/>
      <c r="AZ4" s="114"/>
      <c r="BA4" s="114"/>
      <c r="BB4" s="114"/>
      <c r="BC4" s="114"/>
      <c r="BD4" s="24"/>
      <c r="BE4" s="24"/>
      <c r="BF4" s="24"/>
      <c r="BG4" s="24"/>
      <c r="BH4" s="115"/>
      <c r="BI4" s="23"/>
      <c r="BJ4" s="136"/>
      <c r="BK4" s="137" t="s">
        <v>6</v>
      </c>
      <c r="BL4" s="914">
        <f>【契約②】契約内容申告書!BL4</f>
        <v>2</v>
      </c>
      <c r="BM4" s="914"/>
      <c r="BN4" s="17" t="s">
        <v>7</v>
      </c>
      <c r="BO4" s="914" t="str">
        <f>IF(J15="","",J15)</f>
        <v>　</v>
      </c>
      <c r="BP4" s="914"/>
      <c r="BQ4" s="137" t="s">
        <v>8</v>
      </c>
    </row>
    <row r="5" spans="2:70" s="52" customFormat="1" ht="24" x14ac:dyDescent="0.15">
      <c r="B5" s="806" t="s">
        <v>103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  <c r="BR5" s="807"/>
    </row>
    <row r="6" spans="2:70" s="52" customFormat="1" ht="24" x14ac:dyDescent="0.15">
      <c r="B6" s="806" t="s">
        <v>53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807"/>
      <c r="AY6" s="807"/>
      <c r="AZ6" s="807"/>
      <c r="BA6" s="807"/>
      <c r="BB6" s="807"/>
      <c r="BC6" s="807"/>
      <c r="BD6" s="807"/>
      <c r="BE6" s="807"/>
      <c r="BF6" s="807"/>
      <c r="BG6" s="807"/>
      <c r="BH6" s="807"/>
      <c r="BI6" s="807"/>
      <c r="BJ6" s="807"/>
      <c r="BK6" s="807"/>
      <c r="BL6" s="807"/>
      <c r="BM6" s="807"/>
      <c r="BN6" s="807"/>
      <c r="BO6" s="807"/>
      <c r="BP6" s="807"/>
      <c r="BQ6" s="807"/>
      <c r="BR6" s="807"/>
    </row>
    <row r="7" spans="2:70" s="24" customFormat="1" ht="24" x14ac:dyDescent="0.15"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2:70" s="55" customFormat="1" ht="12" customHeight="1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2:70" s="55" customFormat="1" ht="17.25" customHeight="1" x14ac:dyDescent="0.15">
      <c r="B9" s="239" t="s">
        <v>9</v>
      </c>
      <c r="C9" s="240"/>
      <c r="D9" s="240"/>
      <c r="E9" s="240"/>
      <c r="F9" s="240"/>
      <c r="G9" s="240"/>
      <c r="H9" s="240"/>
      <c r="I9" s="241"/>
      <c r="J9" s="966" t="str">
        <f>IF(【契約②】契約内容申告書!J9="","",【契約②】契約内容申告書!J9)</f>
        <v>　</v>
      </c>
      <c r="K9" s="966"/>
      <c r="L9" s="966"/>
      <c r="M9" s="966"/>
      <c r="N9" s="966"/>
      <c r="O9" s="966"/>
      <c r="P9" s="966"/>
      <c r="Q9" s="966"/>
      <c r="R9" s="966"/>
      <c r="S9" s="966"/>
      <c r="T9" s="966"/>
      <c r="U9" s="966"/>
      <c r="V9" s="966"/>
      <c r="W9" s="966"/>
      <c r="X9" s="966"/>
      <c r="Y9" s="966"/>
      <c r="Z9" s="966"/>
      <c r="AA9" s="966"/>
      <c r="AB9" s="966"/>
      <c r="AC9" s="966"/>
      <c r="AD9" s="966"/>
      <c r="AE9" s="966"/>
      <c r="AF9" s="966"/>
      <c r="AG9" s="966"/>
      <c r="AH9" s="966"/>
      <c r="AI9" s="966"/>
      <c r="AJ9" s="966"/>
      <c r="AK9" s="966"/>
      <c r="AL9" s="966"/>
      <c r="BI9" s="138"/>
      <c r="BJ9" s="139"/>
      <c r="BK9" s="139"/>
      <c r="BQ9" s="139"/>
    </row>
    <row r="10" spans="2:70" s="55" customFormat="1" ht="17.25" customHeight="1" x14ac:dyDescent="0.15">
      <c r="B10" s="245"/>
      <c r="C10" s="246"/>
      <c r="D10" s="246"/>
      <c r="E10" s="246"/>
      <c r="F10" s="246"/>
      <c r="G10" s="246"/>
      <c r="H10" s="246"/>
      <c r="I10" s="247"/>
      <c r="J10" s="966"/>
      <c r="K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  <c r="AA10" s="966"/>
      <c r="AB10" s="966"/>
      <c r="AC10" s="966"/>
      <c r="AD10" s="966"/>
      <c r="AE10" s="966"/>
      <c r="AF10" s="966"/>
      <c r="AG10" s="966"/>
      <c r="AH10" s="966"/>
      <c r="AI10" s="966"/>
      <c r="AJ10" s="966"/>
      <c r="AK10" s="966"/>
      <c r="AL10" s="966"/>
      <c r="BI10" s="138"/>
      <c r="BJ10" s="138"/>
      <c r="BK10" s="138"/>
      <c r="BQ10" s="138"/>
    </row>
    <row r="11" spans="2:70" ht="17.25" customHeight="1" x14ac:dyDescent="0.15">
      <c r="B11" s="239" t="s">
        <v>11</v>
      </c>
      <c r="C11" s="240"/>
      <c r="D11" s="240"/>
      <c r="E11" s="240"/>
      <c r="F11" s="240"/>
      <c r="G11" s="240"/>
      <c r="H11" s="240"/>
      <c r="I11" s="241"/>
      <c r="J11" s="966" t="str">
        <f>IF(【契約②】契約内容申告書!J11="","",【契約②】契約内容申告書!J11)</f>
        <v>　</v>
      </c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6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8"/>
      <c r="BJ11" s="138"/>
      <c r="BK11" s="138"/>
      <c r="BQ11" s="138"/>
    </row>
    <row r="12" spans="2:70" ht="17.25" customHeight="1" x14ac:dyDescent="0.15">
      <c r="B12" s="245"/>
      <c r="C12" s="246"/>
      <c r="D12" s="246"/>
      <c r="E12" s="246"/>
      <c r="F12" s="246"/>
      <c r="G12" s="246"/>
      <c r="H12" s="246"/>
      <c r="I12" s="247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8"/>
      <c r="BJ12" s="138"/>
      <c r="BK12" s="138"/>
      <c r="BQ12" s="138"/>
    </row>
    <row r="13" spans="2:70" ht="17.25" customHeight="1" x14ac:dyDescent="0.15">
      <c r="B13" s="239" t="s">
        <v>13</v>
      </c>
      <c r="C13" s="240"/>
      <c r="D13" s="240"/>
      <c r="E13" s="240"/>
      <c r="F13" s="240"/>
      <c r="G13" s="240"/>
      <c r="H13" s="240"/>
      <c r="I13" s="241"/>
      <c r="J13" s="966" t="str">
        <f>IF(【契約②】契約内容申告書!J13="","",【契約②】契約内容申告書!J13)</f>
        <v>　</v>
      </c>
      <c r="K13" s="966"/>
      <c r="L13" s="966"/>
      <c r="M13" s="966"/>
      <c r="N13" s="966"/>
      <c r="O13" s="966"/>
      <c r="P13" s="966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66"/>
      <c r="AI13" s="966"/>
      <c r="AJ13" s="966"/>
      <c r="AK13" s="966"/>
      <c r="AL13" s="966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8"/>
      <c r="BJ13" s="138"/>
      <c r="BK13" s="138"/>
      <c r="BL13" s="138"/>
      <c r="BM13" s="138"/>
      <c r="BN13" s="138"/>
      <c r="BO13" s="138"/>
      <c r="BP13" s="138"/>
      <c r="BQ13" s="138"/>
    </row>
    <row r="14" spans="2:70" ht="17.25" customHeight="1" x14ac:dyDescent="0.15">
      <c r="B14" s="245"/>
      <c r="C14" s="246"/>
      <c r="D14" s="246"/>
      <c r="E14" s="246"/>
      <c r="F14" s="246"/>
      <c r="G14" s="246"/>
      <c r="H14" s="246"/>
      <c r="I14" s="247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966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8"/>
      <c r="BJ14" s="138"/>
      <c r="BK14" s="138"/>
      <c r="BL14" s="138"/>
      <c r="BM14" s="138"/>
      <c r="BN14" s="138"/>
      <c r="BO14" s="138"/>
      <c r="BP14" s="138"/>
      <c r="BQ14" s="138"/>
    </row>
    <row r="15" spans="2:70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64" t="str">
        <f>IF(【契約②】契約内容申告書!J15="","",【契約②】契約内容申告書!J15)</f>
        <v>　</v>
      </c>
      <c r="K15" s="964"/>
      <c r="L15" s="964"/>
      <c r="M15" s="964"/>
      <c r="N15" s="964"/>
      <c r="O15" s="964"/>
      <c r="P15" s="964"/>
      <c r="Q15" s="964"/>
      <c r="R15" s="964"/>
      <c r="S15" s="964"/>
      <c r="T15" s="964"/>
      <c r="U15" s="964"/>
      <c r="V15" s="964"/>
      <c r="W15" s="964"/>
      <c r="X15" s="964"/>
      <c r="Y15" s="964"/>
      <c r="Z15" s="964"/>
      <c r="AA15" s="964"/>
      <c r="AB15" s="964"/>
      <c r="AC15" s="964"/>
      <c r="AD15" s="964"/>
      <c r="AE15" s="964"/>
      <c r="AF15" s="964"/>
      <c r="AG15" s="964"/>
      <c r="AH15" s="964"/>
      <c r="AI15" s="964"/>
      <c r="AJ15" s="964"/>
      <c r="AK15" s="964"/>
      <c r="AL15" s="964"/>
      <c r="AM15" s="30"/>
      <c r="AT15" s="138"/>
    </row>
    <row r="16" spans="2:70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964"/>
      <c r="W16" s="964"/>
      <c r="X16" s="964"/>
      <c r="Y16" s="964"/>
      <c r="Z16" s="964"/>
      <c r="AA16" s="964"/>
      <c r="AB16" s="964"/>
      <c r="AC16" s="964"/>
      <c r="AD16" s="964"/>
      <c r="AE16" s="964"/>
      <c r="AF16" s="964"/>
      <c r="AG16" s="964"/>
      <c r="AH16" s="964"/>
      <c r="AI16" s="964"/>
      <c r="AJ16" s="964"/>
      <c r="AK16" s="964"/>
      <c r="AL16" s="964"/>
      <c r="AM16" s="30"/>
      <c r="AT16" s="138"/>
    </row>
    <row r="17" spans="2:69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964">
        <f>IF(【契約②】契約内容申告書!J17="","",【契約②】契約内容申告書!J17)</f>
        <v>2</v>
      </c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964"/>
      <c r="V17" s="964"/>
      <c r="W17" s="964"/>
      <c r="X17" s="964"/>
      <c r="Y17" s="964"/>
      <c r="Z17" s="964"/>
      <c r="AA17" s="964"/>
      <c r="AB17" s="964"/>
      <c r="AC17" s="964"/>
      <c r="AD17" s="964"/>
      <c r="AE17" s="964"/>
      <c r="AF17" s="964"/>
      <c r="AG17" s="964"/>
      <c r="AH17" s="964"/>
      <c r="AI17" s="964"/>
      <c r="AJ17" s="964"/>
      <c r="AK17" s="964"/>
      <c r="AL17" s="964"/>
      <c r="AM17" s="55"/>
      <c r="AN17" s="55"/>
      <c r="AO17" s="55"/>
      <c r="AP17" s="55"/>
      <c r="AQ17" s="55"/>
      <c r="AR17" s="55"/>
      <c r="AS17" s="55"/>
      <c r="AT17" s="138"/>
    </row>
    <row r="18" spans="2:69" ht="17.25" customHeight="1" x14ac:dyDescent="0.15">
      <c r="B18" s="245"/>
      <c r="C18" s="246"/>
      <c r="D18" s="246"/>
      <c r="E18" s="246"/>
      <c r="F18" s="246"/>
      <c r="G18" s="246"/>
      <c r="H18" s="246"/>
      <c r="I18" s="247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964"/>
      <c r="AA18" s="964"/>
      <c r="AB18" s="964"/>
      <c r="AC18" s="964"/>
      <c r="AD18" s="964"/>
      <c r="AE18" s="964"/>
      <c r="AF18" s="964"/>
      <c r="AG18" s="964"/>
      <c r="AH18" s="964"/>
      <c r="AI18" s="964"/>
      <c r="AJ18" s="964"/>
      <c r="AK18" s="964"/>
      <c r="AL18" s="964"/>
      <c r="AM18" s="55"/>
      <c r="AN18" s="55"/>
      <c r="AO18" s="55"/>
      <c r="AP18" s="55"/>
      <c r="AQ18" s="55"/>
      <c r="AR18" s="55"/>
      <c r="AS18" s="55"/>
      <c r="AT18" s="139"/>
    </row>
    <row r="19" spans="2:69" ht="7.5" customHeight="1" x14ac:dyDescent="0.15">
      <c r="B19" s="140"/>
      <c r="C19" s="140"/>
      <c r="D19" s="140"/>
      <c r="E19" s="140"/>
      <c r="F19" s="140"/>
      <c r="G19" s="140"/>
      <c r="H19" s="140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7"/>
      <c r="BN19" s="55"/>
      <c r="BO19" s="127"/>
      <c r="BP19" s="55"/>
      <c r="BQ19" s="55"/>
    </row>
    <row r="20" spans="2:69" ht="7.5" customHeight="1" x14ac:dyDescent="0.1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</row>
    <row r="21" spans="2:69" ht="13.5" customHeight="1" x14ac:dyDescent="0.15">
      <c r="B21" s="239" t="s">
        <v>56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</row>
    <row r="22" spans="2:69" ht="13.5" customHeight="1" x14ac:dyDescent="0.15">
      <c r="B22" s="242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  <c r="S22" s="957"/>
      <c r="T22" s="957"/>
      <c r="U22" s="957"/>
      <c r="V22" s="957"/>
      <c r="W22" s="957"/>
      <c r="X22" s="957"/>
      <c r="Y22" s="957"/>
      <c r="Z22" s="957"/>
      <c r="AA22" s="957"/>
      <c r="AB22" s="957"/>
      <c r="AC22" s="957"/>
      <c r="AD22" s="957"/>
      <c r="AE22" s="957"/>
      <c r="AF22" s="957"/>
      <c r="AG22" s="957"/>
      <c r="AH22" s="957"/>
      <c r="AI22" s="957"/>
      <c r="AJ22" s="957"/>
      <c r="AK22" s="957"/>
      <c r="AL22" s="957"/>
      <c r="AM22" s="957"/>
      <c r="AN22" s="957"/>
      <c r="AO22" s="957"/>
      <c r="AP22" s="957"/>
      <c r="AQ22" s="957"/>
      <c r="AR22" s="957"/>
      <c r="AS22" s="957"/>
      <c r="AT22" s="957"/>
      <c r="AU22" s="957"/>
      <c r="AV22" s="957"/>
      <c r="AW22" s="957"/>
      <c r="AX22" s="957"/>
      <c r="AY22" s="957"/>
      <c r="AZ22" s="957"/>
      <c r="BA22" s="957"/>
      <c r="BB22" s="957"/>
      <c r="BC22" s="957"/>
      <c r="BD22" s="957"/>
      <c r="BE22" s="957"/>
      <c r="BF22" s="957"/>
      <c r="BG22" s="957"/>
      <c r="BH22" s="957"/>
      <c r="BI22" s="957"/>
      <c r="BJ22" s="957"/>
      <c r="BK22" s="957"/>
      <c r="BL22" s="957"/>
      <c r="BM22" s="957"/>
      <c r="BN22" s="957"/>
      <c r="BO22" s="957"/>
      <c r="BP22" s="957"/>
      <c r="BQ22" s="244"/>
    </row>
    <row r="23" spans="2:69" ht="13.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</row>
    <row r="25" spans="2:69" ht="13.5" customHeight="1" x14ac:dyDescent="0.15">
      <c r="B25" s="458" t="s">
        <v>57</v>
      </c>
      <c r="C25" s="459"/>
      <c r="D25" s="460"/>
      <c r="E25" s="467" t="s">
        <v>58</v>
      </c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9"/>
      <c r="T25" s="526">
        <f>T28+T31</f>
        <v>0</v>
      </c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8"/>
      <c r="AN25" s="485" t="s">
        <v>59</v>
      </c>
      <c r="AO25" s="486"/>
      <c r="AP25" s="487"/>
      <c r="AS25" s="142"/>
      <c r="AT25" s="458" t="s">
        <v>125</v>
      </c>
      <c r="AU25" s="459"/>
      <c r="AV25" s="460"/>
      <c r="AW25" s="467" t="s">
        <v>124</v>
      </c>
      <c r="AX25" s="468"/>
      <c r="AY25" s="468"/>
      <c r="AZ25" s="468"/>
      <c r="BA25" s="468"/>
      <c r="BB25" s="468"/>
      <c r="BC25" s="468"/>
      <c r="BD25" s="468"/>
      <c r="BE25" s="468"/>
      <c r="BF25" s="469"/>
      <c r="BG25" s="919"/>
      <c r="BH25" s="920"/>
      <c r="BI25" s="920"/>
      <c r="BJ25" s="920"/>
      <c r="BK25" s="920"/>
      <c r="BL25" s="920"/>
      <c r="BM25" s="920"/>
      <c r="BN25" s="921"/>
      <c r="BO25" s="485" t="s">
        <v>59</v>
      </c>
      <c r="BP25" s="486"/>
      <c r="BQ25" s="487"/>
    </row>
    <row r="26" spans="2:69" ht="13.5" customHeight="1" x14ac:dyDescent="0.15">
      <c r="B26" s="461"/>
      <c r="C26" s="950"/>
      <c r="D26" s="463"/>
      <c r="E26" s="470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472"/>
      <c r="T26" s="529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531"/>
      <c r="AN26" s="488"/>
      <c r="AO26" s="963"/>
      <c r="AP26" s="490"/>
      <c r="AQ26" s="128"/>
      <c r="AS26" s="142"/>
      <c r="AT26" s="461"/>
      <c r="AU26" s="462"/>
      <c r="AV26" s="463"/>
      <c r="AW26" s="470"/>
      <c r="AX26" s="471"/>
      <c r="AY26" s="471"/>
      <c r="AZ26" s="471"/>
      <c r="BA26" s="471"/>
      <c r="BB26" s="471"/>
      <c r="BC26" s="471"/>
      <c r="BD26" s="471"/>
      <c r="BE26" s="471"/>
      <c r="BF26" s="472"/>
      <c r="BG26" s="922"/>
      <c r="BH26" s="923"/>
      <c r="BI26" s="923"/>
      <c r="BJ26" s="923"/>
      <c r="BK26" s="923"/>
      <c r="BL26" s="923"/>
      <c r="BM26" s="923"/>
      <c r="BN26" s="924"/>
      <c r="BO26" s="488"/>
      <c r="BP26" s="489"/>
      <c r="BQ26" s="490"/>
    </row>
    <row r="27" spans="2:69" ht="13.5" customHeight="1" x14ac:dyDescent="0.15">
      <c r="B27" s="464"/>
      <c r="C27" s="465"/>
      <c r="D27" s="466"/>
      <c r="E27" s="473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5"/>
      <c r="T27" s="660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2"/>
      <c r="AN27" s="663"/>
      <c r="AO27" s="664"/>
      <c r="AP27" s="665"/>
      <c r="AS27" s="142"/>
      <c r="AT27" s="464"/>
      <c r="AU27" s="465"/>
      <c r="AV27" s="466"/>
      <c r="AW27" s="473"/>
      <c r="AX27" s="474"/>
      <c r="AY27" s="474"/>
      <c r="AZ27" s="474"/>
      <c r="BA27" s="474"/>
      <c r="BB27" s="474"/>
      <c r="BC27" s="474"/>
      <c r="BD27" s="474"/>
      <c r="BE27" s="474"/>
      <c r="BF27" s="475"/>
      <c r="BG27" s="925"/>
      <c r="BH27" s="926"/>
      <c r="BI27" s="926"/>
      <c r="BJ27" s="926"/>
      <c r="BK27" s="926"/>
      <c r="BL27" s="926"/>
      <c r="BM27" s="926"/>
      <c r="BN27" s="927"/>
      <c r="BO27" s="491"/>
      <c r="BP27" s="492"/>
      <c r="BQ27" s="493"/>
    </row>
    <row r="28" spans="2:69" ht="13.5" customHeight="1" x14ac:dyDescent="0.15">
      <c r="E28" s="458" t="s">
        <v>60</v>
      </c>
      <c r="F28" s="459"/>
      <c r="G28" s="460"/>
      <c r="H28" s="467" t="s">
        <v>61</v>
      </c>
      <c r="I28" s="468"/>
      <c r="J28" s="468"/>
      <c r="K28" s="468"/>
      <c r="L28" s="468"/>
      <c r="M28" s="468"/>
      <c r="N28" s="468"/>
      <c r="O28" s="468"/>
      <c r="P28" s="468"/>
      <c r="Q28" s="469"/>
      <c r="T28" s="654">
        <f>【契約②】契約内容申告書!B28</f>
        <v>0</v>
      </c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6"/>
      <c r="AN28" s="657" t="s">
        <v>59</v>
      </c>
      <c r="AO28" s="658"/>
      <c r="AP28" s="659"/>
    </row>
    <row r="29" spans="2:69" ht="13.5" customHeight="1" x14ac:dyDescent="0.15">
      <c r="E29" s="461"/>
      <c r="F29" s="950"/>
      <c r="G29" s="463"/>
      <c r="H29" s="470"/>
      <c r="I29" s="962"/>
      <c r="J29" s="962"/>
      <c r="K29" s="962"/>
      <c r="L29" s="962"/>
      <c r="M29" s="962"/>
      <c r="N29" s="962"/>
      <c r="O29" s="962"/>
      <c r="P29" s="962"/>
      <c r="Q29" s="472"/>
      <c r="T29" s="529"/>
      <c r="U29" s="951"/>
      <c r="V29" s="951"/>
      <c r="W29" s="951"/>
      <c r="X29" s="951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951"/>
      <c r="AK29" s="951"/>
      <c r="AL29" s="951"/>
      <c r="AM29" s="531"/>
      <c r="AN29" s="488"/>
      <c r="AO29" s="963"/>
      <c r="AP29" s="490"/>
    </row>
    <row r="30" spans="2:69" ht="13.5" customHeight="1" x14ac:dyDescent="0.15">
      <c r="E30" s="464"/>
      <c r="F30" s="465"/>
      <c r="G30" s="466"/>
      <c r="H30" s="473"/>
      <c r="I30" s="474"/>
      <c r="J30" s="474"/>
      <c r="K30" s="474"/>
      <c r="L30" s="474"/>
      <c r="M30" s="474"/>
      <c r="N30" s="474"/>
      <c r="O30" s="474"/>
      <c r="P30" s="474"/>
      <c r="Q30" s="475"/>
      <c r="T30" s="660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2"/>
      <c r="AN30" s="663"/>
      <c r="AO30" s="664"/>
      <c r="AP30" s="665"/>
    </row>
    <row r="31" spans="2:69" ht="13.5" customHeight="1" x14ac:dyDescent="0.15">
      <c r="E31" s="458" t="s">
        <v>62</v>
      </c>
      <c r="F31" s="459"/>
      <c r="G31" s="460"/>
      <c r="H31" s="467" t="s">
        <v>63</v>
      </c>
      <c r="I31" s="468"/>
      <c r="J31" s="468"/>
      <c r="K31" s="468"/>
      <c r="L31" s="468"/>
      <c r="M31" s="468"/>
      <c r="N31" s="468"/>
      <c r="O31" s="468"/>
      <c r="P31" s="468"/>
      <c r="Q31" s="469"/>
      <c r="T31" s="654">
        <f>【契約②】契約内容申告書!I28</f>
        <v>0</v>
      </c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6"/>
      <c r="AN31" s="657" t="s">
        <v>59</v>
      </c>
      <c r="AO31" s="658"/>
      <c r="AP31" s="659"/>
    </row>
    <row r="32" spans="2:69" ht="13.5" customHeight="1" x14ac:dyDescent="0.15">
      <c r="E32" s="461"/>
      <c r="F32" s="950"/>
      <c r="G32" s="463"/>
      <c r="H32" s="470"/>
      <c r="I32" s="962"/>
      <c r="J32" s="962"/>
      <c r="K32" s="962"/>
      <c r="L32" s="962"/>
      <c r="M32" s="962"/>
      <c r="N32" s="962"/>
      <c r="O32" s="962"/>
      <c r="P32" s="962"/>
      <c r="Q32" s="472"/>
      <c r="T32" s="529"/>
      <c r="U32" s="951"/>
      <c r="V32" s="951"/>
      <c r="W32" s="951"/>
      <c r="X32" s="951"/>
      <c r="Y32" s="951"/>
      <c r="Z32" s="951"/>
      <c r="AA32" s="951"/>
      <c r="AB32" s="951"/>
      <c r="AC32" s="951"/>
      <c r="AD32" s="951"/>
      <c r="AE32" s="951"/>
      <c r="AF32" s="951"/>
      <c r="AG32" s="951"/>
      <c r="AH32" s="951"/>
      <c r="AI32" s="951"/>
      <c r="AJ32" s="951"/>
      <c r="AK32" s="951"/>
      <c r="AL32" s="951"/>
      <c r="AM32" s="531"/>
      <c r="AN32" s="488"/>
      <c r="AO32" s="963"/>
      <c r="AP32" s="490"/>
    </row>
    <row r="33" spans="2:69" ht="13.5" customHeight="1" x14ac:dyDescent="0.15">
      <c r="E33" s="464"/>
      <c r="F33" s="465"/>
      <c r="G33" s="466"/>
      <c r="H33" s="473"/>
      <c r="I33" s="474"/>
      <c r="J33" s="474"/>
      <c r="K33" s="474"/>
      <c r="L33" s="474"/>
      <c r="M33" s="474"/>
      <c r="N33" s="474"/>
      <c r="O33" s="474"/>
      <c r="P33" s="474"/>
      <c r="Q33" s="475"/>
      <c r="T33" s="532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4"/>
      <c r="AN33" s="491"/>
      <c r="AO33" s="492"/>
      <c r="AP33" s="493"/>
    </row>
    <row r="34" spans="2:69" ht="13.5" customHeight="1" x14ac:dyDescent="0.15">
      <c r="B34" s="458" t="s">
        <v>64</v>
      </c>
      <c r="C34" s="459"/>
      <c r="D34" s="460"/>
      <c r="E34" s="505" t="s">
        <v>65</v>
      </c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T34" s="526">
        <f>T37+T40</f>
        <v>0</v>
      </c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8"/>
      <c r="AN34" s="584" t="s">
        <v>55</v>
      </c>
      <c r="AO34" s="585"/>
      <c r="AP34" s="586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</row>
    <row r="35" spans="2:69" ht="13.5" customHeight="1" x14ac:dyDescent="0.15">
      <c r="B35" s="461"/>
      <c r="C35" s="950"/>
      <c r="D35" s="463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T35" s="529"/>
      <c r="U35" s="951"/>
      <c r="V35" s="951"/>
      <c r="W35" s="951"/>
      <c r="X35" s="951"/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  <c r="AM35" s="531"/>
      <c r="AN35" s="565"/>
      <c r="AO35" s="566"/>
      <c r="AP35" s="567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</row>
    <row r="36" spans="2:69" x14ac:dyDescent="0.15">
      <c r="B36" s="464"/>
      <c r="C36" s="465"/>
      <c r="D36" s="466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T36" s="660"/>
      <c r="U36" s="661"/>
      <c r="V36" s="661"/>
      <c r="W36" s="661"/>
      <c r="X36" s="661"/>
      <c r="Y36" s="661"/>
      <c r="Z36" s="661"/>
      <c r="AA36" s="661"/>
      <c r="AB36" s="661"/>
      <c r="AC36" s="661"/>
      <c r="AD36" s="661"/>
      <c r="AE36" s="661"/>
      <c r="AF36" s="661"/>
      <c r="AG36" s="661"/>
      <c r="AH36" s="661"/>
      <c r="AI36" s="661"/>
      <c r="AJ36" s="661"/>
      <c r="AK36" s="661"/>
      <c r="AL36" s="661"/>
      <c r="AM36" s="662"/>
      <c r="AN36" s="565"/>
      <c r="AO36" s="566"/>
      <c r="AP36" s="567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</row>
    <row r="37" spans="2:69" ht="13.5" customHeight="1" x14ac:dyDescent="0.15">
      <c r="E37" s="458" t="s">
        <v>66</v>
      </c>
      <c r="F37" s="459"/>
      <c r="G37" s="460"/>
      <c r="H37" s="467" t="s">
        <v>67</v>
      </c>
      <c r="I37" s="468"/>
      <c r="J37" s="468"/>
      <c r="K37" s="468"/>
      <c r="L37" s="468"/>
      <c r="M37" s="468"/>
      <c r="N37" s="468"/>
      <c r="O37" s="468"/>
      <c r="P37" s="468"/>
      <c r="Q37" s="469"/>
      <c r="T37" s="883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4"/>
      <c r="AI37" s="884"/>
      <c r="AJ37" s="884"/>
      <c r="AK37" s="884"/>
      <c r="AL37" s="884"/>
      <c r="AM37" s="885"/>
      <c r="AN37" s="565" t="s">
        <v>55</v>
      </c>
      <c r="AO37" s="566"/>
      <c r="AP37" s="567"/>
    </row>
    <row r="38" spans="2:69" ht="13.5" customHeight="1" x14ac:dyDescent="0.15">
      <c r="E38" s="461"/>
      <c r="F38" s="950"/>
      <c r="G38" s="463"/>
      <c r="H38" s="470"/>
      <c r="I38" s="962"/>
      <c r="J38" s="962"/>
      <c r="K38" s="962"/>
      <c r="L38" s="962"/>
      <c r="M38" s="962"/>
      <c r="N38" s="962"/>
      <c r="O38" s="962"/>
      <c r="P38" s="962"/>
      <c r="Q38" s="472"/>
      <c r="T38" s="877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879"/>
      <c r="AN38" s="565"/>
      <c r="AO38" s="566"/>
      <c r="AP38" s="567"/>
    </row>
    <row r="39" spans="2:69" ht="13.5" customHeight="1" x14ac:dyDescent="0.15">
      <c r="E39" s="464"/>
      <c r="F39" s="465"/>
      <c r="G39" s="466"/>
      <c r="H39" s="473"/>
      <c r="I39" s="474"/>
      <c r="J39" s="474"/>
      <c r="K39" s="474"/>
      <c r="L39" s="474"/>
      <c r="M39" s="474"/>
      <c r="N39" s="474"/>
      <c r="O39" s="474"/>
      <c r="P39" s="474"/>
      <c r="Q39" s="475"/>
      <c r="T39" s="889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1"/>
      <c r="AN39" s="565"/>
      <c r="AO39" s="566"/>
      <c r="AP39" s="567"/>
    </row>
    <row r="40" spans="2:69" ht="13.5" customHeight="1" x14ac:dyDescent="0.15">
      <c r="E40" s="458" t="s">
        <v>68</v>
      </c>
      <c r="F40" s="459"/>
      <c r="G40" s="460"/>
      <c r="H40" s="467" t="s">
        <v>69</v>
      </c>
      <c r="I40" s="468"/>
      <c r="J40" s="468"/>
      <c r="K40" s="468"/>
      <c r="L40" s="468"/>
      <c r="M40" s="468"/>
      <c r="N40" s="468"/>
      <c r="O40" s="468"/>
      <c r="P40" s="468"/>
      <c r="Q40" s="469"/>
      <c r="T40" s="883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4"/>
      <c r="AI40" s="884"/>
      <c r="AJ40" s="884"/>
      <c r="AK40" s="884"/>
      <c r="AL40" s="884"/>
      <c r="AM40" s="885"/>
      <c r="AN40" s="565" t="s">
        <v>55</v>
      </c>
      <c r="AO40" s="566"/>
      <c r="AP40" s="567"/>
    </row>
    <row r="41" spans="2:69" ht="13.5" customHeight="1" x14ac:dyDescent="0.15">
      <c r="E41" s="461"/>
      <c r="F41" s="950"/>
      <c r="G41" s="463"/>
      <c r="H41" s="470"/>
      <c r="I41" s="962"/>
      <c r="J41" s="962"/>
      <c r="K41" s="962"/>
      <c r="L41" s="962"/>
      <c r="M41" s="962"/>
      <c r="N41" s="962"/>
      <c r="O41" s="962"/>
      <c r="P41" s="962"/>
      <c r="Q41" s="472"/>
      <c r="T41" s="877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3"/>
      <c r="AI41" s="953"/>
      <c r="AJ41" s="953"/>
      <c r="AK41" s="953"/>
      <c r="AL41" s="953"/>
      <c r="AM41" s="879"/>
      <c r="AN41" s="565"/>
      <c r="AO41" s="566"/>
      <c r="AP41" s="567"/>
    </row>
    <row r="42" spans="2:69" ht="13.5" customHeight="1" x14ac:dyDescent="0.15">
      <c r="E42" s="464"/>
      <c r="F42" s="465"/>
      <c r="G42" s="466"/>
      <c r="H42" s="473"/>
      <c r="I42" s="474"/>
      <c r="J42" s="474"/>
      <c r="K42" s="474"/>
      <c r="L42" s="474"/>
      <c r="M42" s="474"/>
      <c r="N42" s="474"/>
      <c r="O42" s="474"/>
      <c r="P42" s="474"/>
      <c r="Q42" s="475"/>
      <c r="T42" s="880"/>
      <c r="U42" s="881"/>
      <c r="V42" s="881"/>
      <c r="W42" s="881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1"/>
      <c r="AJ42" s="881"/>
      <c r="AK42" s="881"/>
      <c r="AL42" s="881"/>
      <c r="AM42" s="882"/>
      <c r="AN42" s="568"/>
      <c r="AO42" s="569"/>
      <c r="AP42" s="570"/>
    </row>
    <row r="43" spans="2:69" ht="13.5" customHeight="1" thickBot="1" x14ac:dyDescent="0.2">
      <c r="E43" s="143"/>
      <c r="F43" s="143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33"/>
      <c r="AO43" s="33"/>
      <c r="AP43" s="33"/>
    </row>
    <row r="44" spans="2:69" ht="46.5" customHeight="1" x14ac:dyDescent="0.15">
      <c r="B44" s="55" t="s">
        <v>70</v>
      </c>
      <c r="E44" s="146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T44" s="907"/>
      <c r="U44" s="908"/>
      <c r="V44" s="908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9"/>
      <c r="AN44" s="147"/>
      <c r="AO44" s="147"/>
      <c r="AP44" s="147"/>
      <c r="AQ44" s="147"/>
      <c r="AR44" s="147"/>
      <c r="AS44" s="147"/>
      <c r="AT44" s="171" t="str">
        <f>IF(T44="積算","※①のフォームで入力してください。",IF(T44="料率","②のフォームに入力してください。",""))</f>
        <v/>
      </c>
      <c r="AU44" s="141"/>
      <c r="AV44" s="141"/>
      <c r="AW44" s="141"/>
      <c r="AX44" s="141"/>
      <c r="AY44" s="141"/>
      <c r="AZ44" s="141"/>
      <c r="BA44" s="148"/>
      <c r="BB44" s="148"/>
      <c r="BC44" s="148"/>
      <c r="BD44" s="148"/>
      <c r="BE44" s="148"/>
      <c r="BF44" s="148"/>
      <c r="BG44" s="33"/>
      <c r="BH44" s="33"/>
      <c r="BI44" s="33"/>
      <c r="BJ44" s="33"/>
    </row>
    <row r="45" spans="2:69" ht="13.5" customHeight="1" x14ac:dyDescent="0.15">
      <c r="B45" s="239" t="s">
        <v>71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</row>
    <row r="46" spans="2:69" ht="13.5" customHeight="1" x14ac:dyDescent="0.15">
      <c r="B46" s="242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957"/>
      <c r="U46" s="957"/>
      <c r="V46" s="957"/>
      <c r="W46" s="957"/>
      <c r="X46" s="957"/>
      <c r="Y46" s="957"/>
      <c r="Z46" s="957"/>
      <c r="AA46" s="957"/>
      <c r="AB46" s="957"/>
      <c r="AC46" s="957"/>
      <c r="AD46" s="957"/>
      <c r="AE46" s="957"/>
      <c r="AF46" s="957"/>
      <c r="AG46" s="957"/>
      <c r="AH46" s="957"/>
      <c r="AI46" s="957"/>
      <c r="AJ46" s="957"/>
      <c r="AK46" s="957"/>
      <c r="AL46" s="957"/>
      <c r="AM46" s="957"/>
      <c r="AN46" s="957"/>
      <c r="AO46" s="957"/>
      <c r="AP46" s="957"/>
      <c r="AQ46" s="957"/>
      <c r="AR46" s="957"/>
      <c r="AS46" s="957"/>
      <c r="AT46" s="957"/>
      <c r="AU46" s="957"/>
      <c r="AV46" s="957"/>
      <c r="AW46" s="957"/>
      <c r="AX46" s="957"/>
      <c r="AY46" s="957"/>
      <c r="AZ46" s="957"/>
      <c r="BA46" s="957"/>
      <c r="BB46" s="957"/>
      <c r="BC46" s="957"/>
      <c r="BD46" s="957"/>
      <c r="BE46" s="957"/>
      <c r="BF46" s="957"/>
      <c r="BG46" s="957"/>
      <c r="BH46" s="957"/>
      <c r="BI46" s="957"/>
      <c r="BJ46" s="957"/>
      <c r="BK46" s="957"/>
      <c r="BL46" s="957"/>
      <c r="BM46" s="957"/>
      <c r="BN46" s="957"/>
      <c r="BO46" s="957"/>
      <c r="BP46" s="957"/>
      <c r="BQ46" s="244"/>
    </row>
    <row r="47" spans="2:69" ht="13.5" customHeight="1" x14ac:dyDescent="0.15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7"/>
    </row>
    <row r="48" spans="2:69" ht="13.5" customHeight="1" x14ac:dyDescent="0.15"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</row>
    <row r="49" spans="1:82" ht="11.25" customHeight="1" x14ac:dyDescent="0.15"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S49" s="957" t="s">
        <v>72</v>
      </c>
      <c r="T49" s="957"/>
      <c r="U49" s="957"/>
      <c r="V49" s="957"/>
      <c r="W49" s="957"/>
      <c r="X49" s="957"/>
      <c r="Y49" s="957"/>
      <c r="Z49" s="957"/>
      <c r="AA49" s="957"/>
      <c r="AB49" s="957"/>
      <c r="AC49" s="957"/>
      <c r="AD49" s="957"/>
      <c r="AE49" s="957"/>
      <c r="AF49" s="957"/>
      <c r="AG49" s="957"/>
      <c r="AH49" s="957"/>
      <c r="AI49" s="957"/>
      <c r="AJ49" s="957"/>
      <c r="AK49" s="957"/>
      <c r="AL49" s="957"/>
      <c r="AM49" s="957"/>
      <c r="AN49" s="957"/>
      <c r="AO49" s="957"/>
      <c r="AP49" s="957"/>
      <c r="AQ49" s="957"/>
      <c r="AS49" s="957" t="s">
        <v>73</v>
      </c>
      <c r="AT49" s="957"/>
      <c r="AU49" s="957"/>
      <c r="AV49" s="957"/>
      <c r="AW49" s="957"/>
      <c r="AX49" s="957"/>
      <c r="AY49" s="957"/>
      <c r="AZ49" s="957"/>
      <c r="BA49" s="957"/>
      <c r="BB49" s="957"/>
      <c r="BC49" s="957"/>
      <c r="BD49" s="957"/>
      <c r="BE49" s="957"/>
      <c r="BF49" s="957"/>
      <c r="BG49" s="957"/>
      <c r="BH49" s="957"/>
      <c r="BI49" s="957"/>
      <c r="BJ49" s="957"/>
      <c r="BK49" s="957"/>
      <c r="BL49" s="957"/>
      <c r="BM49" s="957"/>
      <c r="BN49" s="957"/>
      <c r="BO49" s="957"/>
      <c r="BP49" s="957"/>
      <c r="BQ49" s="957"/>
    </row>
    <row r="50" spans="1:82" ht="11.25" customHeight="1" x14ac:dyDescent="0.15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S50" s="957"/>
      <c r="T50" s="957"/>
      <c r="U50" s="957"/>
      <c r="V50" s="957"/>
      <c r="W50" s="957"/>
      <c r="X50" s="957"/>
      <c r="Y50" s="957"/>
      <c r="Z50" s="957"/>
      <c r="AA50" s="957"/>
      <c r="AB50" s="957"/>
      <c r="AC50" s="957"/>
      <c r="AD50" s="957"/>
      <c r="AE50" s="957"/>
      <c r="AF50" s="957"/>
      <c r="AG50" s="957"/>
      <c r="AH50" s="957"/>
      <c r="AI50" s="957"/>
      <c r="AJ50" s="957"/>
      <c r="AK50" s="957"/>
      <c r="AL50" s="957"/>
      <c r="AM50" s="957"/>
      <c r="AN50" s="957"/>
      <c r="AO50" s="957"/>
      <c r="AP50" s="957"/>
      <c r="AQ50" s="957"/>
      <c r="AS50" s="957"/>
      <c r="AT50" s="957"/>
      <c r="AU50" s="957"/>
      <c r="AV50" s="957"/>
      <c r="AW50" s="957"/>
      <c r="AX50" s="957"/>
      <c r="AY50" s="957"/>
      <c r="AZ50" s="957"/>
      <c r="BA50" s="957"/>
      <c r="BB50" s="957"/>
      <c r="BC50" s="957"/>
      <c r="BD50" s="957"/>
      <c r="BE50" s="957"/>
      <c r="BF50" s="957"/>
      <c r="BG50" s="957"/>
      <c r="BH50" s="957"/>
      <c r="BI50" s="957"/>
      <c r="BJ50" s="957"/>
      <c r="BK50" s="957"/>
      <c r="BL50" s="957"/>
      <c r="BM50" s="957"/>
      <c r="BN50" s="957"/>
      <c r="BO50" s="957"/>
      <c r="BP50" s="957"/>
      <c r="BQ50" s="957"/>
    </row>
    <row r="51" spans="1:82" ht="11.25" customHeight="1" x14ac:dyDescent="0.15"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</row>
    <row r="52" spans="1:82" x14ac:dyDescent="0.15">
      <c r="B52" s="458" t="s">
        <v>74</v>
      </c>
      <c r="C52" s="459"/>
      <c r="D52" s="460"/>
      <c r="E52" s="525" t="s">
        <v>75</v>
      </c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S52" s="149"/>
      <c r="T52" s="599">
        <v>0</v>
      </c>
      <c r="U52" s="600"/>
      <c r="V52" s="600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0"/>
      <c r="AI52" s="600"/>
      <c r="AJ52" s="600"/>
      <c r="AK52" s="600"/>
      <c r="AL52" s="600"/>
      <c r="AM52" s="601"/>
      <c r="AN52" s="608" t="s">
        <v>55</v>
      </c>
      <c r="AO52" s="609"/>
      <c r="AP52" s="610"/>
      <c r="AQ52" s="149"/>
      <c r="AS52" s="149"/>
      <c r="AT52" s="849"/>
      <c r="AU52" s="850"/>
      <c r="AV52" s="850"/>
      <c r="AW52" s="850"/>
      <c r="AX52" s="850"/>
      <c r="AY52" s="850"/>
      <c r="AZ52" s="850"/>
      <c r="BA52" s="850"/>
      <c r="BB52" s="850"/>
      <c r="BC52" s="850"/>
      <c r="BD52" s="850"/>
      <c r="BE52" s="850"/>
      <c r="BF52" s="850"/>
      <c r="BG52" s="850"/>
      <c r="BH52" s="850"/>
      <c r="BI52" s="850"/>
      <c r="BJ52" s="850"/>
      <c r="BK52" s="850"/>
      <c r="BL52" s="850"/>
      <c r="BM52" s="851"/>
      <c r="BN52" s="535" t="s">
        <v>55</v>
      </c>
      <c r="BO52" s="536"/>
      <c r="BP52" s="537"/>
      <c r="BQ52" s="149"/>
    </row>
    <row r="53" spans="1:82" x14ac:dyDescent="0.15">
      <c r="B53" s="461"/>
      <c r="C53" s="950"/>
      <c r="D53" s="463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S53" s="149"/>
      <c r="T53" s="602"/>
      <c r="U53" s="958"/>
      <c r="V53" s="958"/>
      <c r="W53" s="958"/>
      <c r="X53" s="958"/>
      <c r="Y53" s="958"/>
      <c r="Z53" s="958"/>
      <c r="AA53" s="958"/>
      <c r="AB53" s="958"/>
      <c r="AC53" s="958"/>
      <c r="AD53" s="958"/>
      <c r="AE53" s="958"/>
      <c r="AF53" s="958"/>
      <c r="AG53" s="958"/>
      <c r="AH53" s="958"/>
      <c r="AI53" s="958"/>
      <c r="AJ53" s="958"/>
      <c r="AK53" s="958"/>
      <c r="AL53" s="958"/>
      <c r="AM53" s="604"/>
      <c r="AN53" s="611"/>
      <c r="AO53" s="959"/>
      <c r="AP53" s="613"/>
      <c r="AQ53" s="149"/>
      <c r="AS53" s="149"/>
      <c r="AT53" s="852"/>
      <c r="AU53" s="960"/>
      <c r="AV53" s="960"/>
      <c r="AW53" s="960"/>
      <c r="AX53" s="960"/>
      <c r="AY53" s="960"/>
      <c r="AZ53" s="960"/>
      <c r="BA53" s="960"/>
      <c r="BB53" s="960"/>
      <c r="BC53" s="960"/>
      <c r="BD53" s="960"/>
      <c r="BE53" s="960"/>
      <c r="BF53" s="960"/>
      <c r="BG53" s="960"/>
      <c r="BH53" s="960"/>
      <c r="BI53" s="960"/>
      <c r="BJ53" s="960"/>
      <c r="BK53" s="960"/>
      <c r="BL53" s="960"/>
      <c r="BM53" s="854"/>
      <c r="BN53" s="538"/>
      <c r="BO53" s="912"/>
      <c r="BP53" s="540"/>
      <c r="BQ53" s="149"/>
    </row>
    <row r="54" spans="1:82" x14ac:dyDescent="0.15">
      <c r="B54" s="464"/>
      <c r="C54" s="465"/>
      <c r="D54" s="466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S54" s="149"/>
      <c r="T54" s="605"/>
      <c r="U54" s="606"/>
      <c r="V54" s="606"/>
      <c r="W54" s="606"/>
      <c r="X54" s="606"/>
      <c r="Y54" s="606"/>
      <c r="Z54" s="606"/>
      <c r="AA54" s="606"/>
      <c r="AB54" s="606"/>
      <c r="AC54" s="606"/>
      <c r="AD54" s="606"/>
      <c r="AE54" s="606"/>
      <c r="AF54" s="606"/>
      <c r="AG54" s="606"/>
      <c r="AH54" s="606"/>
      <c r="AI54" s="606"/>
      <c r="AJ54" s="606"/>
      <c r="AK54" s="606"/>
      <c r="AL54" s="606"/>
      <c r="AM54" s="607"/>
      <c r="AN54" s="614"/>
      <c r="AO54" s="615"/>
      <c r="AP54" s="616"/>
      <c r="AQ54" s="149"/>
      <c r="AS54" s="149"/>
      <c r="AT54" s="855"/>
      <c r="AU54" s="856"/>
      <c r="AV54" s="856"/>
      <c r="AW54" s="856"/>
      <c r="AX54" s="856"/>
      <c r="AY54" s="856"/>
      <c r="AZ54" s="856"/>
      <c r="BA54" s="856"/>
      <c r="BB54" s="856"/>
      <c r="BC54" s="856"/>
      <c r="BD54" s="856"/>
      <c r="BE54" s="856"/>
      <c r="BF54" s="856"/>
      <c r="BG54" s="856"/>
      <c r="BH54" s="856"/>
      <c r="BI54" s="856"/>
      <c r="BJ54" s="856"/>
      <c r="BK54" s="856"/>
      <c r="BL54" s="856"/>
      <c r="BM54" s="857"/>
      <c r="BN54" s="541"/>
      <c r="BO54" s="542"/>
      <c r="BP54" s="543"/>
      <c r="BQ54" s="149"/>
    </row>
    <row r="55" spans="1:82" x14ac:dyDescent="0.15">
      <c r="B55" s="458" t="s">
        <v>76</v>
      </c>
      <c r="C55" s="459"/>
      <c r="D55" s="460"/>
      <c r="E55" s="524" t="s">
        <v>77</v>
      </c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S55" s="149"/>
      <c r="T55" s="526" t="str">
        <f>IF(T44="積算",T34-T52,"")</f>
        <v/>
      </c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8"/>
      <c r="AN55" s="535" t="s">
        <v>55</v>
      </c>
      <c r="AO55" s="536"/>
      <c r="AP55" s="537"/>
      <c r="AQ55" s="149"/>
      <c r="AS55" s="149"/>
      <c r="AT55" s="526" t="str">
        <f>IF(T44="積算",T34-AT52,"")</f>
        <v/>
      </c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  <c r="BI55" s="527"/>
      <c r="BJ55" s="527"/>
      <c r="BK55" s="527"/>
      <c r="BL55" s="527"/>
      <c r="BM55" s="528"/>
      <c r="BN55" s="535" t="s">
        <v>55</v>
      </c>
      <c r="BO55" s="536"/>
      <c r="BP55" s="537"/>
      <c r="BQ55" s="149"/>
    </row>
    <row r="56" spans="1:82" x14ac:dyDescent="0.15">
      <c r="B56" s="461"/>
      <c r="C56" s="950"/>
      <c r="D56" s="463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S56" s="149"/>
      <c r="T56" s="529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531"/>
      <c r="AN56" s="538"/>
      <c r="AO56" s="912"/>
      <c r="AP56" s="540"/>
      <c r="AQ56" s="149"/>
      <c r="AS56" s="149"/>
      <c r="AT56" s="529"/>
      <c r="AU56" s="951"/>
      <c r="AV56" s="951"/>
      <c r="AW56" s="951"/>
      <c r="AX56" s="951"/>
      <c r="AY56" s="951"/>
      <c r="AZ56" s="951"/>
      <c r="BA56" s="951"/>
      <c r="BB56" s="951"/>
      <c r="BC56" s="951"/>
      <c r="BD56" s="951"/>
      <c r="BE56" s="951"/>
      <c r="BF56" s="951"/>
      <c r="BG56" s="951"/>
      <c r="BH56" s="951"/>
      <c r="BI56" s="951"/>
      <c r="BJ56" s="951"/>
      <c r="BK56" s="951"/>
      <c r="BL56" s="951"/>
      <c r="BM56" s="531"/>
      <c r="BN56" s="538"/>
      <c r="BO56" s="912"/>
      <c r="BP56" s="540"/>
      <c r="BQ56" s="149"/>
    </row>
    <row r="57" spans="1:82" x14ac:dyDescent="0.15">
      <c r="B57" s="464"/>
      <c r="C57" s="465"/>
      <c r="D57" s="466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S57" s="149"/>
      <c r="T57" s="532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4"/>
      <c r="AN57" s="541"/>
      <c r="AO57" s="542"/>
      <c r="AP57" s="543"/>
      <c r="AQ57" s="149"/>
      <c r="AS57" s="149"/>
      <c r="AT57" s="532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4"/>
      <c r="BN57" s="541"/>
      <c r="BO57" s="542"/>
      <c r="BP57" s="543"/>
      <c r="BQ57" s="149"/>
    </row>
    <row r="58" spans="1:82" ht="13.5" customHeight="1" x14ac:dyDescent="0.15">
      <c r="B58" s="458" t="s">
        <v>78</v>
      </c>
      <c r="C58" s="459"/>
      <c r="D58" s="460"/>
      <c r="E58" s="505" t="s">
        <v>79</v>
      </c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S58" s="149"/>
      <c r="T58" s="886"/>
      <c r="U58" s="887"/>
      <c r="V58" s="887"/>
      <c r="W58" s="887"/>
      <c r="X58" s="887"/>
      <c r="Y58" s="887"/>
      <c r="Z58" s="887"/>
      <c r="AA58" s="887"/>
      <c r="AB58" s="887"/>
      <c r="AC58" s="887"/>
      <c r="AD58" s="887"/>
      <c r="AE58" s="887"/>
      <c r="AF58" s="887"/>
      <c r="AG58" s="887"/>
      <c r="AH58" s="887"/>
      <c r="AI58" s="887"/>
      <c r="AJ58" s="887"/>
      <c r="AK58" s="887"/>
      <c r="AL58" s="887"/>
      <c r="AM58" s="888"/>
      <c r="AN58" s="584" t="s">
        <v>55</v>
      </c>
      <c r="AO58" s="585"/>
      <c r="AP58" s="586"/>
      <c r="AQ58" s="149"/>
      <c r="AS58" s="149"/>
      <c r="AT58" s="886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87"/>
      <c r="BL58" s="887"/>
      <c r="BM58" s="888"/>
      <c r="BN58" s="584" t="s">
        <v>55</v>
      </c>
      <c r="BO58" s="585"/>
      <c r="BP58" s="586"/>
      <c r="BQ58" s="149"/>
      <c r="BR58" s="912"/>
    </row>
    <row r="59" spans="1:82" ht="13.5" customHeight="1" x14ac:dyDescent="0.15">
      <c r="B59" s="461"/>
      <c r="C59" s="950"/>
      <c r="D59" s="46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S59" s="149"/>
      <c r="T59" s="877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3"/>
      <c r="AK59" s="953"/>
      <c r="AL59" s="953"/>
      <c r="AM59" s="879"/>
      <c r="AN59" s="565"/>
      <c r="AO59" s="566"/>
      <c r="AP59" s="567"/>
      <c r="AQ59" s="149"/>
      <c r="AS59" s="149"/>
      <c r="AT59" s="877"/>
      <c r="AU59" s="953"/>
      <c r="AV59" s="953"/>
      <c r="AW59" s="953"/>
      <c r="AX59" s="953"/>
      <c r="AY59" s="953"/>
      <c r="AZ59" s="953"/>
      <c r="BA59" s="953"/>
      <c r="BB59" s="953"/>
      <c r="BC59" s="953"/>
      <c r="BD59" s="953"/>
      <c r="BE59" s="953"/>
      <c r="BF59" s="953"/>
      <c r="BG59" s="953"/>
      <c r="BH59" s="953"/>
      <c r="BI59" s="953"/>
      <c r="BJ59" s="953"/>
      <c r="BK59" s="953"/>
      <c r="BL59" s="953"/>
      <c r="BM59" s="879"/>
      <c r="BN59" s="565"/>
      <c r="BO59" s="566"/>
      <c r="BP59" s="567"/>
      <c r="BQ59" s="149"/>
      <c r="BR59" s="912"/>
    </row>
    <row r="60" spans="1:82" ht="13.5" customHeight="1" x14ac:dyDescent="0.15">
      <c r="B60" s="464"/>
      <c r="C60" s="465"/>
      <c r="D60" s="466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S60" s="149"/>
      <c r="T60" s="889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1"/>
      <c r="AN60" s="565"/>
      <c r="AO60" s="566"/>
      <c r="AP60" s="567"/>
      <c r="AQ60" s="149"/>
      <c r="AS60" s="149"/>
      <c r="AT60" s="889"/>
      <c r="AU60" s="890"/>
      <c r="AV60" s="890"/>
      <c r="AW60" s="890"/>
      <c r="AX60" s="890"/>
      <c r="AY60" s="890"/>
      <c r="AZ60" s="890"/>
      <c r="BA60" s="890"/>
      <c r="BB60" s="890"/>
      <c r="BC60" s="890"/>
      <c r="BD60" s="890"/>
      <c r="BE60" s="890"/>
      <c r="BF60" s="890"/>
      <c r="BG60" s="890"/>
      <c r="BH60" s="890"/>
      <c r="BI60" s="890"/>
      <c r="BJ60" s="890"/>
      <c r="BK60" s="890"/>
      <c r="BL60" s="890"/>
      <c r="BM60" s="891"/>
      <c r="BN60" s="565"/>
      <c r="BO60" s="566"/>
      <c r="BP60" s="567"/>
      <c r="BQ60" s="149"/>
      <c r="BR60" s="912"/>
    </row>
    <row r="61" spans="1:82" ht="13.5" customHeight="1" x14ac:dyDescent="0.15">
      <c r="B61" s="544" t="s">
        <v>80</v>
      </c>
      <c r="C61" s="545"/>
      <c r="D61" s="546"/>
      <c r="E61" s="505" t="s">
        <v>81</v>
      </c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S61" s="149"/>
      <c r="T61" s="526" t="str">
        <f>IF(T44="積算",T55+T58,"")</f>
        <v/>
      </c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8"/>
      <c r="AN61" s="722" t="s">
        <v>55</v>
      </c>
      <c r="AO61" s="723"/>
      <c r="AP61" s="724"/>
      <c r="AQ61" s="150"/>
      <c r="AR61" s="92"/>
      <c r="AS61" s="150"/>
      <c r="AT61" s="526" t="str">
        <f>IF(T44="積算",AT55+AT58,"")</f>
        <v/>
      </c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528"/>
      <c r="BN61" s="584" t="s">
        <v>55</v>
      </c>
      <c r="BO61" s="585"/>
      <c r="BP61" s="586"/>
      <c r="BQ61" s="149"/>
      <c r="BR61" s="931" t="str">
        <f>IF($AT$61&gt;=$AT$55,"","※1")</f>
        <v/>
      </c>
      <c r="BS61" s="952" t="str">
        <f>IF(BR61="※1","残価設定がないリース契約であることが確認できません。","")</f>
        <v/>
      </c>
      <c r="BT61" s="952"/>
      <c r="BU61" s="952"/>
      <c r="BV61" s="952"/>
      <c r="BW61" s="952"/>
      <c r="BX61" s="952"/>
      <c r="BY61" s="952"/>
      <c r="BZ61" s="952"/>
      <c r="CA61" s="952"/>
      <c r="CB61" s="952"/>
      <c r="CC61" s="952"/>
      <c r="CD61" s="952"/>
    </row>
    <row r="62" spans="1:82" ht="13.5" customHeight="1" x14ac:dyDescent="0.15">
      <c r="B62" s="547"/>
      <c r="C62" s="548"/>
      <c r="D62" s="549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S62" s="149"/>
      <c r="T62" s="529"/>
      <c r="U62" s="951"/>
      <c r="V62" s="951"/>
      <c r="W62" s="951"/>
      <c r="X62" s="951"/>
      <c r="Y62" s="951"/>
      <c r="Z62" s="951"/>
      <c r="AA62" s="951"/>
      <c r="AB62" s="951"/>
      <c r="AC62" s="951"/>
      <c r="AD62" s="951"/>
      <c r="AE62" s="951"/>
      <c r="AF62" s="951"/>
      <c r="AG62" s="951"/>
      <c r="AH62" s="951"/>
      <c r="AI62" s="951"/>
      <c r="AJ62" s="951"/>
      <c r="AK62" s="951"/>
      <c r="AL62" s="951"/>
      <c r="AM62" s="531"/>
      <c r="AN62" s="402"/>
      <c r="AO62" s="403"/>
      <c r="AP62" s="404"/>
      <c r="AQ62" s="150"/>
      <c r="AR62" s="92"/>
      <c r="AS62" s="150"/>
      <c r="AT62" s="529"/>
      <c r="AU62" s="951"/>
      <c r="AV62" s="951"/>
      <c r="AW62" s="951"/>
      <c r="AX62" s="951"/>
      <c r="AY62" s="951"/>
      <c r="AZ62" s="951"/>
      <c r="BA62" s="951"/>
      <c r="BB62" s="951"/>
      <c r="BC62" s="951"/>
      <c r="BD62" s="951"/>
      <c r="BE62" s="951"/>
      <c r="BF62" s="951"/>
      <c r="BG62" s="951"/>
      <c r="BH62" s="951"/>
      <c r="BI62" s="951"/>
      <c r="BJ62" s="951"/>
      <c r="BK62" s="951"/>
      <c r="BL62" s="951"/>
      <c r="BM62" s="531"/>
      <c r="BN62" s="565"/>
      <c r="BO62" s="566"/>
      <c r="BP62" s="567"/>
      <c r="BQ62" s="149"/>
      <c r="BR62" s="931"/>
      <c r="BS62" s="952"/>
      <c r="BT62" s="952"/>
      <c r="BU62" s="952"/>
      <c r="BV62" s="952"/>
      <c r="BW62" s="952"/>
      <c r="BX62" s="952"/>
      <c r="BY62" s="952"/>
      <c r="BZ62" s="952"/>
      <c r="CA62" s="952"/>
      <c r="CB62" s="952"/>
      <c r="CC62" s="952"/>
      <c r="CD62" s="952"/>
    </row>
    <row r="63" spans="1:82" ht="13.5" customHeight="1" x14ac:dyDescent="0.15">
      <c r="B63" s="550"/>
      <c r="C63" s="551"/>
      <c r="D63" s="552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S63" s="149"/>
      <c r="T63" s="660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2"/>
      <c r="AN63" s="402"/>
      <c r="AO63" s="403"/>
      <c r="AP63" s="404"/>
      <c r="AQ63" s="150"/>
      <c r="AR63" s="92"/>
      <c r="AS63" s="150"/>
      <c r="AT63" s="660"/>
      <c r="AU63" s="661"/>
      <c r="AV63" s="661"/>
      <c r="AW63" s="661"/>
      <c r="AX63" s="661"/>
      <c r="AY63" s="661"/>
      <c r="AZ63" s="661"/>
      <c r="BA63" s="66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661"/>
      <c r="BM63" s="662"/>
      <c r="BN63" s="565"/>
      <c r="BO63" s="566"/>
      <c r="BP63" s="567"/>
      <c r="BQ63" s="149"/>
      <c r="BR63" s="931"/>
      <c r="BS63" s="952"/>
      <c r="BT63" s="952"/>
      <c r="BU63" s="952"/>
      <c r="BV63" s="952"/>
      <c r="BW63" s="952"/>
      <c r="BX63" s="952"/>
      <c r="BY63" s="952"/>
      <c r="BZ63" s="952"/>
      <c r="CA63" s="952"/>
      <c r="CB63" s="952"/>
      <c r="CC63" s="952"/>
      <c r="CD63" s="952"/>
    </row>
    <row r="64" spans="1:82" customFormat="1" ht="13.5" customHeight="1" x14ac:dyDescent="0.15">
      <c r="A64" s="30"/>
      <c r="B64" s="725"/>
      <c r="C64" s="725"/>
      <c r="D64" s="725"/>
      <c r="E64" s="726" t="s">
        <v>122</v>
      </c>
      <c r="F64" s="727"/>
      <c r="G64" s="728"/>
      <c r="H64" s="428" t="s">
        <v>131</v>
      </c>
      <c r="I64" s="429"/>
      <c r="J64" s="429"/>
      <c r="K64" s="429"/>
      <c r="L64" s="429"/>
      <c r="M64" s="429"/>
      <c r="N64" s="429"/>
      <c r="O64" s="429"/>
      <c r="P64" s="429"/>
      <c r="Q64" s="430"/>
      <c r="R64" s="30"/>
      <c r="S64" s="79"/>
      <c r="T64" s="901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3"/>
      <c r="AN64" s="402" t="s">
        <v>55</v>
      </c>
      <c r="AO64" s="403"/>
      <c r="AP64" s="404"/>
      <c r="AQ64" s="80"/>
      <c r="AR64" s="92"/>
      <c r="AS64" s="80"/>
      <c r="AT64" s="901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  <c r="BE64" s="902"/>
      <c r="BF64" s="902"/>
      <c r="BG64" s="902"/>
      <c r="BH64" s="902"/>
      <c r="BI64" s="902"/>
      <c r="BJ64" s="902"/>
      <c r="BK64" s="902"/>
      <c r="BL64" s="902"/>
      <c r="BM64" s="903"/>
      <c r="BN64" s="411" t="s">
        <v>55</v>
      </c>
      <c r="BO64" s="412"/>
      <c r="BP64" s="413"/>
      <c r="BQ64" s="79"/>
      <c r="BR64" s="417" t="str">
        <f>IF($T$44="積算",IF(AT64+AT67=0,"",IF(AT64&amp;AT67="","",IF(AT64="","※3",IF(AT64+AT67*(BG25-1)=AT61,"","※3")))),"")</f>
        <v/>
      </c>
      <c r="BS64" s="911" t="str">
        <f>IF(BR64="※3","初回リース契約期間のリース料金支払額合計額と一致しません。","")</f>
        <v/>
      </c>
      <c r="BT64" s="911"/>
      <c r="BU64" s="911"/>
      <c r="BV64" s="911"/>
      <c r="BW64" s="911"/>
      <c r="BX64" s="911"/>
      <c r="BY64" s="911"/>
      <c r="BZ64" s="911"/>
      <c r="CA64" s="911"/>
      <c r="CB64" s="911"/>
      <c r="CC64" s="911"/>
      <c r="CD64" s="911"/>
    </row>
    <row r="65" spans="1:82" customFormat="1" ht="13.5" customHeight="1" x14ac:dyDescent="0.15">
      <c r="A65" s="30"/>
      <c r="B65" s="725"/>
      <c r="C65" s="725"/>
      <c r="D65" s="725"/>
      <c r="E65" s="729"/>
      <c r="F65" s="730"/>
      <c r="G65" s="731"/>
      <c r="H65" s="431"/>
      <c r="I65" s="432"/>
      <c r="J65" s="432"/>
      <c r="K65" s="432"/>
      <c r="L65" s="432"/>
      <c r="M65" s="432"/>
      <c r="N65" s="432"/>
      <c r="O65" s="432"/>
      <c r="P65" s="432"/>
      <c r="Q65" s="433"/>
      <c r="R65" s="30"/>
      <c r="S65" s="79"/>
      <c r="T65" s="852"/>
      <c r="U65" s="853"/>
      <c r="V65" s="853"/>
      <c r="W65" s="853"/>
      <c r="X65" s="853"/>
      <c r="Y65" s="853"/>
      <c r="Z65" s="853"/>
      <c r="AA65" s="853"/>
      <c r="AB65" s="853"/>
      <c r="AC65" s="853"/>
      <c r="AD65" s="853"/>
      <c r="AE65" s="853"/>
      <c r="AF65" s="853"/>
      <c r="AG65" s="853"/>
      <c r="AH65" s="853"/>
      <c r="AI65" s="853"/>
      <c r="AJ65" s="853"/>
      <c r="AK65" s="853"/>
      <c r="AL65" s="853"/>
      <c r="AM65" s="854"/>
      <c r="AN65" s="402"/>
      <c r="AO65" s="403"/>
      <c r="AP65" s="404"/>
      <c r="AQ65" s="80"/>
      <c r="AR65" s="92"/>
      <c r="AS65" s="80"/>
      <c r="AT65" s="852"/>
      <c r="AU65" s="853"/>
      <c r="AV65" s="853"/>
      <c r="AW65" s="853"/>
      <c r="AX65" s="853"/>
      <c r="AY65" s="853"/>
      <c r="AZ65" s="853"/>
      <c r="BA65" s="853"/>
      <c r="BB65" s="853"/>
      <c r="BC65" s="853"/>
      <c r="BD65" s="853"/>
      <c r="BE65" s="853"/>
      <c r="BF65" s="853"/>
      <c r="BG65" s="853"/>
      <c r="BH65" s="853"/>
      <c r="BI65" s="853"/>
      <c r="BJ65" s="853"/>
      <c r="BK65" s="853"/>
      <c r="BL65" s="853"/>
      <c r="BM65" s="854"/>
      <c r="BN65" s="411"/>
      <c r="BO65" s="412"/>
      <c r="BP65" s="413"/>
      <c r="BQ65" s="79"/>
      <c r="BR65" s="417"/>
      <c r="BS65" s="911"/>
      <c r="BT65" s="911"/>
      <c r="BU65" s="911"/>
      <c r="BV65" s="911"/>
      <c r="BW65" s="911"/>
      <c r="BX65" s="911"/>
      <c r="BY65" s="911"/>
      <c r="BZ65" s="911"/>
      <c r="CA65" s="911"/>
      <c r="CB65" s="911"/>
      <c r="CC65" s="911"/>
      <c r="CD65" s="911"/>
    </row>
    <row r="66" spans="1:82" customFormat="1" ht="13.5" customHeight="1" x14ac:dyDescent="0.15">
      <c r="A66" s="30"/>
      <c r="B66" s="725"/>
      <c r="C66" s="725"/>
      <c r="D66" s="725"/>
      <c r="E66" s="732"/>
      <c r="F66" s="733"/>
      <c r="G66" s="734"/>
      <c r="H66" s="434"/>
      <c r="I66" s="435"/>
      <c r="J66" s="435"/>
      <c r="K66" s="435"/>
      <c r="L66" s="435"/>
      <c r="M66" s="435"/>
      <c r="N66" s="435"/>
      <c r="O66" s="435"/>
      <c r="P66" s="435"/>
      <c r="Q66" s="436"/>
      <c r="R66" s="30"/>
      <c r="S66" s="79"/>
      <c r="T66" s="904"/>
      <c r="U66" s="905"/>
      <c r="V66" s="905"/>
      <c r="W66" s="905"/>
      <c r="X66" s="905"/>
      <c r="Y66" s="905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6"/>
      <c r="AN66" s="402"/>
      <c r="AO66" s="403"/>
      <c r="AP66" s="404"/>
      <c r="AQ66" s="80"/>
      <c r="AR66" s="92"/>
      <c r="AS66" s="80"/>
      <c r="AT66" s="852"/>
      <c r="AU66" s="853"/>
      <c r="AV66" s="853"/>
      <c r="AW66" s="853"/>
      <c r="AX66" s="853"/>
      <c r="AY66" s="853"/>
      <c r="AZ66" s="853"/>
      <c r="BA66" s="853"/>
      <c r="BB66" s="853"/>
      <c r="BC66" s="853"/>
      <c r="BD66" s="853"/>
      <c r="BE66" s="853"/>
      <c r="BF66" s="853"/>
      <c r="BG66" s="853"/>
      <c r="BH66" s="853"/>
      <c r="BI66" s="853"/>
      <c r="BJ66" s="853"/>
      <c r="BK66" s="853"/>
      <c r="BL66" s="853"/>
      <c r="BM66" s="854"/>
      <c r="BN66" s="411"/>
      <c r="BO66" s="412"/>
      <c r="BP66" s="413"/>
      <c r="BQ66" s="79"/>
      <c r="BR66" s="417"/>
      <c r="BS66" s="911"/>
      <c r="BT66" s="911"/>
      <c r="BU66" s="911"/>
      <c r="BV66" s="911"/>
      <c r="BW66" s="911"/>
      <c r="BX66" s="911"/>
      <c r="BY66" s="911"/>
      <c r="BZ66" s="911"/>
      <c r="CA66" s="911"/>
      <c r="CB66" s="911"/>
      <c r="CC66" s="911"/>
      <c r="CD66" s="911"/>
    </row>
    <row r="67" spans="1:82" customFormat="1" ht="13.5" customHeight="1" x14ac:dyDescent="0.15">
      <c r="A67" s="30"/>
      <c r="B67" s="725"/>
      <c r="C67" s="725"/>
      <c r="D67" s="725"/>
      <c r="E67" s="726" t="s">
        <v>123</v>
      </c>
      <c r="F67" s="727"/>
      <c r="G67" s="728"/>
      <c r="H67" s="428" t="s">
        <v>135</v>
      </c>
      <c r="I67" s="429"/>
      <c r="J67" s="429"/>
      <c r="K67" s="429"/>
      <c r="L67" s="429"/>
      <c r="M67" s="429"/>
      <c r="N67" s="429"/>
      <c r="O67" s="429"/>
      <c r="P67" s="429"/>
      <c r="Q67" s="430"/>
      <c r="R67" s="30"/>
      <c r="S67" s="79"/>
      <c r="T67" s="901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3"/>
      <c r="AN67" s="399" t="s">
        <v>55</v>
      </c>
      <c r="AO67" s="400"/>
      <c r="AP67" s="401"/>
      <c r="AQ67" s="80"/>
      <c r="AR67" s="92"/>
      <c r="AS67" s="80"/>
      <c r="AT67" s="901"/>
      <c r="AU67" s="902"/>
      <c r="AV67" s="902"/>
      <c r="AW67" s="902"/>
      <c r="AX67" s="902"/>
      <c r="AY67" s="902"/>
      <c r="AZ67" s="902"/>
      <c r="BA67" s="902"/>
      <c r="BB67" s="902"/>
      <c r="BC67" s="902"/>
      <c r="BD67" s="902"/>
      <c r="BE67" s="902"/>
      <c r="BF67" s="902"/>
      <c r="BG67" s="902"/>
      <c r="BH67" s="902"/>
      <c r="BI67" s="902"/>
      <c r="BJ67" s="902"/>
      <c r="BK67" s="902"/>
      <c r="BL67" s="902"/>
      <c r="BM67" s="903"/>
      <c r="BN67" s="408" t="s">
        <v>55</v>
      </c>
      <c r="BO67" s="409"/>
      <c r="BP67" s="410"/>
      <c r="BQ67" s="79"/>
      <c r="BR67" s="417" t="str">
        <f>IF($T$44="積算",IF(T64+T67=0,"",IF(T64&amp;T67="","",IF(T64="","※3",IF(T64+T67*(BG25-1)=T61,"","※3")))),"")</f>
        <v/>
      </c>
      <c r="BS67" s="911" t="str">
        <f>IF(BR67="※3","初回リース契約期間のリース料金支払額合計額と一致しません。","")</f>
        <v/>
      </c>
      <c r="BT67" s="911"/>
      <c r="BU67" s="911"/>
      <c r="BV67" s="911"/>
      <c r="BW67" s="911"/>
      <c r="BX67" s="911"/>
      <c r="BY67" s="911"/>
      <c r="BZ67" s="911"/>
      <c r="CA67" s="911"/>
      <c r="CB67" s="911"/>
      <c r="CC67" s="911"/>
      <c r="CD67" s="911"/>
    </row>
    <row r="68" spans="1:82" customFormat="1" ht="13.5" customHeight="1" x14ac:dyDescent="0.15">
      <c r="A68" s="30"/>
      <c r="B68" s="725"/>
      <c r="C68" s="725"/>
      <c r="D68" s="725"/>
      <c r="E68" s="729"/>
      <c r="F68" s="730"/>
      <c r="G68" s="731"/>
      <c r="H68" s="431"/>
      <c r="I68" s="647"/>
      <c r="J68" s="647"/>
      <c r="K68" s="647"/>
      <c r="L68" s="647"/>
      <c r="M68" s="647"/>
      <c r="N68" s="647"/>
      <c r="O68" s="647"/>
      <c r="P68" s="647"/>
      <c r="Q68" s="433"/>
      <c r="R68" s="30"/>
      <c r="S68" s="79"/>
      <c r="T68" s="852"/>
      <c r="U68" s="853"/>
      <c r="V68" s="853"/>
      <c r="W68" s="853"/>
      <c r="X68" s="853"/>
      <c r="Y68" s="853"/>
      <c r="Z68" s="853"/>
      <c r="AA68" s="853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4"/>
      <c r="AN68" s="402"/>
      <c r="AO68" s="403"/>
      <c r="AP68" s="404"/>
      <c r="AQ68" s="80"/>
      <c r="AR68" s="92"/>
      <c r="AS68" s="80"/>
      <c r="AT68" s="852"/>
      <c r="AU68" s="853"/>
      <c r="AV68" s="853"/>
      <c r="AW68" s="853"/>
      <c r="AX68" s="853"/>
      <c r="AY68" s="853"/>
      <c r="AZ68" s="853"/>
      <c r="BA68" s="853"/>
      <c r="BB68" s="853"/>
      <c r="BC68" s="853"/>
      <c r="BD68" s="853"/>
      <c r="BE68" s="853"/>
      <c r="BF68" s="853"/>
      <c r="BG68" s="853"/>
      <c r="BH68" s="853"/>
      <c r="BI68" s="853"/>
      <c r="BJ68" s="853"/>
      <c r="BK68" s="853"/>
      <c r="BL68" s="853"/>
      <c r="BM68" s="854"/>
      <c r="BN68" s="411"/>
      <c r="BO68" s="412"/>
      <c r="BP68" s="413"/>
      <c r="BQ68" s="79"/>
      <c r="BR68" s="417"/>
      <c r="BS68" s="911"/>
      <c r="BT68" s="911"/>
      <c r="BU68" s="911"/>
      <c r="BV68" s="911"/>
      <c r="BW68" s="911"/>
      <c r="BX68" s="911"/>
      <c r="BY68" s="911"/>
      <c r="BZ68" s="911"/>
      <c r="CA68" s="911"/>
      <c r="CB68" s="911"/>
      <c r="CC68" s="911"/>
      <c r="CD68" s="911"/>
    </row>
    <row r="69" spans="1:82" customFormat="1" ht="13.5" customHeight="1" x14ac:dyDescent="0.15">
      <c r="A69" s="30"/>
      <c r="B69" s="725"/>
      <c r="C69" s="725"/>
      <c r="D69" s="725"/>
      <c r="E69" s="732"/>
      <c r="F69" s="733"/>
      <c r="G69" s="734"/>
      <c r="H69" s="434"/>
      <c r="I69" s="435"/>
      <c r="J69" s="435"/>
      <c r="K69" s="435"/>
      <c r="L69" s="435"/>
      <c r="M69" s="435"/>
      <c r="N69" s="435"/>
      <c r="O69" s="435"/>
      <c r="P69" s="435"/>
      <c r="Q69" s="436"/>
      <c r="R69" s="30"/>
      <c r="S69" s="79"/>
      <c r="T69" s="855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7"/>
      <c r="AN69" s="405"/>
      <c r="AO69" s="406"/>
      <c r="AP69" s="407"/>
      <c r="AQ69" s="80"/>
      <c r="AR69" s="92"/>
      <c r="AS69" s="80"/>
      <c r="AT69" s="855"/>
      <c r="AU69" s="856"/>
      <c r="AV69" s="856"/>
      <c r="AW69" s="856"/>
      <c r="AX69" s="856"/>
      <c r="AY69" s="856"/>
      <c r="AZ69" s="856"/>
      <c r="BA69" s="856"/>
      <c r="BB69" s="856"/>
      <c r="BC69" s="856"/>
      <c r="BD69" s="856"/>
      <c r="BE69" s="856"/>
      <c r="BF69" s="856"/>
      <c r="BG69" s="856"/>
      <c r="BH69" s="856"/>
      <c r="BI69" s="856"/>
      <c r="BJ69" s="856"/>
      <c r="BK69" s="856"/>
      <c r="BL69" s="856"/>
      <c r="BM69" s="857"/>
      <c r="BN69" s="414"/>
      <c r="BO69" s="415"/>
      <c r="BP69" s="416"/>
      <c r="BQ69" s="79"/>
      <c r="BR69" s="417"/>
      <c r="BS69" s="911"/>
      <c r="BT69" s="911"/>
      <c r="BU69" s="911"/>
      <c r="BV69" s="911"/>
      <c r="BW69" s="911"/>
      <c r="BX69" s="911"/>
      <c r="BY69" s="911"/>
      <c r="BZ69" s="911"/>
      <c r="CA69" s="911"/>
      <c r="CB69" s="911"/>
      <c r="CC69" s="911"/>
      <c r="CD69" s="911"/>
    </row>
    <row r="70" spans="1:82" x14ac:dyDescent="0.15">
      <c r="B70" s="544" t="s">
        <v>82</v>
      </c>
      <c r="C70" s="545"/>
      <c r="D70" s="546"/>
      <c r="E70" s="505" t="s">
        <v>83</v>
      </c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S70" s="149"/>
      <c r="T70" s="883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  <c r="AI70" s="884"/>
      <c r="AJ70" s="884"/>
      <c r="AK70" s="884"/>
      <c r="AL70" s="884"/>
      <c r="AM70" s="885"/>
      <c r="AN70" s="565" t="s">
        <v>55</v>
      </c>
      <c r="AO70" s="566"/>
      <c r="AP70" s="567"/>
      <c r="AQ70" s="149"/>
      <c r="AS70" s="149"/>
      <c r="AT70" s="883"/>
      <c r="AU70" s="884"/>
      <c r="AV70" s="884"/>
      <c r="AW70" s="884"/>
      <c r="AX70" s="884"/>
      <c r="AY70" s="884"/>
      <c r="AZ70" s="884"/>
      <c r="BA70" s="884"/>
      <c r="BB70" s="884"/>
      <c r="BC70" s="884"/>
      <c r="BD70" s="884"/>
      <c r="BE70" s="884"/>
      <c r="BF70" s="884"/>
      <c r="BG70" s="884"/>
      <c r="BH70" s="884"/>
      <c r="BI70" s="884"/>
      <c r="BJ70" s="884"/>
      <c r="BK70" s="884"/>
      <c r="BL70" s="884"/>
      <c r="BM70" s="885"/>
      <c r="BN70" s="565" t="s">
        <v>55</v>
      </c>
      <c r="BO70" s="566"/>
      <c r="BP70" s="567"/>
      <c r="BQ70" s="149"/>
    </row>
    <row r="71" spans="1:82" ht="13.5" customHeight="1" x14ac:dyDescent="0.15">
      <c r="B71" s="547"/>
      <c r="C71" s="548"/>
      <c r="D71" s="549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S71" s="149"/>
      <c r="T71" s="877"/>
      <c r="U71" s="953"/>
      <c r="V71" s="953"/>
      <c r="W71" s="953"/>
      <c r="X71" s="953"/>
      <c r="Y71" s="953"/>
      <c r="Z71" s="953"/>
      <c r="AA71" s="953"/>
      <c r="AB71" s="953"/>
      <c r="AC71" s="953"/>
      <c r="AD71" s="953"/>
      <c r="AE71" s="953"/>
      <c r="AF71" s="953"/>
      <c r="AG71" s="953"/>
      <c r="AH71" s="953"/>
      <c r="AI71" s="953"/>
      <c r="AJ71" s="953"/>
      <c r="AK71" s="953"/>
      <c r="AL71" s="953"/>
      <c r="AM71" s="879"/>
      <c r="AN71" s="565"/>
      <c r="AO71" s="566"/>
      <c r="AP71" s="567"/>
      <c r="AQ71" s="149"/>
      <c r="AS71" s="149"/>
      <c r="AT71" s="877"/>
      <c r="AU71" s="953"/>
      <c r="AV71" s="953"/>
      <c r="AW71" s="953"/>
      <c r="AX71" s="953"/>
      <c r="AY71" s="953"/>
      <c r="AZ71" s="953"/>
      <c r="BA71" s="953"/>
      <c r="BB71" s="953"/>
      <c r="BC71" s="953"/>
      <c r="BD71" s="953"/>
      <c r="BE71" s="953"/>
      <c r="BF71" s="953"/>
      <c r="BG71" s="953"/>
      <c r="BH71" s="953"/>
      <c r="BI71" s="953"/>
      <c r="BJ71" s="953"/>
      <c r="BK71" s="953"/>
      <c r="BL71" s="953"/>
      <c r="BM71" s="879"/>
      <c r="BN71" s="565"/>
      <c r="BO71" s="566"/>
      <c r="BP71" s="567"/>
      <c r="BQ71" s="149"/>
    </row>
    <row r="72" spans="1:82" ht="13.5" customHeight="1" x14ac:dyDescent="0.15">
      <c r="B72" s="550"/>
      <c r="C72" s="551"/>
      <c r="D72" s="552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S72" s="149"/>
      <c r="T72" s="880"/>
      <c r="U72" s="881"/>
      <c r="V72" s="881"/>
      <c r="W72" s="881"/>
      <c r="X72" s="881"/>
      <c r="Y72" s="881"/>
      <c r="Z72" s="881"/>
      <c r="AA72" s="881"/>
      <c r="AB72" s="881"/>
      <c r="AC72" s="881"/>
      <c r="AD72" s="881"/>
      <c r="AE72" s="881"/>
      <c r="AF72" s="881"/>
      <c r="AG72" s="881"/>
      <c r="AH72" s="881"/>
      <c r="AI72" s="881"/>
      <c r="AJ72" s="881"/>
      <c r="AK72" s="881"/>
      <c r="AL72" s="881"/>
      <c r="AM72" s="882"/>
      <c r="AN72" s="568"/>
      <c r="AO72" s="569"/>
      <c r="AP72" s="570"/>
      <c r="AQ72" s="149"/>
      <c r="AS72" s="149"/>
      <c r="AT72" s="880"/>
      <c r="AU72" s="881"/>
      <c r="AV72" s="881"/>
      <c r="AW72" s="881"/>
      <c r="AX72" s="881"/>
      <c r="AY72" s="881"/>
      <c r="AZ72" s="881"/>
      <c r="BA72" s="881"/>
      <c r="BB72" s="881"/>
      <c r="BC72" s="881"/>
      <c r="BD72" s="881"/>
      <c r="BE72" s="881"/>
      <c r="BF72" s="881"/>
      <c r="BG72" s="881"/>
      <c r="BH72" s="881"/>
      <c r="BI72" s="881"/>
      <c r="BJ72" s="881"/>
      <c r="BK72" s="881"/>
      <c r="BL72" s="881"/>
      <c r="BM72" s="882"/>
      <c r="BN72" s="568"/>
      <c r="BO72" s="569"/>
      <c r="BP72" s="570"/>
      <c r="BQ72" s="149"/>
    </row>
    <row r="73" spans="1:82" ht="13.5" customHeight="1" x14ac:dyDescent="0.15">
      <c r="B73" s="458" t="s">
        <v>84</v>
      </c>
      <c r="C73" s="459"/>
      <c r="D73" s="460"/>
      <c r="E73" s="524" t="s">
        <v>85</v>
      </c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S73" s="149"/>
      <c r="T73" s="526" t="str">
        <f>IF(T44="積算",T61+T70,"")</f>
        <v/>
      </c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8"/>
      <c r="AN73" s="713" t="s">
        <v>55</v>
      </c>
      <c r="AO73" s="714"/>
      <c r="AP73" s="715"/>
      <c r="AQ73" s="150"/>
      <c r="AR73" s="92"/>
      <c r="AS73" s="150"/>
      <c r="AT73" s="526" t="str">
        <f>IF(T44="積算",AT61+AT70,"")</f>
        <v/>
      </c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8"/>
      <c r="BN73" s="535" t="s">
        <v>55</v>
      </c>
      <c r="BO73" s="536"/>
      <c r="BP73" s="537"/>
      <c r="BQ73" s="149"/>
      <c r="BR73" s="946" t="str">
        <f>IF($T$44="積算",IF($AT$58="","",IF($T$73-$AT$73&gt;$AT$52,"","※2")),"")</f>
        <v/>
      </c>
      <c r="BS73" s="517" t="str">
        <f>IF(BR73="※2","補助金が有る場合の「リース料金支払額総合計」から、補助金相当分の減額がされていることが確認できません。","")</f>
        <v/>
      </c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</row>
    <row r="74" spans="1:82" ht="13.5" customHeight="1" x14ac:dyDescent="0.15">
      <c r="B74" s="461"/>
      <c r="C74" s="950"/>
      <c r="D74" s="463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S74" s="149"/>
      <c r="T74" s="529"/>
      <c r="U74" s="951"/>
      <c r="V74" s="951"/>
      <c r="W74" s="951"/>
      <c r="X74" s="951"/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531"/>
      <c r="AN74" s="716"/>
      <c r="AO74" s="961"/>
      <c r="AP74" s="718"/>
      <c r="AQ74" s="150"/>
      <c r="AR74" s="92"/>
      <c r="AS74" s="150"/>
      <c r="AT74" s="529"/>
      <c r="AU74" s="951"/>
      <c r="AV74" s="951"/>
      <c r="AW74" s="951"/>
      <c r="AX74" s="951"/>
      <c r="AY74" s="951"/>
      <c r="AZ74" s="951"/>
      <c r="BA74" s="951"/>
      <c r="BB74" s="951"/>
      <c r="BC74" s="951"/>
      <c r="BD74" s="951"/>
      <c r="BE74" s="951"/>
      <c r="BF74" s="951"/>
      <c r="BG74" s="951"/>
      <c r="BH74" s="951"/>
      <c r="BI74" s="951"/>
      <c r="BJ74" s="951"/>
      <c r="BK74" s="951"/>
      <c r="BL74" s="951"/>
      <c r="BM74" s="531"/>
      <c r="BN74" s="538"/>
      <c r="BO74" s="912"/>
      <c r="BP74" s="540"/>
      <c r="BQ74" s="149"/>
      <c r="BR74" s="946"/>
      <c r="BS74" s="517"/>
      <c r="BT74" s="517"/>
      <c r="BU74" s="517"/>
      <c r="BV74" s="517"/>
      <c r="BW74" s="517"/>
      <c r="BX74" s="517"/>
      <c r="BY74" s="517"/>
      <c r="BZ74" s="517"/>
      <c r="CA74" s="517"/>
      <c r="CB74" s="517"/>
      <c r="CC74" s="517"/>
      <c r="CD74" s="517"/>
    </row>
    <row r="75" spans="1:82" ht="13.5" customHeight="1" x14ac:dyDescent="0.15">
      <c r="B75" s="464"/>
      <c r="C75" s="465"/>
      <c r="D75" s="466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S75" s="149"/>
      <c r="T75" s="532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33"/>
      <c r="AI75" s="533"/>
      <c r="AJ75" s="533"/>
      <c r="AK75" s="533"/>
      <c r="AL75" s="533"/>
      <c r="AM75" s="534"/>
      <c r="AN75" s="719"/>
      <c r="AO75" s="720"/>
      <c r="AP75" s="721"/>
      <c r="AQ75" s="150"/>
      <c r="AR75" s="92"/>
      <c r="AS75" s="150"/>
      <c r="AT75" s="532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4"/>
      <c r="BN75" s="541"/>
      <c r="BO75" s="542"/>
      <c r="BP75" s="543"/>
      <c r="BQ75" s="149"/>
      <c r="BR75" s="946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517"/>
      <c r="CD75" s="517"/>
    </row>
    <row r="76" spans="1:82" x14ac:dyDescent="0.15"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</row>
    <row r="77" spans="1:82" ht="13.5" customHeight="1" x14ac:dyDescent="0.15"/>
    <row r="78" spans="1:82" ht="13.5" customHeight="1" x14ac:dyDescent="0.15"/>
    <row r="79" spans="1:82" ht="13.5" customHeight="1" x14ac:dyDescent="0.15">
      <c r="B79" s="239" t="s">
        <v>86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1"/>
    </row>
    <row r="80" spans="1:82" ht="13.5" customHeight="1" x14ac:dyDescent="0.15">
      <c r="B80" s="242"/>
      <c r="C80" s="957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7"/>
      <c r="Y80" s="957"/>
      <c r="Z80" s="957"/>
      <c r="AA80" s="957"/>
      <c r="AB80" s="957"/>
      <c r="AC80" s="957"/>
      <c r="AD80" s="957"/>
      <c r="AE80" s="957"/>
      <c r="AF80" s="957"/>
      <c r="AG80" s="957"/>
      <c r="AH80" s="957"/>
      <c r="AI80" s="957"/>
      <c r="AJ80" s="957"/>
      <c r="AK80" s="957"/>
      <c r="AL80" s="957"/>
      <c r="AM80" s="957"/>
      <c r="AN80" s="957"/>
      <c r="AO80" s="957"/>
      <c r="AP80" s="957"/>
      <c r="AQ80" s="957"/>
      <c r="AR80" s="957"/>
      <c r="AS80" s="957"/>
      <c r="AT80" s="957"/>
      <c r="AU80" s="957"/>
      <c r="AV80" s="957"/>
      <c r="AW80" s="957"/>
      <c r="AX80" s="957"/>
      <c r="AY80" s="957"/>
      <c r="AZ80" s="957"/>
      <c r="BA80" s="957"/>
      <c r="BB80" s="957"/>
      <c r="BC80" s="957"/>
      <c r="BD80" s="957"/>
      <c r="BE80" s="957"/>
      <c r="BF80" s="957"/>
      <c r="BG80" s="957"/>
      <c r="BH80" s="957"/>
      <c r="BI80" s="957"/>
      <c r="BJ80" s="957"/>
      <c r="BK80" s="957"/>
      <c r="BL80" s="957"/>
      <c r="BM80" s="957"/>
      <c r="BN80" s="957"/>
      <c r="BO80" s="957"/>
      <c r="BP80" s="957"/>
      <c r="BQ80" s="244"/>
    </row>
    <row r="81" spans="2:69" ht="13.5" customHeight="1" x14ac:dyDescent="0.15"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</row>
    <row r="82" spans="2:69" ht="13.5" customHeight="1" x14ac:dyDescent="0.15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69" x14ac:dyDescent="0.15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S83" s="957" t="s">
        <v>72</v>
      </c>
      <c r="T83" s="957"/>
      <c r="U83" s="957"/>
      <c r="V83" s="957"/>
      <c r="W83" s="957"/>
      <c r="X83" s="957"/>
      <c r="Y83" s="957"/>
      <c r="Z83" s="957"/>
      <c r="AA83" s="957"/>
      <c r="AB83" s="957"/>
      <c r="AC83" s="957"/>
      <c r="AD83" s="957"/>
      <c r="AE83" s="957"/>
      <c r="AF83" s="957"/>
      <c r="AG83" s="957"/>
      <c r="AH83" s="957"/>
      <c r="AI83" s="957"/>
      <c r="AJ83" s="957"/>
      <c r="AK83" s="957"/>
      <c r="AL83" s="957"/>
      <c r="AM83" s="957"/>
      <c r="AN83" s="957"/>
      <c r="AO83" s="957"/>
      <c r="AP83" s="957"/>
      <c r="AQ83" s="957"/>
      <c r="AS83" s="957" t="s">
        <v>73</v>
      </c>
      <c r="AT83" s="957"/>
      <c r="AU83" s="957"/>
      <c r="AV83" s="957"/>
      <c r="AW83" s="957"/>
      <c r="AX83" s="957"/>
      <c r="AY83" s="957"/>
      <c r="AZ83" s="957"/>
      <c r="BA83" s="957"/>
      <c r="BB83" s="957"/>
      <c r="BC83" s="957"/>
      <c r="BD83" s="957"/>
      <c r="BE83" s="957"/>
      <c r="BF83" s="957"/>
      <c r="BG83" s="957"/>
      <c r="BH83" s="957"/>
      <c r="BI83" s="957"/>
      <c r="BJ83" s="957"/>
      <c r="BK83" s="957"/>
      <c r="BL83" s="957"/>
      <c r="BM83" s="957"/>
      <c r="BN83" s="957"/>
      <c r="BO83" s="957"/>
      <c r="BP83" s="957"/>
      <c r="BQ83" s="957"/>
    </row>
    <row r="84" spans="2:69" x14ac:dyDescent="0.15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  <c r="AC84" s="957"/>
      <c r="AD84" s="957"/>
      <c r="AE84" s="957"/>
      <c r="AF84" s="957"/>
      <c r="AG84" s="957"/>
      <c r="AH84" s="957"/>
      <c r="AI84" s="957"/>
      <c r="AJ84" s="957"/>
      <c r="AK84" s="957"/>
      <c r="AL84" s="957"/>
      <c r="AM84" s="957"/>
      <c r="AN84" s="957"/>
      <c r="AO84" s="957"/>
      <c r="AP84" s="957"/>
      <c r="AQ84" s="957"/>
      <c r="AS84" s="957"/>
      <c r="AT84" s="957"/>
      <c r="AU84" s="957"/>
      <c r="AV84" s="957"/>
      <c r="AW84" s="957"/>
      <c r="AX84" s="957"/>
      <c r="AY84" s="957"/>
      <c r="AZ84" s="957"/>
      <c r="BA84" s="957"/>
      <c r="BB84" s="957"/>
      <c r="BC84" s="957"/>
      <c r="BD84" s="957"/>
      <c r="BE84" s="957"/>
      <c r="BF84" s="957"/>
      <c r="BG84" s="957"/>
      <c r="BH84" s="957"/>
      <c r="BI84" s="957"/>
      <c r="BJ84" s="957"/>
      <c r="BK84" s="957"/>
      <c r="BL84" s="957"/>
      <c r="BM84" s="957"/>
      <c r="BN84" s="957"/>
      <c r="BO84" s="957"/>
      <c r="BP84" s="957"/>
      <c r="BQ84" s="957"/>
    </row>
    <row r="85" spans="2:69" ht="11.25" customHeight="1" x14ac:dyDescent="0.15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</row>
    <row r="86" spans="2:69" ht="13.5" customHeight="1" x14ac:dyDescent="0.15">
      <c r="B86" s="458" t="s">
        <v>74</v>
      </c>
      <c r="C86" s="459"/>
      <c r="D86" s="460"/>
      <c r="E86" s="525" t="s">
        <v>75</v>
      </c>
      <c r="F86" s="525"/>
      <c r="G86" s="525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S86" s="149"/>
      <c r="T86" s="599">
        <v>0</v>
      </c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1"/>
      <c r="AN86" s="608" t="s">
        <v>55</v>
      </c>
      <c r="AO86" s="609"/>
      <c r="AP86" s="610"/>
      <c r="AQ86" s="149"/>
      <c r="AS86" s="149"/>
      <c r="AT86" s="849"/>
      <c r="AU86" s="850"/>
      <c r="AV86" s="850"/>
      <c r="AW86" s="850"/>
      <c r="AX86" s="850"/>
      <c r="AY86" s="850"/>
      <c r="AZ86" s="850"/>
      <c r="BA86" s="850"/>
      <c r="BB86" s="850"/>
      <c r="BC86" s="850"/>
      <c r="BD86" s="850"/>
      <c r="BE86" s="850"/>
      <c r="BF86" s="850"/>
      <c r="BG86" s="850"/>
      <c r="BH86" s="850"/>
      <c r="BI86" s="850"/>
      <c r="BJ86" s="850"/>
      <c r="BK86" s="850"/>
      <c r="BL86" s="850"/>
      <c r="BM86" s="851"/>
      <c r="BN86" s="535" t="s">
        <v>55</v>
      </c>
      <c r="BO86" s="536"/>
      <c r="BP86" s="537"/>
      <c r="BQ86" s="149"/>
    </row>
    <row r="87" spans="2:69" ht="13.5" customHeight="1" x14ac:dyDescent="0.15">
      <c r="B87" s="461"/>
      <c r="C87" s="950"/>
      <c r="D87" s="463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S87" s="149"/>
      <c r="T87" s="602"/>
      <c r="U87" s="958"/>
      <c r="V87" s="958"/>
      <c r="W87" s="958"/>
      <c r="X87" s="958"/>
      <c r="Y87" s="958"/>
      <c r="Z87" s="958"/>
      <c r="AA87" s="958"/>
      <c r="AB87" s="958"/>
      <c r="AC87" s="958"/>
      <c r="AD87" s="958"/>
      <c r="AE87" s="958"/>
      <c r="AF87" s="958"/>
      <c r="AG87" s="958"/>
      <c r="AH87" s="958"/>
      <c r="AI87" s="958"/>
      <c r="AJ87" s="958"/>
      <c r="AK87" s="958"/>
      <c r="AL87" s="958"/>
      <c r="AM87" s="604"/>
      <c r="AN87" s="611"/>
      <c r="AO87" s="959"/>
      <c r="AP87" s="613"/>
      <c r="AQ87" s="149"/>
      <c r="AS87" s="149"/>
      <c r="AT87" s="852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854"/>
      <c r="BN87" s="538"/>
      <c r="BO87" s="912"/>
      <c r="BP87" s="540"/>
      <c r="BQ87" s="149"/>
    </row>
    <row r="88" spans="2:69" ht="13.5" customHeight="1" x14ac:dyDescent="0.15">
      <c r="B88" s="464"/>
      <c r="C88" s="465"/>
      <c r="D88" s="466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S88" s="149"/>
      <c r="T88" s="605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7"/>
      <c r="AN88" s="614"/>
      <c r="AO88" s="615"/>
      <c r="AP88" s="616"/>
      <c r="AQ88" s="149"/>
      <c r="AS88" s="149"/>
      <c r="AT88" s="855"/>
      <c r="AU88" s="856"/>
      <c r="AV88" s="856"/>
      <c r="AW88" s="856"/>
      <c r="AX88" s="856"/>
      <c r="AY88" s="856"/>
      <c r="AZ88" s="856"/>
      <c r="BA88" s="856"/>
      <c r="BB88" s="856"/>
      <c r="BC88" s="856"/>
      <c r="BD88" s="856"/>
      <c r="BE88" s="856"/>
      <c r="BF88" s="856"/>
      <c r="BG88" s="856"/>
      <c r="BH88" s="856"/>
      <c r="BI88" s="856"/>
      <c r="BJ88" s="856"/>
      <c r="BK88" s="856"/>
      <c r="BL88" s="856"/>
      <c r="BM88" s="857"/>
      <c r="BN88" s="541"/>
      <c r="BO88" s="542"/>
      <c r="BP88" s="543"/>
      <c r="BQ88" s="149"/>
    </row>
    <row r="89" spans="2:69" ht="13.5" customHeight="1" x14ac:dyDescent="0.15">
      <c r="B89" s="458" t="s">
        <v>76</v>
      </c>
      <c r="C89" s="459"/>
      <c r="D89" s="460"/>
      <c r="E89" s="524" t="s">
        <v>77</v>
      </c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S89" s="149"/>
      <c r="T89" s="526" t="str">
        <f>IF($T$44="料率",T34-T52,"")</f>
        <v/>
      </c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8"/>
      <c r="AN89" s="535" t="s">
        <v>55</v>
      </c>
      <c r="AO89" s="536"/>
      <c r="AP89" s="537"/>
      <c r="AQ89" s="149"/>
      <c r="AS89" s="149"/>
      <c r="AT89" s="526" t="str">
        <f>IF($T$44="料率",T34-AT86,"")</f>
        <v/>
      </c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7"/>
      <c r="BK89" s="527"/>
      <c r="BL89" s="527"/>
      <c r="BM89" s="528"/>
      <c r="BN89" s="535" t="s">
        <v>55</v>
      </c>
      <c r="BO89" s="536"/>
      <c r="BP89" s="537"/>
      <c r="BQ89" s="149"/>
    </row>
    <row r="90" spans="2:69" ht="13.5" customHeight="1" x14ac:dyDescent="0.15">
      <c r="B90" s="461"/>
      <c r="C90" s="950"/>
      <c r="D90" s="463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S90" s="149"/>
      <c r="T90" s="529"/>
      <c r="U90" s="951"/>
      <c r="V90" s="951"/>
      <c r="W90" s="951"/>
      <c r="X90" s="951"/>
      <c r="Y90" s="951"/>
      <c r="Z90" s="951"/>
      <c r="AA90" s="951"/>
      <c r="AB90" s="951"/>
      <c r="AC90" s="951"/>
      <c r="AD90" s="951"/>
      <c r="AE90" s="951"/>
      <c r="AF90" s="951"/>
      <c r="AG90" s="951"/>
      <c r="AH90" s="951"/>
      <c r="AI90" s="951"/>
      <c r="AJ90" s="951"/>
      <c r="AK90" s="951"/>
      <c r="AL90" s="951"/>
      <c r="AM90" s="531"/>
      <c r="AN90" s="538"/>
      <c r="AO90" s="912"/>
      <c r="AP90" s="540"/>
      <c r="AQ90" s="149"/>
      <c r="AS90" s="149"/>
      <c r="AT90" s="529"/>
      <c r="AU90" s="951"/>
      <c r="AV90" s="951"/>
      <c r="AW90" s="951"/>
      <c r="AX90" s="951"/>
      <c r="AY90" s="951"/>
      <c r="AZ90" s="951"/>
      <c r="BA90" s="951"/>
      <c r="BB90" s="951"/>
      <c r="BC90" s="951"/>
      <c r="BD90" s="951"/>
      <c r="BE90" s="951"/>
      <c r="BF90" s="951"/>
      <c r="BG90" s="951"/>
      <c r="BH90" s="951"/>
      <c r="BI90" s="951"/>
      <c r="BJ90" s="951"/>
      <c r="BK90" s="951"/>
      <c r="BL90" s="951"/>
      <c r="BM90" s="531"/>
      <c r="BN90" s="538"/>
      <c r="BO90" s="912"/>
      <c r="BP90" s="540"/>
      <c r="BQ90" s="149"/>
    </row>
    <row r="91" spans="2:69" ht="13.5" customHeight="1" x14ac:dyDescent="0.15">
      <c r="B91" s="464"/>
      <c r="C91" s="465"/>
      <c r="D91" s="466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S91" s="149"/>
      <c r="T91" s="532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4"/>
      <c r="AN91" s="541"/>
      <c r="AO91" s="542"/>
      <c r="AP91" s="543"/>
      <c r="AQ91" s="149"/>
      <c r="AS91" s="149"/>
      <c r="AT91" s="532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4"/>
      <c r="BN91" s="541"/>
      <c r="BO91" s="542"/>
      <c r="BP91" s="543"/>
      <c r="BQ91" s="149"/>
    </row>
    <row r="92" spans="2:69" x14ac:dyDescent="0.15"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S92" s="149"/>
      <c r="T92" s="591" t="s">
        <v>88</v>
      </c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82"/>
      <c r="AO92" s="82"/>
      <c r="AP92" s="82"/>
      <c r="AQ92" s="149"/>
      <c r="AS92" s="149"/>
      <c r="AT92" s="592" t="s">
        <v>88</v>
      </c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92"/>
      <c r="BF92" s="592"/>
      <c r="BG92" s="592"/>
      <c r="BH92" s="592"/>
      <c r="BI92" s="592"/>
      <c r="BJ92" s="592"/>
      <c r="BK92" s="592"/>
      <c r="BL92" s="592"/>
      <c r="BM92" s="592"/>
      <c r="BN92" s="82"/>
      <c r="BO92" s="82"/>
      <c r="BP92" s="82"/>
      <c r="BQ92" s="149"/>
    </row>
    <row r="93" spans="2:69" ht="13.5" customHeight="1" x14ac:dyDescent="0.15">
      <c r="B93" s="544" t="s">
        <v>89</v>
      </c>
      <c r="C93" s="545"/>
      <c r="D93" s="546"/>
      <c r="E93" s="505" t="s">
        <v>90</v>
      </c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S93" s="149"/>
      <c r="T93" s="892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93"/>
      <c r="AF93" s="893"/>
      <c r="AG93" s="893"/>
      <c r="AH93" s="893"/>
      <c r="AI93" s="893"/>
      <c r="AJ93" s="893"/>
      <c r="AK93" s="893"/>
      <c r="AL93" s="893"/>
      <c r="AM93" s="894"/>
      <c r="AN93" s="584" t="s">
        <v>91</v>
      </c>
      <c r="AO93" s="585"/>
      <c r="AP93" s="586"/>
      <c r="AQ93" s="149"/>
      <c r="AS93" s="149"/>
      <c r="AT93" s="892"/>
      <c r="AU93" s="893"/>
      <c r="AV93" s="893"/>
      <c r="AW93" s="893"/>
      <c r="AX93" s="893"/>
      <c r="AY93" s="893"/>
      <c r="AZ93" s="893"/>
      <c r="BA93" s="893"/>
      <c r="BB93" s="893"/>
      <c r="BC93" s="893"/>
      <c r="BD93" s="893"/>
      <c r="BE93" s="893"/>
      <c r="BF93" s="893"/>
      <c r="BG93" s="893"/>
      <c r="BH93" s="893"/>
      <c r="BI93" s="893"/>
      <c r="BJ93" s="893"/>
      <c r="BK93" s="893"/>
      <c r="BL93" s="893"/>
      <c r="BM93" s="894"/>
      <c r="BN93" s="584" t="s">
        <v>91</v>
      </c>
      <c r="BO93" s="585"/>
      <c r="BP93" s="586"/>
      <c r="BQ93" s="149"/>
    </row>
    <row r="94" spans="2:69" ht="13.5" customHeight="1" x14ac:dyDescent="0.15">
      <c r="B94" s="547"/>
      <c r="C94" s="548"/>
      <c r="D94" s="549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S94" s="149"/>
      <c r="T94" s="895"/>
      <c r="U94" s="896"/>
      <c r="V94" s="896"/>
      <c r="W94" s="896"/>
      <c r="X94" s="896"/>
      <c r="Y94" s="896"/>
      <c r="Z94" s="896"/>
      <c r="AA94" s="896"/>
      <c r="AB94" s="896"/>
      <c r="AC94" s="896"/>
      <c r="AD94" s="896"/>
      <c r="AE94" s="896"/>
      <c r="AF94" s="896"/>
      <c r="AG94" s="896"/>
      <c r="AH94" s="896"/>
      <c r="AI94" s="896"/>
      <c r="AJ94" s="896"/>
      <c r="AK94" s="896"/>
      <c r="AL94" s="896"/>
      <c r="AM94" s="897"/>
      <c r="AN94" s="565"/>
      <c r="AO94" s="566"/>
      <c r="AP94" s="567"/>
      <c r="AQ94" s="149"/>
      <c r="AS94" s="149"/>
      <c r="AT94" s="895"/>
      <c r="AU94" s="896"/>
      <c r="AV94" s="896"/>
      <c r="AW94" s="896"/>
      <c r="AX94" s="896"/>
      <c r="AY94" s="896"/>
      <c r="AZ94" s="896"/>
      <c r="BA94" s="896"/>
      <c r="BB94" s="896"/>
      <c r="BC94" s="896"/>
      <c r="BD94" s="896"/>
      <c r="BE94" s="896"/>
      <c r="BF94" s="896"/>
      <c r="BG94" s="896"/>
      <c r="BH94" s="896"/>
      <c r="BI94" s="896"/>
      <c r="BJ94" s="896"/>
      <c r="BK94" s="896"/>
      <c r="BL94" s="896"/>
      <c r="BM94" s="897"/>
      <c r="BN94" s="565"/>
      <c r="BO94" s="566"/>
      <c r="BP94" s="567"/>
      <c r="BQ94" s="149"/>
    </row>
    <row r="95" spans="2:69" ht="13.5" customHeight="1" x14ac:dyDescent="0.15">
      <c r="B95" s="547"/>
      <c r="C95" s="548"/>
      <c r="D95" s="549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S95" s="149"/>
      <c r="T95" s="895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6"/>
      <c r="AL95" s="896"/>
      <c r="AM95" s="897"/>
      <c r="AN95" s="565"/>
      <c r="AO95" s="566"/>
      <c r="AP95" s="567"/>
      <c r="AQ95" s="149"/>
      <c r="AS95" s="149"/>
      <c r="AT95" s="895"/>
      <c r="AU95" s="896"/>
      <c r="AV95" s="896"/>
      <c r="AW95" s="896"/>
      <c r="AX95" s="896"/>
      <c r="AY95" s="896"/>
      <c r="AZ95" s="896"/>
      <c r="BA95" s="896"/>
      <c r="BB95" s="896"/>
      <c r="BC95" s="896"/>
      <c r="BD95" s="896"/>
      <c r="BE95" s="896"/>
      <c r="BF95" s="896"/>
      <c r="BG95" s="896"/>
      <c r="BH95" s="896"/>
      <c r="BI95" s="896"/>
      <c r="BJ95" s="896"/>
      <c r="BK95" s="896"/>
      <c r="BL95" s="896"/>
      <c r="BM95" s="897"/>
      <c r="BN95" s="565"/>
      <c r="BO95" s="566"/>
      <c r="BP95" s="567"/>
      <c r="BQ95" s="149"/>
    </row>
    <row r="96" spans="2:69" ht="20.25" customHeight="1" x14ac:dyDescent="0.15">
      <c r="B96" s="547" t="s">
        <v>92</v>
      </c>
      <c r="C96" s="548"/>
      <c r="D96" s="549"/>
      <c r="E96" s="587" t="s">
        <v>93</v>
      </c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S96" s="149"/>
      <c r="T96" s="954"/>
      <c r="U96" s="955"/>
      <c r="V96" s="955"/>
      <c r="W96" s="955"/>
      <c r="X96" s="955"/>
      <c r="Y96" s="955"/>
      <c r="Z96" s="955"/>
      <c r="AA96" s="955"/>
      <c r="AB96" s="955"/>
      <c r="AC96" s="955"/>
      <c r="AD96" s="955"/>
      <c r="AE96" s="955"/>
      <c r="AF96" s="955"/>
      <c r="AG96" s="955"/>
      <c r="AH96" s="955"/>
      <c r="AI96" s="955"/>
      <c r="AJ96" s="955"/>
      <c r="AK96" s="955"/>
      <c r="AL96" s="955"/>
      <c r="AM96" s="956"/>
      <c r="AN96" s="565" t="s">
        <v>55</v>
      </c>
      <c r="AO96" s="566"/>
      <c r="AP96" s="567"/>
      <c r="AQ96" s="149"/>
      <c r="AS96" s="149"/>
      <c r="AT96" s="954"/>
      <c r="AU96" s="955"/>
      <c r="AV96" s="955"/>
      <c r="AW96" s="955"/>
      <c r="AX96" s="955"/>
      <c r="AY96" s="955"/>
      <c r="AZ96" s="955"/>
      <c r="BA96" s="955"/>
      <c r="BB96" s="955"/>
      <c r="BC96" s="955"/>
      <c r="BD96" s="955"/>
      <c r="BE96" s="955"/>
      <c r="BF96" s="955"/>
      <c r="BG96" s="955"/>
      <c r="BH96" s="955"/>
      <c r="BI96" s="955"/>
      <c r="BJ96" s="955"/>
      <c r="BK96" s="955"/>
      <c r="BL96" s="955"/>
      <c r="BM96" s="956"/>
      <c r="BN96" s="565" t="s">
        <v>55</v>
      </c>
      <c r="BO96" s="566"/>
      <c r="BP96" s="567"/>
      <c r="BQ96" s="149"/>
    </row>
    <row r="97" spans="2:82" ht="13.5" customHeight="1" x14ac:dyDescent="0.15">
      <c r="B97" s="547"/>
      <c r="C97" s="548"/>
      <c r="D97" s="549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S97" s="149"/>
      <c r="T97" s="954"/>
      <c r="U97" s="955"/>
      <c r="V97" s="955"/>
      <c r="W97" s="955"/>
      <c r="X97" s="955"/>
      <c r="Y97" s="955"/>
      <c r="Z97" s="955"/>
      <c r="AA97" s="955"/>
      <c r="AB97" s="955"/>
      <c r="AC97" s="955"/>
      <c r="AD97" s="955"/>
      <c r="AE97" s="955"/>
      <c r="AF97" s="955"/>
      <c r="AG97" s="955"/>
      <c r="AH97" s="955"/>
      <c r="AI97" s="955"/>
      <c r="AJ97" s="955"/>
      <c r="AK97" s="955"/>
      <c r="AL97" s="955"/>
      <c r="AM97" s="956"/>
      <c r="AN97" s="565"/>
      <c r="AO97" s="566"/>
      <c r="AP97" s="567"/>
      <c r="AQ97" s="149"/>
      <c r="AS97" s="149"/>
      <c r="AT97" s="954"/>
      <c r="AU97" s="955"/>
      <c r="AV97" s="955"/>
      <c r="AW97" s="955"/>
      <c r="AX97" s="955"/>
      <c r="AY97" s="955"/>
      <c r="AZ97" s="955"/>
      <c r="BA97" s="955"/>
      <c r="BB97" s="955"/>
      <c r="BC97" s="955"/>
      <c r="BD97" s="955"/>
      <c r="BE97" s="955"/>
      <c r="BF97" s="955"/>
      <c r="BG97" s="955"/>
      <c r="BH97" s="955"/>
      <c r="BI97" s="955"/>
      <c r="BJ97" s="955"/>
      <c r="BK97" s="955"/>
      <c r="BL97" s="955"/>
      <c r="BM97" s="956"/>
      <c r="BN97" s="565"/>
      <c r="BO97" s="566"/>
      <c r="BP97" s="567"/>
      <c r="BQ97" s="149"/>
    </row>
    <row r="98" spans="2:82" ht="13.5" customHeight="1" x14ac:dyDescent="0.15">
      <c r="B98" s="550"/>
      <c r="C98" s="551"/>
      <c r="D98" s="552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S98" s="149"/>
      <c r="T98" s="954"/>
      <c r="U98" s="955"/>
      <c r="V98" s="955"/>
      <c r="W98" s="955"/>
      <c r="X98" s="955"/>
      <c r="Y98" s="955"/>
      <c r="Z98" s="955"/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955"/>
      <c r="AM98" s="956"/>
      <c r="AN98" s="565"/>
      <c r="AO98" s="566"/>
      <c r="AP98" s="567"/>
      <c r="AQ98" s="149"/>
      <c r="AS98" s="149"/>
      <c r="AT98" s="954"/>
      <c r="AU98" s="955"/>
      <c r="AV98" s="955"/>
      <c r="AW98" s="955"/>
      <c r="AX98" s="955"/>
      <c r="AY98" s="955"/>
      <c r="AZ98" s="955"/>
      <c r="BA98" s="955"/>
      <c r="BB98" s="955"/>
      <c r="BC98" s="955"/>
      <c r="BD98" s="955"/>
      <c r="BE98" s="955"/>
      <c r="BF98" s="955"/>
      <c r="BG98" s="955"/>
      <c r="BH98" s="955"/>
      <c r="BI98" s="955"/>
      <c r="BJ98" s="955"/>
      <c r="BK98" s="955"/>
      <c r="BL98" s="955"/>
      <c r="BM98" s="956"/>
      <c r="BN98" s="565"/>
      <c r="BO98" s="566"/>
      <c r="BP98" s="567"/>
      <c r="BQ98" s="149"/>
    </row>
    <row r="99" spans="2:82" ht="13.5" customHeight="1" x14ac:dyDescent="0.15">
      <c r="B99" s="544" t="s">
        <v>80</v>
      </c>
      <c r="C99" s="545"/>
      <c r="D99" s="546"/>
      <c r="E99" s="574" t="s">
        <v>133</v>
      </c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S99" s="149"/>
      <c r="T99" s="886"/>
      <c r="U99" s="887"/>
      <c r="V99" s="887"/>
      <c r="W99" s="887"/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8"/>
      <c r="AN99" s="584" t="s">
        <v>55</v>
      </c>
      <c r="AO99" s="585"/>
      <c r="AP99" s="586"/>
      <c r="AQ99" s="149"/>
      <c r="AS99" s="149"/>
      <c r="AT99" s="886"/>
      <c r="AU99" s="887"/>
      <c r="AV99" s="887"/>
      <c r="AW99" s="887"/>
      <c r="AX99" s="887"/>
      <c r="AY99" s="887"/>
      <c r="AZ99" s="887"/>
      <c r="BA99" s="887"/>
      <c r="BB99" s="887"/>
      <c r="BC99" s="887"/>
      <c r="BD99" s="887"/>
      <c r="BE99" s="887"/>
      <c r="BF99" s="887"/>
      <c r="BG99" s="887"/>
      <c r="BH99" s="887"/>
      <c r="BI99" s="887"/>
      <c r="BJ99" s="887"/>
      <c r="BK99" s="887"/>
      <c r="BL99" s="887"/>
      <c r="BM99" s="888"/>
      <c r="BN99" s="584" t="s">
        <v>55</v>
      </c>
      <c r="BO99" s="585"/>
      <c r="BP99" s="586"/>
      <c r="BQ99" s="149"/>
      <c r="BR99" s="946" t="str">
        <f>IF($T$44="料率",IF($AT$99="","",IF($AT$99&gt;=$AT$89,"","※1")),"")</f>
        <v/>
      </c>
      <c r="BS99" s="952" t="str">
        <f>IF(BR99="※1","残価設定がないリース契約であることが確認できません。","")</f>
        <v/>
      </c>
      <c r="BT99" s="952"/>
      <c r="BU99" s="952"/>
      <c r="BV99" s="952"/>
      <c r="BW99" s="952"/>
      <c r="BX99" s="952"/>
      <c r="BY99" s="952"/>
      <c r="BZ99" s="952"/>
      <c r="CA99" s="952"/>
      <c r="CB99" s="952"/>
      <c r="CC99" s="952"/>
      <c r="CD99" s="952"/>
    </row>
    <row r="100" spans="2:82" ht="13.5" customHeight="1" x14ac:dyDescent="0.15">
      <c r="B100" s="547"/>
      <c r="C100" s="548"/>
      <c r="D100" s="549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S100" s="149"/>
      <c r="T100" s="877"/>
      <c r="U100" s="953"/>
      <c r="V100" s="953"/>
      <c r="W100" s="953"/>
      <c r="X100" s="953"/>
      <c r="Y100" s="953"/>
      <c r="Z100" s="953"/>
      <c r="AA100" s="953"/>
      <c r="AB100" s="953"/>
      <c r="AC100" s="953"/>
      <c r="AD100" s="953"/>
      <c r="AE100" s="953"/>
      <c r="AF100" s="953"/>
      <c r="AG100" s="953"/>
      <c r="AH100" s="953"/>
      <c r="AI100" s="953"/>
      <c r="AJ100" s="953"/>
      <c r="AK100" s="953"/>
      <c r="AL100" s="953"/>
      <c r="AM100" s="879"/>
      <c r="AN100" s="565"/>
      <c r="AO100" s="566"/>
      <c r="AP100" s="567"/>
      <c r="AQ100" s="149"/>
      <c r="AS100" s="149"/>
      <c r="AT100" s="877"/>
      <c r="AU100" s="953"/>
      <c r="AV100" s="953"/>
      <c r="AW100" s="953"/>
      <c r="AX100" s="953"/>
      <c r="AY100" s="953"/>
      <c r="AZ100" s="953"/>
      <c r="BA100" s="953"/>
      <c r="BB100" s="953"/>
      <c r="BC100" s="953"/>
      <c r="BD100" s="953"/>
      <c r="BE100" s="953"/>
      <c r="BF100" s="953"/>
      <c r="BG100" s="953"/>
      <c r="BH100" s="953"/>
      <c r="BI100" s="953"/>
      <c r="BJ100" s="953"/>
      <c r="BK100" s="953"/>
      <c r="BL100" s="953"/>
      <c r="BM100" s="879"/>
      <c r="BN100" s="565"/>
      <c r="BO100" s="566"/>
      <c r="BP100" s="567"/>
      <c r="BQ100" s="149"/>
      <c r="BR100" s="946"/>
      <c r="BS100" s="952"/>
      <c r="BT100" s="952"/>
      <c r="BU100" s="952"/>
      <c r="BV100" s="952"/>
      <c r="BW100" s="952"/>
      <c r="BX100" s="952"/>
      <c r="BY100" s="952"/>
      <c r="BZ100" s="952"/>
      <c r="CA100" s="952"/>
      <c r="CB100" s="952"/>
      <c r="CC100" s="952"/>
      <c r="CD100" s="952"/>
    </row>
    <row r="101" spans="2:82" ht="13.5" customHeight="1" x14ac:dyDescent="0.15">
      <c r="B101" s="550"/>
      <c r="C101" s="551"/>
      <c r="D101" s="552"/>
      <c r="E101" s="577"/>
      <c r="F101" s="577"/>
      <c r="G101" s="577"/>
      <c r="H101" s="577"/>
      <c r="I101" s="577"/>
      <c r="J101" s="577"/>
      <c r="K101" s="577"/>
      <c r="L101" s="577"/>
      <c r="M101" s="577"/>
      <c r="N101" s="577"/>
      <c r="O101" s="577"/>
      <c r="P101" s="577"/>
      <c r="Q101" s="577"/>
      <c r="S101" s="149"/>
      <c r="T101" s="889"/>
      <c r="U101" s="890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0"/>
      <c r="AH101" s="890"/>
      <c r="AI101" s="890"/>
      <c r="AJ101" s="890"/>
      <c r="AK101" s="890"/>
      <c r="AL101" s="890"/>
      <c r="AM101" s="891"/>
      <c r="AN101" s="565"/>
      <c r="AO101" s="566"/>
      <c r="AP101" s="567"/>
      <c r="AQ101" s="149"/>
      <c r="AS101" s="149"/>
      <c r="AT101" s="889"/>
      <c r="AU101" s="890"/>
      <c r="AV101" s="890"/>
      <c r="AW101" s="890"/>
      <c r="AX101" s="890"/>
      <c r="AY101" s="890"/>
      <c r="AZ101" s="890"/>
      <c r="BA101" s="890"/>
      <c r="BB101" s="890"/>
      <c r="BC101" s="890"/>
      <c r="BD101" s="890"/>
      <c r="BE101" s="890"/>
      <c r="BF101" s="890"/>
      <c r="BG101" s="890"/>
      <c r="BH101" s="890"/>
      <c r="BI101" s="890"/>
      <c r="BJ101" s="890"/>
      <c r="BK101" s="890"/>
      <c r="BL101" s="890"/>
      <c r="BM101" s="891"/>
      <c r="BN101" s="565"/>
      <c r="BO101" s="566"/>
      <c r="BP101" s="567"/>
      <c r="BQ101" s="149"/>
      <c r="BR101" s="946"/>
      <c r="BS101" s="952"/>
      <c r="BT101" s="952"/>
      <c r="BU101" s="952"/>
      <c r="BV101" s="952"/>
      <c r="BW101" s="952"/>
      <c r="BX101" s="952"/>
      <c r="BY101" s="952"/>
      <c r="BZ101" s="952"/>
      <c r="CA101" s="952"/>
      <c r="CB101" s="952"/>
      <c r="CC101" s="952"/>
      <c r="CD101" s="952"/>
    </row>
    <row r="102" spans="2:82" ht="13.5" customHeight="1" x14ac:dyDescent="0.15">
      <c r="B102" s="544" t="s">
        <v>82</v>
      </c>
      <c r="C102" s="545"/>
      <c r="D102" s="546"/>
      <c r="E102" s="505" t="s">
        <v>83</v>
      </c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S102" s="149"/>
      <c r="T102" s="874"/>
      <c r="U102" s="875"/>
      <c r="V102" s="875"/>
      <c r="W102" s="875"/>
      <c r="X102" s="875"/>
      <c r="Y102" s="875"/>
      <c r="Z102" s="875"/>
      <c r="AA102" s="875"/>
      <c r="AB102" s="875"/>
      <c r="AC102" s="875"/>
      <c r="AD102" s="875"/>
      <c r="AE102" s="875"/>
      <c r="AF102" s="875"/>
      <c r="AG102" s="875"/>
      <c r="AH102" s="875"/>
      <c r="AI102" s="875"/>
      <c r="AJ102" s="875"/>
      <c r="AK102" s="875"/>
      <c r="AL102" s="875"/>
      <c r="AM102" s="876"/>
      <c r="AN102" s="562" t="s">
        <v>55</v>
      </c>
      <c r="AO102" s="563"/>
      <c r="AP102" s="564"/>
      <c r="AQ102" s="149"/>
      <c r="AS102" s="149"/>
      <c r="AT102" s="883"/>
      <c r="AU102" s="884"/>
      <c r="AV102" s="884"/>
      <c r="AW102" s="884"/>
      <c r="AX102" s="884"/>
      <c r="AY102" s="884"/>
      <c r="AZ102" s="884"/>
      <c r="BA102" s="884"/>
      <c r="BB102" s="884"/>
      <c r="BC102" s="884"/>
      <c r="BD102" s="884"/>
      <c r="BE102" s="884"/>
      <c r="BF102" s="884"/>
      <c r="BG102" s="884"/>
      <c r="BH102" s="884"/>
      <c r="BI102" s="884"/>
      <c r="BJ102" s="884"/>
      <c r="BK102" s="884"/>
      <c r="BL102" s="884"/>
      <c r="BM102" s="885"/>
      <c r="BN102" s="562" t="s">
        <v>55</v>
      </c>
      <c r="BO102" s="563"/>
      <c r="BP102" s="564"/>
      <c r="BQ102" s="149"/>
    </row>
    <row r="103" spans="2:82" ht="13.5" customHeight="1" x14ac:dyDescent="0.15">
      <c r="B103" s="547"/>
      <c r="C103" s="548"/>
      <c r="D103" s="549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S103" s="149"/>
      <c r="T103" s="877"/>
      <c r="U103" s="953"/>
      <c r="V103" s="953"/>
      <c r="W103" s="953"/>
      <c r="X103" s="953"/>
      <c r="Y103" s="953"/>
      <c r="Z103" s="953"/>
      <c r="AA103" s="953"/>
      <c r="AB103" s="953"/>
      <c r="AC103" s="953"/>
      <c r="AD103" s="953"/>
      <c r="AE103" s="953"/>
      <c r="AF103" s="953"/>
      <c r="AG103" s="953"/>
      <c r="AH103" s="953"/>
      <c r="AI103" s="953"/>
      <c r="AJ103" s="953"/>
      <c r="AK103" s="953"/>
      <c r="AL103" s="953"/>
      <c r="AM103" s="879"/>
      <c r="AN103" s="565"/>
      <c r="AO103" s="566"/>
      <c r="AP103" s="567"/>
      <c r="AQ103" s="149"/>
      <c r="AS103" s="149"/>
      <c r="AT103" s="877"/>
      <c r="AU103" s="953"/>
      <c r="AV103" s="953"/>
      <c r="AW103" s="953"/>
      <c r="AX103" s="953"/>
      <c r="AY103" s="953"/>
      <c r="AZ103" s="953"/>
      <c r="BA103" s="953"/>
      <c r="BB103" s="953"/>
      <c r="BC103" s="953"/>
      <c r="BD103" s="953"/>
      <c r="BE103" s="953"/>
      <c r="BF103" s="953"/>
      <c r="BG103" s="953"/>
      <c r="BH103" s="953"/>
      <c r="BI103" s="953"/>
      <c r="BJ103" s="953"/>
      <c r="BK103" s="953"/>
      <c r="BL103" s="953"/>
      <c r="BM103" s="879"/>
      <c r="BN103" s="565"/>
      <c r="BO103" s="566"/>
      <c r="BP103" s="567"/>
      <c r="BQ103" s="149"/>
    </row>
    <row r="104" spans="2:82" ht="13.5" customHeight="1" x14ac:dyDescent="0.15">
      <c r="B104" s="550"/>
      <c r="C104" s="551"/>
      <c r="D104" s="552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S104" s="149"/>
      <c r="T104" s="880"/>
      <c r="U104" s="881"/>
      <c r="V104" s="881"/>
      <c r="W104" s="881"/>
      <c r="X104" s="881"/>
      <c r="Y104" s="881"/>
      <c r="Z104" s="881"/>
      <c r="AA104" s="881"/>
      <c r="AB104" s="881"/>
      <c r="AC104" s="881"/>
      <c r="AD104" s="881"/>
      <c r="AE104" s="881"/>
      <c r="AF104" s="881"/>
      <c r="AG104" s="881"/>
      <c r="AH104" s="881"/>
      <c r="AI104" s="881"/>
      <c r="AJ104" s="881"/>
      <c r="AK104" s="881"/>
      <c r="AL104" s="881"/>
      <c r="AM104" s="882"/>
      <c r="AN104" s="568"/>
      <c r="AO104" s="569"/>
      <c r="AP104" s="570"/>
      <c r="AQ104" s="149"/>
      <c r="AS104" s="149"/>
      <c r="AT104" s="880"/>
      <c r="AU104" s="881"/>
      <c r="AV104" s="881"/>
      <c r="AW104" s="881"/>
      <c r="AX104" s="881"/>
      <c r="AY104" s="881"/>
      <c r="AZ104" s="881"/>
      <c r="BA104" s="881"/>
      <c r="BB104" s="881"/>
      <c r="BC104" s="881"/>
      <c r="BD104" s="881"/>
      <c r="BE104" s="881"/>
      <c r="BF104" s="881"/>
      <c r="BG104" s="881"/>
      <c r="BH104" s="881"/>
      <c r="BI104" s="881"/>
      <c r="BJ104" s="881"/>
      <c r="BK104" s="881"/>
      <c r="BL104" s="881"/>
      <c r="BM104" s="882"/>
      <c r="BN104" s="568"/>
      <c r="BO104" s="569"/>
      <c r="BP104" s="570"/>
      <c r="BQ104" s="149"/>
    </row>
    <row r="105" spans="2:82" ht="13.5" customHeight="1" x14ac:dyDescent="0.15">
      <c r="B105" s="458" t="s">
        <v>84</v>
      </c>
      <c r="C105" s="459"/>
      <c r="D105" s="460"/>
      <c r="E105" s="524" t="s">
        <v>95</v>
      </c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S105" s="149"/>
      <c r="T105" s="526" t="str">
        <f>IF($T$44="料率",T99+T102,"")</f>
        <v/>
      </c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8"/>
      <c r="AN105" s="535" t="s">
        <v>55</v>
      </c>
      <c r="AO105" s="536"/>
      <c r="AP105" s="537"/>
      <c r="AQ105" s="149"/>
      <c r="AS105" s="149"/>
      <c r="AT105" s="526" t="str">
        <f>IF($T$44="料率",AT99+AT102,"")</f>
        <v/>
      </c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  <c r="BI105" s="527"/>
      <c r="BJ105" s="527"/>
      <c r="BK105" s="527"/>
      <c r="BL105" s="527"/>
      <c r="BM105" s="528"/>
      <c r="BN105" s="535" t="s">
        <v>55</v>
      </c>
      <c r="BO105" s="536"/>
      <c r="BP105" s="537"/>
      <c r="BQ105" s="149"/>
      <c r="BR105" s="946" t="str">
        <f>IF($T$44="料率",IF($AT$99="","",IF($T$105-$AT$105&gt;$AT$86,"","※2")),"")</f>
        <v/>
      </c>
      <c r="BS105" s="517" t="str">
        <f>IF(BR105="※2","補助金が有る場合の「リース料金支払額総合計」から、補助金相当分の減額がされていることが確認できません。","")</f>
        <v/>
      </c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</row>
    <row r="106" spans="2:82" ht="13.5" customHeight="1" x14ac:dyDescent="0.15">
      <c r="B106" s="461"/>
      <c r="C106" s="950"/>
      <c r="D106" s="463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S106" s="149"/>
      <c r="T106" s="529"/>
      <c r="U106" s="951"/>
      <c r="V106" s="951"/>
      <c r="W106" s="951"/>
      <c r="X106" s="951"/>
      <c r="Y106" s="951"/>
      <c r="Z106" s="951"/>
      <c r="AA106" s="951"/>
      <c r="AB106" s="951"/>
      <c r="AC106" s="951"/>
      <c r="AD106" s="951"/>
      <c r="AE106" s="951"/>
      <c r="AF106" s="951"/>
      <c r="AG106" s="951"/>
      <c r="AH106" s="951"/>
      <c r="AI106" s="951"/>
      <c r="AJ106" s="951"/>
      <c r="AK106" s="951"/>
      <c r="AL106" s="951"/>
      <c r="AM106" s="531"/>
      <c r="AN106" s="538"/>
      <c r="AO106" s="912"/>
      <c r="AP106" s="540"/>
      <c r="AQ106" s="149"/>
      <c r="AS106" s="149"/>
      <c r="AT106" s="529"/>
      <c r="AU106" s="951"/>
      <c r="AV106" s="951"/>
      <c r="AW106" s="951"/>
      <c r="AX106" s="951"/>
      <c r="AY106" s="951"/>
      <c r="AZ106" s="951"/>
      <c r="BA106" s="951"/>
      <c r="BB106" s="951"/>
      <c r="BC106" s="951"/>
      <c r="BD106" s="951"/>
      <c r="BE106" s="951"/>
      <c r="BF106" s="951"/>
      <c r="BG106" s="951"/>
      <c r="BH106" s="951"/>
      <c r="BI106" s="951"/>
      <c r="BJ106" s="951"/>
      <c r="BK106" s="951"/>
      <c r="BL106" s="951"/>
      <c r="BM106" s="531"/>
      <c r="BN106" s="538"/>
      <c r="BO106" s="912"/>
      <c r="BP106" s="540"/>
      <c r="BQ106" s="149"/>
      <c r="BR106" s="946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</row>
    <row r="107" spans="2:82" ht="13.5" customHeight="1" x14ac:dyDescent="0.15">
      <c r="B107" s="464"/>
      <c r="C107" s="465"/>
      <c r="D107" s="466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S107" s="149"/>
      <c r="T107" s="532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4"/>
      <c r="AN107" s="541"/>
      <c r="AO107" s="542"/>
      <c r="AP107" s="543"/>
      <c r="AQ107" s="149"/>
      <c r="AS107" s="149"/>
      <c r="AT107" s="532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41"/>
      <c r="BO107" s="542"/>
      <c r="BP107" s="543"/>
      <c r="BQ107" s="149"/>
      <c r="BR107" s="946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</row>
    <row r="108" spans="2:82" ht="13.5" customHeight="1" x14ac:dyDescent="0.15"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28"/>
    </row>
    <row r="109" spans="2:82" ht="34.5" customHeight="1" x14ac:dyDescent="0.15">
      <c r="B109" s="710" t="s">
        <v>121</v>
      </c>
      <c r="C109" s="711"/>
      <c r="D109" s="711"/>
      <c r="E109" s="711"/>
      <c r="F109" s="711"/>
      <c r="G109" s="711"/>
      <c r="H109" s="711"/>
      <c r="I109" s="711"/>
      <c r="J109" s="711"/>
      <c r="K109" s="711"/>
      <c r="L109" s="711"/>
      <c r="M109" s="711"/>
      <c r="N109" s="711"/>
      <c r="O109" s="711"/>
      <c r="P109" s="711"/>
      <c r="Q109" s="712"/>
      <c r="S109" s="149"/>
      <c r="T109" s="518" t="str">
        <f>IF(T44="料率",IF(T99="","",T99-T89),"")</f>
        <v/>
      </c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  <c r="AG109" s="519"/>
      <c r="AH109" s="519"/>
      <c r="AI109" s="519"/>
      <c r="AJ109" s="519"/>
      <c r="AK109" s="519"/>
      <c r="AL109" s="519"/>
      <c r="AM109" s="520"/>
      <c r="AN109" s="947" t="s">
        <v>55</v>
      </c>
      <c r="AO109" s="948"/>
      <c r="AP109" s="949"/>
      <c r="AQ109" s="149"/>
      <c r="AS109" s="151"/>
      <c r="AT109" s="518" t="str">
        <f>IF(T44="料率",IF(AT99="","",AT99-AT89),"")</f>
        <v/>
      </c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19"/>
      <c r="BM109" s="520"/>
      <c r="BN109" s="947" t="s">
        <v>55</v>
      </c>
      <c r="BO109" s="948"/>
      <c r="BP109" s="949"/>
      <c r="BQ109" s="149"/>
      <c r="BR109" s="128"/>
    </row>
    <row r="110" spans="2:82" ht="13.5" customHeight="1" x14ac:dyDescent="0.15"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28"/>
    </row>
    <row r="111" spans="2:82" ht="0.75" customHeight="1" x14ac:dyDescent="0.15">
      <c r="S111" s="149"/>
      <c r="T111" s="945"/>
      <c r="U111" s="945"/>
      <c r="V111" s="945"/>
      <c r="W111" s="945"/>
      <c r="X111" s="945"/>
      <c r="Y111" s="945"/>
      <c r="Z111" s="945"/>
      <c r="AA111" s="945"/>
      <c r="AB111" s="945"/>
      <c r="AC111" s="945"/>
      <c r="AD111" s="945"/>
      <c r="AE111" s="945"/>
      <c r="AF111" s="945"/>
      <c r="AG111" s="945"/>
      <c r="AH111" s="945"/>
      <c r="AI111" s="945"/>
      <c r="AJ111" s="945"/>
      <c r="AK111" s="945"/>
      <c r="AL111" s="945"/>
      <c r="AM111" s="945"/>
      <c r="AN111" s="149"/>
      <c r="AO111" s="149"/>
      <c r="AP111" s="149"/>
      <c r="AQ111" s="149"/>
      <c r="AS111" s="151"/>
      <c r="AT111" s="945"/>
      <c r="AU111" s="945"/>
      <c r="AV111" s="945"/>
      <c r="AW111" s="945"/>
      <c r="AX111" s="945"/>
      <c r="AY111" s="945"/>
      <c r="AZ111" s="945"/>
      <c r="BA111" s="945"/>
      <c r="BB111" s="945"/>
      <c r="BC111" s="945"/>
      <c r="BD111" s="945"/>
      <c r="BE111" s="945"/>
      <c r="BF111" s="945"/>
      <c r="BG111" s="945"/>
      <c r="BH111" s="945"/>
      <c r="BI111" s="945"/>
      <c r="BJ111" s="945"/>
      <c r="BK111" s="945"/>
      <c r="BL111" s="945"/>
      <c r="BM111" s="945"/>
      <c r="BN111" s="149"/>
      <c r="BO111" s="149"/>
      <c r="BP111" s="149"/>
      <c r="BQ111" s="149"/>
    </row>
    <row r="112" spans="2:82" ht="13.5" customHeight="1" x14ac:dyDescent="0.15"/>
    <row r="114" spans="34:68" ht="21" x14ac:dyDescent="0.15">
      <c r="AH114" s="24" t="s">
        <v>105</v>
      </c>
    </row>
    <row r="115" spans="34:68" x14ac:dyDescent="0.15">
      <c r="BL115" s="864"/>
      <c r="BM115" s="864"/>
      <c r="BN115" s="864"/>
      <c r="BO115" s="864"/>
      <c r="BP115" s="864"/>
    </row>
    <row r="116" spans="34:68" ht="13.5" customHeight="1" x14ac:dyDescent="0.15">
      <c r="BL116" s="864"/>
      <c r="BM116" s="864"/>
      <c r="BN116" s="864"/>
      <c r="BO116" s="864"/>
      <c r="BP116" s="864"/>
    </row>
    <row r="117" spans="34:68" ht="13.5" customHeight="1" x14ac:dyDescent="0.15">
      <c r="BL117" s="864"/>
      <c r="BM117" s="864"/>
      <c r="BN117" s="864"/>
      <c r="BO117" s="864"/>
      <c r="BP117" s="864"/>
    </row>
    <row r="118" spans="34:68" ht="13.5" customHeight="1" x14ac:dyDescent="0.15">
      <c r="AX118" s="865" t="str">
        <f>IF(【契約②】契約内容申告書!N107="","",【契約②】契約内容申告書!N107)</f>
        <v/>
      </c>
      <c r="AY118" s="866"/>
      <c r="AZ118" s="866"/>
      <c r="BA118" s="866"/>
      <c r="BB118" s="866"/>
      <c r="BC118" s="866"/>
      <c r="BD118" s="866"/>
      <c r="BE118" s="866"/>
      <c r="BF118" s="866"/>
      <c r="BG118" s="866"/>
      <c r="BH118" s="866"/>
      <c r="BI118" s="866"/>
      <c r="BJ118" s="867"/>
      <c r="BL118" s="864"/>
      <c r="BM118" s="864"/>
      <c r="BN118" s="864"/>
      <c r="BO118" s="864"/>
      <c r="BP118" s="864"/>
    </row>
    <row r="119" spans="34:68" ht="21" customHeight="1" x14ac:dyDescent="0.15">
      <c r="AQ119" s="20" t="s">
        <v>96</v>
      </c>
      <c r="AR119" s="85"/>
      <c r="AS119" s="85"/>
      <c r="AT119" s="85"/>
      <c r="AU119" s="85"/>
      <c r="AV119" s="85"/>
      <c r="AW119" s="20"/>
      <c r="AX119" s="868"/>
      <c r="AY119" s="869"/>
      <c r="AZ119" s="869"/>
      <c r="BA119" s="869"/>
      <c r="BB119" s="869"/>
      <c r="BC119" s="869"/>
      <c r="BD119" s="869"/>
      <c r="BE119" s="869"/>
      <c r="BF119" s="869"/>
      <c r="BG119" s="869"/>
      <c r="BH119" s="869"/>
      <c r="BI119" s="869"/>
      <c r="BJ119" s="870"/>
      <c r="BK119" s="40"/>
      <c r="BL119" s="864"/>
      <c r="BM119" s="864"/>
      <c r="BN119" s="864"/>
      <c r="BO119" s="864"/>
      <c r="BP119" s="864"/>
    </row>
    <row r="121" spans="34:68" ht="21.75" customHeight="1" x14ac:dyDescent="0.15"/>
  </sheetData>
  <sheetProtection algorithmName="SHA-512" hashValue="bY2VSlIHjuNppK7VL4cIgknSqzWaRRF1WaG5gBW13IbY7G5OxjJ+nk/z3B6VThIhqgBaWa7e+jidh6EllugF+A==" saltValue="liTZ7lUCO+xUgRxkgpUU0Q==" spinCount="100000" sheet="1" selectLockedCells="1"/>
  <protectedRanges>
    <protectedRange password="B6C9" sqref="BF2:BG2" name="範囲1"/>
  </protectedRanges>
  <mergeCells count="175">
    <mergeCell ref="BR58:BR60"/>
    <mergeCell ref="B109:Q109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AT25:AV27"/>
    <mergeCell ref="AW25:BF27"/>
    <mergeCell ref="BG25:BN27"/>
    <mergeCell ref="BO25:BQ2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BN93:BP95"/>
    <mergeCell ref="BR64:BR66"/>
    <mergeCell ref="BS64:CD66"/>
    <mergeCell ref="T67:AM69"/>
    <mergeCell ref="AN67:AP69"/>
    <mergeCell ref="AT67:BM69"/>
    <mergeCell ref="BN67:BP69"/>
    <mergeCell ref="BR67:BR69"/>
    <mergeCell ref="BS67:CD69"/>
    <mergeCell ref="T111:AM111"/>
    <mergeCell ref="AT111:BM111"/>
    <mergeCell ref="BN86:BP88"/>
  </mergeCells>
  <phoneticPr fontId="32"/>
  <conditionalFormatting sqref="A45:BQ63 A70:BQ76">
    <cfRule type="expression" dxfId="62" priority="11">
      <formula>$T$44="料率"</formula>
    </cfRule>
  </conditionalFormatting>
  <conditionalFormatting sqref="B79:BQ91 B92:T92 BN92:BQ92 AN92:AT92 B110:BQ110 R109:S109 BQ109 B93:BQ108">
    <cfRule type="expression" dxfId="61" priority="10">
      <formula>$T$44="積算"</formula>
    </cfRule>
  </conditionalFormatting>
  <conditionalFormatting sqref="BN109">
    <cfRule type="expression" dxfId="60" priority="9">
      <formula>$T$44="積算"</formula>
    </cfRule>
  </conditionalFormatting>
  <conditionalFormatting sqref="AQ109:AS109 AN109">
    <cfRule type="expression" dxfId="59" priority="8">
      <formula>$T$44="積算"</formula>
    </cfRule>
  </conditionalFormatting>
  <conditionalFormatting sqref="T109:AM109">
    <cfRule type="expression" dxfId="58" priority="7">
      <formula>$T$44="積算"</formula>
    </cfRule>
  </conditionalFormatting>
  <conditionalFormatting sqref="AT109:BM109">
    <cfRule type="expression" dxfId="57" priority="6">
      <formula>$T$44="積算"</formula>
    </cfRule>
  </conditionalFormatting>
  <conditionalFormatting sqref="B109">
    <cfRule type="expression" dxfId="56" priority="5">
      <formula>$T$44="積算"</formula>
    </cfRule>
  </conditionalFormatting>
  <conditionalFormatting sqref="AW25">
    <cfRule type="expression" dxfId="55" priority="4">
      <formula>$T$44="料率"</formula>
    </cfRule>
  </conditionalFormatting>
  <conditionalFormatting sqref="A64:A69 R64:T64 R65:S69 T67 AN64:AS69 BN64:BQ69">
    <cfRule type="expression" dxfId="54" priority="3">
      <formula>$T$44="料率"</formula>
    </cfRule>
  </conditionalFormatting>
  <conditionalFormatting sqref="A45:BQ76">
    <cfRule type="expression" dxfId="53" priority="2">
      <formula>$T$44="料率"</formula>
    </cfRule>
  </conditionalFormatting>
  <conditionalFormatting sqref="AT64 AT67">
    <cfRule type="expression" dxfId="52" priority="1">
      <formula>$T$44="料率"</formula>
    </cfRule>
  </conditionalFormatting>
  <dataValidations count="6">
    <dataValidation type="custom" showInputMessage="1" showErrorMessage="1" errorTitle="計算方法" error="計算方法で「料率」が選択されていません。" sqref="AO86:AP108 AQ86:BM109 BN109 T86:AN109" xr:uid="{543ED02A-5052-45F3-B63E-94C6CBC4F85B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135FDE74-5B83-48A5-943F-4CC4E037AD75}">
      <formula1>T74="料率"</formula1>
    </dataValidation>
    <dataValidation type="custom" allowBlank="1" showInputMessage="1" showErrorMessage="1" sqref="AP44" xr:uid="{16E933B8-4983-49FE-AE4D-0E3B84156DE4}">
      <formula1>"if(R43=""料率"","""")"</formula1>
    </dataValidation>
    <dataValidation type="list" showInputMessage="1" showErrorMessage="1" sqref="T44" xr:uid="{D3C4AF24-E983-4EE7-B3A5-E51D99A3DA42}">
      <formula1>"積算,料率,"</formula1>
    </dataValidation>
    <dataValidation type="whole" allowBlank="1" showInputMessage="1" showErrorMessage="1" sqref="T28:AM33 T37:AM42" xr:uid="{D3A18D03-F070-4E44-A44C-CE6E02543E6A}">
      <formula1>0</formula1>
      <formula2>9999999999</formula2>
    </dataValidation>
    <dataValidation type="custom" showInputMessage="1" showErrorMessage="1" errorTitle="計算方法" error="計算方法で「積算」が選択されていません。" sqref="T52:BM63 T70:BM75 T64 T67 AN64:AS69 AT64 AT67" xr:uid="{95D88250-3226-45D1-9B31-71C996AC94F2}">
      <formula1>$T$44="積算"</formula1>
    </dataValidation>
  </dataValidations>
  <pageMargins left="0.7" right="0.7" top="0.75" bottom="0.75" header="0.3" footer="0.3"/>
  <pageSetup paperSize="9" scale="46" orientation="portrait" r:id="rId1"/>
  <rowBreaks count="1" manualBreakCount="1">
    <brk id="120" max="6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3DB5-53BA-440D-A458-E44C3840CDA8}">
  <sheetPr>
    <tabColor theme="8" tint="0.39997558519241921"/>
  </sheetPr>
  <dimension ref="A1:DB107"/>
  <sheetViews>
    <sheetView showGridLines="0" view="pageBreakPreview" zoomScale="50" zoomScaleNormal="55" zoomScaleSheetLayoutView="50" workbookViewId="0">
      <selection activeCell="B28" sqref="B28:E30"/>
    </sheetView>
  </sheetViews>
  <sheetFormatPr defaultColWidth="9"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2"/>
      <c r="BT1" s="40"/>
      <c r="BU1" s="40"/>
      <c r="BV1" s="932"/>
      <c r="BW1" s="932"/>
    </row>
    <row r="2" spans="1:75" s="24" customFormat="1" ht="21" x14ac:dyDescent="0.15"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5" t="s">
        <v>114</v>
      </c>
      <c r="BC2" s="116"/>
      <c r="BD2" s="933">
        <f>IF(【契約①】契約内容申告書!BD2="","",【契約①】契約内容申告書!BD2)</f>
        <v>2022</v>
      </c>
      <c r="BE2" s="933"/>
      <c r="BF2" s="933"/>
      <c r="BG2" s="933"/>
      <c r="BH2" s="795" t="s">
        <v>1</v>
      </c>
      <c r="BI2" s="795"/>
      <c r="BJ2" s="804" t="str">
        <f>IF(【契約①】契約内容申告書!$BJ$2="","",【契約①】契約内容申告書!$BJ$2)</f>
        <v/>
      </c>
      <c r="BK2" s="804"/>
      <c r="BL2" s="795" t="s">
        <v>3</v>
      </c>
      <c r="BM2" s="795"/>
      <c r="BN2" s="804" t="str">
        <f>IF(【契約①】契約内容申告書!$BN$2="","",【契約①】契約内容申告書!$BN$2)</f>
        <v/>
      </c>
      <c r="BO2" s="804"/>
      <c r="BP2" s="114" t="s">
        <v>4</v>
      </c>
      <c r="BR2" s="114"/>
    </row>
    <row r="3" spans="1:75" s="24" customFormat="1" ht="21" x14ac:dyDescent="0.15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IF(【契約①】契約内容申告書!BJ3="","",【契約①】契約内容申告書!BJ3)</f>
        <v/>
      </c>
      <c r="BK3" s="916"/>
      <c r="BL3" s="916"/>
      <c r="BM3" s="916"/>
      <c r="BN3" s="916"/>
      <c r="BO3" s="916"/>
      <c r="BP3" s="916"/>
      <c r="BQ3" s="916"/>
      <c r="BR3" s="114"/>
    </row>
    <row r="4" spans="1:75" s="24" customFormat="1" ht="21" x14ac:dyDescent="0.1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H4" s="115"/>
      <c r="BI4" s="23"/>
      <c r="BJ4" s="23"/>
      <c r="BK4" s="24" t="s">
        <v>6</v>
      </c>
      <c r="BL4" s="804">
        <v>3</v>
      </c>
      <c r="BM4" s="804"/>
      <c r="BN4" s="108" t="s">
        <v>7</v>
      </c>
      <c r="BO4" s="804" t="str">
        <f>IF(J15="","",J15)</f>
        <v>　</v>
      </c>
      <c r="BP4" s="804"/>
      <c r="BQ4" s="24" t="s">
        <v>8</v>
      </c>
      <c r="BR4" s="114"/>
    </row>
    <row r="5" spans="1:75" s="45" customFormat="1" ht="66.75" customHeight="1" x14ac:dyDescent="0.15">
      <c r="B5" s="805" t="s">
        <v>0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5"/>
    </row>
    <row r="7" spans="1:75" s="52" customFormat="1" ht="24" x14ac:dyDescent="0.15">
      <c r="B7" s="806" t="s">
        <v>103</v>
      </c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1:75" s="55" customFormat="1" ht="17.25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1:75" s="55" customFormat="1" ht="17.25" x14ac:dyDescent="0.15">
      <c r="A9" s="30"/>
      <c r="B9" s="324" t="s">
        <v>9</v>
      </c>
      <c r="C9" s="324"/>
      <c r="D9" s="324"/>
      <c r="E9" s="324"/>
      <c r="F9" s="324"/>
      <c r="G9" s="324"/>
      <c r="H9" s="324"/>
      <c r="I9" s="324"/>
      <c r="J9" s="934" t="str">
        <f>IF(【契約①】契約内容申告書!$J$9="","",【契約①】契約内容申告書!$J$9)</f>
        <v>　</v>
      </c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6"/>
    </row>
    <row r="10" spans="1:75" s="55" customFormat="1" ht="17.25" x14ac:dyDescent="0.15">
      <c r="B10" s="324"/>
      <c r="C10" s="324"/>
      <c r="D10" s="324"/>
      <c r="E10" s="324"/>
      <c r="F10" s="324"/>
      <c r="G10" s="324"/>
      <c r="H10" s="324"/>
      <c r="I10" s="324"/>
      <c r="J10" s="937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938"/>
      <c r="X10" s="938"/>
      <c r="Y10" s="938"/>
      <c r="Z10" s="938"/>
      <c r="AA10" s="938"/>
      <c r="AB10" s="938"/>
      <c r="AC10" s="938"/>
      <c r="AD10" s="938"/>
      <c r="AE10" s="938"/>
      <c r="AF10" s="938"/>
      <c r="AG10" s="938"/>
      <c r="AH10" s="938"/>
      <c r="AI10" s="939"/>
    </row>
    <row r="11" spans="1:75" ht="17.25" x14ac:dyDescent="0.15">
      <c r="B11" s="324" t="s">
        <v>11</v>
      </c>
      <c r="C11" s="324"/>
      <c r="D11" s="324"/>
      <c r="E11" s="324"/>
      <c r="F11" s="324"/>
      <c r="G11" s="324"/>
      <c r="H11" s="324"/>
      <c r="I11" s="324"/>
      <c r="J11" s="934" t="str">
        <f>IF(【契約①】契約内容申告書!$J$11="","",【契約①】契約内容申告書!$J$11)</f>
        <v>　</v>
      </c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6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8"/>
    </row>
    <row r="12" spans="1:75" ht="17.25" x14ac:dyDescent="0.15">
      <c r="B12" s="324"/>
      <c r="C12" s="324"/>
      <c r="D12" s="324"/>
      <c r="E12" s="324"/>
      <c r="F12" s="324"/>
      <c r="G12" s="324"/>
      <c r="H12" s="324"/>
      <c r="I12" s="324"/>
      <c r="J12" s="937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8"/>
    </row>
    <row r="13" spans="1:75" ht="17.25" x14ac:dyDescent="0.15">
      <c r="B13" s="324" t="s">
        <v>13</v>
      </c>
      <c r="C13" s="324"/>
      <c r="D13" s="324"/>
      <c r="E13" s="324"/>
      <c r="F13" s="324"/>
      <c r="G13" s="324"/>
      <c r="H13" s="324"/>
      <c r="I13" s="324"/>
      <c r="J13" s="934" t="str">
        <f>IF(【契約①】契約内容申告書!$J$13="","",【契約①】契約内容申告書!$J$13)</f>
        <v>　</v>
      </c>
      <c r="K13" s="935"/>
      <c r="L13" s="935"/>
      <c r="M13" s="935"/>
      <c r="N13" s="935"/>
      <c r="O13" s="935"/>
      <c r="P13" s="935"/>
      <c r="Q13" s="935"/>
      <c r="R13" s="935"/>
      <c r="S13" s="935"/>
      <c r="T13" s="935"/>
      <c r="U13" s="935"/>
      <c r="V13" s="935"/>
      <c r="W13" s="935"/>
      <c r="X13" s="935"/>
      <c r="Y13" s="935"/>
      <c r="Z13" s="935"/>
      <c r="AA13" s="935"/>
      <c r="AB13" s="935"/>
      <c r="AC13" s="935"/>
      <c r="AD13" s="935"/>
      <c r="AE13" s="935"/>
      <c r="AF13" s="935"/>
      <c r="AG13" s="935"/>
      <c r="AH13" s="935"/>
      <c r="AI13" s="936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324"/>
      <c r="C14" s="324"/>
      <c r="D14" s="324"/>
      <c r="E14" s="324"/>
      <c r="F14" s="324"/>
      <c r="G14" s="324"/>
      <c r="H14" s="324"/>
      <c r="I14" s="324"/>
      <c r="J14" s="937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938"/>
      <c r="Z14" s="938"/>
      <c r="AA14" s="938"/>
      <c r="AB14" s="938"/>
      <c r="AC14" s="938"/>
      <c r="AD14" s="938"/>
      <c r="AE14" s="938"/>
      <c r="AF14" s="938"/>
      <c r="AG14" s="938"/>
      <c r="AH14" s="938"/>
      <c r="AI14" s="939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34" t="str">
        <f>IF(【契約①】契約内容申告書!$J$15="","",【契約①】契約内容申告書!$J$15)</f>
        <v>　</v>
      </c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935"/>
      <c r="AG15" s="935"/>
      <c r="AH15" s="935"/>
      <c r="AI15" s="936"/>
      <c r="AM15" s="30"/>
      <c r="AN15" s="30"/>
      <c r="AO15" s="30"/>
      <c r="AP15" s="30"/>
    </row>
    <row r="16" spans="1:75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37"/>
      <c r="K16" s="938"/>
      <c r="L16" s="938"/>
      <c r="M16" s="938"/>
      <c r="N16" s="938"/>
      <c r="O16" s="938"/>
      <c r="P16" s="938"/>
      <c r="Q16" s="938"/>
      <c r="R16" s="938"/>
      <c r="S16" s="938"/>
      <c r="T16" s="938"/>
      <c r="U16" s="938"/>
      <c r="V16" s="938"/>
      <c r="W16" s="938"/>
      <c r="X16" s="938"/>
      <c r="Y16" s="938"/>
      <c r="Z16" s="938"/>
      <c r="AA16" s="938"/>
      <c r="AB16" s="938"/>
      <c r="AC16" s="938"/>
      <c r="AD16" s="938"/>
      <c r="AE16" s="938"/>
      <c r="AF16" s="938"/>
      <c r="AG16" s="938"/>
      <c r="AH16" s="938"/>
      <c r="AI16" s="939"/>
      <c r="AM16" s="30"/>
      <c r="AN16" s="30"/>
      <c r="AO16" s="30"/>
      <c r="AP16" s="30"/>
      <c r="BR16" s="30"/>
    </row>
    <row r="17" spans="1:106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820">
        <v>3</v>
      </c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2"/>
      <c r="AJ17" s="55"/>
      <c r="AK17" s="55"/>
      <c r="AL17" s="55"/>
      <c r="AM17" s="55"/>
      <c r="AN17" s="55"/>
      <c r="AO17" s="55"/>
      <c r="AP17" s="55"/>
    </row>
    <row r="18" spans="1:106" ht="18.399999999999999" customHeight="1" x14ac:dyDescent="0.15">
      <c r="B18" s="245"/>
      <c r="C18" s="246"/>
      <c r="D18" s="246"/>
      <c r="E18" s="246"/>
      <c r="F18" s="246"/>
      <c r="G18" s="246"/>
      <c r="H18" s="246"/>
      <c r="I18" s="247"/>
      <c r="J18" s="823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4"/>
      <c r="AG18" s="824"/>
      <c r="AH18" s="824"/>
      <c r="AI18" s="825"/>
      <c r="AJ18" s="55"/>
      <c r="AK18" s="55"/>
      <c r="AL18" s="55"/>
      <c r="AM18" s="55"/>
      <c r="AN18" s="55"/>
      <c r="AO18" s="55"/>
      <c r="AP18" s="55"/>
      <c r="BS18" s="940" t="str">
        <f>IF(P31&lt;W28,"※1 リース契約期間が最長処分制限期間より短い年数となっています。入力内容に誤りがないか確認願います。","")</f>
        <v/>
      </c>
      <c r="BT18" s="940"/>
      <c r="BU18" s="940"/>
      <c r="BV18" s="940"/>
      <c r="BW18" s="940"/>
      <c r="BX18" s="940"/>
      <c r="BY18" s="940"/>
      <c r="BZ18" s="940"/>
      <c r="CA18" s="940"/>
      <c r="CB18" s="940"/>
      <c r="CC18" s="940"/>
      <c r="CD18" s="940"/>
      <c r="CE18" s="940"/>
      <c r="CF18" s="940"/>
      <c r="CG18" s="517"/>
      <c r="CH18" s="517"/>
      <c r="CI18" s="517"/>
      <c r="CJ18" s="517"/>
      <c r="CK18" s="517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</row>
    <row r="19" spans="1:106" s="18" customFormat="1" ht="18.399999999999999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19"/>
      <c r="AN19" s="119"/>
      <c r="AO19" s="119"/>
      <c r="AP19" s="119"/>
      <c r="BS19" s="940"/>
      <c r="BT19" s="940"/>
      <c r="BU19" s="940"/>
      <c r="BV19" s="940"/>
      <c r="BW19" s="940"/>
      <c r="BX19" s="940"/>
      <c r="BY19" s="940"/>
      <c r="BZ19" s="940"/>
      <c r="CA19" s="940"/>
      <c r="CB19" s="940"/>
      <c r="CC19" s="940"/>
      <c r="CD19" s="940"/>
      <c r="CE19" s="940"/>
      <c r="CF19" s="940"/>
      <c r="CG19" s="517"/>
      <c r="CH19" s="517"/>
      <c r="CI19" s="517"/>
      <c r="CJ19" s="517"/>
      <c r="CK19" s="517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40"/>
      <c r="BT20" s="940"/>
      <c r="BU20" s="940"/>
      <c r="BV20" s="940"/>
      <c r="BW20" s="940"/>
      <c r="BX20" s="940"/>
      <c r="BY20" s="940"/>
      <c r="BZ20" s="940"/>
      <c r="CA20" s="940"/>
      <c r="CB20" s="940"/>
      <c r="CC20" s="940"/>
      <c r="CD20" s="940"/>
      <c r="CE20" s="940"/>
      <c r="CF20" s="940"/>
      <c r="CG20" s="517"/>
      <c r="CH20" s="517"/>
      <c r="CI20" s="517"/>
      <c r="CJ20" s="517"/>
      <c r="CK20" s="517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</row>
    <row r="21" spans="1:106" ht="11.25" customHeight="1" x14ac:dyDescent="0.15">
      <c r="B21" s="239" t="s">
        <v>17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  <c r="BS21" s="940"/>
      <c r="BT21" s="940"/>
      <c r="BU21" s="940"/>
      <c r="BV21" s="940"/>
      <c r="BW21" s="940"/>
      <c r="BX21" s="940"/>
      <c r="BY21" s="940"/>
      <c r="BZ21" s="940"/>
      <c r="CA21" s="940"/>
      <c r="CB21" s="940"/>
      <c r="CC21" s="940"/>
      <c r="CD21" s="940"/>
      <c r="CE21" s="940"/>
      <c r="CF21" s="94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</row>
    <row r="22" spans="1:106" ht="11.25" customHeight="1" x14ac:dyDescent="0.15"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4"/>
      <c r="BS22" s="941" t="str">
        <f>IF(AND(I28&gt;0,OR(AH28="",AH31="")),"※2 再リース契約を行う旨の記載がある場合は、その内容が確認できる証憑書類名と記載箇所を申告してください。","")</f>
        <v/>
      </c>
      <c r="BT22" s="941"/>
      <c r="BU22" s="941"/>
      <c r="BV22" s="941"/>
      <c r="BW22" s="941"/>
      <c r="BX22" s="941"/>
      <c r="BY22" s="941"/>
      <c r="BZ22" s="941"/>
      <c r="CA22" s="941"/>
      <c r="CB22" s="941"/>
      <c r="CC22" s="941"/>
      <c r="CD22" s="941"/>
      <c r="CE22" s="941"/>
      <c r="CF22" s="941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</row>
    <row r="23" spans="1:106" ht="11.2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  <c r="BS23" s="941"/>
      <c r="BT23" s="941"/>
      <c r="BU23" s="941"/>
      <c r="BV23" s="941"/>
      <c r="BW23" s="941"/>
      <c r="BX23" s="941"/>
      <c r="BY23" s="941"/>
      <c r="BZ23" s="941"/>
      <c r="CA23" s="941"/>
      <c r="CB23" s="941"/>
      <c r="CC23" s="941"/>
      <c r="CD23" s="941"/>
      <c r="CE23" s="941"/>
      <c r="CF23" s="941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</row>
    <row r="24" spans="1:106" ht="15" customHeight="1" x14ac:dyDescent="0.15">
      <c r="A24" s="18"/>
      <c r="B24" s="329" t="s">
        <v>97</v>
      </c>
      <c r="C24" s="329"/>
      <c r="D24" s="329"/>
      <c r="E24" s="329"/>
      <c r="F24" s="329"/>
      <c r="G24" s="329"/>
      <c r="H24" s="329"/>
      <c r="I24" s="331" t="s">
        <v>98</v>
      </c>
      <c r="J24" s="331"/>
      <c r="K24" s="331"/>
      <c r="L24" s="331"/>
      <c r="M24" s="331"/>
      <c r="N24" s="331"/>
      <c r="O24" s="331"/>
      <c r="P24" s="331" t="s">
        <v>20</v>
      </c>
      <c r="Q24" s="331"/>
      <c r="R24" s="331"/>
      <c r="S24" s="331"/>
      <c r="T24" s="331"/>
      <c r="U24" s="331"/>
      <c r="V24" s="331"/>
      <c r="W24" s="333" t="s">
        <v>99</v>
      </c>
      <c r="X24" s="334"/>
      <c r="Y24" s="334"/>
      <c r="Z24" s="334"/>
      <c r="AA24" s="334"/>
      <c r="AB24" s="334"/>
      <c r="AC24" s="335"/>
      <c r="AD24" s="342" t="s">
        <v>21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4"/>
      <c r="AU24" s="333" t="s">
        <v>120</v>
      </c>
      <c r="AV24" s="334"/>
      <c r="AW24" s="334"/>
      <c r="AX24" s="334"/>
      <c r="AY24" s="334"/>
      <c r="AZ24" s="798"/>
      <c r="BA24" s="798"/>
      <c r="BB24" s="799"/>
      <c r="BC24" s="333" t="s">
        <v>22</v>
      </c>
      <c r="BD24" s="334"/>
      <c r="BE24" s="334"/>
      <c r="BF24" s="334"/>
      <c r="BG24" s="334"/>
      <c r="BH24" s="798"/>
      <c r="BI24" s="798"/>
      <c r="BJ24" s="799"/>
      <c r="BK24" s="333" t="s">
        <v>23</v>
      </c>
      <c r="BL24" s="334"/>
      <c r="BM24" s="334"/>
      <c r="BN24" s="334"/>
      <c r="BO24" s="334"/>
      <c r="BP24" s="798"/>
      <c r="BQ24" s="799"/>
      <c r="BS24" s="941"/>
      <c r="BT24" s="941"/>
      <c r="BU24" s="941"/>
      <c r="BV24" s="941"/>
      <c r="BW24" s="941"/>
      <c r="BX24" s="941"/>
      <c r="BY24" s="941"/>
      <c r="BZ24" s="941"/>
      <c r="CA24" s="941"/>
      <c r="CB24" s="941"/>
      <c r="CC24" s="941"/>
      <c r="CD24" s="941"/>
      <c r="CE24" s="941"/>
      <c r="CF24" s="941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</row>
    <row r="25" spans="1:106" ht="15" customHeight="1" x14ac:dyDescent="0.15">
      <c r="B25" s="329"/>
      <c r="C25" s="329"/>
      <c r="D25" s="329"/>
      <c r="E25" s="329"/>
      <c r="F25" s="329"/>
      <c r="G25" s="329"/>
      <c r="H25" s="329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6"/>
      <c r="X25" s="337"/>
      <c r="Y25" s="337"/>
      <c r="Z25" s="337"/>
      <c r="AA25" s="337"/>
      <c r="AB25" s="337"/>
      <c r="AC25" s="338"/>
      <c r="AD25" s="345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7"/>
      <c r="AU25" s="336"/>
      <c r="AV25" s="337"/>
      <c r="AW25" s="337"/>
      <c r="AX25" s="337"/>
      <c r="AY25" s="337"/>
      <c r="AZ25" s="800"/>
      <c r="BA25" s="800"/>
      <c r="BB25" s="801"/>
      <c r="BC25" s="336"/>
      <c r="BD25" s="337"/>
      <c r="BE25" s="337"/>
      <c r="BF25" s="337"/>
      <c r="BG25" s="337"/>
      <c r="BH25" s="800"/>
      <c r="BI25" s="800"/>
      <c r="BJ25" s="801"/>
      <c r="BK25" s="336"/>
      <c r="BL25" s="337"/>
      <c r="BM25" s="337"/>
      <c r="BN25" s="337"/>
      <c r="BO25" s="337"/>
      <c r="BP25" s="800"/>
      <c r="BQ25" s="801"/>
      <c r="BR25" s="12"/>
      <c r="BS25" s="941"/>
      <c r="BT25" s="941"/>
      <c r="BU25" s="941"/>
      <c r="BV25" s="941"/>
      <c r="BW25" s="941"/>
      <c r="BX25" s="941"/>
      <c r="BY25" s="941"/>
      <c r="BZ25" s="941"/>
      <c r="CA25" s="941"/>
      <c r="CB25" s="941"/>
      <c r="CC25" s="941"/>
      <c r="CD25" s="941"/>
      <c r="CE25" s="941"/>
      <c r="CF25" s="941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DB25" s="12"/>
    </row>
    <row r="26" spans="1:106" ht="15" customHeight="1" x14ac:dyDescent="0.15">
      <c r="B26" s="329"/>
      <c r="C26" s="329"/>
      <c r="D26" s="329"/>
      <c r="E26" s="329"/>
      <c r="F26" s="329"/>
      <c r="G26" s="329"/>
      <c r="H26" s="329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6"/>
      <c r="X26" s="337"/>
      <c r="Y26" s="337"/>
      <c r="Z26" s="337"/>
      <c r="AA26" s="337"/>
      <c r="AB26" s="337"/>
      <c r="AC26" s="338"/>
      <c r="AD26" s="345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7"/>
      <c r="AU26" s="336"/>
      <c r="AV26" s="337"/>
      <c r="AW26" s="337"/>
      <c r="AX26" s="337"/>
      <c r="AY26" s="337"/>
      <c r="AZ26" s="800"/>
      <c r="BA26" s="800"/>
      <c r="BB26" s="801"/>
      <c r="BC26" s="336"/>
      <c r="BD26" s="337"/>
      <c r="BE26" s="337"/>
      <c r="BF26" s="337"/>
      <c r="BG26" s="337"/>
      <c r="BH26" s="800"/>
      <c r="BI26" s="800"/>
      <c r="BJ26" s="801"/>
      <c r="BK26" s="336"/>
      <c r="BL26" s="337"/>
      <c r="BM26" s="337"/>
      <c r="BN26" s="337"/>
      <c r="BO26" s="337"/>
      <c r="BP26" s="800"/>
      <c r="BQ26" s="801"/>
      <c r="BS26" s="942" t="str">
        <f>IF(AU28="有","※初回リース終了時に残価が【有】契約は申請できません。","")</f>
        <v/>
      </c>
      <c r="BT26" s="942"/>
      <c r="BU26" s="942"/>
      <c r="BV26" s="942"/>
      <c r="BW26" s="942"/>
      <c r="BX26" s="942"/>
      <c r="BY26" s="942"/>
      <c r="BZ26" s="942"/>
      <c r="CA26" s="942"/>
      <c r="CB26" s="942"/>
      <c r="CC26" s="942"/>
      <c r="CD26" s="942"/>
      <c r="CE26" s="942"/>
      <c r="CF26" s="942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DB26" s="12"/>
    </row>
    <row r="27" spans="1:106" ht="15" customHeight="1" x14ac:dyDescent="0.15">
      <c r="B27" s="330"/>
      <c r="C27" s="330"/>
      <c r="D27" s="330"/>
      <c r="E27" s="330"/>
      <c r="F27" s="330"/>
      <c r="G27" s="330"/>
      <c r="H27" s="330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9"/>
      <c r="X27" s="340"/>
      <c r="Y27" s="340"/>
      <c r="Z27" s="340"/>
      <c r="AA27" s="340"/>
      <c r="AB27" s="340"/>
      <c r="AC27" s="341"/>
      <c r="AD27" s="348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50"/>
      <c r="AU27" s="339"/>
      <c r="AV27" s="340"/>
      <c r="AW27" s="340"/>
      <c r="AX27" s="340"/>
      <c r="AY27" s="340"/>
      <c r="AZ27" s="802"/>
      <c r="BA27" s="802"/>
      <c r="BB27" s="803"/>
      <c r="BC27" s="339"/>
      <c r="BD27" s="340"/>
      <c r="BE27" s="340"/>
      <c r="BF27" s="340"/>
      <c r="BG27" s="340"/>
      <c r="BH27" s="802"/>
      <c r="BI27" s="802"/>
      <c r="BJ27" s="803"/>
      <c r="BK27" s="339"/>
      <c r="BL27" s="340"/>
      <c r="BM27" s="340"/>
      <c r="BN27" s="340"/>
      <c r="BO27" s="340"/>
      <c r="BP27" s="802"/>
      <c r="BQ27" s="803"/>
      <c r="BS27" s="942"/>
      <c r="BT27" s="942"/>
      <c r="BU27" s="942"/>
      <c r="BV27" s="942"/>
      <c r="BW27" s="942"/>
      <c r="BX27" s="942"/>
      <c r="BY27" s="942"/>
      <c r="BZ27" s="942"/>
      <c r="CA27" s="942"/>
      <c r="CB27" s="942"/>
      <c r="CC27" s="942"/>
      <c r="CD27" s="942"/>
      <c r="CE27" s="942"/>
      <c r="CF27" s="942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DB27" s="13"/>
    </row>
    <row r="28" spans="1:106" ht="15.75" customHeight="1" x14ac:dyDescent="0.15">
      <c r="B28" s="769"/>
      <c r="C28" s="769"/>
      <c r="D28" s="769"/>
      <c r="E28" s="770"/>
      <c r="F28" s="367" t="s">
        <v>24</v>
      </c>
      <c r="G28" s="367"/>
      <c r="H28" s="368"/>
      <c r="I28" s="769"/>
      <c r="J28" s="769"/>
      <c r="K28" s="769"/>
      <c r="L28" s="770"/>
      <c r="M28" s="367" t="s">
        <v>24</v>
      </c>
      <c r="N28" s="367"/>
      <c r="O28" s="368"/>
      <c r="P28" s="771" t="str">
        <f>IF(B28="","",B28+I28)</f>
        <v/>
      </c>
      <c r="Q28" s="771"/>
      <c r="R28" s="771"/>
      <c r="S28" s="772"/>
      <c r="T28" s="269" t="s">
        <v>24</v>
      </c>
      <c r="U28" s="269"/>
      <c r="V28" s="270"/>
      <c r="W28" s="814"/>
      <c r="X28" s="815"/>
      <c r="Y28" s="815"/>
      <c r="Z28" s="815"/>
      <c r="AA28" s="359" t="s">
        <v>1</v>
      </c>
      <c r="AB28" s="359"/>
      <c r="AC28" s="360"/>
      <c r="AD28" s="273" t="s">
        <v>25</v>
      </c>
      <c r="AE28" s="274"/>
      <c r="AF28" s="274"/>
      <c r="AG28" s="275"/>
      <c r="AH28" s="774"/>
      <c r="AI28" s="775"/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776"/>
      <c r="AU28" s="842"/>
      <c r="AV28" s="843"/>
      <c r="AW28" s="843"/>
      <c r="AX28" s="843"/>
      <c r="AY28" s="843"/>
      <c r="AZ28" s="835"/>
      <c r="BA28" s="835"/>
      <c r="BB28" s="836"/>
      <c r="BC28" s="829"/>
      <c r="BD28" s="830"/>
      <c r="BE28" s="830"/>
      <c r="BF28" s="830"/>
      <c r="BG28" s="830"/>
      <c r="BH28" s="835"/>
      <c r="BI28" s="835"/>
      <c r="BJ28" s="836"/>
      <c r="BK28" s="829"/>
      <c r="BL28" s="830"/>
      <c r="BM28" s="830"/>
      <c r="BN28" s="830"/>
      <c r="BO28" s="830"/>
      <c r="BP28" s="835"/>
      <c r="BQ28" s="836"/>
      <c r="BR28" s="23" t="str">
        <f>IF(BS18="","","※1")</f>
        <v/>
      </c>
      <c r="BS28" s="943" t="str">
        <f>IF(BC28="該当する","※割賦契約に【該当する】契約は申請できません。","")</f>
        <v/>
      </c>
      <c r="BT28" s="943"/>
      <c r="BU28" s="943"/>
      <c r="BV28" s="943"/>
      <c r="BW28" s="943"/>
      <c r="BX28" s="943"/>
      <c r="BY28" s="943"/>
      <c r="BZ28" s="943"/>
      <c r="CA28" s="943"/>
      <c r="CB28" s="943"/>
      <c r="CC28" s="943"/>
      <c r="CD28" s="943"/>
      <c r="CE28" s="943"/>
      <c r="CF28" s="943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DB28" s="13"/>
    </row>
    <row r="29" spans="1:106" ht="15.75" customHeight="1" x14ac:dyDescent="0.15">
      <c r="B29" s="769"/>
      <c r="C29" s="769"/>
      <c r="D29" s="769"/>
      <c r="E29" s="770"/>
      <c r="F29" s="184"/>
      <c r="G29" s="184"/>
      <c r="H29" s="369"/>
      <c r="I29" s="769"/>
      <c r="J29" s="769"/>
      <c r="K29" s="769"/>
      <c r="L29" s="770"/>
      <c r="M29" s="184"/>
      <c r="N29" s="184"/>
      <c r="O29" s="369"/>
      <c r="P29" s="771"/>
      <c r="Q29" s="771"/>
      <c r="R29" s="771"/>
      <c r="S29" s="772"/>
      <c r="T29" s="271"/>
      <c r="U29" s="271"/>
      <c r="V29" s="272"/>
      <c r="W29" s="816"/>
      <c r="X29" s="817"/>
      <c r="Y29" s="817"/>
      <c r="Z29" s="817"/>
      <c r="AA29" s="361"/>
      <c r="AB29" s="361"/>
      <c r="AC29" s="362"/>
      <c r="AD29" s="276"/>
      <c r="AE29" s="277"/>
      <c r="AF29" s="277"/>
      <c r="AG29" s="278"/>
      <c r="AH29" s="777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9"/>
      <c r="AU29" s="842"/>
      <c r="AV29" s="843"/>
      <c r="AW29" s="843"/>
      <c r="AX29" s="843"/>
      <c r="AY29" s="843"/>
      <c r="AZ29" s="835"/>
      <c r="BA29" s="835"/>
      <c r="BB29" s="836"/>
      <c r="BC29" s="829"/>
      <c r="BD29" s="830"/>
      <c r="BE29" s="830"/>
      <c r="BF29" s="830"/>
      <c r="BG29" s="830"/>
      <c r="BH29" s="835"/>
      <c r="BI29" s="835"/>
      <c r="BJ29" s="836"/>
      <c r="BK29" s="829"/>
      <c r="BL29" s="830"/>
      <c r="BM29" s="830"/>
      <c r="BN29" s="830"/>
      <c r="BO29" s="830"/>
      <c r="BP29" s="835"/>
      <c r="BQ29" s="836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DB29" s="13"/>
    </row>
    <row r="30" spans="1:106" ht="15.75" customHeight="1" x14ac:dyDescent="0.15">
      <c r="B30" s="769"/>
      <c r="C30" s="769"/>
      <c r="D30" s="769"/>
      <c r="E30" s="770"/>
      <c r="F30" s="370"/>
      <c r="G30" s="370"/>
      <c r="H30" s="371"/>
      <c r="I30" s="769"/>
      <c r="J30" s="769"/>
      <c r="K30" s="769"/>
      <c r="L30" s="770"/>
      <c r="M30" s="370"/>
      <c r="N30" s="370"/>
      <c r="O30" s="371"/>
      <c r="P30" s="773"/>
      <c r="Q30" s="773"/>
      <c r="R30" s="773"/>
      <c r="S30" s="306"/>
      <c r="T30" s="271"/>
      <c r="U30" s="271"/>
      <c r="V30" s="272"/>
      <c r="W30" s="818"/>
      <c r="X30" s="819"/>
      <c r="Y30" s="819"/>
      <c r="Z30" s="819"/>
      <c r="AA30" s="363"/>
      <c r="AB30" s="363"/>
      <c r="AC30" s="364"/>
      <c r="AD30" s="279"/>
      <c r="AE30" s="280"/>
      <c r="AF30" s="280"/>
      <c r="AG30" s="281"/>
      <c r="AH30" s="780"/>
      <c r="AI30" s="781"/>
      <c r="AJ30" s="781"/>
      <c r="AK30" s="781"/>
      <c r="AL30" s="781"/>
      <c r="AM30" s="781"/>
      <c r="AN30" s="781"/>
      <c r="AO30" s="781"/>
      <c r="AP30" s="781"/>
      <c r="AQ30" s="781"/>
      <c r="AR30" s="781"/>
      <c r="AS30" s="781"/>
      <c r="AT30" s="782"/>
      <c r="AU30" s="842"/>
      <c r="AV30" s="843"/>
      <c r="AW30" s="843"/>
      <c r="AX30" s="843"/>
      <c r="AY30" s="843"/>
      <c r="AZ30" s="835"/>
      <c r="BA30" s="835"/>
      <c r="BB30" s="836"/>
      <c r="BC30" s="829"/>
      <c r="BD30" s="830"/>
      <c r="BE30" s="830"/>
      <c r="BF30" s="830"/>
      <c r="BG30" s="830"/>
      <c r="BH30" s="835"/>
      <c r="BI30" s="835"/>
      <c r="BJ30" s="836"/>
      <c r="BK30" s="829"/>
      <c r="BL30" s="830"/>
      <c r="BM30" s="830"/>
      <c r="BN30" s="830"/>
      <c r="BO30" s="830"/>
      <c r="BP30" s="835"/>
      <c r="BQ30" s="836"/>
      <c r="BR30" s="23" t="str">
        <f>IF(BS22="","","※2")</f>
        <v/>
      </c>
      <c r="BS30" s="944" t="str">
        <f>IF(BK28="該当する","※所有権移転付リースに【該当する】契約は申請できません。","")</f>
        <v/>
      </c>
      <c r="BT30" s="944"/>
      <c r="BU30" s="944"/>
      <c r="BV30" s="944"/>
      <c r="BW30" s="944"/>
      <c r="BX30" s="944"/>
      <c r="BY30" s="944"/>
      <c r="BZ30" s="944"/>
      <c r="CA30" s="944"/>
      <c r="CB30" s="944"/>
      <c r="CC30" s="944"/>
      <c r="CD30" s="944"/>
      <c r="CE30" s="944"/>
      <c r="CF30" s="944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DB30" s="13"/>
    </row>
    <row r="31" spans="1:106" ht="15.75" customHeight="1" x14ac:dyDescent="0.15">
      <c r="B31" s="306" t="str">
        <f>IF(B28="","",ROUNDDOWN(B28/12,0))</f>
        <v/>
      </c>
      <c r="C31" s="307"/>
      <c r="D31" s="307"/>
      <c r="E31" s="307"/>
      <c r="F31" s="269" t="s">
        <v>1</v>
      </c>
      <c r="G31" s="269"/>
      <c r="H31" s="270"/>
      <c r="I31" s="307" t="str">
        <f>IF(I28="","",ROUNDDOWN(I28/12,0))</f>
        <v/>
      </c>
      <c r="J31" s="307"/>
      <c r="K31" s="307"/>
      <c r="L31" s="307"/>
      <c r="M31" s="269" t="s">
        <v>1</v>
      </c>
      <c r="N31" s="269"/>
      <c r="O31" s="269"/>
      <c r="P31" s="306" t="str">
        <f>IF(P28="","",ROUNDDOWN(P28/12,0))</f>
        <v/>
      </c>
      <c r="Q31" s="307"/>
      <c r="R31" s="307"/>
      <c r="S31" s="307"/>
      <c r="T31" s="269" t="s">
        <v>1</v>
      </c>
      <c r="U31" s="269"/>
      <c r="V31" s="270"/>
      <c r="W31" s="282"/>
      <c r="X31" s="283"/>
      <c r="Y31" s="283"/>
      <c r="Z31" s="283"/>
      <c r="AA31" s="283"/>
      <c r="AB31" s="283"/>
      <c r="AC31" s="284"/>
      <c r="AD31" s="291" t="s">
        <v>27</v>
      </c>
      <c r="AE31" s="292"/>
      <c r="AF31" s="292"/>
      <c r="AG31" s="293"/>
      <c r="AH31" s="783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5"/>
      <c r="AU31" s="842"/>
      <c r="AV31" s="843"/>
      <c r="AW31" s="843"/>
      <c r="AX31" s="843"/>
      <c r="AY31" s="843"/>
      <c r="AZ31" s="835"/>
      <c r="BA31" s="835"/>
      <c r="BB31" s="836"/>
      <c r="BC31" s="829"/>
      <c r="BD31" s="830"/>
      <c r="BE31" s="830"/>
      <c r="BF31" s="830"/>
      <c r="BG31" s="830"/>
      <c r="BH31" s="835"/>
      <c r="BI31" s="835"/>
      <c r="BJ31" s="836"/>
      <c r="BK31" s="829"/>
      <c r="BL31" s="830"/>
      <c r="BM31" s="830"/>
      <c r="BN31" s="830"/>
      <c r="BO31" s="830"/>
      <c r="BP31" s="835"/>
      <c r="BQ31" s="836"/>
      <c r="BS31" s="944"/>
      <c r="BT31" s="944"/>
      <c r="BU31" s="944"/>
      <c r="BV31" s="944"/>
      <c r="BW31" s="944"/>
      <c r="BX31" s="944"/>
      <c r="BY31" s="944"/>
      <c r="BZ31" s="944"/>
      <c r="CA31" s="944"/>
      <c r="CB31" s="944"/>
      <c r="CC31" s="944"/>
      <c r="CD31" s="944"/>
      <c r="CE31" s="944"/>
      <c r="CF31" s="944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DB31" s="14"/>
    </row>
    <row r="32" spans="1:106" ht="15.75" customHeight="1" x14ac:dyDescent="0.15">
      <c r="B32" s="308"/>
      <c r="C32" s="309"/>
      <c r="D32" s="309"/>
      <c r="E32" s="309"/>
      <c r="F32" s="271"/>
      <c r="G32" s="271"/>
      <c r="H32" s="272"/>
      <c r="I32" s="309"/>
      <c r="J32" s="309"/>
      <c r="K32" s="309"/>
      <c r="L32" s="309"/>
      <c r="M32" s="271"/>
      <c r="N32" s="271"/>
      <c r="O32" s="271"/>
      <c r="P32" s="308"/>
      <c r="Q32" s="309"/>
      <c r="R32" s="309"/>
      <c r="S32" s="309"/>
      <c r="T32" s="271"/>
      <c r="U32" s="271"/>
      <c r="V32" s="272"/>
      <c r="W32" s="285"/>
      <c r="X32" s="286"/>
      <c r="Y32" s="286"/>
      <c r="Z32" s="286"/>
      <c r="AA32" s="286"/>
      <c r="AB32" s="286"/>
      <c r="AC32" s="287"/>
      <c r="AD32" s="276"/>
      <c r="AE32" s="277"/>
      <c r="AF32" s="277"/>
      <c r="AG32" s="278"/>
      <c r="AH32" s="777"/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  <c r="AT32" s="779"/>
      <c r="AU32" s="842"/>
      <c r="AV32" s="843"/>
      <c r="AW32" s="843"/>
      <c r="AX32" s="843"/>
      <c r="AY32" s="843"/>
      <c r="AZ32" s="835"/>
      <c r="BA32" s="835"/>
      <c r="BB32" s="836"/>
      <c r="BC32" s="829"/>
      <c r="BD32" s="830"/>
      <c r="BE32" s="830"/>
      <c r="BF32" s="830"/>
      <c r="BG32" s="830"/>
      <c r="BH32" s="835"/>
      <c r="BI32" s="835"/>
      <c r="BJ32" s="836"/>
      <c r="BK32" s="829"/>
      <c r="BL32" s="830"/>
      <c r="BM32" s="830"/>
      <c r="BN32" s="830"/>
      <c r="BO32" s="830"/>
      <c r="BP32" s="835"/>
      <c r="BQ32" s="836"/>
      <c r="BS32" s="943"/>
      <c r="BT32" s="943"/>
      <c r="BU32" s="943"/>
      <c r="BV32" s="943"/>
      <c r="BW32" s="943"/>
      <c r="BX32" s="943"/>
      <c r="BY32" s="943"/>
      <c r="BZ32" s="943"/>
      <c r="CA32" s="943"/>
      <c r="CB32" s="943"/>
      <c r="CC32" s="943"/>
      <c r="CD32" s="943"/>
      <c r="CE32" s="943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3"/>
      <c r="DB32" s="14"/>
    </row>
    <row r="33" spans="1:106" ht="33.75" customHeight="1" x14ac:dyDescent="0.15">
      <c r="B33" s="310"/>
      <c r="C33" s="311"/>
      <c r="D33" s="311"/>
      <c r="E33" s="311"/>
      <c r="F33" s="312"/>
      <c r="G33" s="312"/>
      <c r="H33" s="313"/>
      <c r="I33" s="311"/>
      <c r="J33" s="311"/>
      <c r="K33" s="311"/>
      <c r="L33" s="311"/>
      <c r="M33" s="312"/>
      <c r="N33" s="312"/>
      <c r="O33" s="312"/>
      <c r="P33" s="310"/>
      <c r="Q33" s="311"/>
      <c r="R33" s="311"/>
      <c r="S33" s="311"/>
      <c r="T33" s="312"/>
      <c r="U33" s="312"/>
      <c r="V33" s="313"/>
      <c r="W33" s="288"/>
      <c r="X33" s="289"/>
      <c r="Y33" s="289"/>
      <c r="Z33" s="289"/>
      <c r="AA33" s="289"/>
      <c r="AB33" s="289"/>
      <c r="AC33" s="290"/>
      <c r="AD33" s="294"/>
      <c r="AE33" s="295"/>
      <c r="AF33" s="295"/>
      <c r="AG33" s="296"/>
      <c r="AH33" s="786"/>
      <c r="AI33" s="787"/>
      <c r="AJ33" s="787"/>
      <c r="AK33" s="787"/>
      <c r="AL33" s="787"/>
      <c r="AM33" s="787"/>
      <c r="AN33" s="787"/>
      <c r="AO33" s="787"/>
      <c r="AP33" s="787"/>
      <c r="AQ33" s="787"/>
      <c r="AR33" s="787"/>
      <c r="AS33" s="787"/>
      <c r="AT33" s="788"/>
      <c r="AU33" s="845"/>
      <c r="AV33" s="846"/>
      <c r="AW33" s="846"/>
      <c r="AX33" s="846"/>
      <c r="AY33" s="846"/>
      <c r="AZ33" s="837"/>
      <c r="BA33" s="837"/>
      <c r="BB33" s="838"/>
      <c r="BC33" s="832"/>
      <c r="BD33" s="833"/>
      <c r="BE33" s="833"/>
      <c r="BF33" s="833"/>
      <c r="BG33" s="833"/>
      <c r="BH33" s="837"/>
      <c r="BI33" s="837"/>
      <c r="BJ33" s="838"/>
      <c r="BK33" s="832"/>
      <c r="BL33" s="833"/>
      <c r="BM33" s="833"/>
      <c r="BN33" s="833"/>
      <c r="BO33" s="833"/>
      <c r="BP33" s="837"/>
      <c r="BQ33" s="838"/>
      <c r="BS33" s="943"/>
      <c r="BT33" s="943"/>
      <c r="BU33" s="943"/>
      <c r="BV33" s="943"/>
      <c r="BW33" s="943"/>
      <c r="BX33" s="943"/>
      <c r="BY33" s="943"/>
      <c r="BZ33" s="943"/>
      <c r="CA33" s="943"/>
      <c r="CB33" s="943"/>
      <c r="CC33" s="943"/>
      <c r="CD33" s="943"/>
      <c r="CE33" s="943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DB33" s="14"/>
    </row>
    <row r="34" spans="1:106" ht="72" customHeight="1" x14ac:dyDescent="0.15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3"/>
      <c r="X34" s="153"/>
      <c r="Y34" s="153"/>
      <c r="Z34" s="153"/>
      <c r="AA34" s="153"/>
      <c r="AB34" s="153"/>
      <c r="AC34" s="153"/>
      <c r="AD34" s="152"/>
      <c r="AE34" s="152"/>
      <c r="AF34" s="152"/>
      <c r="AG34" s="152"/>
      <c r="AH34" s="152"/>
      <c r="AI34" s="152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7"/>
      <c r="AE35" s="77"/>
      <c r="AF35" s="77"/>
      <c r="AG35" s="77"/>
      <c r="AH35" s="77"/>
      <c r="AI35" s="77"/>
      <c r="AJ35" s="77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39" t="s">
        <v>29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</row>
    <row r="37" spans="1:106" ht="11.25" customHeight="1" x14ac:dyDescent="0.15"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</row>
    <row r="38" spans="1:106" ht="11.25" customHeight="1" x14ac:dyDescent="0.15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7"/>
    </row>
    <row r="39" spans="1:106" ht="27" customHeight="1" x14ac:dyDescent="0.15">
      <c r="B39" s="188" t="s">
        <v>30</v>
      </c>
      <c r="C39" s="189"/>
      <c r="D39" s="190"/>
      <c r="E39" s="188" t="s">
        <v>31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188" t="s">
        <v>32</v>
      </c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90"/>
      <c r="BF39" s="188" t="s">
        <v>33</v>
      </c>
      <c r="BG39" s="189"/>
      <c r="BH39" s="189"/>
      <c r="BI39" s="189"/>
      <c r="BJ39" s="189"/>
      <c r="BK39" s="190"/>
      <c r="BL39" s="188" t="s">
        <v>100</v>
      </c>
      <c r="BM39" s="189"/>
      <c r="BN39" s="189"/>
      <c r="BO39" s="189"/>
      <c r="BP39" s="189"/>
      <c r="BQ39" s="190"/>
    </row>
    <row r="40" spans="1:106" ht="27" customHeight="1" x14ac:dyDescent="0.15">
      <c r="B40" s="191"/>
      <c r="C40" s="192"/>
      <c r="D40" s="193"/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3"/>
      <c r="Y40" s="191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3"/>
      <c r="BF40" s="191"/>
      <c r="BG40" s="192"/>
      <c r="BH40" s="192"/>
      <c r="BI40" s="192"/>
      <c r="BJ40" s="192"/>
      <c r="BK40" s="193"/>
      <c r="BL40" s="191"/>
      <c r="BM40" s="192"/>
      <c r="BN40" s="192"/>
      <c r="BO40" s="192"/>
      <c r="BP40" s="192"/>
      <c r="BQ40" s="193"/>
    </row>
    <row r="41" spans="1:106" ht="27" customHeight="1" thickBot="1" x14ac:dyDescent="0.2">
      <c r="B41" s="248"/>
      <c r="C41" s="249"/>
      <c r="D41" s="250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  <c r="Y41" s="248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50"/>
      <c r="BF41" s="248"/>
      <c r="BG41" s="249"/>
      <c r="BH41" s="249"/>
      <c r="BI41" s="249"/>
      <c r="BJ41" s="249"/>
      <c r="BK41" s="250"/>
      <c r="BL41" s="248"/>
      <c r="BM41" s="249"/>
      <c r="BN41" s="249"/>
      <c r="BO41" s="249"/>
      <c r="BP41" s="249"/>
      <c r="BQ41" s="250"/>
    </row>
    <row r="42" spans="1:106" ht="13.15" customHeight="1" thickTop="1" x14ac:dyDescent="0.15">
      <c r="B42" s="251">
        <v>1</v>
      </c>
      <c r="C42" s="252"/>
      <c r="D42" s="253"/>
      <c r="E42" s="763"/>
      <c r="F42" s="764"/>
      <c r="G42" s="764"/>
      <c r="H42" s="764"/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Y42" s="763"/>
      <c r="Z42" s="764"/>
      <c r="AA42" s="764"/>
      <c r="AB42" s="764"/>
      <c r="AC42" s="764"/>
      <c r="AD42" s="764"/>
      <c r="AE42" s="764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4"/>
      <c r="AW42" s="764"/>
      <c r="AX42" s="764"/>
      <c r="AY42" s="764"/>
      <c r="AZ42" s="764"/>
      <c r="BA42" s="764"/>
      <c r="BB42" s="764"/>
      <c r="BC42" s="764"/>
      <c r="BD42" s="764"/>
      <c r="BE42" s="765"/>
      <c r="BF42" s="766"/>
      <c r="BG42" s="766"/>
      <c r="BH42" s="766"/>
      <c r="BI42" s="766"/>
      <c r="BJ42" s="766"/>
      <c r="BK42" s="766"/>
      <c r="BL42" s="766"/>
      <c r="BM42" s="766"/>
      <c r="BN42" s="766"/>
      <c r="BO42" s="766"/>
      <c r="BP42" s="766"/>
      <c r="BQ42" s="766"/>
    </row>
    <row r="43" spans="1:106" ht="13.15" customHeight="1" x14ac:dyDescent="0.15">
      <c r="B43" s="191"/>
      <c r="C43" s="192"/>
      <c r="D43" s="193"/>
      <c r="E43" s="742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4"/>
      <c r="Y43" s="742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  <c r="AN43" s="743"/>
      <c r="AO43" s="743"/>
      <c r="AP43" s="743"/>
      <c r="AQ43" s="743"/>
      <c r="AR43" s="743"/>
      <c r="AS43" s="743"/>
      <c r="AT43" s="743"/>
      <c r="AU43" s="743"/>
      <c r="AV43" s="743"/>
      <c r="AW43" s="743"/>
      <c r="AX43" s="743"/>
      <c r="AY43" s="743"/>
      <c r="AZ43" s="743"/>
      <c r="BA43" s="743"/>
      <c r="BB43" s="743"/>
      <c r="BC43" s="743"/>
      <c r="BD43" s="743"/>
      <c r="BE43" s="744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</row>
    <row r="44" spans="1:106" ht="13.15" customHeight="1" x14ac:dyDescent="0.15">
      <c r="B44" s="194"/>
      <c r="C44" s="195"/>
      <c r="D44" s="196"/>
      <c r="E44" s="745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7"/>
      <c r="Y44" s="745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746"/>
      <c r="AR44" s="746"/>
      <c r="AS44" s="746"/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7"/>
      <c r="BF44" s="762"/>
      <c r="BG44" s="762"/>
      <c r="BH44" s="762"/>
      <c r="BI44" s="762"/>
      <c r="BJ44" s="762"/>
      <c r="BK44" s="762"/>
      <c r="BL44" s="762"/>
      <c r="BM44" s="762"/>
      <c r="BN44" s="762"/>
      <c r="BO44" s="762"/>
      <c r="BP44" s="762"/>
      <c r="BQ44" s="762"/>
    </row>
    <row r="45" spans="1:106" ht="13.15" customHeight="1" x14ac:dyDescent="0.15">
      <c r="B45" s="188">
        <v>2</v>
      </c>
      <c r="C45" s="189"/>
      <c r="D45" s="190"/>
      <c r="E45" s="739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1"/>
      <c r="Y45" s="739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1"/>
      <c r="BF45" s="748"/>
      <c r="BG45" s="748"/>
      <c r="BH45" s="748"/>
      <c r="BI45" s="748"/>
      <c r="BJ45" s="748"/>
      <c r="BK45" s="748"/>
      <c r="BL45" s="748"/>
      <c r="BM45" s="748"/>
      <c r="BN45" s="748"/>
      <c r="BO45" s="748"/>
      <c r="BP45" s="748"/>
      <c r="BQ45" s="748"/>
    </row>
    <row r="46" spans="1:106" ht="13.15" customHeight="1" x14ac:dyDescent="0.15">
      <c r="B46" s="191"/>
      <c r="C46" s="192"/>
      <c r="D46" s="193"/>
      <c r="E46" s="742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4"/>
      <c r="Y46" s="742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  <c r="AN46" s="743"/>
      <c r="AO46" s="743"/>
      <c r="AP46" s="743"/>
      <c r="AQ46" s="743"/>
      <c r="AR46" s="743"/>
      <c r="AS46" s="743"/>
      <c r="AT46" s="743"/>
      <c r="AU46" s="743"/>
      <c r="AV46" s="743"/>
      <c r="AW46" s="743"/>
      <c r="AX46" s="743"/>
      <c r="AY46" s="743"/>
      <c r="AZ46" s="743"/>
      <c r="BA46" s="743"/>
      <c r="BB46" s="743"/>
      <c r="BC46" s="743"/>
      <c r="BD46" s="743"/>
      <c r="BE46" s="744"/>
      <c r="BF46" s="748"/>
      <c r="BG46" s="748"/>
      <c r="BH46" s="748"/>
      <c r="BI46" s="748"/>
      <c r="BJ46" s="748"/>
      <c r="BK46" s="748"/>
      <c r="BL46" s="748"/>
      <c r="BM46" s="748"/>
      <c r="BN46" s="748"/>
      <c r="BO46" s="748"/>
      <c r="BP46" s="748"/>
      <c r="BQ46" s="748"/>
    </row>
    <row r="47" spans="1:106" ht="13.15" customHeight="1" x14ac:dyDescent="0.15">
      <c r="B47" s="194"/>
      <c r="C47" s="195"/>
      <c r="D47" s="196"/>
      <c r="E47" s="745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7"/>
      <c r="Y47" s="745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746"/>
      <c r="AO47" s="746"/>
      <c r="AP47" s="746"/>
      <c r="AQ47" s="746"/>
      <c r="AR47" s="746"/>
      <c r="AS47" s="746"/>
      <c r="AT47" s="746"/>
      <c r="AU47" s="746"/>
      <c r="AV47" s="746"/>
      <c r="AW47" s="746"/>
      <c r="AX47" s="746"/>
      <c r="AY47" s="746"/>
      <c r="AZ47" s="746"/>
      <c r="BA47" s="746"/>
      <c r="BB47" s="746"/>
      <c r="BC47" s="746"/>
      <c r="BD47" s="746"/>
      <c r="BE47" s="747"/>
      <c r="BF47" s="748"/>
      <c r="BG47" s="748"/>
      <c r="BH47" s="748"/>
      <c r="BI47" s="748"/>
      <c r="BJ47" s="748"/>
      <c r="BK47" s="748"/>
      <c r="BL47" s="748"/>
      <c r="BM47" s="748"/>
      <c r="BN47" s="748"/>
      <c r="BO47" s="748"/>
      <c r="BP47" s="748"/>
      <c r="BQ47" s="748"/>
    </row>
    <row r="48" spans="1:106" ht="13.15" customHeight="1" x14ac:dyDescent="0.15">
      <c r="B48" s="188">
        <v>3</v>
      </c>
      <c r="C48" s="189"/>
      <c r="D48" s="190"/>
      <c r="E48" s="739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1"/>
      <c r="Y48" s="739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  <c r="BB48" s="740"/>
      <c r="BC48" s="740"/>
      <c r="BD48" s="740"/>
      <c r="BE48" s="741"/>
      <c r="BF48" s="748"/>
      <c r="BG48" s="748"/>
      <c r="BH48" s="748"/>
      <c r="BI48" s="748"/>
      <c r="BJ48" s="748"/>
      <c r="BK48" s="748"/>
      <c r="BL48" s="748"/>
      <c r="BM48" s="748"/>
      <c r="BN48" s="748"/>
      <c r="BO48" s="748"/>
      <c r="BP48" s="748"/>
      <c r="BQ48" s="748"/>
    </row>
    <row r="49" spans="2:69" ht="13.15" customHeight="1" x14ac:dyDescent="0.15">
      <c r="B49" s="191"/>
      <c r="C49" s="192"/>
      <c r="D49" s="193"/>
      <c r="E49" s="742"/>
      <c r="F49" s="743"/>
      <c r="G49" s="743"/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4"/>
      <c r="Y49" s="742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  <c r="AT49" s="743"/>
      <c r="AU49" s="743"/>
      <c r="AV49" s="743"/>
      <c r="AW49" s="743"/>
      <c r="AX49" s="743"/>
      <c r="AY49" s="743"/>
      <c r="AZ49" s="743"/>
      <c r="BA49" s="743"/>
      <c r="BB49" s="743"/>
      <c r="BC49" s="743"/>
      <c r="BD49" s="743"/>
      <c r="BE49" s="744"/>
      <c r="BF49" s="748"/>
      <c r="BG49" s="748"/>
      <c r="BH49" s="748"/>
      <c r="BI49" s="748"/>
      <c r="BJ49" s="748"/>
      <c r="BK49" s="748"/>
      <c r="BL49" s="748"/>
      <c r="BM49" s="748"/>
      <c r="BN49" s="748"/>
      <c r="BO49" s="748"/>
      <c r="BP49" s="748"/>
      <c r="BQ49" s="748"/>
    </row>
    <row r="50" spans="2:69" ht="13.15" customHeight="1" x14ac:dyDescent="0.15">
      <c r="B50" s="194"/>
      <c r="C50" s="195"/>
      <c r="D50" s="196"/>
      <c r="E50" s="745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  <c r="U50" s="746"/>
      <c r="V50" s="746"/>
      <c r="W50" s="746"/>
      <c r="X50" s="747"/>
      <c r="Y50" s="745"/>
      <c r="Z50" s="746"/>
      <c r="AA50" s="746"/>
      <c r="AB50" s="746"/>
      <c r="AC50" s="746"/>
      <c r="AD50" s="746"/>
      <c r="AE50" s="746"/>
      <c r="AF50" s="746"/>
      <c r="AG50" s="746"/>
      <c r="AH50" s="746"/>
      <c r="AI50" s="746"/>
      <c r="AJ50" s="746"/>
      <c r="AK50" s="746"/>
      <c r="AL50" s="746"/>
      <c r="AM50" s="746"/>
      <c r="AN50" s="746"/>
      <c r="AO50" s="746"/>
      <c r="AP50" s="746"/>
      <c r="AQ50" s="746"/>
      <c r="AR50" s="746"/>
      <c r="AS50" s="746"/>
      <c r="AT50" s="746"/>
      <c r="AU50" s="746"/>
      <c r="AV50" s="746"/>
      <c r="AW50" s="746"/>
      <c r="AX50" s="746"/>
      <c r="AY50" s="746"/>
      <c r="AZ50" s="746"/>
      <c r="BA50" s="746"/>
      <c r="BB50" s="746"/>
      <c r="BC50" s="746"/>
      <c r="BD50" s="746"/>
      <c r="BE50" s="747"/>
      <c r="BF50" s="748"/>
      <c r="BG50" s="748"/>
      <c r="BH50" s="748"/>
      <c r="BI50" s="748"/>
      <c r="BJ50" s="748"/>
      <c r="BK50" s="748"/>
      <c r="BL50" s="748"/>
      <c r="BM50" s="748"/>
      <c r="BN50" s="748"/>
      <c r="BO50" s="748"/>
      <c r="BP50" s="748"/>
      <c r="BQ50" s="748"/>
    </row>
    <row r="51" spans="2:69" ht="13.15" customHeight="1" x14ac:dyDescent="0.15">
      <c r="B51" s="188">
        <v>4</v>
      </c>
      <c r="C51" s="189"/>
      <c r="D51" s="190"/>
      <c r="E51" s="739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1"/>
      <c r="Y51" s="739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  <c r="BB51" s="740"/>
      <c r="BC51" s="740"/>
      <c r="BD51" s="740"/>
      <c r="BE51" s="741"/>
      <c r="BF51" s="748"/>
      <c r="BG51" s="748"/>
      <c r="BH51" s="748"/>
      <c r="BI51" s="748"/>
      <c r="BJ51" s="748"/>
      <c r="BK51" s="748"/>
      <c r="BL51" s="748"/>
      <c r="BM51" s="748"/>
      <c r="BN51" s="748"/>
      <c r="BO51" s="748"/>
      <c r="BP51" s="748"/>
      <c r="BQ51" s="748"/>
    </row>
    <row r="52" spans="2:69" ht="13.15" customHeight="1" x14ac:dyDescent="0.15">
      <c r="B52" s="191"/>
      <c r="C52" s="192"/>
      <c r="D52" s="193"/>
      <c r="E52" s="742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4"/>
      <c r="Y52" s="742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  <c r="AN52" s="743"/>
      <c r="AO52" s="743"/>
      <c r="AP52" s="743"/>
      <c r="AQ52" s="743"/>
      <c r="AR52" s="743"/>
      <c r="AS52" s="743"/>
      <c r="AT52" s="743"/>
      <c r="AU52" s="743"/>
      <c r="AV52" s="743"/>
      <c r="AW52" s="743"/>
      <c r="AX52" s="743"/>
      <c r="AY52" s="743"/>
      <c r="AZ52" s="743"/>
      <c r="BA52" s="743"/>
      <c r="BB52" s="743"/>
      <c r="BC52" s="743"/>
      <c r="BD52" s="743"/>
      <c r="BE52" s="744"/>
      <c r="BF52" s="748"/>
      <c r="BG52" s="748"/>
      <c r="BH52" s="748"/>
      <c r="BI52" s="748"/>
      <c r="BJ52" s="748"/>
      <c r="BK52" s="748"/>
      <c r="BL52" s="748"/>
      <c r="BM52" s="748"/>
      <c r="BN52" s="748"/>
      <c r="BO52" s="748"/>
      <c r="BP52" s="748"/>
      <c r="BQ52" s="748"/>
    </row>
    <row r="53" spans="2:69" ht="13.15" customHeight="1" x14ac:dyDescent="0.15">
      <c r="B53" s="194"/>
      <c r="C53" s="195"/>
      <c r="D53" s="196"/>
      <c r="E53" s="745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7"/>
      <c r="Y53" s="745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746"/>
      <c r="AN53" s="746"/>
      <c r="AO53" s="746"/>
      <c r="AP53" s="746"/>
      <c r="AQ53" s="746"/>
      <c r="AR53" s="746"/>
      <c r="AS53" s="746"/>
      <c r="AT53" s="746"/>
      <c r="AU53" s="746"/>
      <c r="AV53" s="746"/>
      <c r="AW53" s="746"/>
      <c r="AX53" s="746"/>
      <c r="AY53" s="746"/>
      <c r="AZ53" s="746"/>
      <c r="BA53" s="746"/>
      <c r="BB53" s="746"/>
      <c r="BC53" s="746"/>
      <c r="BD53" s="746"/>
      <c r="BE53" s="747"/>
      <c r="BF53" s="748"/>
      <c r="BG53" s="748"/>
      <c r="BH53" s="748"/>
      <c r="BI53" s="748"/>
      <c r="BJ53" s="748"/>
      <c r="BK53" s="748"/>
      <c r="BL53" s="748"/>
      <c r="BM53" s="748"/>
      <c r="BN53" s="748"/>
      <c r="BO53" s="748"/>
      <c r="BP53" s="748"/>
      <c r="BQ53" s="748"/>
    </row>
    <row r="54" spans="2:69" ht="13.15" customHeight="1" x14ac:dyDescent="0.15">
      <c r="B54" s="188">
        <v>5</v>
      </c>
      <c r="C54" s="189"/>
      <c r="D54" s="190"/>
      <c r="E54" s="739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1"/>
      <c r="Y54" s="739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40"/>
      <c r="BB54" s="740"/>
      <c r="BC54" s="740"/>
      <c r="BD54" s="740"/>
      <c r="BE54" s="741"/>
      <c r="BF54" s="748"/>
      <c r="BG54" s="748"/>
      <c r="BH54" s="748"/>
      <c r="BI54" s="748"/>
      <c r="BJ54" s="748"/>
      <c r="BK54" s="748"/>
      <c r="BL54" s="748"/>
      <c r="BM54" s="748"/>
      <c r="BN54" s="748"/>
      <c r="BO54" s="748"/>
      <c r="BP54" s="748"/>
      <c r="BQ54" s="748"/>
    </row>
    <row r="55" spans="2:69" ht="13.15" customHeight="1" x14ac:dyDescent="0.15">
      <c r="B55" s="191"/>
      <c r="C55" s="192"/>
      <c r="D55" s="193"/>
      <c r="E55" s="742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4"/>
      <c r="Y55" s="742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  <c r="AN55" s="743"/>
      <c r="AO55" s="743"/>
      <c r="AP55" s="743"/>
      <c r="AQ55" s="743"/>
      <c r="AR55" s="743"/>
      <c r="AS55" s="743"/>
      <c r="AT55" s="743"/>
      <c r="AU55" s="743"/>
      <c r="AV55" s="743"/>
      <c r="AW55" s="743"/>
      <c r="AX55" s="743"/>
      <c r="AY55" s="743"/>
      <c r="AZ55" s="743"/>
      <c r="BA55" s="743"/>
      <c r="BB55" s="743"/>
      <c r="BC55" s="743"/>
      <c r="BD55" s="743"/>
      <c r="BE55" s="744"/>
      <c r="BF55" s="748"/>
      <c r="BG55" s="748"/>
      <c r="BH55" s="748"/>
      <c r="BI55" s="748"/>
      <c r="BJ55" s="748"/>
      <c r="BK55" s="748"/>
      <c r="BL55" s="748"/>
      <c r="BM55" s="748"/>
      <c r="BN55" s="748"/>
      <c r="BO55" s="748"/>
      <c r="BP55" s="748"/>
      <c r="BQ55" s="748"/>
    </row>
    <row r="56" spans="2:69" ht="13.15" customHeight="1" x14ac:dyDescent="0.15">
      <c r="B56" s="194"/>
      <c r="C56" s="195"/>
      <c r="D56" s="196"/>
      <c r="E56" s="745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7"/>
      <c r="Y56" s="745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6"/>
      <c r="AM56" s="746"/>
      <c r="AN56" s="746"/>
      <c r="AO56" s="746"/>
      <c r="AP56" s="746"/>
      <c r="AQ56" s="746"/>
      <c r="AR56" s="746"/>
      <c r="AS56" s="746"/>
      <c r="AT56" s="746"/>
      <c r="AU56" s="746"/>
      <c r="AV56" s="746"/>
      <c r="AW56" s="746"/>
      <c r="AX56" s="746"/>
      <c r="AY56" s="746"/>
      <c r="AZ56" s="746"/>
      <c r="BA56" s="746"/>
      <c r="BB56" s="746"/>
      <c r="BC56" s="746"/>
      <c r="BD56" s="746"/>
      <c r="BE56" s="747"/>
      <c r="BF56" s="748"/>
      <c r="BG56" s="748"/>
      <c r="BH56" s="748"/>
      <c r="BI56" s="748"/>
      <c r="BJ56" s="748"/>
      <c r="BK56" s="748"/>
      <c r="BL56" s="748"/>
      <c r="BM56" s="748"/>
      <c r="BN56" s="748"/>
      <c r="BO56" s="748"/>
      <c r="BP56" s="748"/>
      <c r="BQ56" s="748"/>
    </row>
    <row r="57" spans="2:69" ht="13.15" customHeight="1" x14ac:dyDescent="0.15">
      <c r="B57" s="188">
        <v>6</v>
      </c>
      <c r="C57" s="189"/>
      <c r="D57" s="190"/>
      <c r="E57" s="739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1"/>
      <c r="Y57" s="739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40"/>
      <c r="BB57" s="740"/>
      <c r="BC57" s="740"/>
      <c r="BD57" s="740"/>
      <c r="BE57" s="741"/>
      <c r="BF57" s="748"/>
      <c r="BG57" s="748"/>
      <c r="BH57" s="748"/>
      <c r="BI57" s="748"/>
      <c r="BJ57" s="748"/>
      <c r="BK57" s="748"/>
      <c r="BL57" s="748"/>
      <c r="BM57" s="748"/>
      <c r="BN57" s="748"/>
      <c r="BO57" s="748"/>
      <c r="BP57" s="748"/>
      <c r="BQ57" s="748"/>
    </row>
    <row r="58" spans="2:69" ht="13.15" customHeight="1" x14ac:dyDescent="0.15">
      <c r="B58" s="191"/>
      <c r="C58" s="192"/>
      <c r="D58" s="193"/>
      <c r="E58" s="742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4"/>
      <c r="Y58" s="742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  <c r="AN58" s="743"/>
      <c r="AO58" s="743"/>
      <c r="AP58" s="743"/>
      <c r="AQ58" s="743"/>
      <c r="AR58" s="743"/>
      <c r="AS58" s="743"/>
      <c r="AT58" s="743"/>
      <c r="AU58" s="743"/>
      <c r="AV58" s="743"/>
      <c r="AW58" s="743"/>
      <c r="AX58" s="743"/>
      <c r="AY58" s="743"/>
      <c r="AZ58" s="743"/>
      <c r="BA58" s="743"/>
      <c r="BB58" s="743"/>
      <c r="BC58" s="743"/>
      <c r="BD58" s="743"/>
      <c r="BE58" s="744"/>
      <c r="BF58" s="748"/>
      <c r="BG58" s="748"/>
      <c r="BH58" s="748"/>
      <c r="BI58" s="748"/>
      <c r="BJ58" s="748"/>
      <c r="BK58" s="748"/>
      <c r="BL58" s="748"/>
      <c r="BM58" s="748"/>
      <c r="BN58" s="748"/>
      <c r="BO58" s="748"/>
      <c r="BP58" s="748"/>
      <c r="BQ58" s="748"/>
    </row>
    <row r="59" spans="2:69" ht="13.15" customHeight="1" x14ac:dyDescent="0.15">
      <c r="B59" s="194"/>
      <c r="C59" s="195"/>
      <c r="D59" s="196"/>
      <c r="E59" s="745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7"/>
      <c r="Y59" s="745"/>
      <c r="Z59" s="746"/>
      <c r="AA59" s="746"/>
      <c r="AB59" s="746"/>
      <c r="AC59" s="746"/>
      <c r="AD59" s="746"/>
      <c r="AE59" s="746"/>
      <c r="AF59" s="746"/>
      <c r="AG59" s="746"/>
      <c r="AH59" s="746"/>
      <c r="AI59" s="746"/>
      <c r="AJ59" s="746"/>
      <c r="AK59" s="746"/>
      <c r="AL59" s="746"/>
      <c r="AM59" s="746"/>
      <c r="AN59" s="746"/>
      <c r="AO59" s="746"/>
      <c r="AP59" s="746"/>
      <c r="AQ59" s="746"/>
      <c r="AR59" s="746"/>
      <c r="AS59" s="746"/>
      <c r="AT59" s="746"/>
      <c r="AU59" s="746"/>
      <c r="AV59" s="746"/>
      <c r="AW59" s="746"/>
      <c r="AX59" s="746"/>
      <c r="AY59" s="746"/>
      <c r="AZ59" s="746"/>
      <c r="BA59" s="746"/>
      <c r="BB59" s="746"/>
      <c r="BC59" s="746"/>
      <c r="BD59" s="746"/>
      <c r="BE59" s="747"/>
      <c r="BF59" s="748"/>
      <c r="BG59" s="748"/>
      <c r="BH59" s="748"/>
      <c r="BI59" s="748"/>
      <c r="BJ59" s="748"/>
      <c r="BK59" s="748"/>
      <c r="BL59" s="748"/>
      <c r="BM59" s="748"/>
      <c r="BN59" s="748"/>
      <c r="BO59" s="748"/>
      <c r="BP59" s="748"/>
      <c r="BQ59" s="748"/>
    </row>
    <row r="60" spans="2:69" ht="13.15" customHeight="1" x14ac:dyDescent="0.15">
      <c r="B60" s="188">
        <v>7</v>
      </c>
      <c r="C60" s="189"/>
      <c r="D60" s="190"/>
      <c r="E60" s="739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1"/>
      <c r="Y60" s="739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  <c r="BB60" s="740"/>
      <c r="BC60" s="740"/>
      <c r="BD60" s="740"/>
      <c r="BE60" s="741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</row>
    <row r="61" spans="2:69" ht="13.15" customHeight="1" x14ac:dyDescent="0.15">
      <c r="B61" s="191"/>
      <c r="C61" s="192"/>
      <c r="D61" s="193"/>
      <c r="E61" s="742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4"/>
      <c r="Y61" s="742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  <c r="AT61" s="743"/>
      <c r="AU61" s="743"/>
      <c r="AV61" s="743"/>
      <c r="AW61" s="743"/>
      <c r="AX61" s="743"/>
      <c r="AY61" s="743"/>
      <c r="AZ61" s="743"/>
      <c r="BA61" s="743"/>
      <c r="BB61" s="743"/>
      <c r="BC61" s="743"/>
      <c r="BD61" s="743"/>
      <c r="BE61" s="744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</row>
    <row r="62" spans="2:69" ht="13.15" customHeight="1" x14ac:dyDescent="0.15">
      <c r="B62" s="194"/>
      <c r="C62" s="195"/>
      <c r="D62" s="196"/>
      <c r="E62" s="745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7"/>
      <c r="Y62" s="745"/>
      <c r="Z62" s="746"/>
      <c r="AA62" s="746"/>
      <c r="AB62" s="746"/>
      <c r="AC62" s="746"/>
      <c r="AD62" s="746"/>
      <c r="AE62" s="746"/>
      <c r="AF62" s="746"/>
      <c r="AG62" s="746"/>
      <c r="AH62" s="746"/>
      <c r="AI62" s="746"/>
      <c r="AJ62" s="746"/>
      <c r="AK62" s="746"/>
      <c r="AL62" s="746"/>
      <c r="AM62" s="746"/>
      <c r="AN62" s="746"/>
      <c r="AO62" s="746"/>
      <c r="AP62" s="746"/>
      <c r="AQ62" s="746"/>
      <c r="AR62" s="746"/>
      <c r="AS62" s="746"/>
      <c r="AT62" s="746"/>
      <c r="AU62" s="746"/>
      <c r="AV62" s="746"/>
      <c r="AW62" s="746"/>
      <c r="AX62" s="746"/>
      <c r="AY62" s="746"/>
      <c r="AZ62" s="746"/>
      <c r="BA62" s="746"/>
      <c r="BB62" s="746"/>
      <c r="BC62" s="746"/>
      <c r="BD62" s="746"/>
      <c r="BE62" s="747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</row>
    <row r="63" spans="2:69" ht="13.15" customHeight="1" x14ac:dyDescent="0.15">
      <c r="B63" s="188">
        <v>8</v>
      </c>
      <c r="C63" s="189"/>
      <c r="D63" s="190"/>
      <c r="E63" s="739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1"/>
      <c r="Y63" s="739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  <c r="BB63" s="740"/>
      <c r="BC63" s="740"/>
      <c r="BD63" s="740"/>
      <c r="BE63" s="741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</row>
    <row r="64" spans="2:69" ht="13.15" customHeight="1" x14ac:dyDescent="0.15">
      <c r="B64" s="191"/>
      <c r="C64" s="192"/>
      <c r="D64" s="193"/>
      <c r="E64" s="742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4"/>
      <c r="Y64" s="742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3"/>
      <c r="AW64" s="743"/>
      <c r="AX64" s="743"/>
      <c r="AY64" s="743"/>
      <c r="AZ64" s="743"/>
      <c r="BA64" s="743"/>
      <c r="BB64" s="743"/>
      <c r="BC64" s="743"/>
      <c r="BD64" s="743"/>
      <c r="BE64" s="744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</row>
    <row r="65" spans="2:69" ht="13.15" customHeight="1" x14ac:dyDescent="0.15">
      <c r="B65" s="194"/>
      <c r="C65" s="195"/>
      <c r="D65" s="196"/>
      <c r="E65" s="745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6"/>
      <c r="X65" s="747"/>
      <c r="Y65" s="745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746"/>
      <c r="AO65" s="746"/>
      <c r="AP65" s="746"/>
      <c r="AQ65" s="746"/>
      <c r="AR65" s="746"/>
      <c r="AS65" s="746"/>
      <c r="AT65" s="746"/>
      <c r="AU65" s="746"/>
      <c r="AV65" s="746"/>
      <c r="AW65" s="746"/>
      <c r="AX65" s="746"/>
      <c r="AY65" s="746"/>
      <c r="AZ65" s="746"/>
      <c r="BA65" s="746"/>
      <c r="BB65" s="746"/>
      <c r="BC65" s="746"/>
      <c r="BD65" s="746"/>
      <c r="BE65" s="747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</row>
    <row r="66" spans="2:69" ht="13.15" customHeight="1" x14ac:dyDescent="0.15">
      <c r="B66" s="188">
        <v>9</v>
      </c>
      <c r="C66" s="189"/>
      <c r="D66" s="190"/>
      <c r="E66" s="739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1"/>
      <c r="Y66" s="739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40"/>
      <c r="BB66" s="740"/>
      <c r="BC66" s="740"/>
      <c r="BD66" s="740"/>
      <c r="BE66" s="741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</row>
    <row r="67" spans="2:69" ht="13.15" customHeight="1" x14ac:dyDescent="0.15">
      <c r="B67" s="191"/>
      <c r="C67" s="192"/>
      <c r="D67" s="193"/>
      <c r="E67" s="742"/>
      <c r="F67" s="743"/>
      <c r="G67" s="743"/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4"/>
      <c r="Y67" s="742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  <c r="AN67" s="743"/>
      <c r="AO67" s="743"/>
      <c r="AP67" s="743"/>
      <c r="AQ67" s="743"/>
      <c r="AR67" s="743"/>
      <c r="AS67" s="743"/>
      <c r="AT67" s="743"/>
      <c r="AU67" s="743"/>
      <c r="AV67" s="743"/>
      <c r="AW67" s="743"/>
      <c r="AX67" s="743"/>
      <c r="AY67" s="743"/>
      <c r="AZ67" s="743"/>
      <c r="BA67" s="743"/>
      <c r="BB67" s="743"/>
      <c r="BC67" s="743"/>
      <c r="BD67" s="743"/>
      <c r="BE67" s="744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</row>
    <row r="68" spans="2:69" ht="13.15" customHeight="1" x14ac:dyDescent="0.15">
      <c r="B68" s="194"/>
      <c r="C68" s="195"/>
      <c r="D68" s="196"/>
      <c r="E68" s="745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746"/>
      <c r="R68" s="746"/>
      <c r="S68" s="746"/>
      <c r="T68" s="746"/>
      <c r="U68" s="746"/>
      <c r="V68" s="746"/>
      <c r="W68" s="746"/>
      <c r="X68" s="747"/>
      <c r="Y68" s="745"/>
      <c r="Z68" s="746"/>
      <c r="AA68" s="746"/>
      <c r="AB68" s="746"/>
      <c r="AC68" s="746"/>
      <c r="AD68" s="746"/>
      <c r="AE68" s="746"/>
      <c r="AF68" s="746"/>
      <c r="AG68" s="746"/>
      <c r="AH68" s="746"/>
      <c r="AI68" s="746"/>
      <c r="AJ68" s="746"/>
      <c r="AK68" s="746"/>
      <c r="AL68" s="746"/>
      <c r="AM68" s="746"/>
      <c r="AN68" s="746"/>
      <c r="AO68" s="746"/>
      <c r="AP68" s="746"/>
      <c r="AQ68" s="746"/>
      <c r="AR68" s="746"/>
      <c r="AS68" s="746"/>
      <c r="AT68" s="746"/>
      <c r="AU68" s="746"/>
      <c r="AV68" s="746"/>
      <c r="AW68" s="746"/>
      <c r="AX68" s="746"/>
      <c r="AY68" s="746"/>
      <c r="AZ68" s="746"/>
      <c r="BA68" s="746"/>
      <c r="BB68" s="746"/>
      <c r="BC68" s="746"/>
      <c r="BD68" s="746"/>
      <c r="BE68" s="747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</row>
    <row r="69" spans="2:69" ht="13.15" customHeight="1" x14ac:dyDescent="0.15">
      <c r="B69" s="188">
        <v>10</v>
      </c>
      <c r="C69" s="189"/>
      <c r="D69" s="190"/>
      <c r="E69" s="739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1"/>
      <c r="Y69" s="739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1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</row>
    <row r="70" spans="2:69" ht="13.15" customHeight="1" x14ac:dyDescent="0.15">
      <c r="B70" s="191"/>
      <c r="C70" s="192"/>
      <c r="D70" s="193"/>
      <c r="E70" s="742"/>
      <c r="F70" s="743"/>
      <c r="G70" s="743"/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4"/>
      <c r="Y70" s="742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3"/>
      <c r="BE70" s="744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</row>
    <row r="71" spans="2:69" ht="13.15" customHeight="1" x14ac:dyDescent="0.15">
      <c r="B71" s="194"/>
      <c r="C71" s="195"/>
      <c r="D71" s="196"/>
      <c r="E71" s="742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4"/>
      <c r="Y71" s="742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  <c r="AN71" s="743"/>
      <c r="AO71" s="743"/>
      <c r="AP71" s="743"/>
      <c r="AQ71" s="743"/>
      <c r="AR71" s="743"/>
      <c r="AS71" s="743"/>
      <c r="AT71" s="743"/>
      <c r="AU71" s="743"/>
      <c r="AV71" s="743"/>
      <c r="AW71" s="743"/>
      <c r="AX71" s="743"/>
      <c r="AY71" s="743"/>
      <c r="AZ71" s="743"/>
      <c r="BA71" s="743"/>
      <c r="BB71" s="743"/>
      <c r="BC71" s="743"/>
      <c r="BD71" s="743"/>
      <c r="BE71" s="744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</row>
    <row r="72" spans="2:69" ht="13.15" customHeight="1" x14ac:dyDescent="0.15">
      <c r="B72" s="188">
        <v>11</v>
      </c>
      <c r="C72" s="189"/>
      <c r="D72" s="190"/>
      <c r="E72" s="739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1"/>
      <c r="Y72" s="739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740"/>
      <c r="BB72" s="740"/>
      <c r="BC72" s="740"/>
      <c r="BD72" s="740"/>
      <c r="BE72" s="741"/>
      <c r="BF72" s="760"/>
      <c r="BG72" s="760"/>
      <c r="BH72" s="760"/>
      <c r="BI72" s="760"/>
      <c r="BJ72" s="760"/>
      <c r="BK72" s="760"/>
      <c r="BL72" s="760"/>
      <c r="BM72" s="760"/>
      <c r="BN72" s="760"/>
      <c r="BO72" s="760"/>
      <c r="BP72" s="760"/>
      <c r="BQ72" s="760"/>
    </row>
    <row r="73" spans="2:69" ht="13.15" customHeight="1" x14ac:dyDescent="0.15">
      <c r="B73" s="191"/>
      <c r="C73" s="192"/>
      <c r="D73" s="193"/>
      <c r="E73" s="742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4"/>
      <c r="Y73" s="742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/>
      <c r="AT73" s="743"/>
      <c r="AU73" s="743"/>
      <c r="AV73" s="743"/>
      <c r="AW73" s="743"/>
      <c r="AX73" s="743"/>
      <c r="AY73" s="743"/>
      <c r="AZ73" s="743"/>
      <c r="BA73" s="743"/>
      <c r="BB73" s="743"/>
      <c r="BC73" s="743"/>
      <c r="BD73" s="743"/>
      <c r="BE73" s="744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</row>
    <row r="74" spans="2:69" ht="13.15" customHeight="1" x14ac:dyDescent="0.15">
      <c r="B74" s="194"/>
      <c r="C74" s="195"/>
      <c r="D74" s="196"/>
      <c r="E74" s="745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46"/>
      <c r="T74" s="746"/>
      <c r="U74" s="746"/>
      <c r="V74" s="746"/>
      <c r="W74" s="746"/>
      <c r="X74" s="747"/>
      <c r="Y74" s="745"/>
      <c r="Z74" s="746"/>
      <c r="AA74" s="746"/>
      <c r="AB74" s="746"/>
      <c r="AC74" s="746"/>
      <c r="AD74" s="746"/>
      <c r="AE74" s="746"/>
      <c r="AF74" s="746"/>
      <c r="AG74" s="746"/>
      <c r="AH74" s="746"/>
      <c r="AI74" s="746"/>
      <c r="AJ74" s="746"/>
      <c r="AK74" s="746"/>
      <c r="AL74" s="746"/>
      <c r="AM74" s="746"/>
      <c r="AN74" s="746"/>
      <c r="AO74" s="746"/>
      <c r="AP74" s="746"/>
      <c r="AQ74" s="746"/>
      <c r="AR74" s="746"/>
      <c r="AS74" s="746"/>
      <c r="AT74" s="746"/>
      <c r="AU74" s="746"/>
      <c r="AV74" s="746"/>
      <c r="AW74" s="746"/>
      <c r="AX74" s="746"/>
      <c r="AY74" s="746"/>
      <c r="AZ74" s="746"/>
      <c r="BA74" s="746"/>
      <c r="BB74" s="746"/>
      <c r="BC74" s="746"/>
      <c r="BD74" s="746"/>
      <c r="BE74" s="747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</row>
    <row r="75" spans="2:69" ht="13.15" customHeight="1" x14ac:dyDescent="0.15">
      <c r="B75" s="188">
        <v>12</v>
      </c>
      <c r="C75" s="189"/>
      <c r="D75" s="190"/>
      <c r="E75" s="739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1"/>
      <c r="Y75" s="739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  <c r="BB75" s="740"/>
      <c r="BC75" s="740"/>
      <c r="BD75" s="740"/>
      <c r="BE75" s="741"/>
      <c r="BF75" s="748"/>
      <c r="BG75" s="748"/>
      <c r="BH75" s="748"/>
      <c r="BI75" s="748"/>
      <c r="BJ75" s="748"/>
      <c r="BK75" s="748"/>
      <c r="BL75" s="748"/>
      <c r="BM75" s="748"/>
      <c r="BN75" s="748"/>
      <c r="BO75" s="748"/>
      <c r="BP75" s="748"/>
      <c r="BQ75" s="748"/>
    </row>
    <row r="76" spans="2:69" ht="13.15" customHeight="1" x14ac:dyDescent="0.15">
      <c r="B76" s="191"/>
      <c r="C76" s="192"/>
      <c r="D76" s="193"/>
      <c r="E76" s="742"/>
      <c r="F76" s="743"/>
      <c r="G76" s="743"/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4"/>
      <c r="Y76" s="742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  <c r="AN76" s="743"/>
      <c r="AO76" s="743"/>
      <c r="AP76" s="743"/>
      <c r="AQ76" s="743"/>
      <c r="AR76" s="743"/>
      <c r="AS76" s="743"/>
      <c r="AT76" s="743"/>
      <c r="AU76" s="743"/>
      <c r="AV76" s="743"/>
      <c r="AW76" s="743"/>
      <c r="AX76" s="743"/>
      <c r="AY76" s="743"/>
      <c r="AZ76" s="743"/>
      <c r="BA76" s="743"/>
      <c r="BB76" s="743"/>
      <c r="BC76" s="743"/>
      <c r="BD76" s="743"/>
      <c r="BE76" s="744"/>
      <c r="BF76" s="748"/>
      <c r="BG76" s="748"/>
      <c r="BH76" s="748"/>
      <c r="BI76" s="748"/>
      <c r="BJ76" s="748"/>
      <c r="BK76" s="748"/>
      <c r="BL76" s="748"/>
      <c r="BM76" s="748"/>
      <c r="BN76" s="748"/>
      <c r="BO76" s="748"/>
      <c r="BP76" s="748"/>
      <c r="BQ76" s="748"/>
    </row>
    <row r="77" spans="2:69" ht="13.15" customHeight="1" x14ac:dyDescent="0.15">
      <c r="B77" s="194"/>
      <c r="C77" s="195"/>
      <c r="D77" s="196"/>
      <c r="E77" s="745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7"/>
      <c r="Y77" s="745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6"/>
      <c r="AQ77" s="746"/>
      <c r="AR77" s="746"/>
      <c r="AS77" s="746"/>
      <c r="AT77" s="746"/>
      <c r="AU77" s="746"/>
      <c r="AV77" s="746"/>
      <c r="AW77" s="746"/>
      <c r="AX77" s="746"/>
      <c r="AY77" s="746"/>
      <c r="AZ77" s="746"/>
      <c r="BA77" s="746"/>
      <c r="BB77" s="746"/>
      <c r="BC77" s="746"/>
      <c r="BD77" s="746"/>
      <c r="BE77" s="747"/>
      <c r="BF77" s="748"/>
      <c r="BG77" s="748"/>
      <c r="BH77" s="748"/>
      <c r="BI77" s="748"/>
      <c r="BJ77" s="748"/>
      <c r="BK77" s="748"/>
      <c r="BL77" s="748"/>
      <c r="BM77" s="748"/>
      <c r="BN77" s="748"/>
      <c r="BO77" s="748"/>
      <c r="BP77" s="748"/>
      <c r="BQ77" s="748"/>
    </row>
    <row r="78" spans="2:69" ht="13.15" customHeight="1" x14ac:dyDescent="0.15">
      <c r="B78" s="188">
        <v>13</v>
      </c>
      <c r="C78" s="189"/>
      <c r="D78" s="190"/>
      <c r="E78" s="739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1"/>
      <c r="Y78" s="739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740"/>
      <c r="BB78" s="740"/>
      <c r="BC78" s="740"/>
      <c r="BD78" s="740"/>
      <c r="BE78" s="741"/>
      <c r="BF78" s="748"/>
      <c r="BG78" s="748"/>
      <c r="BH78" s="748"/>
      <c r="BI78" s="748"/>
      <c r="BJ78" s="748"/>
      <c r="BK78" s="748"/>
      <c r="BL78" s="748"/>
      <c r="BM78" s="748"/>
      <c r="BN78" s="748"/>
      <c r="BO78" s="748"/>
      <c r="BP78" s="748"/>
      <c r="BQ78" s="748"/>
    </row>
    <row r="79" spans="2:69" ht="13.15" customHeight="1" x14ac:dyDescent="0.15">
      <c r="B79" s="191"/>
      <c r="C79" s="192"/>
      <c r="D79" s="193"/>
      <c r="E79" s="742"/>
      <c r="F79" s="743"/>
      <c r="G79" s="743"/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4"/>
      <c r="Y79" s="742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  <c r="AN79" s="743"/>
      <c r="AO79" s="743"/>
      <c r="AP79" s="743"/>
      <c r="AQ79" s="743"/>
      <c r="AR79" s="743"/>
      <c r="AS79" s="743"/>
      <c r="AT79" s="743"/>
      <c r="AU79" s="743"/>
      <c r="AV79" s="743"/>
      <c r="AW79" s="743"/>
      <c r="AX79" s="743"/>
      <c r="AY79" s="743"/>
      <c r="AZ79" s="743"/>
      <c r="BA79" s="743"/>
      <c r="BB79" s="743"/>
      <c r="BC79" s="743"/>
      <c r="BD79" s="743"/>
      <c r="BE79" s="744"/>
      <c r="BF79" s="748"/>
      <c r="BG79" s="748"/>
      <c r="BH79" s="748"/>
      <c r="BI79" s="748"/>
      <c r="BJ79" s="748"/>
      <c r="BK79" s="748"/>
      <c r="BL79" s="748"/>
      <c r="BM79" s="748"/>
      <c r="BN79" s="748"/>
      <c r="BO79" s="748"/>
      <c r="BP79" s="748"/>
      <c r="BQ79" s="748"/>
    </row>
    <row r="80" spans="2:69" ht="13.15" customHeight="1" x14ac:dyDescent="0.15">
      <c r="B80" s="194"/>
      <c r="C80" s="195"/>
      <c r="D80" s="196"/>
      <c r="E80" s="745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746"/>
      <c r="R80" s="746"/>
      <c r="S80" s="746"/>
      <c r="T80" s="746"/>
      <c r="U80" s="746"/>
      <c r="V80" s="746"/>
      <c r="W80" s="746"/>
      <c r="X80" s="747"/>
      <c r="Y80" s="745"/>
      <c r="Z80" s="746"/>
      <c r="AA80" s="746"/>
      <c r="AB80" s="746"/>
      <c r="AC80" s="746"/>
      <c r="AD80" s="746"/>
      <c r="AE80" s="746"/>
      <c r="AF80" s="746"/>
      <c r="AG80" s="746"/>
      <c r="AH80" s="746"/>
      <c r="AI80" s="746"/>
      <c r="AJ80" s="746"/>
      <c r="AK80" s="746"/>
      <c r="AL80" s="746"/>
      <c r="AM80" s="746"/>
      <c r="AN80" s="746"/>
      <c r="AO80" s="746"/>
      <c r="AP80" s="746"/>
      <c r="AQ80" s="746"/>
      <c r="AR80" s="746"/>
      <c r="AS80" s="746"/>
      <c r="AT80" s="746"/>
      <c r="AU80" s="746"/>
      <c r="AV80" s="746"/>
      <c r="AW80" s="746"/>
      <c r="AX80" s="746"/>
      <c r="AY80" s="746"/>
      <c r="AZ80" s="746"/>
      <c r="BA80" s="746"/>
      <c r="BB80" s="746"/>
      <c r="BC80" s="746"/>
      <c r="BD80" s="746"/>
      <c r="BE80" s="747"/>
      <c r="BF80" s="748"/>
      <c r="BG80" s="748"/>
      <c r="BH80" s="748"/>
      <c r="BI80" s="748"/>
      <c r="BJ80" s="748"/>
      <c r="BK80" s="748"/>
      <c r="BL80" s="748"/>
      <c r="BM80" s="748"/>
      <c r="BN80" s="748"/>
      <c r="BO80" s="748"/>
      <c r="BP80" s="748"/>
      <c r="BQ80" s="748"/>
    </row>
    <row r="81" spans="2:69" ht="13.15" customHeight="1" x14ac:dyDescent="0.15">
      <c r="B81" s="188">
        <v>14</v>
      </c>
      <c r="C81" s="189"/>
      <c r="D81" s="190"/>
      <c r="E81" s="739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39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1"/>
      <c r="BF81" s="748"/>
      <c r="BG81" s="748"/>
      <c r="BH81" s="748"/>
      <c r="BI81" s="748"/>
      <c r="BJ81" s="748"/>
      <c r="BK81" s="748"/>
      <c r="BL81" s="748"/>
      <c r="BM81" s="748"/>
      <c r="BN81" s="748"/>
      <c r="BO81" s="748"/>
      <c r="BP81" s="748"/>
      <c r="BQ81" s="748"/>
    </row>
    <row r="82" spans="2:69" ht="13.15" customHeight="1" x14ac:dyDescent="0.15">
      <c r="B82" s="191"/>
      <c r="C82" s="192"/>
      <c r="D82" s="193"/>
      <c r="E82" s="742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4"/>
      <c r="Y82" s="742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3"/>
      <c r="AW82" s="743"/>
      <c r="AX82" s="743"/>
      <c r="AY82" s="743"/>
      <c r="AZ82" s="743"/>
      <c r="BA82" s="743"/>
      <c r="BB82" s="743"/>
      <c r="BC82" s="743"/>
      <c r="BD82" s="743"/>
      <c r="BE82" s="744"/>
      <c r="BF82" s="748"/>
      <c r="BG82" s="748"/>
      <c r="BH82" s="748"/>
      <c r="BI82" s="748"/>
      <c r="BJ82" s="748"/>
      <c r="BK82" s="748"/>
      <c r="BL82" s="748"/>
      <c r="BM82" s="748"/>
      <c r="BN82" s="748"/>
      <c r="BO82" s="748"/>
      <c r="BP82" s="748"/>
      <c r="BQ82" s="748"/>
    </row>
    <row r="83" spans="2:69" ht="13.15" customHeight="1" x14ac:dyDescent="0.15">
      <c r="B83" s="194"/>
      <c r="C83" s="195"/>
      <c r="D83" s="196"/>
      <c r="E83" s="745"/>
      <c r="F83" s="746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746"/>
      <c r="T83" s="746"/>
      <c r="U83" s="746"/>
      <c r="V83" s="746"/>
      <c r="W83" s="746"/>
      <c r="X83" s="747"/>
      <c r="Y83" s="745"/>
      <c r="Z83" s="746"/>
      <c r="AA83" s="746"/>
      <c r="AB83" s="746"/>
      <c r="AC83" s="746"/>
      <c r="AD83" s="746"/>
      <c r="AE83" s="746"/>
      <c r="AF83" s="746"/>
      <c r="AG83" s="746"/>
      <c r="AH83" s="746"/>
      <c r="AI83" s="746"/>
      <c r="AJ83" s="746"/>
      <c r="AK83" s="746"/>
      <c r="AL83" s="746"/>
      <c r="AM83" s="746"/>
      <c r="AN83" s="746"/>
      <c r="AO83" s="746"/>
      <c r="AP83" s="746"/>
      <c r="AQ83" s="746"/>
      <c r="AR83" s="746"/>
      <c r="AS83" s="746"/>
      <c r="AT83" s="746"/>
      <c r="AU83" s="746"/>
      <c r="AV83" s="746"/>
      <c r="AW83" s="746"/>
      <c r="AX83" s="746"/>
      <c r="AY83" s="746"/>
      <c r="AZ83" s="746"/>
      <c r="BA83" s="746"/>
      <c r="BB83" s="746"/>
      <c r="BC83" s="746"/>
      <c r="BD83" s="746"/>
      <c r="BE83" s="747"/>
      <c r="BF83" s="748"/>
      <c r="BG83" s="748"/>
      <c r="BH83" s="748"/>
      <c r="BI83" s="748"/>
      <c r="BJ83" s="748"/>
      <c r="BK83" s="748"/>
      <c r="BL83" s="748"/>
      <c r="BM83" s="748"/>
      <c r="BN83" s="748"/>
      <c r="BO83" s="748"/>
      <c r="BP83" s="748"/>
      <c r="BQ83" s="748"/>
    </row>
    <row r="84" spans="2:69" ht="13.15" customHeight="1" x14ac:dyDescent="0.15">
      <c r="B84" s="188">
        <v>15</v>
      </c>
      <c r="C84" s="189"/>
      <c r="D84" s="190"/>
      <c r="E84" s="739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1"/>
      <c r="Y84" s="739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40"/>
      <c r="BB84" s="740"/>
      <c r="BC84" s="740"/>
      <c r="BD84" s="740"/>
      <c r="BE84" s="741"/>
      <c r="BF84" s="748"/>
      <c r="BG84" s="748"/>
      <c r="BH84" s="748"/>
      <c r="BI84" s="748"/>
      <c r="BJ84" s="748"/>
      <c r="BK84" s="748"/>
      <c r="BL84" s="748"/>
      <c r="BM84" s="748"/>
      <c r="BN84" s="748"/>
      <c r="BO84" s="748"/>
      <c r="BP84" s="748"/>
      <c r="BQ84" s="748"/>
    </row>
    <row r="85" spans="2:69" ht="13.15" customHeight="1" x14ac:dyDescent="0.15">
      <c r="B85" s="191"/>
      <c r="C85" s="192"/>
      <c r="D85" s="193"/>
      <c r="E85" s="742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4"/>
      <c r="Y85" s="742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743"/>
      <c r="AR85" s="743"/>
      <c r="AS85" s="743"/>
      <c r="AT85" s="743"/>
      <c r="AU85" s="743"/>
      <c r="AV85" s="743"/>
      <c r="AW85" s="743"/>
      <c r="AX85" s="743"/>
      <c r="AY85" s="743"/>
      <c r="AZ85" s="743"/>
      <c r="BA85" s="743"/>
      <c r="BB85" s="743"/>
      <c r="BC85" s="743"/>
      <c r="BD85" s="743"/>
      <c r="BE85" s="744"/>
      <c r="BF85" s="748"/>
      <c r="BG85" s="748"/>
      <c r="BH85" s="748"/>
      <c r="BI85" s="748"/>
      <c r="BJ85" s="748"/>
      <c r="BK85" s="748"/>
      <c r="BL85" s="748"/>
      <c r="BM85" s="748"/>
      <c r="BN85" s="748"/>
      <c r="BO85" s="748"/>
      <c r="BP85" s="748"/>
      <c r="BQ85" s="748"/>
    </row>
    <row r="86" spans="2:69" ht="13.15" customHeight="1" x14ac:dyDescent="0.15">
      <c r="B86" s="194"/>
      <c r="C86" s="195"/>
      <c r="D86" s="196"/>
      <c r="E86" s="745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746"/>
      <c r="R86" s="746"/>
      <c r="S86" s="746"/>
      <c r="T86" s="746"/>
      <c r="U86" s="746"/>
      <c r="V86" s="746"/>
      <c r="W86" s="746"/>
      <c r="X86" s="747"/>
      <c r="Y86" s="745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746"/>
      <c r="AK86" s="746"/>
      <c r="AL86" s="746"/>
      <c r="AM86" s="746"/>
      <c r="AN86" s="746"/>
      <c r="AO86" s="746"/>
      <c r="AP86" s="746"/>
      <c r="AQ86" s="746"/>
      <c r="AR86" s="746"/>
      <c r="AS86" s="746"/>
      <c r="AT86" s="746"/>
      <c r="AU86" s="746"/>
      <c r="AV86" s="746"/>
      <c r="AW86" s="746"/>
      <c r="AX86" s="746"/>
      <c r="AY86" s="746"/>
      <c r="AZ86" s="746"/>
      <c r="BA86" s="746"/>
      <c r="BB86" s="746"/>
      <c r="BC86" s="746"/>
      <c r="BD86" s="746"/>
      <c r="BE86" s="747"/>
      <c r="BF86" s="748"/>
      <c r="BG86" s="748"/>
      <c r="BH86" s="748"/>
      <c r="BI86" s="748"/>
      <c r="BJ86" s="748"/>
      <c r="BK86" s="748"/>
      <c r="BL86" s="748"/>
      <c r="BM86" s="748"/>
      <c r="BN86" s="748"/>
      <c r="BO86" s="748"/>
      <c r="BP86" s="748"/>
      <c r="BQ86" s="748"/>
    </row>
    <row r="87" spans="2:69" ht="13.15" customHeight="1" x14ac:dyDescent="0.15">
      <c r="B87" s="188">
        <v>16</v>
      </c>
      <c r="C87" s="189"/>
      <c r="D87" s="190"/>
      <c r="E87" s="739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1"/>
      <c r="Y87" s="739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40"/>
      <c r="BB87" s="740"/>
      <c r="BC87" s="740"/>
      <c r="BD87" s="740"/>
      <c r="BE87" s="741"/>
      <c r="BF87" s="748"/>
      <c r="BG87" s="748"/>
      <c r="BH87" s="748"/>
      <c r="BI87" s="748"/>
      <c r="BJ87" s="748"/>
      <c r="BK87" s="748"/>
      <c r="BL87" s="748"/>
      <c r="BM87" s="748"/>
      <c r="BN87" s="748"/>
      <c r="BO87" s="748"/>
      <c r="BP87" s="748"/>
      <c r="BQ87" s="748"/>
    </row>
    <row r="88" spans="2:69" ht="13.15" customHeight="1" x14ac:dyDescent="0.15">
      <c r="B88" s="191"/>
      <c r="C88" s="192"/>
      <c r="D88" s="193"/>
      <c r="E88" s="742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4"/>
      <c r="Y88" s="742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  <c r="AN88" s="743"/>
      <c r="AO88" s="743"/>
      <c r="AP88" s="743"/>
      <c r="AQ88" s="743"/>
      <c r="AR88" s="743"/>
      <c r="AS88" s="743"/>
      <c r="AT88" s="743"/>
      <c r="AU88" s="743"/>
      <c r="AV88" s="743"/>
      <c r="AW88" s="743"/>
      <c r="AX88" s="743"/>
      <c r="AY88" s="743"/>
      <c r="AZ88" s="743"/>
      <c r="BA88" s="743"/>
      <c r="BB88" s="743"/>
      <c r="BC88" s="743"/>
      <c r="BD88" s="743"/>
      <c r="BE88" s="744"/>
      <c r="BF88" s="748"/>
      <c r="BG88" s="748"/>
      <c r="BH88" s="748"/>
      <c r="BI88" s="748"/>
      <c r="BJ88" s="748"/>
      <c r="BK88" s="748"/>
      <c r="BL88" s="748"/>
      <c r="BM88" s="748"/>
      <c r="BN88" s="748"/>
      <c r="BO88" s="748"/>
      <c r="BP88" s="748"/>
      <c r="BQ88" s="748"/>
    </row>
    <row r="89" spans="2:69" ht="13.15" customHeight="1" x14ac:dyDescent="0.15">
      <c r="B89" s="194"/>
      <c r="C89" s="195"/>
      <c r="D89" s="196"/>
      <c r="E89" s="745"/>
      <c r="F89" s="746"/>
      <c r="G89" s="746"/>
      <c r="H89" s="746"/>
      <c r="I89" s="746"/>
      <c r="J89" s="746"/>
      <c r="K89" s="746"/>
      <c r="L89" s="746"/>
      <c r="M89" s="746"/>
      <c r="N89" s="746"/>
      <c r="O89" s="746"/>
      <c r="P89" s="746"/>
      <c r="Q89" s="746"/>
      <c r="R89" s="746"/>
      <c r="S89" s="746"/>
      <c r="T89" s="746"/>
      <c r="U89" s="746"/>
      <c r="V89" s="746"/>
      <c r="W89" s="746"/>
      <c r="X89" s="747"/>
      <c r="Y89" s="745"/>
      <c r="Z89" s="746"/>
      <c r="AA89" s="746"/>
      <c r="AB89" s="746"/>
      <c r="AC89" s="746"/>
      <c r="AD89" s="746"/>
      <c r="AE89" s="746"/>
      <c r="AF89" s="746"/>
      <c r="AG89" s="746"/>
      <c r="AH89" s="746"/>
      <c r="AI89" s="746"/>
      <c r="AJ89" s="746"/>
      <c r="AK89" s="746"/>
      <c r="AL89" s="746"/>
      <c r="AM89" s="746"/>
      <c r="AN89" s="746"/>
      <c r="AO89" s="746"/>
      <c r="AP89" s="746"/>
      <c r="AQ89" s="746"/>
      <c r="AR89" s="746"/>
      <c r="AS89" s="746"/>
      <c r="AT89" s="746"/>
      <c r="AU89" s="746"/>
      <c r="AV89" s="746"/>
      <c r="AW89" s="746"/>
      <c r="AX89" s="746"/>
      <c r="AY89" s="746"/>
      <c r="AZ89" s="746"/>
      <c r="BA89" s="746"/>
      <c r="BB89" s="746"/>
      <c r="BC89" s="746"/>
      <c r="BD89" s="746"/>
      <c r="BE89" s="747"/>
      <c r="BF89" s="748"/>
      <c r="BG89" s="748"/>
      <c r="BH89" s="748"/>
      <c r="BI89" s="748"/>
      <c r="BJ89" s="748"/>
      <c r="BK89" s="748"/>
      <c r="BL89" s="748"/>
      <c r="BM89" s="748"/>
      <c r="BN89" s="748"/>
      <c r="BO89" s="748"/>
      <c r="BP89" s="748"/>
      <c r="BQ89" s="748"/>
    </row>
    <row r="90" spans="2:69" ht="13.15" customHeight="1" x14ac:dyDescent="0.15">
      <c r="B90" s="188">
        <v>17</v>
      </c>
      <c r="C90" s="189"/>
      <c r="D90" s="190"/>
      <c r="E90" s="739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1"/>
      <c r="Y90" s="739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40"/>
      <c r="BB90" s="740"/>
      <c r="BC90" s="740"/>
      <c r="BD90" s="740"/>
      <c r="BE90" s="741"/>
      <c r="BF90" s="748"/>
      <c r="BG90" s="748"/>
      <c r="BH90" s="748"/>
      <c r="BI90" s="748"/>
      <c r="BJ90" s="748"/>
      <c r="BK90" s="748"/>
      <c r="BL90" s="748"/>
      <c r="BM90" s="748"/>
      <c r="BN90" s="748"/>
      <c r="BO90" s="748"/>
      <c r="BP90" s="748"/>
      <c r="BQ90" s="748"/>
    </row>
    <row r="91" spans="2:69" ht="13.15" customHeight="1" x14ac:dyDescent="0.15">
      <c r="B91" s="191"/>
      <c r="C91" s="192"/>
      <c r="D91" s="193"/>
      <c r="E91" s="742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4"/>
      <c r="Y91" s="742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  <c r="AN91" s="743"/>
      <c r="AO91" s="743"/>
      <c r="AP91" s="743"/>
      <c r="AQ91" s="743"/>
      <c r="AR91" s="743"/>
      <c r="AS91" s="743"/>
      <c r="AT91" s="743"/>
      <c r="AU91" s="743"/>
      <c r="AV91" s="743"/>
      <c r="AW91" s="743"/>
      <c r="AX91" s="743"/>
      <c r="AY91" s="743"/>
      <c r="AZ91" s="743"/>
      <c r="BA91" s="743"/>
      <c r="BB91" s="743"/>
      <c r="BC91" s="743"/>
      <c r="BD91" s="743"/>
      <c r="BE91" s="744"/>
      <c r="BF91" s="748"/>
      <c r="BG91" s="748"/>
      <c r="BH91" s="748"/>
      <c r="BI91" s="748"/>
      <c r="BJ91" s="748"/>
      <c r="BK91" s="748"/>
      <c r="BL91" s="748"/>
      <c r="BM91" s="748"/>
      <c r="BN91" s="748"/>
      <c r="BO91" s="748"/>
      <c r="BP91" s="748"/>
      <c r="BQ91" s="748"/>
    </row>
    <row r="92" spans="2:69" ht="13.15" customHeight="1" x14ac:dyDescent="0.15">
      <c r="B92" s="194"/>
      <c r="C92" s="195"/>
      <c r="D92" s="196"/>
      <c r="E92" s="745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746"/>
      <c r="V92" s="746"/>
      <c r="W92" s="746"/>
      <c r="X92" s="747"/>
      <c r="Y92" s="745"/>
      <c r="Z92" s="746"/>
      <c r="AA92" s="746"/>
      <c r="AB92" s="746"/>
      <c r="AC92" s="746"/>
      <c r="AD92" s="746"/>
      <c r="AE92" s="746"/>
      <c r="AF92" s="746"/>
      <c r="AG92" s="746"/>
      <c r="AH92" s="746"/>
      <c r="AI92" s="746"/>
      <c r="AJ92" s="746"/>
      <c r="AK92" s="746"/>
      <c r="AL92" s="746"/>
      <c r="AM92" s="746"/>
      <c r="AN92" s="746"/>
      <c r="AO92" s="746"/>
      <c r="AP92" s="746"/>
      <c r="AQ92" s="746"/>
      <c r="AR92" s="746"/>
      <c r="AS92" s="746"/>
      <c r="AT92" s="746"/>
      <c r="AU92" s="746"/>
      <c r="AV92" s="746"/>
      <c r="AW92" s="746"/>
      <c r="AX92" s="746"/>
      <c r="AY92" s="746"/>
      <c r="AZ92" s="746"/>
      <c r="BA92" s="746"/>
      <c r="BB92" s="746"/>
      <c r="BC92" s="746"/>
      <c r="BD92" s="746"/>
      <c r="BE92" s="747"/>
      <c r="BF92" s="748"/>
      <c r="BG92" s="748"/>
      <c r="BH92" s="748"/>
      <c r="BI92" s="748"/>
      <c r="BJ92" s="748"/>
      <c r="BK92" s="748"/>
      <c r="BL92" s="748"/>
      <c r="BM92" s="748"/>
      <c r="BN92" s="748"/>
      <c r="BO92" s="748"/>
      <c r="BP92" s="748"/>
      <c r="BQ92" s="748"/>
    </row>
    <row r="93" spans="2:69" ht="13.15" customHeight="1" x14ac:dyDescent="0.15">
      <c r="B93" s="188">
        <v>18</v>
      </c>
      <c r="C93" s="189"/>
      <c r="D93" s="190"/>
      <c r="E93" s="739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1"/>
      <c r="Y93" s="739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  <c r="AN93" s="740"/>
      <c r="AO93" s="740"/>
      <c r="AP93" s="740"/>
      <c r="AQ93" s="740"/>
      <c r="AR93" s="740"/>
      <c r="AS93" s="740"/>
      <c r="AT93" s="740"/>
      <c r="AU93" s="740"/>
      <c r="AV93" s="740"/>
      <c r="AW93" s="740"/>
      <c r="AX93" s="740"/>
      <c r="AY93" s="740"/>
      <c r="AZ93" s="740"/>
      <c r="BA93" s="740"/>
      <c r="BB93" s="740"/>
      <c r="BC93" s="740"/>
      <c r="BD93" s="740"/>
      <c r="BE93" s="741"/>
      <c r="BF93" s="748"/>
      <c r="BG93" s="748"/>
      <c r="BH93" s="748"/>
      <c r="BI93" s="748"/>
      <c r="BJ93" s="748"/>
      <c r="BK93" s="748"/>
      <c r="BL93" s="748"/>
      <c r="BM93" s="748"/>
      <c r="BN93" s="748"/>
      <c r="BO93" s="748"/>
      <c r="BP93" s="748"/>
      <c r="BQ93" s="748"/>
    </row>
    <row r="94" spans="2:69" ht="13.15" customHeight="1" x14ac:dyDescent="0.15">
      <c r="B94" s="191"/>
      <c r="C94" s="192"/>
      <c r="D94" s="193"/>
      <c r="E94" s="742"/>
      <c r="F94" s="743"/>
      <c r="G94" s="743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4"/>
      <c r="Y94" s="742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  <c r="AN94" s="743"/>
      <c r="AO94" s="743"/>
      <c r="AP94" s="743"/>
      <c r="AQ94" s="743"/>
      <c r="AR94" s="743"/>
      <c r="AS94" s="743"/>
      <c r="AT94" s="743"/>
      <c r="AU94" s="743"/>
      <c r="AV94" s="743"/>
      <c r="AW94" s="743"/>
      <c r="AX94" s="743"/>
      <c r="AY94" s="743"/>
      <c r="AZ94" s="743"/>
      <c r="BA94" s="743"/>
      <c r="BB94" s="743"/>
      <c r="BC94" s="743"/>
      <c r="BD94" s="743"/>
      <c r="BE94" s="744"/>
      <c r="BF94" s="748"/>
      <c r="BG94" s="748"/>
      <c r="BH94" s="748"/>
      <c r="BI94" s="748"/>
      <c r="BJ94" s="748"/>
      <c r="BK94" s="748"/>
      <c r="BL94" s="748"/>
      <c r="BM94" s="748"/>
      <c r="BN94" s="748"/>
      <c r="BO94" s="748"/>
      <c r="BP94" s="748"/>
      <c r="BQ94" s="748"/>
    </row>
    <row r="95" spans="2:69" ht="13.15" customHeight="1" x14ac:dyDescent="0.15">
      <c r="B95" s="194"/>
      <c r="C95" s="195"/>
      <c r="D95" s="196"/>
      <c r="E95" s="745"/>
      <c r="F95" s="746"/>
      <c r="G95" s="746"/>
      <c r="H95" s="746"/>
      <c r="I95" s="746"/>
      <c r="J95" s="746"/>
      <c r="K95" s="746"/>
      <c r="L95" s="746"/>
      <c r="M95" s="746"/>
      <c r="N95" s="746"/>
      <c r="O95" s="746"/>
      <c r="P95" s="746"/>
      <c r="Q95" s="746"/>
      <c r="R95" s="746"/>
      <c r="S95" s="746"/>
      <c r="T95" s="746"/>
      <c r="U95" s="746"/>
      <c r="V95" s="746"/>
      <c r="W95" s="746"/>
      <c r="X95" s="747"/>
      <c r="Y95" s="745"/>
      <c r="Z95" s="746"/>
      <c r="AA95" s="746"/>
      <c r="AB95" s="746"/>
      <c r="AC95" s="746"/>
      <c r="AD95" s="746"/>
      <c r="AE95" s="746"/>
      <c r="AF95" s="746"/>
      <c r="AG95" s="746"/>
      <c r="AH95" s="746"/>
      <c r="AI95" s="746"/>
      <c r="AJ95" s="746"/>
      <c r="AK95" s="746"/>
      <c r="AL95" s="746"/>
      <c r="AM95" s="746"/>
      <c r="AN95" s="746"/>
      <c r="AO95" s="746"/>
      <c r="AP95" s="746"/>
      <c r="AQ95" s="746"/>
      <c r="AR95" s="746"/>
      <c r="AS95" s="746"/>
      <c r="AT95" s="746"/>
      <c r="AU95" s="746"/>
      <c r="AV95" s="746"/>
      <c r="AW95" s="746"/>
      <c r="AX95" s="746"/>
      <c r="AY95" s="746"/>
      <c r="AZ95" s="746"/>
      <c r="BA95" s="746"/>
      <c r="BB95" s="746"/>
      <c r="BC95" s="746"/>
      <c r="BD95" s="746"/>
      <c r="BE95" s="747"/>
      <c r="BF95" s="748"/>
      <c r="BG95" s="748"/>
      <c r="BH95" s="748"/>
      <c r="BI95" s="748"/>
      <c r="BJ95" s="748"/>
      <c r="BK95" s="748"/>
      <c r="BL95" s="748"/>
      <c r="BM95" s="748"/>
      <c r="BN95" s="748"/>
      <c r="BO95" s="748"/>
      <c r="BP95" s="748"/>
      <c r="BQ95" s="748"/>
    </row>
    <row r="96" spans="2:69" ht="13.15" customHeight="1" x14ac:dyDescent="0.15">
      <c r="B96" s="188">
        <v>19</v>
      </c>
      <c r="C96" s="189"/>
      <c r="D96" s="190"/>
      <c r="E96" s="73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1"/>
      <c r="Y96" s="739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40"/>
      <c r="BB96" s="740"/>
      <c r="BC96" s="740"/>
      <c r="BD96" s="740"/>
      <c r="BE96" s="741"/>
      <c r="BF96" s="748"/>
      <c r="BG96" s="748"/>
      <c r="BH96" s="748"/>
      <c r="BI96" s="748"/>
      <c r="BJ96" s="748"/>
      <c r="BK96" s="748"/>
      <c r="BL96" s="748"/>
      <c r="BM96" s="748"/>
      <c r="BN96" s="748"/>
      <c r="BO96" s="748"/>
      <c r="BP96" s="748"/>
      <c r="BQ96" s="748"/>
    </row>
    <row r="97" spans="2:69" ht="13.15" customHeight="1" x14ac:dyDescent="0.15">
      <c r="B97" s="191"/>
      <c r="C97" s="192"/>
      <c r="D97" s="193"/>
      <c r="E97" s="742"/>
      <c r="F97" s="743"/>
      <c r="G97" s="743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4"/>
      <c r="Y97" s="742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  <c r="AN97" s="743"/>
      <c r="AO97" s="743"/>
      <c r="AP97" s="743"/>
      <c r="AQ97" s="743"/>
      <c r="AR97" s="743"/>
      <c r="AS97" s="743"/>
      <c r="AT97" s="743"/>
      <c r="AU97" s="743"/>
      <c r="AV97" s="743"/>
      <c r="AW97" s="743"/>
      <c r="AX97" s="743"/>
      <c r="AY97" s="743"/>
      <c r="AZ97" s="743"/>
      <c r="BA97" s="743"/>
      <c r="BB97" s="743"/>
      <c r="BC97" s="743"/>
      <c r="BD97" s="743"/>
      <c r="BE97" s="744"/>
      <c r="BF97" s="748"/>
      <c r="BG97" s="748"/>
      <c r="BH97" s="748"/>
      <c r="BI97" s="748"/>
      <c r="BJ97" s="748"/>
      <c r="BK97" s="748"/>
      <c r="BL97" s="748"/>
      <c r="BM97" s="748"/>
      <c r="BN97" s="748"/>
      <c r="BO97" s="748"/>
      <c r="BP97" s="748"/>
      <c r="BQ97" s="748"/>
    </row>
    <row r="98" spans="2:69" ht="13.15" customHeight="1" x14ac:dyDescent="0.15">
      <c r="B98" s="194"/>
      <c r="C98" s="195"/>
      <c r="D98" s="196"/>
      <c r="E98" s="745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746"/>
      <c r="R98" s="746"/>
      <c r="S98" s="746"/>
      <c r="T98" s="746"/>
      <c r="U98" s="746"/>
      <c r="V98" s="746"/>
      <c r="W98" s="746"/>
      <c r="X98" s="747"/>
      <c r="Y98" s="745"/>
      <c r="Z98" s="746"/>
      <c r="AA98" s="746"/>
      <c r="AB98" s="746"/>
      <c r="AC98" s="746"/>
      <c r="AD98" s="746"/>
      <c r="AE98" s="746"/>
      <c r="AF98" s="746"/>
      <c r="AG98" s="746"/>
      <c r="AH98" s="746"/>
      <c r="AI98" s="746"/>
      <c r="AJ98" s="746"/>
      <c r="AK98" s="746"/>
      <c r="AL98" s="746"/>
      <c r="AM98" s="746"/>
      <c r="AN98" s="746"/>
      <c r="AO98" s="746"/>
      <c r="AP98" s="746"/>
      <c r="AQ98" s="746"/>
      <c r="AR98" s="746"/>
      <c r="AS98" s="746"/>
      <c r="AT98" s="746"/>
      <c r="AU98" s="746"/>
      <c r="AV98" s="746"/>
      <c r="AW98" s="746"/>
      <c r="AX98" s="746"/>
      <c r="AY98" s="746"/>
      <c r="AZ98" s="746"/>
      <c r="BA98" s="746"/>
      <c r="BB98" s="746"/>
      <c r="BC98" s="746"/>
      <c r="BD98" s="746"/>
      <c r="BE98" s="747"/>
      <c r="BF98" s="748"/>
      <c r="BG98" s="748"/>
      <c r="BH98" s="748"/>
      <c r="BI98" s="748"/>
      <c r="BJ98" s="748"/>
      <c r="BK98" s="748"/>
      <c r="BL98" s="748"/>
      <c r="BM98" s="748"/>
      <c r="BN98" s="748"/>
      <c r="BO98" s="748"/>
      <c r="BP98" s="748"/>
      <c r="BQ98" s="748"/>
    </row>
    <row r="99" spans="2:69" ht="13.15" customHeight="1" x14ac:dyDescent="0.15">
      <c r="B99" s="188">
        <v>20</v>
      </c>
      <c r="C99" s="189"/>
      <c r="D99" s="190"/>
      <c r="E99" s="739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1"/>
      <c r="Y99" s="739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40"/>
      <c r="BB99" s="740"/>
      <c r="BC99" s="740"/>
      <c r="BD99" s="740"/>
      <c r="BE99" s="741"/>
      <c r="BF99" s="748"/>
      <c r="BG99" s="748"/>
      <c r="BH99" s="748"/>
      <c r="BI99" s="748"/>
      <c r="BJ99" s="748"/>
      <c r="BK99" s="748"/>
      <c r="BL99" s="748"/>
      <c r="BM99" s="748"/>
      <c r="BN99" s="748"/>
      <c r="BO99" s="748"/>
      <c r="BP99" s="748"/>
      <c r="BQ99" s="748"/>
    </row>
    <row r="100" spans="2:69" ht="13.15" customHeight="1" x14ac:dyDescent="0.15">
      <c r="B100" s="191"/>
      <c r="C100" s="192"/>
      <c r="D100" s="193"/>
      <c r="E100" s="742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4"/>
      <c r="Y100" s="742"/>
      <c r="Z100" s="743"/>
      <c r="AA100" s="743"/>
      <c r="AB100" s="743"/>
      <c r="AC100" s="743"/>
      <c r="AD100" s="743"/>
      <c r="AE100" s="743"/>
      <c r="AF100" s="743"/>
      <c r="AG100" s="743"/>
      <c r="AH100" s="743"/>
      <c r="AI100" s="743"/>
      <c r="AJ100" s="743"/>
      <c r="AK100" s="743"/>
      <c r="AL100" s="743"/>
      <c r="AM100" s="743"/>
      <c r="AN100" s="743"/>
      <c r="AO100" s="743"/>
      <c r="AP100" s="743"/>
      <c r="AQ100" s="743"/>
      <c r="AR100" s="743"/>
      <c r="AS100" s="743"/>
      <c r="AT100" s="743"/>
      <c r="AU100" s="743"/>
      <c r="AV100" s="743"/>
      <c r="AW100" s="743"/>
      <c r="AX100" s="743"/>
      <c r="AY100" s="743"/>
      <c r="AZ100" s="743"/>
      <c r="BA100" s="743"/>
      <c r="BB100" s="743"/>
      <c r="BC100" s="743"/>
      <c r="BD100" s="743"/>
      <c r="BE100" s="744"/>
      <c r="BF100" s="748"/>
      <c r="BG100" s="748"/>
      <c r="BH100" s="748"/>
      <c r="BI100" s="748"/>
      <c r="BJ100" s="748"/>
      <c r="BK100" s="748"/>
      <c r="BL100" s="748"/>
      <c r="BM100" s="748"/>
      <c r="BN100" s="748"/>
      <c r="BO100" s="748"/>
      <c r="BP100" s="748"/>
      <c r="BQ100" s="748"/>
    </row>
    <row r="101" spans="2:69" ht="13.15" customHeight="1" x14ac:dyDescent="0.15">
      <c r="B101" s="194"/>
      <c r="C101" s="195"/>
      <c r="D101" s="196"/>
      <c r="E101" s="745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6"/>
      <c r="W101" s="746"/>
      <c r="X101" s="747"/>
      <c r="Y101" s="745"/>
      <c r="Z101" s="746"/>
      <c r="AA101" s="746"/>
      <c r="AB101" s="746"/>
      <c r="AC101" s="746"/>
      <c r="AD101" s="746"/>
      <c r="AE101" s="746"/>
      <c r="AF101" s="746"/>
      <c r="AG101" s="746"/>
      <c r="AH101" s="746"/>
      <c r="AI101" s="746"/>
      <c r="AJ101" s="746"/>
      <c r="AK101" s="746"/>
      <c r="AL101" s="746"/>
      <c r="AM101" s="746"/>
      <c r="AN101" s="746"/>
      <c r="AO101" s="746"/>
      <c r="AP101" s="746"/>
      <c r="AQ101" s="746"/>
      <c r="AR101" s="746"/>
      <c r="AS101" s="746"/>
      <c r="AT101" s="746"/>
      <c r="AU101" s="746"/>
      <c r="AV101" s="746"/>
      <c r="AW101" s="746"/>
      <c r="AX101" s="746"/>
      <c r="AY101" s="746"/>
      <c r="AZ101" s="746"/>
      <c r="BA101" s="746"/>
      <c r="BB101" s="746"/>
      <c r="BC101" s="746"/>
      <c r="BD101" s="746"/>
      <c r="BE101" s="747"/>
      <c r="BF101" s="748"/>
      <c r="BG101" s="748"/>
      <c r="BH101" s="748"/>
      <c r="BI101" s="748"/>
      <c r="BJ101" s="748"/>
      <c r="BK101" s="748"/>
      <c r="BL101" s="748"/>
      <c r="BM101" s="748"/>
      <c r="BN101" s="748"/>
      <c r="BO101" s="748"/>
      <c r="BP101" s="748"/>
      <c r="BQ101" s="748"/>
    </row>
    <row r="104" spans="2:69" ht="27" customHeight="1" x14ac:dyDescent="0.15">
      <c r="B104" s="52" t="s">
        <v>104</v>
      </c>
    </row>
    <row r="105" spans="2:69" ht="38.25" customHeight="1" x14ac:dyDescent="0.15">
      <c r="B105" s="208" t="s">
        <v>11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749"/>
      <c r="O105" s="750"/>
      <c r="P105" s="750"/>
      <c r="Q105" s="750"/>
      <c r="R105" s="750"/>
      <c r="S105" s="750"/>
      <c r="T105" s="750"/>
      <c r="U105" s="750"/>
      <c r="V105" s="750"/>
      <c r="W105" s="750"/>
      <c r="X105" s="750"/>
      <c r="Y105" s="750"/>
      <c r="Z105" s="750"/>
      <c r="AA105" s="750"/>
      <c r="AB105" s="750"/>
      <c r="AC105" s="750"/>
      <c r="AD105" s="750"/>
      <c r="AE105" s="750"/>
      <c r="AF105" s="750"/>
      <c r="AG105" s="750"/>
      <c r="AH105" s="750"/>
      <c r="AI105" s="750"/>
      <c r="AJ105" s="750"/>
      <c r="AK105" s="750"/>
      <c r="AL105" s="750"/>
      <c r="AM105" s="750"/>
      <c r="AN105" s="750"/>
      <c r="AO105" s="750"/>
      <c r="AP105" s="750"/>
      <c r="AQ105" s="750"/>
      <c r="AR105" s="750"/>
      <c r="AS105" s="750"/>
      <c r="AT105" s="750"/>
      <c r="AU105" s="750"/>
      <c r="AV105" s="750"/>
      <c r="AW105" s="750"/>
      <c r="AX105" s="750"/>
      <c r="AY105" s="750"/>
      <c r="AZ105" s="750"/>
      <c r="BA105" s="750"/>
      <c r="BB105" s="750"/>
      <c r="BC105" s="750"/>
      <c r="BD105" s="750"/>
      <c r="BE105" s="750"/>
      <c r="BF105" s="211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3"/>
    </row>
    <row r="106" spans="2:69" ht="38.25" customHeight="1" x14ac:dyDescent="0.15">
      <c r="B106" s="208" t="s">
        <v>36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749"/>
      <c r="O106" s="750"/>
      <c r="P106" s="750"/>
      <c r="Q106" s="750"/>
      <c r="R106" s="750"/>
      <c r="S106" s="750"/>
      <c r="T106" s="750"/>
      <c r="U106" s="750"/>
      <c r="V106" s="750"/>
      <c r="W106" s="750"/>
      <c r="X106" s="750"/>
      <c r="Y106" s="750"/>
      <c r="Z106" s="750"/>
      <c r="AA106" s="750"/>
      <c r="AB106" s="750"/>
      <c r="AC106" s="750"/>
      <c r="AD106" s="750"/>
      <c r="AE106" s="750"/>
      <c r="AF106" s="750"/>
      <c r="AG106" s="750"/>
      <c r="AH106" s="750"/>
      <c r="AI106" s="750"/>
      <c r="AJ106" s="750"/>
      <c r="AK106" s="750"/>
      <c r="AL106" s="750"/>
      <c r="AM106" s="750"/>
      <c r="AN106" s="750"/>
      <c r="AO106" s="750"/>
      <c r="AP106" s="750"/>
      <c r="AQ106" s="750"/>
      <c r="AR106" s="750"/>
      <c r="AS106" s="750"/>
      <c r="AT106" s="750"/>
      <c r="AU106" s="750"/>
      <c r="AV106" s="750"/>
      <c r="AW106" s="750"/>
      <c r="AX106" s="750"/>
      <c r="AY106" s="750"/>
      <c r="AZ106" s="750"/>
      <c r="BA106" s="750"/>
      <c r="BB106" s="750"/>
      <c r="BC106" s="750"/>
      <c r="BD106" s="750"/>
      <c r="BE106" s="750"/>
      <c r="BF106" s="214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6"/>
    </row>
    <row r="107" spans="2:69" ht="38.25" customHeight="1" x14ac:dyDescent="0.15">
      <c r="B107" s="208" t="s">
        <v>37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749"/>
      <c r="O107" s="750"/>
      <c r="P107" s="750"/>
      <c r="Q107" s="750"/>
      <c r="R107" s="750"/>
      <c r="S107" s="750"/>
      <c r="T107" s="750"/>
      <c r="U107" s="750"/>
      <c r="V107" s="750"/>
      <c r="W107" s="750"/>
      <c r="X107" s="750"/>
      <c r="Y107" s="750"/>
      <c r="Z107" s="750"/>
      <c r="AA107" s="750"/>
      <c r="AB107" s="750"/>
      <c r="AC107" s="750"/>
      <c r="AD107" s="750"/>
      <c r="AE107" s="750"/>
      <c r="AF107" s="750"/>
      <c r="AG107" s="750"/>
      <c r="AH107" s="750"/>
      <c r="AI107" s="750"/>
      <c r="AJ107" s="750"/>
      <c r="AK107" s="750"/>
      <c r="AL107" s="750"/>
      <c r="AM107" s="750"/>
      <c r="AN107" s="750"/>
      <c r="AO107" s="750"/>
      <c r="AP107" s="750"/>
      <c r="AQ107" s="750"/>
      <c r="AR107" s="750"/>
      <c r="AS107" s="750"/>
      <c r="AT107" s="750"/>
      <c r="AU107" s="750"/>
      <c r="AV107" s="750"/>
      <c r="AW107" s="750"/>
      <c r="AX107" s="750"/>
      <c r="AY107" s="750"/>
      <c r="AZ107" s="750"/>
      <c r="BA107" s="750"/>
      <c r="BB107" s="750"/>
      <c r="BC107" s="750"/>
      <c r="BD107" s="750"/>
      <c r="BE107" s="750"/>
      <c r="BF107" s="217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9"/>
    </row>
  </sheetData>
  <sheetProtection algorithmName="SHA-512" hashValue="mv3XwuzHSGB+/M1jjsJM4VaFZNilS7o5pwIzrI2PtN3E4CgSCO8g5kW64N0FqZ7wXzinN1DDL5BILFgUkoQZxg==" saltValue="QB+ZHBdK9Dj2wsDZXdH08A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2"/>
  <conditionalFormatting sqref="AH28:AT30">
    <cfRule type="expression" dxfId="51" priority="8">
      <formula>AND($I$28&gt;0,$AH$28="")</formula>
    </cfRule>
  </conditionalFormatting>
  <conditionalFormatting sqref="AH31:AT33">
    <cfRule type="expression" dxfId="50" priority="7">
      <formula>AND($I$28&gt;0,$AH$31="")</formula>
    </cfRule>
  </conditionalFormatting>
  <conditionalFormatting sqref="BC28:BG33">
    <cfRule type="expression" dxfId="49" priority="2">
      <formula>$BC$28="該当する"</formula>
    </cfRule>
  </conditionalFormatting>
  <conditionalFormatting sqref="BK28:BO33">
    <cfRule type="expression" dxfId="48" priority="3">
      <formula>$BK$28="該当する"</formula>
    </cfRule>
  </conditionalFormatting>
  <conditionalFormatting sqref="AU28:AY33">
    <cfRule type="expression" dxfId="47" priority="1">
      <formula>$AU$28="有"</formula>
    </cfRule>
  </conditionalFormatting>
  <dataValidations count="4">
    <dataValidation type="whole" operator="greaterThan" allowBlank="1" showInputMessage="1" showErrorMessage="1" error="不正な契約期間が入力されています。_x000a_入力間違いがないか確認してください。" sqref="B28:E30" xr:uid="{44C486BE-2CF2-4125-B327-71D900ECD2DE}">
      <formula1>12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8E78A08F-F49C-4492-BA21-47CE6D5F2694}"/>
    <dataValidation type="list" allowBlank="1" showInputMessage="1" showErrorMessage="1" sqref="AU28:BB33" xr:uid="{580E706B-01FD-4059-8AC7-5B17D2FD4ADC}">
      <formula1>"有,無"</formula1>
    </dataValidation>
    <dataValidation type="list" allowBlank="1" showInputMessage="1" showErrorMessage="1" sqref="BC28:BQ33" xr:uid="{85AE1C32-CED2-4B57-89A2-B388BCE780ED}">
      <formula1>"該当しない,該当する"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09A1-6B4A-448E-9A53-775E27F11F8D}">
  <sheetPr>
    <tabColor theme="8" tint="0.39997558519241921"/>
    <pageSetUpPr fitToPage="1"/>
  </sheetPr>
  <dimension ref="A1:CG121"/>
  <sheetViews>
    <sheetView showGridLines="0" view="pageBreakPreview" zoomScale="50" zoomScaleNormal="55" zoomScaleSheetLayoutView="50" workbookViewId="0">
      <selection activeCell="BG25" sqref="BG25:BN27"/>
    </sheetView>
  </sheetViews>
  <sheetFormatPr defaultColWidth="9"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4"/>
      <c r="BK1" s="134"/>
      <c r="BN1" s="24"/>
      <c r="BO1" s="24"/>
    </row>
    <row r="2" spans="2:70" ht="21.75" customHeight="1" x14ac:dyDescent="0.15">
      <c r="AV2" s="114"/>
      <c r="AW2" s="114"/>
      <c r="AX2" s="114"/>
      <c r="AY2" s="114"/>
      <c r="AZ2" s="114"/>
      <c r="BA2" s="114"/>
      <c r="BB2" s="115" t="s">
        <v>114</v>
      </c>
      <c r="BC2" s="116"/>
      <c r="BD2" s="915">
        <f>IF(【契約③】契約内容申告書!BD2="","",【契約③】契約内容申告書!BD2)</f>
        <v>2022</v>
      </c>
      <c r="BE2" s="915"/>
      <c r="BF2" s="915"/>
      <c r="BG2" s="915"/>
      <c r="BH2" s="795" t="s">
        <v>1</v>
      </c>
      <c r="BI2" s="795"/>
      <c r="BJ2" s="965" t="str">
        <f>IF(【契約③】契約内容申告書!BJ2="","",【契約③】契約内容申告書!BJ2)</f>
        <v/>
      </c>
      <c r="BK2" s="965"/>
      <c r="BL2" s="795" t="s">
        <v>3</v>
      </c>
      <c r="BM2" s="795"/>
      <c r="BN2" s="965" t="str">
        <f>IF(【契約③】契約内容申告書!BN2="","",【契約③】契約内容申告書!BN2)</f>
        <v/>
      </c>
      <c r="BO2" s="965"/>
      <c r="BP2" s="114" t="s">
        <v>4</v>
      </c>
      <c r="BQ2" s="24"/>
    </row>
    <row r="3" spans="2:70" s="45" customFormat="1" ht="21.75" customHeight="1" x14ac:dyDescent="0.15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805" t="s">
        <v>49</v>
      </c>
      <c r="AB3" s="912"/>
      <c r="AC3" s="912"/>
      <c r="AD3" s="912"/>
      <c r="AE3" s="912"/>
      <c r="AF3" s="912"/>
      <c r="AG3" s="912"/>
      <c r="AH3" s="912"/>
      <c r="AI3" s="912"/>
      <c r="AJ3" s="912"/>
      <c r="AK3" s="912"/>
      <c r="AL3" s="912"/>
      <c r="AM3" s="912"/>
      <c r="AN3" s="912"/>
      <c r="AO3" s="912"/>
      <c r="AP3" s="912"/>
      <c r="AQ3" s="912"/>
      <c r="AR3" s="912"/>
      <c r="AS3" s="135"/>
      <c r="AT3" s="135"/>
      <c r="AU3" s="135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IF(【契約②】契約内容申告書!BJ3="","",【契約②】契約内容申告書!BJ3)</f>
        <v/>
      </c>
      <c r="BK3" s="916"/>
      <c r="BL3" s="916"/>
      <c r="BM3" s="916"/>
      <c r="BN3" s="916"/>
      <c r="BO3" s="916"/>
      <c r="BP3" s="916"/>
      <c r="BQ3" s="916"/>
      <c r="BR3" s="135"/>
    </row>
    <row r="4" spans="2:70" ht="22.15" customHeight="1" x14ac:dyDescent="0.15"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V4" s="114"/>
      <c r="AW4" s="114"/>
      <c r="AX4" s="114"/>
      <c r="AY4" s="114"/>
      <c r="AZ4" s="114"/>
      <c r="BA4" s="114"/>
      <c r="BB4" s="114"/>
      <c r="BC4" s="114"/>
      <c r="BD4" s="24"/>
      <c r="BE4" s="24"/>
      <c r="BF4" s="24"/>
      <c r="BG4" s="24"/>
      <c r="BH4" s="115"/>
      <c r="BI4" s="23"/>
      <c r="BJ4" s="136"/>
      <c r="BK4" s="137" t="s">
        <v>6</v>
      </c>
      <c r="BL4" s="914">
        <f>【契約③】契約内容申告書!BL4</f>
        <v>3</v>
      </c>
      <c r="BM4" s="914"/>
      <c r="BN4" s="17" t="s">
        <v>7</v>
      </c>
      <c r="BO4" s="914" t="str">
        <f>IF(J15="","",J15)</f>
        <v>　</v>
      </c>
      <c r="BP4" s="914"/>
      <c r="BQ4" s="137" t="s">
        <v>8</v>
      </c>
    </row>
    <row r="5" spans="2:70" s="52" customFormat="1" ht="24" x14ac:dyDescent="0.15">
      <c r="B5" s="806" t="s">
        <v>103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  <c r="BR5" s="807"/>
    </row>
    <row r="6" spans="2:70" s="52" customFormat="1" ht="24" x14ac:dyDescent="0.15">
      <c r="B6" s="806" t="s">
        <v>53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807"/>
      <c r="AY6" s="807"/>
      <c r="AZ6" s="807"/>
      <c r="BA6" s="807"/>
      <c r="BB6" s="807"/>
      <c r="BC6" s="807"/>
      <c r="BD6" s="807"/>
      <c r="BE6" s="807"/>
      <c r="BF6" s="807"/>
      <c r="BG6" s="807"/>
      <c r="BH6" s="807"/>
      <c r="BI6" s="807"/>
      <c r="BJ6" s="807"/>
      <c r="BK6" s="807"/>
      <c r="BL6" s="807"/>
      <c r="BM6" s="807"/>
      <c r="BN6" s="807"/>
      <c r="BO6" s="807"/>
      <c r="BP6" s="807"/>
      <c r="BQ6" s="807"/>
      <c r="BR6" s="807"/>
    </row>
    <row r="7" spans="2:70" s="24" customFormat="1" ht="24" x14ac:dyDescent="0.15"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2:70" s="55" customFormat="1" ht="12" customHeight="1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2:70" s="55" customFormat="1" ht="17.25" customHeight="1" x14ac:dyDescent="0.15">
      <c r="B9" s="239" t="s">
        <v>9</v>
      </c>
      <c r="C9" s="240"/>
      <c r="D9" s="240"/>
      <c r="E9" s="240"/>
      <c r="F9" s="240"/>
      <c r="G9" s="240"/>
      <c r="H9" s="240"/>
      <c r="I9" s="241"/>
      <c r="J9" s="966" t="str">
        <f>IF(【契約③】契約内容申告書!J9="","",【契約③】契約内容申告書!J9)</f>
        <v>　</v>
      </c>
      <c r="K9" s="966"/>
      <c r="L9" s="966"/>
      <c r="M9" s="966"/>
      <c r="N9" s="966"/>
      <c r="O9" s="966"/>
      <c r="P9" s="966"/>
      <c r="Q9" s="966"/>
      <c r="R9" s="966"/>
      <c r="S9" s="966"/>
      <c r="T9" s="966"/>
      <c r="U9" s="966"/>
      <c r="V9" s="966"/>
      <c r="W9" s="966"/>
      <c r="X9" s="966"/>
      <c r="Y9" s="966"/>
      <c r="Z9" s="966"/>
      <c r="AA9" s="966"/>
      <c r="AB9" s="966"/>
      <c r="AC9" s="966"/>
      <c r="AD9" s="966"/>
      <c r="AE9" s="966"/>
      <c r="AF9" s="966"/>
      <c r="AG9" s="966"/>
      <c r="AH9" s="966"/>
      <c r="AI9" s="966"/>
      <c r="AJ9" s="966"/>
      <c r="AK9" s="966"/>
      <c r="AL9" s="966"/>
      <c r="BI9" s="138"/>
      <c r="BJ9" s="139"/>
      <c r="BK9" s="139"/>
      <c r="BQ9" s="139"/>
    </row>
    <row r="10" spans="2:70" s="55" customFormat="1" ht="17.25" customHeight="1" x14ac:dyDescent="0.15">
      <c r="B10" s="245"/>
      <c r="C10" s="246"/>
      <c r="D10" s="246"/>
      <c r="E10" s="246"/>
      <c r="F10" s="246"/>
      <c r="G10" s="246"/>
      <c r="H10" s="246"/>
      <c r="I10" s="247"/>
      <c r="J10" s="966"/>
      <c r="K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  <c r="AA10" s="966"/>
      <c r="AB10" s="966"/>
      <c r="AC10" s="966"/>
      <c r="AD10" s="966"/>
      <c r="AE10" s="966"/>
      <c r="AF10" s="966"/>
      <c r="AG10" s="966"/>
      <c r="AH10" s="966"/>
      <c r="AI10" s="966"/>
      <c r="AJ10" s="966"/>
      <c r="AK10" s="966"/>
      <c r="AL10" s="966"/>
      <c r="BI10" s="138"/>
      <c r="BJ10" s="138"/>
      <c r="BK10" s="138"/>
      <c r="BQ10" s="138"/>
    </row>
    <row r="11" spans="2:70" ht="17.25" customHeight="1" x14ac:dyDescent="0.15">
      <c r="B11" s="239" t="s">
        <v>11</v>
      </c>
      <c r="C11" s="240"/>
      <c r="D11" s="240"/>
      <c r="E11" s="240"/>
      <c r="F11" s="240"/>
      <c r="G11" s="240"/>
      <c r="H11" s="240"/>
      <c r="I11" s="241"/>
      <c r="J11" s="966" t="str">
        <f>IF(【契約③】契約内容申告書!J11="","",【契約③】契約内容申告書!J11)</f>
        <v>　</v>
      </c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6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8"/>
      <c r="BJ11" s="138"/>
      <c r="BK11" s="138"/>
      <c r="BQ11" s="138"/>
    </row>
    <row r="12" spans="2:70" ht="17.25" customHeight="1" x14ac:dyDescent="0.15">
      <c r="B12" s="245"/>
      <c r="C12" s="246"/>
      <c r="D12" s="246"/>
      <c r="E12" s="246"/>
      <c r="F12" s="246"/>
      <c r="G12" s="246"/>
      <c r="H12" s="246"/>
      <c r="I12" s="247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8"/>
      <c r="BJ12" s="138"/>
      <c r="BK12" s="138"/>
      <c r="BQ12" s="138"/>
    </row>
    <row r="13" spans="2:70" ht="17.25" customHeight="1" x14ac:dyDescent="0.15">
      <c r="B13" s="239" t="s">
        <v>13</v>
      </c>
      <c r="C13" s="240"/>
      <c r="D13" s="240"/>
      <c r="E13" s="240"/>
      <c r="F13" s="240"/>
      <c r="G13" s="240"/>
      <c r="H13" s="240"/>
      <c r="I13" s="241"/>
      <c r="J13" s="966" t="str">
        <f>IF(【契約③】契約内容申告書!J13="","",【契約③】契約内容申告書!J13)</f>
        <v>　</v>
      </c>
      <c r="K13" s="966"/>
      <c r="L13" s="966"/>
      <c r="M13" s="966"/>
      <c r="N13" s="966"/>
      <c r="O13" s="966"/>
      <c r="P13" s="966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66"/>
      <c r="AI13" s="966"/>
      <c r="AJ13" s="966"/>
      <c r="AK13" s="966"/>
      <c r="AL13" s="966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8"/>
      <c r="BJ13" s="138"/>
      <c r="BK13" s="138"/>
      <c r="BL13" s="138"/>
      <c r="BM13" s="138"/>
      <c r="BN13" s="138"/>
      <c r="BO13" s="138"/>
      <c r="BP13" s="138"/>
      <c r="BQ13" s="138"/>
    </row>
    <row r="14" spans="2:70" ht="17.25" customHeight="1" x14ac:dyDescent="0.15">
      <c r="B14" s="245"/>
      <c r="C14" s="246"/>
      <c r="D14" s="246"/>
      <c r="E14" s="246"/>
      <c r="F14" s="246"/>
      <c r="G14" s="246"/>
      <c r="H14" s="246"/>
      <c r="I14" s="247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966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8"/>
      <c r="BJ14" s="138"/>
      <c r="BK14" s="138"/>
      <c r="BL14" s="138"/>
      <c r="BM14" s="138"/>
      <c r="BN14" s="138"/>
      <c r="BO14" s="138"/>
      <c r="BP14" s="138"/>
      <c r="BQ14" s="138"/>
    </row>
    <row r="15" spans="2:70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64" t="str">
        <f>IF(【契約③】契約内容申告書!J15="","",【契約③】契約内容申告書!J15)</f>
        <v>　</v>
      </c>
      <c r="K15" s="964"/>
      <c r="L15" s="964"/>
      <c r="M15" s="964"/>
      <c r="N15" s="964"/>
      <c r="O15" s="964"/>
      <c r="P15" s="964"/>
      <c r="Q15" s="964"/>
      <c r="R15" s="964"/>
      <c r="S15" s="964"/>
      <c r="T15" s="964"/>
      <c r="U15" s="964"/>
      <c r="V15" s="964"/>
      <c r="W15" s="964"/>
      <c r="X15" s="964"/>
      <c r="Y15" s="964"/>
      <c r="Z15" s="964"/>
      <c r="AA15" s="964"/>
      <c r="AB15" s="964"/>
      <c r="AC15" s="964"/>
      <c r="AD15" s="964"/>
      <c r="AE15" s="964"/>
      <c r="AF15" s="964"/>
      <c r="AG15" s="964"/>
      <c r="AH15" s="964"/>
      <c r="AI15" s="964"/>
      <c r="AJ15" s="964"/>
      <c r="AK15" s="964"/>
      <c r="AL15" s="964"/>
      <c r="AM15" s="30"/>
      <c r="AT15" s="138"/>
    </row>
    <row r="16" spans="2:70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964"/>
      <c r="W16" s="964"/>
      <c r="X16" s="964"/>
      <c r="Y16" s="964"/>
      <c r="Z16" s="964"/>
      <c r="AA16" s="964"/>
      <c r="AB16" s="964"/>
      <c r="AC16" s="964"/>
      <c r="AD16" s="964"/>
      <c r="AE16" s="964"/>
      <c r="AF16" s="964"/>
      <c r="AG16" s="964"/>
      <c r="AH16" s="964"/>
      <c r="AI16" s="964"/>
      <c r="AJ16" s="964"/>
      <c r="AK16" s="964"/>
      <c r="AL16" s="964"/>
      <c r="AM16" s="30"/>
      <c r="AT16" s="138"/>
    </row>
    <row r="17" spans="2:69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964">
        <f>IF(【契約③】契約内容申告書!J17="","",【契約③】契約内容申告書!J17)</f>
        <v>3</v>
      </c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964"/>
      <c r="V17" s="964"/>
      <c r="W17" s="964"/>
      <c r="X17" s="964"/>
      <c r="Y17" s="964"/>
      <c r="Z17" s="964"/>
      <c r="AA17" s="964"/>
      <c r="AB17" s="964"/>
      <c r="AC17" s="964"/>
      <c r="AD17" s="964"/>
      <c r="AE17" s="964"/>
      <c r="AF17" s="964"/>
      <c r="AG17" s="964"/>
      <c r="AH17" s="964"/>
      <c r="AI17" s="964"/>
      <c r="AJ17" s="964"/>
      <c r="AK17" s="964"/>
      <c r="AL17" s="964"/>
      <c r="AM17" s="55"/>
      <c r="AN17" s="55"/>
      <c r="AO17" s="55"/>
      <c r="AP17" s="55"/>
      <c r="AQ17" s="55"/>
      <c r="AR17" s="55"/>
      <c r="AS17" s="55"/>
      <c r="AT17" s="138"/>
    </row>
    <row r="18" spans="2:69" ht="17.25" customHeight="1" x14ac:dyDescent="0.15">
      <c r="B18" s="245"/>
      <c r="C18" s="246"/>
      <c r="D18" s="246"/>
      <c r="E18" s="246"/>
      <c r="F18" s="246"/>
      <c r="G18" s="246"/>
      <c r="H18" s="246"/>
      <c r="I18" s="247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964"/>
      <c r="AA18" s="964"/>
      <c r="AB18" s="964"/>
      <c r="AC18" s="964"/>
      <c r="AD18" s="964"/>
      <c r="AE18" s="964"/>
      <c r="AF18" s="964"/>
      <c r="AG18" s="964"/>
      <c r="AH18" s="964"/>
      <c r="AI18" s="964"/>
      <c r="AJ18" s="964"/>
      <c r="AK18" s="964"/>
      <c r="AL18" s="964"/>
      <c r="AM18" s="55"/>
      <c r="AN18" s="55"/>
      <c r="AO18" s="55"/>
      <c r="AP18" s="55"/>
      <c r="AQ18" s="55"/>
      <c r="AR18" s="55"/>
      <c r="AS18" s="55"/>
      <c r="AT18" s="139"/>
    </row>
    <row r="19" spans="2:69" ht="7.5" customHeight="1" x14ac:dyDescent="0.15">
      <c r="B19" s="140"/>
      <c r="C19" s="140"/>
      <c r="D19" s="140"/>
      <c r="E19" s="140"/>
      <c r="F19" s="140"/>
      <c r="G19" s="140"/>
      <c r="H19" s="140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7"/>
      <c r="BN19" s="55"/>
      <c r="BO19" s="127"/>
      <c r="BP19" s="55"/>
      <c r="BQ19" s="55"/>
    </row>
    <row r="20" spans="2:69" ht="7.5" customHeight="1" x14ac:dyDescent="0.1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</row>
    <row r="21" spans="2:69" ht="13.5" customHeight="1" x14ac:dyDescent="0.15">
      <c r="B21" s="239" t="s">
        <v>56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</row>
    <row r="22" spans="2:69" ht="13.5" customHeight="1" x14ac:dyDescent="0.15">
      <c r="B22" s="242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  <c r="S22" s="957"/>
      <c r="T22" s="957"/>
      <c r="U22" s="957"/>
      <c r="V22" s="957"/>
      <c r="W22" s="957"/>
      <c r="X22" s="957"/>
      <c r="Y22" s="957"/>
      <c r="Z22" s="957"/>
      <c r="AA22" s="957"/>
      <c r="AB22" s="957"/>
      <c r="AC22" s="957"/>
      <c r="AD22" s="957"/>
      <c r="AE22" s="957"/>
      <c r="AF22" s="957"/>
      <c r="AG22" s="957"/>
      <c r="AH22" s="957"/>
      <c r="AI22" s="957"/>
      <c r="AJ22" s="957"/>
      <c r="AK22" s="957"/>
      <c r="AL22" s="957"/>
      <c r="AM22" s="957"/>
      <c r="AN22" s="957"/>
      <c r="AO22" s="957"/>
      <c r="AP22" s="957"/>
      <c r="AQ22" s="957"/>
      <c r="AR22" s="957"/>
      <c r="AS22" s="957"/>
      <c r="AT22" s="957"/>
      <c r="AU22" s="957"/>
      <c r="AV22" s="957"/>
      <c r="AW22" s="957"/>
      <c r="AX22" s="957"/>
      <c r="AY22" s="957"/>
      <c r="AZ22" s="957"/>
      <c r="BA22" s="957"/>
      <c r="BB22" s="957"/>
      <c r="BC22" s="957"/>
      <c r="BD22" s="957"/>
      <c r="BE22" s="957"/>
      <c r="BF22" s="957"/>
      <c r="BG22" s="957"/>
      <c r="BH22" s="957"/>
      <c r="BI22" s="957"/>
      <c r="BJ22" s="957"/>
      <c r="BK22" s="957"/>
      <c r="BL22" s="957"/>
      <c r="BM22" s="957"/>
      <c r="BN22" s="957"/>
      <c r="BO22" s="957"/>
      <c r="BP22" s="957"/>
      <c r="BQ22" s="244"/>
    </row>
    <row r="23" spans="2:69" ht="13.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</row>
    <row r="25" spans="2:69" ht="13.5" customHeight="1" x14ac:dyDescent="0.15">
      <c r="B25" s="458" t="s">
        <v>57</v>
      </c>
      <c r="C25" s="459"/>
      <c r="D25" s="460"/>
      <c r="E25" s="467" t="s">
        <v>58</v>
      </c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9"/>
      <c r="T25" s="526">
        <f>T28+T31</f>
        <v>0</v>
      </c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8"/>
      <c r="AN25" s="485" t="s">
        <v>59</v>
      </c>
      <c r="AO25" s="486"/>
      <c r="AP25" s="487"/>
      <c r="AS25" s="142"/>
      <c r="AT25" s="458" t="s">
        <v>125</v>
      </c>
      <c r="AU25" s="459"/>
      <c r="AV25" s="460"/>
      <c r="AW25" s="467" t="s">
        <v>124</v>
      </c>
      <c r="AX25" s="468"/>
      <c r="AY25" s="468"/>
      <c r="AZ25" s="468"/>
      <c r="BA25" s="468"/>
      <c r="BB25" s="468"/>
      <c r="BC25" s="468"/>
      <c r="BD25" s="468"/>
      <c r="BE25" s="468"/>
      <c r="BF25" s="469"/>
      <c r="BG25" s="919"/>
      <c r="BH25" s="920"/>
      <c r="BI25" s="920"/>
      <c r="BJ25" s="920"/>
      <c r="BK25" s="920"/>
      <c r="BL25" s="920"/>
      <c r="BM25" s="920"/>
      <c r="BN25" s="921"/>
      <c r="BO25" s="485" t="s">
        <v>59</v>
      </c>
      <c r="BP25" s="486"/>
      <c r="BQ25" s="487"/>
    </row>
    <row r="26" spans="2:69" ht="13.5" customHeight="1" x14ac:dyDescent="0.15">
      <c r="B26" s="461"/>
      <c r="C26" s="950"/>
      <c r="D26" s="463"/>
      <c r="E26" s="470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472"/>
      <c r="T26" s="529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531"/>
      <c r="AN26" s="488"/>
      <c r="AO26" s="963"/>
      <c r="AP26" s="490"/>
      <c r="AQ26" s="128"/>
      <c r="AS26" s="142"/>
      <c r="AT26" s="461"/>
      <c r="AU26" s="462"/>
      <c r="AV26" s="463"/>
      <c r="AW26" s="470"/>
      <c r="AX26" s="471"/>
      <c r="AY26" s="471"/>
      <c r="AZ26" s="471"/>
      <c r="BA26" s="471"/>
      <c r="BB26" s="471"/>
      <c r="BC26" s="471"/>
      <c r="BD26" s="471"/>
      <c r="BE26" s="471"/>
      <c r="BF26" s="472"/>
      <c r="BG26" s="922"/>
      <c r="BH26" s="923"/>
      <c r="BI26" s="923"/>
      <c r="BJ26" s="923"/>
      <c r="BK26" s="923"/>
      <c r="BL26" s="923"/>
      <c r="BM26" s="923"/>
      <c r="BN26" s="924"/>
      <c r="BO26" s="488"/>
      <c r="BP26" s="489"/>
      <c r="BQ26" s="490"/>
    </row>
    <row r="27" spans="2:69" ht="13.5" customHeight="1" x14ac:dyDescent="0.15">
      <c r="B27" s="464"/>
      <c r="C27" s="465"/>
      <c r="D27" s="466"/>
      <c r="E27" s="473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5"/>
      <c r="T27" s="660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2"/>
      <c r="AN27" s="663"/>
      <c r="AO27" s="664"/>
      <c r="AP27" s="665"/>
      <c r="AS27" s="142"/>
      <c r="AT27" s="464"/>
      <c r="AU27" s="465"/>
      <c r="AV27" s="466"/>
      <c r="AW27" s="473"/>
      <c r="AX27" s="474"/>
      <c r="AY27" s="474"/>
      <c r="AZ27" s="474"/>
      <c r="BA27" s="474"/>
      <c r="BB27" s="474"/>
      <c r="BC27" s="474"/>
      <c r="BD27" s="474"/>
      <c r="BE27" s="474"/>
      <c r="BF27" s="475"/>
      <c r="BG27" s="925"/>
      <c r="BH27" s="926"/>
      <c r="BI27" s="926"/>
      <c r="BJ27" s="926"/>
      <c r="BK27" s="926"/>
      <c r="BL27" s="926"/>
      <c r="BM27" s="926"/>
      <c r="BN27" s="927"/>
      <c r="BO27" s="491"/>
      <c r="BP27" s="492"/>
      <c r="BQ27" s="493"/>
    </row>
    <row r="28" spans="2:69" ht="13.5" customHeight="1" x14ac:dyDescent="0.15">
      <c r="E28" s="458" t="s">
        <v>60</v>
      </c>
      <c r="F28" s="459"/>
      <c r="G28" s="460"/>
      <c r="H28" s="467" t="s">
        <v>61</v>
      </c>
      <c r="I28" s="468"/>
      <c r="J28" s="468"/>
      <c r="K28" s="468"/>
      <c r="L28" s="468"/>
      <c r="M28" s="468"/>
      <c r="N28" s="468"/>
      <c r="O28" s="468"/>
      <c r="P28" s="468"/>
      <c r="Q28" s="469"/>
      <c r="T28" s="654">
        <f>【契約③】契約内容申告書!B28</f>
        <v>0</v>
      </c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6"/>
      <c r="AN28" s="657" t="s">
        <v>59</v>
      </c>
      <c r="AO28" s="658"/>
      <c r="AP28" s="659"/>
    </row>
    <row r="29" spans="2:69" ht="13.5" customHeight="1" x14ac:dyDescent="0.15">
      <c r="E29" s="461"/>
      <c r="F29" s="950"/>
      <c r="G29" s="463"/>
      <c r="H29" s="470"/>
      <c r="I29" s="962"/>
      <c r="J29" s="962"/>
      <c r="K29" s="962"/>
      <c r="L29" s="962"/>
      <c r="M29" s="962"/>
      <c r="N29" s="962"/>
      <c r="O29" s="962"/>
      <c r="P29" s="962"/>
      <c r="Q29" s="472"/>
      <c r="T29" s="529"/>
      <c r="U29" s="951"/>
      <c r="V29" s="951"/>
      <c r="W29" s="951"/>
      <c r="X29" s="951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951"/>
      <c r="AK29" s="951"/>
      <c r="AL29" s="951"/>
      <c r="AM29" s="531"/>
      <c r="AN29" s="488"/>
      <c r="AO29" s="963"/>
      <c r="AP29" s="490"/>
    </row>
    <row r="30" spans="2:69" ht="13.5" customHeight="1" x14ac:dyDescent="0.15">
      <c r="E30" s="464"/>
      <c r="F30" s="465"/>
      <c r="G30" s="466"/>
      <c r="H30" s="473"/>
      <c r="I30" s="474"/>
      <c r="J30" s="474"/>
      <c r="K30" s="474"/>
      <c r="L30" s="474"/>
      <c r="M30" s="474"/>
      <c r="N30" s="474"/>
      <c r="O30" s="474"/>
      <c r="P30" s="474"/>
      <c r="Q30" s="475"/>
      <c r="T30" s="660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2"/>
      <c r="AN30" s="663"/>
      <c r="AO30" s="664"/>
      <c r="AP30" s="665"/>
    </row>
    <row r="31" spans="2:69" ht="13.5" customHeight="1" x14ac:dyDescent="0.15">
      <c r="E31" s="458" t="s">
        <v>62</v>
      </c>
      <c r="F31" s="459"/>
      <c r="G31" s="460"/>
      <c r="H31" s="467" t="s">
        <v>63</v>
      </c>
      <c r="I31" s="468"/>
      <c r="J31" s="468"/>
      <c r="K31" s="468"/>
      <c r="L31" s="468"/>
      <c r="M31" s="468"/>
      <c r="N31" s="468"/>
      <c r="O31" s="468"/>
      <c r="P31" s="468"/>
      <c r="Q31" s="469"/>
      <c r="T31" s="654">
        <f>【契約③】契約内容申告書!I28</f>
        <v>0</v>
      </c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6"/>
      <c r="AN31" s="657" t="s">
        <v>59</v>
      </c>
      <c r="AO31" s="658"/>
      <c r="AP31" s="659"/>
    </row>
    <row r="32" spans="2:69" ht="13.5" customHeight="1" x14ac:dyDescent="0.15">
      <c r="E32" s="461"/>
      <c r="F32" s="950"/>
      <c r="G32" s="463"/>
      <c r="H32" s="470"/>
      <c r="I32" s="962"/>
      <c r="J32" s="962"/>
      <c r="K32" s="962"/>
      <c r="L32" s="962"/>
      <c r="M32" s="962"/>
      <c r="N32" s="962"/>
      <c r="O32" s="962"/>
      <c r="P32" s="962"/>
      <c r="Q32" s="472"/>
      <c r="T32" s="529"/>
      <c r="U32" s="951"/>
      <c r="V32" s="951"/>
      <c r="W32" s="951"/>
      <c r="X32" s="951"/>
      <c r="Y32" s="951"/>
      <c r="Z32" s="951"/>
      <c r="AA32" s="951"/>
      <c r="AB32" s="951"/>
      <c r="AC32" s="951"/>
      <c r="AD32" s="951"/>
      <c r="AE32" s="951"/>
      <c r="AF32" s="951"/>
      <c r="AG32" s="951"/>
      <c r="AH32" s="951"/>
      <c r="AI32" s="951"/>
      <c r="AJ32" s="951"/>
      <c r="AK32" s="951"/>
      <c r="AL32" s="951"/>
      <c r="AM32" s="531"/>
      <c r="AN32" s="488"/>
      <c r="AO32" s="963"/>
      <c r="AP32" s="490"/>
    </row>
    <row r="33" spans="2:69" ht="13.5" customHeight="1" x14ac:dyDescent="0.15">
      <c r="E33" s="464"/>
      <c r="F33" s="465"/>
      <c r="G33" s="466"/>
      <c r="H33" s="473"/>
      <c r="I33" s="474"/>
      <c r="J33" s="474"/>
      <c r="K33" s="474"/>
      <c r="L33" s="474"/>
      <c r="M33" s="474"/>
      <c r="N33" s="474"/>
      <c r="O33" s="474"/>
      <c r="P33" s="474"/>
      <c r="Q33" s="475"/>
      <c r="T33" s="532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4"/>
      <c r="AN33" s="491"/>
      <c r="AO33" s="492"/>
      <c r="AP33" s="493"/>
    </row>
    <row r="34" spans="2:69" ht="13.5" customHeight="1" x14ac:dyDescent="0.15">
      <c r="B34" s="458" t="s">
        <v>64</v>
      </c>
      <c r="C34" s="459"/>
      <c r="D34" s="460"/>
      <c r="E34" s="505" t="s">
        <v>65</v>
      </c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T34" s="526">
        <f>T37+T40</f>
        <v>0</v>
      </c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8"/>
      <c r="AN34" s="584" t="s">
        <v>55</v>
      </c>
      <c r="AO34" s="585"/>
      <c r="AP34" s="586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</row>
    <row r="35" spans="2:69" ht="13.5" customHeight="1" x14ac:dyDescent="0.15">
      <c r="B35" s="461"/>
      <c r="C35" s="950"/>
      <c r="D35" s="463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T35" s="529"/>
      <c r="U35" s="951"/>
      <c r="V35" s="951"/>
      <c r="W35" s="951"/>
      <c r="X35" s="951"/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  <c r="AM35" s="531"/>
      <c r="AN35" s="565"/>
      <c r="AO35" s="566"/>
      <c r="AP35" s="567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</row>
    <row r="36" spans="2:69" x14ac:dyDescent="0.15">
      <c r="B36" s="464"/>
      <c r="C36" s="465"/>
      <c r="D36" s="466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T36" s="660"/>
      <c r="U36" s="661"/>
      <c r="V36" s="661"/>
      <c r="W36" s="661"/>
      <c r="X36" s="661"/>
      <c r="Y36" s="661"/>
      <c r="Z36" s="661"/>
      <c r="AA36" s="661"/>
      <c r="AB36" s="661"/>
      <c r="AC36" s="661"/>
      <c r="AD36" s="661"/>
      <c r="AE36" s="661"/>
      <c r="AF36" s="661"/>
      <c r="AG36" s="661"/>
      <c r="AH36" s="661"/>
      <c r="AI36" s="661"/>
      <c r="AJ36" s="661"/>
      <c r="AK36" s="661"/>
      <c r="AL36" s="661"/>
      <c r="AM36" s="662"/>
      <c r="AN36" s="565"/>
      <c r="AO36" s="566"/>
      <c r="AP36" s="567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</row>
    <row r="37" spans="2:69" ht="13.5" customHeight="1" x14ac:dyDescent="0.15">
      <c r="E37" s="458" t="s">
        <v>66</v>
      </c>
      <c r="F37" s="459"/>
      <c r="G37" s="460"/>
      <c r="H37" s="467" t="s">
        <v>67</v>
      </c>
      <c r="I37" s="468"/>
      <c r="J37" s="468"/>
      <c r="K37" s="468"/>
      <c r="L37" s="468"/>
      <c r="M37" s="468"/>
      <c r="N37" s="468"/>
      <c r="O37" s="468"/>
      <c r="P37" s="468"/>
      <c r="Q37" s="469"/>
      <c r="T37" s="883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4"/>
      <c r="AI37" s="884"/>
      <c r="AJ37" s="884"/>
      <c r="AK37" s="884"/>
      <c r="AL37" s="884"/>
      <c r="AM37" s="885"/>
      <c r="AN37" s="565" t="s">
        <v>55</v>
      </c>
      <c r="AO37" s="566"/>
      <c r="AP37" s="567"/>
    </row>
    <row r="38" spans="2:69" ht="13.5" customHeight="1" x14ac:dyDescent="0.15">
      <c r="E38" s="461"/>
      <c r="F38" s="950"/>
      <c r="G38" s="463"/>
      <c r="H38" s="470"/>
      <c r="I38" s="962"/>
      <c r="J38" s="962"/>
      <c r="K38" s="962"/>
      <c r="L38" s="962"/>
      <c r="M38" s="962"/>
      <c r="N38" s="962"/>
      <c r="O38" s="962"/>
      <c r="P38" s="962"/>
      <c r="Q38" s="472"/>
      <c r="T38" s="877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879"/>
      <c r="AN38" s="565"/>
      <c r="AO38" s="566"/>
      <c r="AP38" s="567"/>
    </row>
    <row r="39" spans="2:69" ht="13.5" customHeight="1" x14ac:dyDescent="0.15">
      <c r="E39" s="464"/>
      <c r="F39" s="465"/>
      <c r="G39" s="466"/>
      <c r="H39" s="473"/>
      <c r="I39" s="474"/>
      <c r="J39" s="474"/>
      <c r="K39" s="474"/>
      <c r="L39" s="474"/>
      <c r="M39" s="474"/>
      <c r="N39" s="474"/>
      <c r="O39" s="474"/>
      <c r="P39" s="474"/>
      <c r="Q39" s="475"/>
      <c r="T39" s="889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1"/>
      <c r="AN39" s="565"/>
      <c r="AO39" s="566"/>
      <c r="AP39" s="567"/>
    </row>
    <row r="40" spans="2:69" ht="13.5" customHeight="1" x14ac:dyDescent="0.15">
      <c r="E40" s="458" t="s">
        <v>68</v>
      </c>
      <c r="F40" s="459"/>
      <c r="G40" s="460"/>
      <c r="H40" s="467" t="s">
        <v>69</v>
      </c>
      <c r="I40" s="468"/>
      <c r="J40" s="468"/>
      <c r="K40" s="468"/>
      <c r="L40" s="468"/>
      <c r="M40" s="468"/>
      <c r="N40" s="468"/>
      <c r="O40" s="468"/>
      <c r="P40" s="468"/>
      <c r="Q40" s="469"/>
      <c r="T40" s="883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4"/>
      <c r="AI40" s="884"/>
      <c r="AJ40" s="884"/>
      <c r="AK40" s="884"/>
      <c r="AL40" s="884"/>
      <c r="AM40" s="885"/>
      <c r="AN40" s="565" t="s">
        <v>55</v>
      </c>
      <c r="AO40" s="566"/>
      <c r="AP40" s="567"/>
    </row>
    <row r="41" spans="2:69" ht="13.5" customHeight="1" x14ac:dyDescent="0.15">
      <c r="E41" s="461"/>
      <c r="F41" s="950"/>
      <c r="G41" s="463"/>
      <c r="H41" s="470"/>
      <c r="I41" s="962"/>
      <c r="J41" s="962"/>
      <c r="K41" s="962"/>
      <c r="L41" s="962"/>
      <c r="M41" s="962"/>
      <c r="N41" s="962"/>
      <c r="O41" s="962"/>
      <c r="P41" s="962"/>
      <c r="Q41" s="472"/>
      <c r="T41" s="877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3"/>
      <c r="AI41" s="953"/>
      <c r="AJ41" s="953"/>
      <c r="AK41" s="953"/>
      <c r="AL41" s="953"/>
      <c r="AM41" s="879"/>
      <c r="AN41" s="565"/>
      <c r="AO41" s="566"/>
      <c r="AP41" s="567"/>
    </row>
    <row r="42" spans="2:69" ht="13.5" customHeight="1" x14ac:dyDescent="0.15">
      <c r="E42" s="464"/>
      <c r="F42" s="465"/>
      <c r="G42" s="466"/>
      <c r="H42" s="473"/>
      <c r="I42" s="474"/>
      <c r="J42" s="474"/>
      <c r="K42" s="474"/>
      <c r="L42" s="474"/>
      <c r="M42" s="474"/>
      <c r="N42" s="474"/>
      <c r="O42" s="474"/>
      <c r="P42" s="474"/>
      <c r="Q42" s="475"/>
      <c r="T42" s="880"/>
      <c r="U42" s="881"/>
      <c r="V42" s="881"/>
      <c r="W42" s="881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1"/>
      <c r="AJ42" s="881"/>
      <c r="AK42" s="881"/>
      <c r="AL42" s="881"/>
      <c r="AM42" s="882"/>
      <c r="AN42" s="568"/>
      <c r="AO42" s="569"/>
      <c r="AP42" s="570"/>
    </row>
    <row r="43" spans="2:69" ht="13.5" customHeight="1" thickBot="1" x14ac:dyDescent="0.2">
      <c r="E43" s="143"/>
      <c r="F43" s="143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33"/>
      <c r="AO43" s="33"/>
      <c r="AP43" s="33"/>
    </row>
    <row r="44" spans="2:69" ht="46.5" customHeight="1" x14ac:dyDescent="0.15">
      <c r="B44" s="55" t="s">
        <v>70</v>
      </c>
      <c r="E44" s="146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T44" s="907"/>
      <c r="U44" s="908"/>
      <c r="V44" s="908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9"/>
      <c r="AN44" s="147"/>
      <c r="AO44" s="147"/>
      <c r="AP44" s="147"/>
      <c r="AQ44" s="147"/>
      <c r="AR44" s="147"/>
      <c r="AS44" s="147"/>
      <c r="AT44" s="171" t="str">
        <f>IF(T44="積算","※①のフォームで入力してください。",IF(T44="料率","②のフォームに入力してください。",""))</f>
        <v/>
      </c>
      <c r="AU44" s="141"/>
      <c r="AV44" s="141"/>
      <c r="AW44" s="141"/>
      <c r="AX44" s="141"/>
      <c r="AY44" s="141"/>
      <c r="AZ44" s="141"/>
      <c r="BA44" s="148"/>
      <c r="BB44" s="148"/>
      <c r="BC44" s="148"/>
      <c r="BD44" s="148"/>
      <c r="BE44" s="148"/>
      <c r="BF44" s="148"/>
      <c r="BG44" s="33"/>
      <c r="BH44" s="33"/>
      <c r="BI44" s="33"/>
      <c r="BJ44" s="33"/>
    </row>
    <row r="45" spans="2:69" ht="13.5" customHeight="1" x14ac:dyDescent="0.15">
      <c r="B45" s="239" t="s">
        <v>71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</row>
    <row r="46" spans="2:69" ht="13.5" customHeight="1" x14ac:dyDescent="0.15">
      <c r="B46" s="242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957"/>
      <c r="U46" s="957"/>
      <c r="V46" s="957"/>
      <c r="W46" s="957"/>
      <c r="X46" s="957"/>
      <c r="Y46" s="957"/>
      <c r="Z46" s="957"/>
      <c r="AA46" s="957"/>
      <c r="AB46" s="957"/>
      <c r="AC46" s="957"/>
      <c r="AD46" s="957"/>
      <c r="AE46" s="957"/>
      <c r="AF46" s="957"/>
      <c r="AG46" s="957"/>
      <c r="AH46" s="957"/>
      <c r="AI46" s="957"/>
      <c r="AJ46" s="957"/>
      <c r="AK46" s="957"/>
      <c r="AL46" s="957"/>
      <c r="AM46" s="957"/>
      <c r="AN46" s="957"/>
      <c r="AO46" s="957"/>
      <c r="AP46" s="957"/>
      <c r="AQ46" s="957"/>
      <c r="AR46" s="957"/>
      <c r="AS46" s="957"/>
      <c r="AT46" s="957"/>
      <c r="AU46" s="957"/>
      <c r="AV46" s="957"/>
      <c r="AW46" s="957"/>
      <c r="AX46" s="957"/>
      <c r="AY46" s="957"/>
      <c r="AZ46" s="957"/>
      <c r="BA46" s="957"/>
      <c r="BB46" s="957"/>
      <c r="BC46" s="957"/>
      <c r="BD46" s="957"/>
      <c r="BE46" s="957"/>
      <c r="BF46" s="957"/>
      <c r="BG46" s="957"/>
      <c r="BH46" s="957"/>
      <c r="BI46" s="957"/>
      <c r="BJ46" s="957"/>
      <c r="BK46" s="957"/>
      <c r="BL46" s="957"/>
      <c r="BM46" s="957"/>
      <c r="BN46" s="957"/>
      <c r="BO46" s="957"/>
      <c r="BP46" s="957"/>
      <c r="BQ46" s="244"/>
    </row>
    <row r="47" spans="2:69" ht="13.5" customHeight="1" x14ac:dyDescent="0.15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7"/>
    </row>
    <row r="48" spans="2:69" ht="13.5" customHeight="1" x14ac:dyDescent="0.15"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</row>
    <row r="49" spans="1:85" ht="11.25" customHeight="1" x14ac:dyDescent="0.15"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S49" s="957" t="s">
        <v>72</v>
      </c>
      <c r="T49" s="957"/>
      <c r="U49" s="957"/>
      <c r="V49" s="957"/>
      <c r="W49" s="957"/>
      <c r="X49" s="957"/>
      <c r="Y49" s="957"/>
      <c r="Z49" s="957"/>
      <c r="AA49" s="957"/>
      <c r="AB49" s="957"/>
      <c r="AC49" s="957"/>
      <c r="AD49" s="957"/>
      <c r="AE49" s="957"/>
      <c r="AF49" s="957"/>
      <c r="AG49" s="957"/>
      <c r="AH49" s="957"/>
      <c r="AI49" s="957"/>
      <c r="AJ49" s="957"/>
      <c r="AK49" s="957"/>
      <c r="AL49" s="957"/>
      <c r="AM49" s="957"/>
      <c r="AN49" s="957"/>
      <c r="AO49" s="957"/>
      <c r="AP49" s="957"/>
      <c r="AQ49" s="957"/>
      <c r="AS49" s="957" t="s">
        <v>73</v>
      </c>
      <c r="AT49" s="957"/>
      <c r="AU49" s="957"/>
      <c r="AV49" s="957"/>
      <c r="AW49" s="957"/>
      <c r="AX49" s="957"/>
      <c r="AY49" s="957"/>
      <c r="AZ49" s="957"/>
      <c r="BA49" s="957"/>
      <c r="BB49" s="957"/>
      <c r="BC49" s="957"/>
      <c r="BD49" s="957"/>
      <c r="BE49" s="957"/>
      <c r="BF49" s="957"/>
      <c r="BG49" s="957"/>
      <c r="BH49" s="957"/>
      <c r="BI49" s="957"/>
      <c r="BJ49" s="957"/>
      <c r="BK49" s="957"/>
      <c r="BL49" s="957"/>
      <c r="BM49" s="957"/>
      <c r="BN49" s="957"/>
      <c r="BO49" s="957"/>
      <c r="BP49" s="957"/>
      <c r="BQ49" s="957"/>
    </row>
    <row r="50" spans="1:85" ht="11.25" customHeight="1" x14ac:dyDescent="0.15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S50" s="957"/>
      <c r="T50" s="957"/>
      <c r="U50" s="957"/>
      <c r="V50" s="957"/>
      <c r="W50" s="957"/>
      <c r="X50" s="957"/>
      <c r="Y50" s="957"/>
      <c r="Z50" s="957"/>
      <c r="AA50" s="957"/>
      <c r="AB50" s="957"/>
      <c r="AC50" s="957"/>
      <c r="AD50" s="957"/>
      <c r="AE50" s="957"/>
      <c r="AF50" s="957"/>
      <c r="AG50" s="957"/>
      <c r="AH50" s="957"/>
      <c r="AI50" s="957"/>
      <c r="AJ50" s="957"/>
      <c r="AK50" s="957"/>
      <c r="AL50" s="957"/>
      <c r="AM50" s="957"/>
      <c r="AN50" s="957"/>
      <c r="AO50" s="957"/>
      <c r="AP50" s="957"/>
      <c r="AQ50" s="957"/>
      <c r="AS50" s="957"/>
      <c r="AT50" s="957"/>
      <c r="AU50" s="957"/>
      <c r="AV50" s="957"/>
      <c r="AW50" s="957"/>
      <c r="AX50" s="957"/>
      <c r="AY50" s="957"/>
      <c r="AZ50" s="957"/>
      <c r="BA50" s="957"/>
      <c r="BB50" s="957"/>
      <c r="BC50" s="957"/>
      <c r="BD50" s="957"/>
      <c r="BE50" s="957"/>
      <c r="BF50" s="957"/>
      <c r="BG50" s="957"/>
      <c r="BH50" s="957"/>
      <c r="BI50" s="957"/>
      <c r="BJ50" s="957"/>
      <c r="BK50" s="957"/>
      <c r="BL50" s="957"/>
      <c r="BM50" s="957"/>
      <c r="BN50" s="957"/>
      <c r="BO50" s="957"/>
      <c r="BP50" s="957"/>
      <c r="BQ50" s="957"/>
    </row>
    <row r="51" spans="1:85" ht="11.25" customHeight="1" x14ac:dyDescent="0.15"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</row>
    <row r="52" spans="1:85" x14ac:dyDescent="0.15">
      <c r="B52" s="458" t="s">
        <v>74</v>
      </c>
      <c r="C52" s="459"/>
      <c r="D52" s="460"/>
      <c r="E52" s="525" t="s">
        <v>75</v>
      </c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S52" s="149"/>
      <c r="T52" s="599">
        <v>0</v>
      </c>
      <c r="U52" s="600"/>
      <c r="V52" s="600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0"/>
      <c r="AI52" s="600"/>
      <c r="AJ52" s="600"/>
      <c r="AK52" s="600"/>
      <c r="AL52" s="600"/>
      <c r="AM52" s="601"/>
      <c r="AN52" s="608" t="s">
        <v>55</v>
      </c>
      <c r="AO52" s="609"/>
      <c r="AP52" s="610"/>
      <c r="AQ52" s="149"/>
      <c r="AS52" s="149"/>
      <c r="AT52" s="849"/>
      <c r="AU52" s="850"/>
      <c r="AV52" s="850"/>
      <c r="AW52" s="850"/>
      <c r="AX52" s="850"/>
      <c r="AY52" s="850"/>
      <c r="AZ52" s="850"/>
      <c r="BA52" s="850"/>
      <c r="BB52" s="850"/>
      <c r="BC52" s="850"/>
      <c r="BD52" s="850"/>
      <c r="BE52" s="850"/>
      <c r="BF52" s="850"/>
      <c r="BG52" s="850"/>
      <c r="BH52" s="850"/>
      <c r="BI52" s="850"/>
      <c r="BJ52" s="850"/>
      <c r="BK52" s="850"/>
      <c r="BL52" s="850"/>
      <c r="BM52" s="851"/>
      <c r="BN52" s="535" t="s">
        <v>55</v>
      </c>
      <c r="BO52" s="536"/>
      <c r="BP52" s="537"/>
      <c r="BQ52" s="149"/>
    </row>
    <row r="53" spans="1:85" x14ac:dyDescent="0.15">
      <c r="B53" s="461"/>
      <c r="C53" s="950"/>
      <c r="D53" s="463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S53" s="149"/>
      <c r="T53" s="602"/>
      <c r="U53" s="958"/>
      <c r="V53" s="958"/>
      <c r="W53" s="958"/>
      <c r="X53" s="958"/>
      <c r="Y53" s="958"/>
      <c r="Z53" s="958"/>
      <c r="AA53" s="958"/>
      <c r="AB53" s="958"/>
      <c r="AC53" s="958"/>
      <c r="AD53" s="958"/>
      <c r="AE53" s="958"/>
      <c r="AF53" s="958"/>
      <c r="AG53" s="958"/>
      <c r="AH53" s="958"/>
      <c r="AI53" s="958"/>
      <c r="AJ53" s="958"/>
      <c r="AK53" s="958"/>
      <c r="AL53" s="958"/>
      <c r="AM53" s="604"/>
      <c r="AN53" s="611"/>
      <c r="AO53" s="959"/>
      <c r="AP53" s="613"/>
      <c r="AQ53" s="149"/>
      <c r="AS53" s="149"/>
      <c r="AT53" s="852"/>
      <c r="AU53" s="960"/>
      <c r="AV53" s="960"/>
      <c r="AW53" s="960"/>
      <c r="AX53" s="960"/>
      <c r="AY53" s="960"/>
      <c r="AZ53" s="960"/>
      <c r="BA53" s="960"/>
      <c r="BB53" s="960"/>
      <c r="BC53" s="960"/>
      <c r="BD53" s="960"/>
      <c r="BE53" s="960"/>
      <c r="BF53" s="960"/>
      <c r="BG53" s="960"/>
      <c r="BH53" s="960"/>
      <c r="BI53" s="960"/>
      <c r="BJ53" s="960"/>
      <c r="BK53" s="960"/>
      <c r="BL53" s="960"/>
      <c r="BM53" s="854"/>
      <c r="BN53" s="538"/>
      <c r="BO53" s="912"/>
      <c r="BP53" s="540"/>
      <c r="BQ53" s="149"/>
    </row>
    <row r="54" spans="1:85" x14ac:dyDescent="0.15">
      <c r="B54" s="464"/>
      <c r="C54" s="465"/>
      <c r="D54" s="466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S54" s="149"/>
      <c r="T54" s="605"/>
      <c r="U54" s="606"/>
      <c r="V54" s="606"/>
      <c r="W54" s="606"/>
      <c r="X54" s="606"/>
      <c r="Y54" s="606"/>
      <c r="Z54" s="606"/>
      <c r="AA54" s="606"/>
      <c r="AB54" s="606"/>
      <c r="AC54" s="606"/>
      <c r="AD54" s="606"/>
      <c r="AE54" s="606"/>
      <c r="AF54" s="606"/>
      <c r="AG54" s="606"/>
      <c r="AH54" s="606"/>
      <c r="AI54" s="606"/>
      <c r="AJ54" s="606"/>
      <c r="AK54" s="606"/>
      <c r="AL54" s="606"/>
      <c r="AM54" s="607"/>
      <c r="AN54" s="614"/>
      <c r="AO54" s="615"/>
      <c r="AP54" s="616"/>
      <c r="AQ54" s="149"/>
      <c r="AS54" s="149"/>
      <c r="AT54" s="855"/>
      <c r="AU54" s="856"/>
      <c r="AV54" s="856"/>
      <c r="AW54" s="856"/>
      <c r="AX54" s="856"/>
      <c r="AY54" s="856"/>
      <c r="AZ54" s="856"/>
      <c r="BA54" s="856"/>
      <c r="BB54" s="856"/>
      <c r="BC54" s="856"/>
      <c r="BD54" s="856"/>
      <c r="BE54" s="856"/>
      <c r="BF54" s="856"/>
      <c r="BG54" s="856"/>
      <c r="BH54" s="856"/>
      <c r="BI54" s="856"/>
      <c r="BJ54" s="856"/>
      <c r="BK54" s="856"/>
      <c r="BL54" s="856"/>
      <c r="BM54" s="857"/>
      <c r="BN54" s="541"/>
      <c r="BO54" s="542"/>
      <c r="BP54" s="543"/>
      <c r="BQ54" s="149"/>
    </row>
    <row r="55" spans="1:85" x14ac:dyDescent="0.15">
      <c r="B55" s="458" t="s">
        <v>76</v>
      </c>
      <c r="C55" s="459"/>
      <c r="D55" s="460"/>
      <c r="E55" s="524" t="s">
        <v>77</v>
      </c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S55" s="149"/>
      <c r="T55" s="526" t="str">
        <f>IF(T44="積算",T34-T52,"")</f>
        <v/>
      </c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8"/>
      <c r="AN55" s="535" t="s">
        <v>55</v>
      </c>
      <c r="AO55" s="536"/>
      <c r="AP55" s="537"/>
      <c r="AQ55" s="149"/>
      <c r="AS55" s="149"/>
      <c r="AT55" s="526" t="str">
        <f>IF(T44="積算",T34-AT52,"")</f>
        <v/>
      </c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  <c r="BI55" s="527"/>
      <c r="BJ55" s="527"/>
      <c r="BK55" s="527"/>
      <c r="BL55" s="527"/>
      <c r="BM55" s="528"/>
      <c r="BN55" s="535" t="s">
        <v>55</v>
      </c>
      <c r="BO55" s="536"/>
      <c r="BP55" s="537"/>
      <c r="BQ55" s="149"/>
    </row>
    <row r="56" spans="1:85" x14ac:dyDescent="0.15">
      <c r="B56" s="461"/>
      <c r="C56" s="950"/>
      <c r="D56" s="463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S56" s="149"/>
      <c r="T56" s="529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531"/>
      <c r="AN56" s="538"/>
      <c r="AO56" s="912"/>
      <c r="AP56" s="540"/>
      <c r="AQ56" s="149"/>
      <c r="AS56" s="149"/>
      <c r="AT56" s="529"/>
      <c r="AU56" s="951"/>
      <c r="AV56" s="951"/>
      <c r="AW56" s="951"/>
      <c r="AX56" s="951"/>
      <c r="AY56" s="951"/>
      <c r="AZ56" s="951"/>
      <c r="BA56" s="951"/>
      <c r="BB56" s="951"/>
      <c r="BC56" s="951"/>
      <c r="BD56" s="951"/>
      <c r="BE56" s="951"/>
      <c r="BF56" s="951"/>
      <c r="BG56" s="951"/>
      <c r="BH56" s="951"/>
      <c r="BI56" s="951"/>
      <c r="BJ56" s="951"/>
      <c r="BK56" s="951"/>
      <c r="BL56" s="951"/>
      <c r="BM56" s="531"/>
      <c r="BN56" s="538"/>
      <c r="BO56" s="912"/>
      <c r="BP56" s="540"/>
      <c r="BQ56" s="149"/>
    </row>
    <row r="57" spans="1:85" x14ac:dyDescent="0.15">
      <c r="B57" s="464"/>
      <c r="C57" s="465"/>
      <c r="D57" s="466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S57" s="149"/>
      <c r="T57" s="532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4"/>
      <c r="AN57" s="541"/>
      <c r="AO57" s="542"/>
      <c r="AP57" s="543"/>
      <c r="AQ57" s="149"/>
      <c r="AS57" s="149"/>
      <c r="AT57" s="532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4"/>
      <c r="BN57" s="541"/>
      <c r="BO57" s="542"/>
      <c r="BP57" s="543"/>
      <c r="BQ57" s="149"/>
    </row>
    <row r="58" spans="1:85" ht="13.5" customHeight="1" x14ac:dyDescent="0.15">
      <c r="B58" s="458" t="s">
        <v>78</v>
      </c>
      <c r="C58" s="459"/>
      <c r="D58" s="460"/>
      <c r="E58" s="505" t="s">
        <v>79</v>
      </c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S58" s="149"/>
      <c r="T58" s="886"/>
      <c r="U58" s="887"/>
      <c r="V58" s="887"/>
      <c r="W58" s="887"/>
      <c r="X58" s="887"/>
      <c r="Y58" s="887"/>
      <c r="Z58" s="887"/>
      <c r="AA58" s="887"/>
      <c r="AB58" s="887"/>
      <c r="AC58" s="887"/>
      <c r="AD58" s="887"/>
      <c r="AE58" s="887"/>
      <c r="AF58" s="887"/>
      <c r="AG58" s="887"/>
      <c r="AH58" s="887"/>
      <c r="AI58" s="887"/>
      <c r="AJ58" s="887"/>
      <c r="AK58" s="887"/>
      <c r="AL58" s="887"/>
      <c r="AM58" s="888"/>
      <c r="AN58" s="584" t="s">
        <v>55</v>
      </c>
      <c r="AO58" s="585"/>
      <c r="AP58" s="586"/>
      <c r="AQ58" s="149"/>
      <c r="AS58" s="149"/>
      <c r="AT58" s="886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87"/>
      <c r="BL58" s="887"/>
      <c r="BM58" s="888"/>
      <c r="BN58" s="584" t="s">
        <v>55</v>
      </c>
      <c r="BO58" s="585"/>
      <c r="BP58" s="586"/>
      <c r="BQ58" s="149"/>
      <c r="BR58" s="912"/>
    </row>
    <row r="59" spans="1:85" ht="13.5" customHeight="1" x14ac:dyDescent="0.15">
      <c r="B59" s="461"/>
      <c r="C59" s="950"/>
      <c r="D59" s="46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S59" s="149"/>
      <c r="T59" s="877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3"/>
      <c r="AK59" s="953"/>
      <c r="AL59" s="953"/>
      <c r="AM59" s="879"/>
      <c r="AN59" s="565"/>
      <c r="AO59" s="566"/>
      <c r="AP59" s="567"/>
      <c r="AQ59" s="149"/>
      <c r="AS59" s="149"/>
      <c r="AT59" s="877"/>
      <c r="AU59" s="953"/>
      <c r="AV59" s="953"/>
      <c r="AW59" s="953"/>
      <c r="AX59" s="953"/>
      <c r="AY59" s="953"/>
      <c r="AZ59" s="953"/>
      <c r="BA59" s="953"/>
      <c r="BB59" s="953"/>
      <c r="BC59" s="953"/>
      <c r="BD59" s="953"/>
      <c r="BE59" s="953"/>
      <c r="BF59" s="953"/>
      <c r="BG59" s="953"/>
      <c r="BH59" s="953"/>
      <c r="BI59" s="953"/>
      <c r="BJ59" s="953"/>
      <c r="BK59" s="953"/>
      <c r="BL59" s="953"/>
      <c r="BM59" s="879"/>
      <c r="BN59" s="565"/>
      <c r="BO59" s="566"/>
      <c r="BP59" s="567"/>
      <c r="BQ59" s="149"/>
      <c r="BR59" s="912"/>
    </row>
    <row r="60" spans="1:85" ht="13.5" customHeight="1" x14ac:dyDescent="0.15">
      <c r="B60" s="464"/>
      <c r="C60" s="465"/>
      <c r="D60" s="466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S60" s="149"/>
      <c r="T60" s="889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1"/>
      <c r="AN60" s="565"/>
      <c r="AO60" s="566"/>
      <c r="AP60" s="567"/>
      <c r="AQ60" s="149"/>
      <c r="AS60" s="149"/>
      <c r="AT60" s="889"/>
      <c r="AU60" s="890"/>
      <c r="AV60" s="890"/>
      <c r="AW60" s="890"/>
      <c r="AX60" s="890"/>
      <c r="AY60" s="890"/>
      <c r="AZ60" s="890"/>
      <c r="BA60" s="890"/>
      <c r="BB60" s="890"/>
      <c r="BC60" s="890"/>
      <c r="BD60" s="890"/>
      <c r="BE60" s="890"/>
      <c r="BF60" s="890"/>
      <c r="BG60" s="890"/>
      <c r="BH60" s="890"/>
      <c r="BI60" s="890"/>
      <c r="BJ60" s="890"/>
      <c r="BK60" s="890"/>
      <c r="BL60" s="890"/>
      <c r="BM60" s="891"/>
      <c r="BN60" s="565"/>
      <c r="BO60" s="566"/>
      <c r="BP60" s="567"/>
      <c r="BQ60" s="149"/>
      <c r="BR60" s="912"/>
    </row>
    <row r="61" spans="1:85" ht="13.5" customHeight="1" x14ac:dyDescent="0.15">
      <c r="B61" s="544" t="s">
        <v>80</v>
      </c>
      <c r="C61" s="545"/>
      <c r="D61" s="546"/>
      <c r="E61" s="505" t="s">
        <v>81</v>
      </c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S61" s="149"/>
      <c r="T61" s="526" t="str">
        <f>IF(T44="積算",T55+T58,"")</f>
        <v/>
      </c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8"/>
      <c r="AN61" s="722" t="s">
        <v>55</v>
      </c>
      <c r="AO61" s="723"/>
      <c r="AP61" s="724"/>
      <c r="AQ61" s="150"/>
      <c r="AR61" s="92"/>
      <c r="AS61" s="150"/>
      <c r="AT61" s="526" t="str">
        <f>IF(T44="積算",AT55+AT58,"")</f>
        <v/>
      </c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528"/>
      <c r="BN61" s="584" t="s">
        <v>55</v>
      </c>
      <c r="BO61" s="585"/>
      <c r="BP61" s="586"/>
      <c r="BQ61" s="149"/>
      <c r="BR61" s="931" t="str">
        <f>IF($AT$61&gt;=$AT$55,"","※1")</f>
        <v/>
      </c>
      <c r="BS61" s="952" t="str">
        <f>IF(BR61="※1","残価設定がないリース契約であることが確認できません。","")</f>
        <v/>
      </c>
      <c r="BT61" s="952"/>
      <c r="BU61" s="952"/>
      <c r="BV61" s="952"/>
      <c r="BW61" s="952"/>
      <c r="BX61" s="952"/>
      <c r="BY61" s="952"/>
      <c r="BZ61" s="952"/>
      <c r="CA61" s="952"/>
      <c r="CB61" s="952"/>
      <c r="CC61" s="952"/>
      <c r="CD61" s="952"/>
    </row>
    <row r="62" spans="1:85" ht="13.5" customHeight="1" x14ac:dyDescent="0.15">
      <c r="B62" s="547"/>
      <c r="C62" s="548"/>
      <c r="D62" s="549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S62" s="149"/>
      <c r="T62" s="529"/>
      <c r="U62" s="951"/>
      <c r="V62" s="951"/>
      <c r="W62" s="951"/>
      <c r="X62" s="951"/>
      <c r="Y62" s="951"/>
      <c r="Z62" s="951"/>
      <c r="AA62" s="951"/>
      <c r="AB62" s="951"/>
      <c r="AC62" s="951"/>
      <c r="AD62" s="951"/>
      <c r="AE62" s="951"/>
      <c r="AF62" s="951"/>
      <c r="AG62" s="951"/>
      <c r="AH62" s="951"/>
      <c r="AI62" s="951"/>
      <c r="AJ62" s="951"/>
      <c r="AK62" s="951"/>
      <c r="AL62" s="951"/>
      <c r="AM62" s="531"/>
      <c r="AN62" s="402"/>
      <c r="AO62" s="403"/>
      <c r="AP62" s="404"/>
      <c r="AQ62" s="150"/>
      <c r="AR62" s="92"/>
      <c r="AS62" s="150"/>
      <c r="AT62" s="529"/>
      <c r="AU62" s="951"/>
      <c r="AV62" s="951"/>
      <c r="AW62" s="951"/>
      <c r="AX62" s="951"/>
      <c r="AY62" s="951"/>
      <c r="AZ62" s="951"/>
      <c r="BA62" s="951"/>
      <c r="BB62" s="951"/>
      <c r="BC62" s="951"/>
      <c r="BD62" s="951"/>
      <c r="BE62" s="951"/>
      <c r="BF62" s="951"/>
      <c r="BG62" s="951"/>
      <c r="BH62" s="951"/>
      <c r="BI62" s="951"/>
      <c r="BJ62" s="951"/>
      <c r="BK62" s="951"/>
      <c r="BL62" s="951"/>
      <c r="BM62" s="531"/>
      <c r="BN62" s="565"/>
      <c r="BO62" s="566"/>
      <c r="BP62" s="567"/>
      <c r="BQ62" s="149"/>
      <c r="BR62" s="931"/>
      <c r="BS62" s="952"/>
      <c r="BT62" s="952"/>
      <c r="BU62" s="952"/>
      <c r="BV62" s="952"/>
      <c r="BW62" s="952"/>
      <c r="BX62" s="952"/>
      <c r="BY62" s="952"/>
      <c r="BZ62" s="952"/>
      <c r="CA62" s="952"/>
      <c r="CB62" s="952"/>
      <c r="CC62" s="952"/>
      <c r="CD62" s="952"/>
    </row>
    <row r="63" spans="1:85" ht="13.5" customHeight="1" x14ac:dyDescent="0.15">
      <c r="B63" s="550"/>
      <c r="C63" s="551"/>
      <c r="D63" s="552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S63" s="149"/>
      <c r="T63" s="660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2"/>
      <c r="AN63" s="402"/>
      <c r="AO63" s="403"/>
      <c r="AP63" s="404"/>
      <c r="AQ63" s="150"/>
      <c r="AR63" s="92"/>
      <c r="AS63" s="150"/>
      <c r="AT63" s="660"/>
      <c r="AU63" s="661"/>
      <c r="AV63" s="661"/>
      <c r="AW63" s="661"/>
      <c r="AX63" s="661"/>
      <c r="AY63" s="661"/>
      <c r="AZ63" s="661"/>
      <c r="BA63" s="66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661"/>
      <c r="BM63" s="662"/>
      <c r="BN63" s="565"/>
      <c r="BO63" s="566"/>
      <c r="BP63" s="567"/>
      <c r="BQ63" s="149"/>
      <c r="BR63" s="931"/>
      <c r="BS63" s="952"/>
      <c r="BT63" s="952"/>
      <c r="BU63" s="952"/>
      <c r="BV63" s="952"/>
      <c r="BW63" s="952"/>
      <c r="BX63" s="952"/>
      <c r="BY63" s="952"/>
      <c r="BZ63" s="952"/>
      <c r="CA63" s="952"/>
      <c r="CB63" s="952"/>
      <c r="CC63" s="952"/>
      <c r="CD63" s="952"/>
    </row>
    <row r="64" spans="1:85" customFormat="1" ht="13.5" customHeight="1" x14ac:dyDescent="0.15">
      <c r="A64" s="30"/>
      <c r="B64" s="725"/>
      <c r="C64" s="725"/>
      <c r="D64" s="725"/>
      <c r="E64" s="726" t="s">
        <v>122</v>
      </c>
      <c r="F64" s="727"/>
      <c r="G64" s="728"/>
      <c r="H64" s="428" t="s">
        <v>131</v>
      </c>
      <c r="I64" s="429"/>
      <c r="J64" s="429"/>
      <c r="K64" s="429"/>
      <c r="L64" s="429"/>
      <c r="M64" s="429"/>
      <c r="N64" s="429"/>
      <c r="O64" s="429"/>
      <c r="P64" s="429"/>
      <c r="Q64" s="430"/>
      <c r="R64" s="30"/>
      <c r="S64" s="79"/>
      <c r="T64" s="901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3"/>
      <c r="AN64" s="402" t="s">
        <v>55</v>
      </c>
      <c r="AO64" s="403"/>
      <c r="AP64" s="404"/>
      <c r="AQ64" s="80"/>
      <c r="AR64" s="92"/>
      <c r="AS64" s="80"/>
      <c r="AT64" s="901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  <c r="BE64" s="902"/>
      <c r="BF64" s="902"/>
      <c r="BG64" s="902"/>
      <c r="BH64" s="902"/>
      <c r="BI64" s="902"/>
      <c r="BJ64" s="902"/>
      <c r="BK64" s="902"/>
      <c r="BL64" s="902"/>
      <c r="BM64" s="903"/>
      <c r="BN64" s="411" t="s">
        <v>55</v>
      </c>
      <c r="BO64" s="412"/>
      <c r="BP64" s="413"/>
      <c r="BQ64" s="79"/>
      <c r="BR64" s="417" t="str">
        <f>IF($T$44="積算",IF(AT64+AT67=0,"",IF(AT64&amp;AT67="","",IF(AT64="","※3",IF(AT64+AT67*(BG25-1)=AT61,"","※3")))),"")</f>
        <v/>
      </c>
      <c r="BS64" s="911" t="str">
        <f>IF(BR64="※3","初回リース契約期間のリース料金支払額合計額と一致しません。","")</f>
        <v/>
      </c>
      <c r="BT64" s="911"/>
      <c r="BU64" s="911"/>
      <c r="BV64" s="911"/>
      <c r="BW64" s="911"/>
      <c r="BX64" s="911"/>
      <c r="BY64" s="911"/>
      <c r="BZ64" s="911"/>
      <c r="CA64" s="911"/>
      <c r="CB64" s="911"/>
      <c r="CC64" s="911"/>
      <c r="CD64" s="911"/>
      <c r="CE64" s="164"/>
      <c r="CF64" s="164"/>
      <c r="CG64" s="164"/>
    </row>
    <row r="65" spans="1:85" customFormat="1" ht="13.5" customHeight="1" x14ac:dyDescent="0.15">
      <c r="A65" s="30"/>
      <c r="B65" s="725"/>
      <c r="C65" s="725"/>
      <c r="D65" s="725"/>
      <c r="E65" s="729"/>
      <c r="F65" s="730"/>
      <c r="G65" s="731"/>
      <c r="H65" s="431"/>
      <c r="I65" s="432"/>
      <c r="J65" s="432"/>
      <c r="K65" s="432"/>
      <c r="L65" s="432"/>
      <c r="M65" s="432"/>
      <c r="N65" s="432"/>
      <c r="O65" s="432"/>
      <c r="P65" s="432"/>
      <c r="Q65" s="433"/>
      <c r="R65" s="30"/>
      <c r="S65" s="79"/>
      <c r="T65" s="852"/>
      <c r="U65" s="853"/>
      <c r="V65" s="853"/>
      <c r="W65" s="853"/>
      <c r="X65" s="853"/>
      <c r="Y65" s="853"/>
      <c r="Z65" s="853"/>
      <c r="AA65" s="853"/>
      <c r="AB65" s="853"/>
      <c r="AC65" s="853"/>
      <c r="AD65" s="853"/>
      <c r="AE65" s="853"/>
      <c r="AF65" s="853"/>
      <c r="AG65" s="853"/>
      <c r="AH65" s="853"/>
      <c r="AI65" s="853"/>
      <c r="AJ65" s="853"/>
      <c r="AK65" s="853"/>
      <c r="AL65" s="853"/>
      <c r="AM65" s="854"/>
      <c r="AN65" s="402"/>
      <c r="AO65" s="403"/>
      <c r="AP65" s="404"/>
      <c r="AQ65" s="80"/>
      <c r="AR65" s="92"/>
      <c r="AS65" s="80"/>
      <c r="AT65" s="852"/>
      <c r="AU65" s="853"/>
      <c r="AV65" s="853"/>
      <c r="AW65" s="853"/>
      <c r="AX65" s="853"/>
      <c r="AY65" s="853"/>
      <c r="AZ65" s="853"/>
      <c r="BA65" s="853"/>
      <c r="BB65" s="853"/>
      <c r="BC65" s="853"/>
      <c r="BD65" s="853"/>
      <c r="BE65" s="853"/>
      <c r="BF65" s="853"/>
      <c r="BG65" s="853"/>
      <c r="BH65" s="853"/>
      <c r="BI65" s="853"/>
      <c r="BJ65" s="853"/>
      <c r="BK65" s="853"/>
      <c r="BL65" s="853"/>
      <c r="BM65" s="854"/>
      <c r="BN65" s="411"/>
      <c r="BO65" s="412"/>
      <c r="BP65" s="413"/>
      <c r="BQ65" s="79"/>
      <c r="BR65" s="417"/>
      <c r="BS65" s="911"/>
      <c r="BT65" s="911"/>
      <c r="BU65" s="911"/>
      <c r="BV65" s="911"/>
      <c r="BW65" s="911"/>
      <c r="BX65" s="911"/>
      <c r="BY65" s="911"/>
      <c r="BZ65" s="911"/>
      <c r="CA65" s="911"/>
      <c r="CB65" s="911"/>
      <c r="CC65" s="911"/>
      <c r="CD65" s="911"/>
      <c r="CE65" s="164"/>
      <c r="CF65" s="164"/>
      <c r="CG65" s="164"/>
    </row>
    <row r="66" spans="1:85" customFormat="1" ht="13.5" customHeight="1" x14ac:dyDescent="0.15">
      <c r="A66" s="30"/>
      <c r="B66" s="725"/>
      <c r="C66" s="725"/>
      <c r="D66" s="725"/>
      <c r="E66" s="732"/>
      <c r="F66" s="733"/>
      <c r="G66" s="734"/>
      <c r="H66" s="434"/>
      <c r="I66" s="435"/>
      <c r="J66" s="435"/>
      <c r="K66" s="435"/>
      <c r="L66" s="435"/>
      <c r="M66" s="435"/>
      <c r="N66" s="435"/>
      <c r="O66" s="435"/>
      <c r="P66" s="435"/>
      <c r="Q66" s="436"/>
      <c r="R66" s="30"/>
      <c r="S66" s="79"/>
      <c r="T66" s="904"/>
      <c r="U66" s="905"/>
      <c r="V66" s="905"/>
      <c r="W66" s="905"/>
      <c r="X66" s="905"/>
      <c r="Y66" s="905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6"/>
      <c r="AN66" s="402"/>
      <c r="AO66" s="403"/>
      <c r="AP66" s="404"/>
      <c r="AQ66" s="80"/>
      <c r="AR66" s="92"/>
      <c r="AS66" s="80"/>
      <c r="AT66" s="852"/>
      <c r="AU66" s="853"/>
      <c r="AV66" s="853"/>
      <c r="AW66" s="853"/>
      <c r="AX66" s="853"/>
      <c r="AY66" s="853"/>
      <c r="AZ66" s="853"/>
      <c r="BA66" s="853"/>
      <c r="BB66" s="853"/>
      <c r="BC66" s="853"/>
      <c r="BD66" s="853"/>
      <c r="BE66" s="853"/>
      <c r="BF66" s="853"/>
      <c r="BG66" s="853"/>
      <c r="BH66" s="853"/>
      <c r="BI66" s="853"/>
      <c r="BJ66" s="853"/>
      <c r="BK66" s="853"/>
      <c r="BL66" s="853"/>
      <c r="BM66" s="854"/>
      <c r="BN66" s="411"/>
      <c r="BO66" s="412"/>
      <c r="BP66" s="413"/>
      <c r="BQ66" s="79"/>
      <c r="BR66" s="417"/>
      <c r="BS66" s="911"/>
      <c r="BT66" s="911"/>
      <c r="BU66" s="911"/>
      <c r="BV66" s="911"/>
      <c r="BW66" s="911"/>
      <c r="BX66" s="911"/>
      <c r="BY66" s="911"/>
      <c r="BZ66" s="911"/>
      <c r="CA66" s="911"/>
      <c r="CB66" s="911"/>
      <c r="CC66" s="911"/>
      <c r="CD66" s="911"/>
      <c r="CE66" s="164"/>
      <c r="CF66" s="164"/>
      <c r="CG66" s="164"/>
    </row>
    <row r="67" spans="1:85" customFormat="1" ht="13.5" customHeight="1" x14ac:dyDescent="0.15">
      <c r="A67" s="30"/>
      <c r="B67" s="725"/>
      <c r="C67" s="725"/>
      <c r="D67" s="725"/>
      <c r="E67" s="726" t="s">
        <v>123</v>
      </c>
      <c r="F67" s="727"/>
      <c r="G67" s="728"/>
      <c r="H67" s="428" t="s">
        <v>135</v>
      </c>
      <c r="I67" s="429"/>
      <c r="J67" s="429"/>
      <c r="K67" s="429"/>
      <c r="L67" s="429"/>
      <c r="M67" s="429"/>
      <c r="N67" s="429"/>
      <c r="O67" s="429"/>
      <c r="P67" s="429"/>
      <c r="Q67" s="430"/>
      <c r="R67" s="30"/>
      <c r="S67" s="79"/>
      <c r="T67" s="901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3"/>
      <c r="AN67" s="399" t="s">
        <v>55</v>
      </c>
      <c r="AO67" s="400"/>
      <c r="AP67" s="401"/>
      <c r="AQ67" s="80"/>
      <c r="AR67" s="92"/>
      <c r="AS67" s="80"/>
      <c r="AT67" s="901"/>
      <c r="AU67" s="902"/>
      <c r="AV67" s="902"/>
      <c r="AW67" s="902"/>
      <c r="AX67" s="902"/>
      <c r="AY67" s="902"/>
      <c r="AZ67" s="902"/>
      <c r="BA67" s="902"/>
      <c r="BB67" s="902"/>
      <c r="BC67" s="902"/>
      <c r="BD67" s="902"/>
      <c r="BE67" s="902"/>
      <c r="BF67" s="902"/>
      <c r="BG67" s="902"/>
      <c r="BH67" s="902"/>
      <c r="BI67" s="902"/>
      <c r="BJ67" s="902"/>
      <c r="BK67" s="902"/>
      <c r="BL67" s="902"/>
      <c r="BM67" s="903"/>
      <c r="BN67" s="408" t="s">
        <v>55</v>
      </c>
      <c r="BO67" s="409"/>
      <c r="BP67" s="410"/>
      <c r="BQ67" s="79"/>
      <c r="BR67" s="417" t="str">
        <f>IF($T$44="積算",IF(T64+T67=0,"",IF(T64&amp;T67="","",IF(T64="","※3",IF(T64+T67*(BG25-1)=T61,"","※3")))),"")</f>
        <v/>
      </c>
      <c r="BS67" s="911" t="str">
        <f>IF(BR67="※3","初回リース契約期間のリース料金支払額合計額と一致しません。","")</f>
        <v/>
      </c>
      <c r="BT67" s="911"/>
      <c r="BU67" s="911"/>
      <c r="BV67" s="911"/>
      <c r="BW67" s="911"/>
      <c r="BX67" s="911"/>
      <c r="BY67" s="911"/>
      <c r="BZ67" s="911"/>
      <c r="CA67" s="911"/>
      <c r="CB67" s="911"/>
      <c r="CC67" s="911"/>
      <c r="CD67" s="911"/>
    </row>
    <row r="68" spans="1:85" customFormat="1" ht="13.5" customHeight="1" x14ac:dyDescent="0.15">
      <c r="A68" s="30"/>
      <c r="B68" s="725"/>
      <c r="C68" s="725"/>
      <c r="D68" s="725"/>
      <c r="E68" s="729"/>
      <c r="F68" s="730"/>
      <c r="G68" s="731"/>
      <c r="H68" s="431"/>
      <c r="I68" s="647"/>
      <c r="J68" s="647"/>
      <c r="K68" s="647"/>
      <c r="L68" s="647"/>
      <c r="M68" s="647"/>
      <c r="N68" s="647"/>
      <c r="O68" s="647"/>
      <c r="P68" s="647"/>
      <c r="Q68" s="433"/>
      <c r="R68" s="30"/>
      <c r="S68" s="79"/>
      <c r="T68" s="852"/>
      <c r="U68" s="853"/>
      <c r="V68" s="853"/>
      <c r="W68" s="853"/>
      <c r="X68" s="853"/>
      <c r="Y68" s="853"/>
      <c r="Z68" s="853"/>
      <c r="AA68" s="853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4"/>
      <c r="AN68" s="402"/>
      <c r="AO68" s="403"/>
      <c r="AP68" s="404"/>
      <c r="AQ68" s="80"/>
      <c r="AR68" s="92"/>
      <c r="AS68" s="80"/>
      <c r="AT68" s="852"/>
      <c r="AU68" s="853"/>
      <c r="AV68" s="853"/>
      <c r="AW68" s="853"/>
      <c r="AX68" s="853"/>
      <c r="AY68" s="853"/>
      <c r="AZ68" s="853"/>
      <c r="BA68" s="853"/>
      <c r="BB68" s="853"/>
      <c r="BC68" s="853"/>
      <c r="BD68" s="853"/>
      <c r="BE68" s="853"/>
      <c r="BF68" s="853"/>
      <c r="BG68" s="853"/>
      <c r="BH68" s="853"/>
      <c r="BI68" s="853"/>
      <c r="BJ68" s="853"/>
      <c r="BK68" s="853"/>
      <c r="BL68" s="853"/>
      <c r="BM68" s="854"/>
      <c r="BN68" s="411"/>
      <c r="BO68" s="412"/>
      <c r="BP68" s="413"/>
      <c r="BQ68" s="79"/>
      <c r="BR68" s="417"/>
      <c r="BS68" s="911"/>
      <c r="BT68" s="911"/>
      <c r="BU68" s="911"/>
      <c r="BV68" s="911"/>
      <c r="BW68" s="911"/>
      <c r="BX68" s="911"/>
      <c r="BY68" s="911"/>
      <c r="BZ68" s="911"/>
      <c r="CA68" s="911"/>
      <c r="CB68" s="911"/>
      <c r="CC68" s="911"/>
      <c r="CD68" s="911"/>
    </row>
    <row r="69" spans="1:85" customFormat="1" ht="13.5" customHeight="1" x14ac:dyDescent="0.15">
      <c r="A69" s="30"/>
      <c r="B69" s="725"/>
      <c r="C69" s="725"/>
      <c r="D69" s="725"/>
      <c r="E69" s="732"/>
      <c r="F69" s="733"/>
      <c r="G69" s="734"/>
      <c r="H69" s="434"/>
      <c r="I69" s="435"/>
      <c r="J69" s="435"/>
      <c r="K69" s="435"/>
      <c r="L69" s="435"/>
      <c r="M69" s="435"/>
      <c r="N69" s="435"/>
      <c r="O69" s="435"/>
      <c r="P69" s="435"/>
      <c r="Q69" s="436"/>
      <c r="R69" s="30"/>
      <c r="S69" s="79"/>
      <c r="T69" s="855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7"/>
      <c r="AN69" s="405"/>
      <c r="AO69" s="406"/>
      <c r="AP69" s="407"/>
      <c r="AQ69" s="80"/>
      <c r="AR69" s="92"/>
      <c r="AS69" s="80"/>
      <c r="AT69" s="855"/>
      <c r="AU69" s="856"/>
      <c r="AV69" s="856"/>
      <c r="AW69" s="856"/>
      <c r="AX69" s="856"/>
      <c r="AY69" s="856"/>
      <c r="AZ69" s="856"/>
      <c r="BA69" s="856"/>
      <c r="BB69" s="856"/>
      <c r="BC69" s="856"/>
      <c r="BD69" s="856"/>
      <c r="BE69" s="856"/>
      <c r="BF69" s="856"/>
      <c r="BG69" s="856"/>
      <c r="BH69" s="856"/>
      <c r="BI69" s="856"/>
      <c r="BJ69" s="856"/>
      <c r="BK69" s="856"/>
      <c r="BL69" s="856"/>
      <c r="BM69" s="857"/>
      <c r="BN69" s="414"/>
      <c r="BO69" s="415"/>
      <c r="BP69" s="416"/>
      <c r="BQ69" s="79"/>
      <c r="BR69" s="417"/>
      <c r="BS69" s="911"/>
      <c r="BT69" s="911"/>
      <c r="BU69" s="911"/>
      <c r="BV69" s="911"/>
      <c r="BW69" s="911"/>
      <c r="BX69" s="911"/>
      <c r="BY69" s="911"/>
      <c r="BZ69" s="911"/>
      <c r="CA69" s="911"/>
      <c r="CB69" s="911"/>
      <c r="CC69" s="911"/>
      <c r="CD69" s="911"/>
    </row>
    <row r="70" spans="1:85" x14ac:dyDescent="0.15">
      <c r="B70" s="544" t="s">
        <v>82</v>
      </c>
      <c r="C70" s="545"/>
      <c r="D70" s="546"/>
      <c r="E70" s="505" t="s">
        <v>83</v>
      </c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S70" s="149"/>
      <c r="T70" s="883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  <c r="AI70" s="884"/>
      <c r="AJ70" s="884"/>
      <c r="AK70" s="884"/>
      <c r="AL70" s="884"/>
      <c r="AM70" s="885"/>
      <c r="AN70" s="565" t="s">
        <v>55</v>
      </c>
      <c r="AO70" s="566"/>
      <c r="AP70" s="567"/>
      <c r="AQ70" s="149"/>
      <c r="AS70" s="149"/>
      <c r="AT70" s="883"/>
      <c r="AU70" s="884"/>
      <c r="AV70" s="884"/>
      <c r="AW70" s="884"/>
      <c r="AX70" s="884"/>
      <c r="AY70" s="884"/>
      <c r="AZ70" s="884"/>
      <c r="BA70" s="884"/>
      <c r="BB70" s="884"/>
      <c r="BC70" s="884"/>
      <c r="BD70" s="884"/>
      <c r="BE70" s="884"/>
      <c r="BF70" s="884"/>
      <c r="BG70" s="884"/>
      <c r="BH70" s="884"/>
      <c r="BI70" s="884"/>
      <c r="BJ70" s="884"/>
      <c r="BK70" s="884"/>
      <c r="BL70" s="884"/>
      <c r="BM70" s="885"/>
      <c r="BN70" s="565" t="s">
        <v>55</v>
      </c>
      <c r="BO70" s="566"/>
      <c r="BP70" s="567"/>
      <c r="BQ70" s="149"/>
    </row>
    <row r="71" spans="1:85" ht="13.5" customHeight="1" x14ac:dyDescent="0.15">
      <c r="B71" s="547"/>
      <c r="C71" s="548"/>
      <c r="D71" s="549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S71" s="149"/>
      <c r="T71" s="877"/>
      <c r="U71" s="953"/>
      <c r="V71" s="953"/>
      <c r="W71" s="953"/>
      <c r="X71" s="953"/>
      <c r="Y71" s="953"/>
      <c r="Z71" s="953"/>
      <c r="AA71" s="953"/>
      <c r="AB71" s="953"/>
      <c r="AC71" s="953"/>
      <c r="AD71" s="953"/>
      <c r="AE71" s="953"/>
      <c r="AF71" s="953"/>
      <c r="AG71" s="953"/>
      <c r="AH71" s="953"/>
      <c r="AI71" s="953"/>
      <c r="AJ71" s="953"/>
      <c r="AK71" s="953"/>
      <c r="AL71" s="953"/>
      <c r="AM71" s="879"/>
      <c r="AN71" s="565"/>
      <c r="AO71" s="566"/>
      <c r="AP71" s="567"/>
      <c r="AQ71" s="149"/>
      <c r="AS71" s="149"/>
      <c r="AT71" s="877"/>
      <c r="AU71" s="953"/>
      <c r="AV71" s="953"/>
      <c r="AW71" s="953"/>
      <c r="AX71" s="953"/>
      <c r="AY71" s="953"/>
      <c r="AZ71" s="953"/>
      <c r="BA71" s="953"/>
      <c r="BB71" s="953"/>
      <c r="BC71" s="953"/>
      <c r="BD71" s="953"/>
      <c r="BE71" s="953"/>
      <c r="BF71" s="953"/>
      <c r="BG71" s="953"/>
      <c r="BH71" s="953"/>
      <c r="BI71" s="953"/>
      <c r="BJ71" s="953"/>
      <c r="BK71" s="953"/>
      <c r="BL71" s="953"/>
      <c r="BM71" s="879"/>
      <c r="BN71" s="565"/>
      <c r="BO71" s="566"/>
      <c r="BP71" s="567"/>
      <c r="BQ71" s="149"/>
    </row>
    <row r="72" spans="1:85" ht="13.5" customHeight="1" x14ac:dyDescent="0.15">
      <c r="B72" s="550"/>
      <c r="C72" s="551"/>
      <c r="D72" s="552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S72" s="149"/>
      <c r="T72" s="880"/>
      <c r="U72" s="881"/>
      <c r="V72" s="881"/>
      <c r="W72" s="881"/>
      <c r="X72" s="881"/>
      <c r="Y72" s="881"/>
      <c r="Z72" s="881"/>
      <c r="AA72" s="881"/>
      <c r="AB72" s="881"/>
      <c r="AC72" s="881"/>
      <c r="AD72" s="881"/>
      <c r="AE72" s="881"/>
      <c r="AF72" s="881"/>
      <c r="AG72" s="881"/>
      <c r="AH72" s="881"/>
      <c r="AI72" s="881"/>
      <c r="AJ72" s="881"/>
      <c r="AK72" s="881"/>
      <c r="AL72" s="881"/>
      <c r="AM72" s="882"/>
      <c r="AN72" s="568"/>
      <c r="AO72" s="569"/>
      <c r="AP72" s="570"/>
      <c r="AQ72" s="149"/>
      <c r="AS72" s="149"/>
      <c r="AT72" s="880"/>
      <c r="AU72" s="881"/>
      <c r="AV72" s="881"/>
      <c r="AW72" s="881"/>
      <c r="AX72" s="881"/>
      <c r="AY72" s="881"/>
      <c r="AZ72" s="881"/>
      <c r="BA72" s="881"/>
      <c r="BB72" s="881"/>
      <c r="BC72" s="881"/>
      <c r="BD72" s="881"/>
      <c r="BE72" s="881"/>
      <c r="BF72" s="881"/>
      <c r="BG72" s="881"/>
      <c r="BH72" s="881"/>
      <c r="BI72" s="881"/>
      <c r="BJ72" s="881"/>
      <c r="BK72" s="881"/>
      <c r="BL72" s="881"/>
      <c r="BM72" s="882"/>
      <c r="BN72" s="568"/>
      <c r="BO72" s="569"/>
      <c r="BP72" s="570"/>
      <c r="BQ72" s="149"/>
    </row>
    <row r="73" spans="1:85" ht="13.5" customHeight="1" x14ac:dyDescent="0.15">
      <c r="B73" s="458" t="s">
        <v>84</v>
      </c>
      <c r="C73" s="459"/>
      <c r="D73" s="460"/>
      <c r="E73" s="524" t="s">
        <v>85</v>
      </c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S73" s="149"/>
      <c r="T73" s="526" t="str">
        <f>IF(T44="積算",T61+T70,"")</f>
        <v/>
      </c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8"/>
      <c r="AN73" s="713" t="s">
        <v>55</v>
      </c>
      <c r="AO73" s="714"/>
      <c r="AP73" s="715"/>
      <c r="AQ73" s="150"/>
      <c r="AR73" s="92"/>
      <c r="AS73" s="150"/>
      <c r="AT73" s="526" t="str">
        <f>IF(T44="積算",AT61+AT70,"")</f>
        <v/>
      </c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8"/>
      <c r="BN73" s="535" t="s">
        <v>55</v>
      </c>
      <c r="BO73" s="536"/>
      <c r="BP73" s="537"/>
      <c r="BQ73" s="149"/>
      <c r="BR73" s="946" t="str">
        <f>IF($T$44="積算",IF($AT$58="","",IF($T$73-$AT$73&gt;$AT$52,"","※2")),"")</f>
        <v/>
      </c>
      <c r="BS73" s="517" t="str">
        <f>IF(BR73="※2","補助金が有る場合の「リース料金支払額総合計」から、補助金相当分の減額がされていることが確認できません。","")</f>
        <v/>
      </c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</row>
    <row r="74" spans="1:85" ht="13.5" customHeight="1" x14ac:dyDescent="0.15">
      <c r="B74" s="461"/>
      <c r="C74" s="950"/>
      <c r="D74" s="463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S74" s="149"/>
      <c r="T74" s="529"/>
      <c r="U74" s="951"/>
      <c r="V74" s="951"/>
      <c r="W74" s="951"/>
      <c r="X74" s="951"/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531"/>
      <c r="AN74" s="716"/>
      <c r="AO74" s="961"/>
      <c r="AP74" s="718"/>
      <c r="AQ74" s="150"/>
      <c r="AR74" s="92"/>
      <c r="AS74" s="150"/>
      <c r="AT74" s="529"/>
      <c r="AU74" s="951"/>
      <c r="AV74" s="951"/>
      <c r="AW74" s="951"/>
      <c r="AX74" s="951"/>
      <c r="AY74" s="951"/>
      <c r="AZ74" s="951"/>
      <c r="BA74" s="951"/>
      <c r="BB74" s="951"/>
      <c r="BC74" s="951"/>
      <c r="BD74" s="951"/>
      <c r="BE74" s="951"/>
      <c r="BF74" s="951"/>
      <c r="BG74" s="951"/>
      <c r="BH74" s="951"/>
      <c r="BI74" s="951"/>
      <c r="BJ74" s="951"/>
      <c r="BK74" s="951"/>
      <c r="BL74" s="951"/>
      <c r="BM74" s="531"/>
      <c r="BN74" s="538"/>
      <c r="BO74" s="912"/>
      <c r="BP74" s="540"/>
      <c r="BQ74" s="149"/>
      <c r="BR74" s="946"/>
      <c r="BS74" s="517"/>
      <c r="BT74" s="517"/>
      <c r="BU74" s="517"/>
      <c r="BV74" s="517"/>
      <c r="BW74" s="517"/>
      <c r="BX74" s="517"/>
      <c r="BY74" s="517"/>
      <c r="BZ74" s="517"/>
      <c r="CA74" s="517"/>
      <c r="CB74" s="517"/>
      <c r="CC74" s="517"/>
      <c r="CD74" s="517"/>
    </row>
    <row r="75" spans="1:85" ht="13.5" customHeight="1" x14ac:dyDescent="0.15">
      <c r="B75" s="464"/>
      <c r="C75" s="465"/>
      <c r="D75" s="466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S75" s="149"/>
      <c r="T75" s="532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33"/>
      <c r="AI75" s="533"/>
      <c r="AJ75" s="533"/>
      <c r="AK75" s="533"/>
      <c r="AL75" s="533"/>
      <c r="AM75" s="534"/>
      <c r="AN75" s="719"/>
      <c r="AO75" s="720"/>
      <c r="AP75" s="721"/>
      <c r="AQ75" s="150"/>
      <c r="AR75" s="92"/>
      <c r="AS75" s="150"/>
      <c r="AT75" s="532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4"/>
      <c r="BN75" s="541"/>
      <c r="BO75" s="542"/>
      <c r="BP75" s="543"/>
      <c r="BQ75" s="149"/>
      <c r="BR75" s="946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517"/>
      <c r="CD75" s="517"/>
    </row>
    <row r="76" spans="1:85" x14ac:dyDescent="0.15"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</row>
    <row r="77" spans="1:85" ht="13.5" customHeight="1" x14ac:dyDescent="0.15"/>
    <row r="78" spans="1:85" ht="13.5" customHeight="1" x14ac:dyDescent="0.15"/>
    <row r="79" spans="1:85" ht="13.5" customHeight="1" x14ac:dyDescent="0.15">
      <c r="B79" s="239" t="s">
        <v>86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1"/>
    </row>
    <row r="80" spans="1:85" ht="13.5" customHeight="1" x14ac:dyDescent="0.15">
      <c r="B80" s="242"/>
      <c r="C80" s="957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7"/>
      <c r="Y80" s="957"/>
      <c r="Z80" s="957"/>
      <c r="AA80" s="957"/>
      <c r="AB80" s="957"/>
      <c r="AC80" s="957"/>
      <c r="AD80" s="957"/>
      <c r="AE80" s="957"/>
      <c r="AF80" s="957"/>
      <c r="AG80" s="957"/>
      <c r="AH80" s="957"/>
      <c r="AI80" s="957"/>
      <c r="AJ80" s="957"/>
      <c r="AK80" s="957"/>
      <c r="AL80" s="957"/>
      <c r="AM80" s="957"/>
      <c r="AN80" s="957"/>
      <c r="AO80" s="957"/>
      <c r="AP80" s="957"/>
      <c r="AQ80" s="957"/>
      <c r="AR80" s="957"/>
      <c r="AS80" s="957"/>
      <c r="AT80" s="957"/>
      <c r="AU80" s="957"/>
      <c r="AV80" s="957"/>
      <c r="AW80" s="957"/>
      <c r="AX80" s="957"/>
      <c r="AY80" s="957"/>
      <c r="AZ80" s="957"/>
      <c r="BA80" s="957"/>
      <c r="BB80" s="957"/>
      <c r="BC80" s="957"/>
      <c r="BD80" s="957"/>
      <c r="BE80" s="957"/>
      <c r="BF80" s="957"/>
      <c r="BG80" s="957"/>
      <c r="BH80" s="957"/>
      <c r="BI80" s="957"/>
      <c r="BJ80" s="957"/>
      <c r="BK80" s="957"/>
      <c r="BL80" s="957"/>
      <c r="BM80" s="957"/>
      <c r="BN80" s="957"/>
      <c r="BO80" s="957"/>
      <c r="BP80" s="957"/>
      <c r="BQ80" s="244"/>
    </row>
    <row r="81" spans="2:69" ht="13.5" customHeight="1" x14ac:dyDescent="0.15"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</row>
    <row r="82" spans="2:69" ht="13.5" customHeight="1" x14ac:dyDescent="0.15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69" x14ac:dyDescent="0.15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S83" s="957" t="s">
        <v>72</v>
      </c>
      <c r="T83" s="957"/>
      <c r="U83" s="957"/>
      <c r="V83" s="957"/>
      <c r="W83" s="957"/>
      <c r="X83" s="957"/>
      <c r="Y83" s="957"/>
      <c r="Z83" s="957"/>
      <c r="AA83" s="957"/>
      <c r="AB83" s="957"/>
      <c r="AC83" s="957"/>
      <c r="AD83" s="957"/>
      <c r="AE83" s="957"/>
      <c r="AF83" s="957"/>
      <c r="AG83" s="957"/>
      <c r="AH83" s="957"/>
      <c r="AI83" s="957"/>
      <c r="AJ83" s="957"/>
      <c r="AK83" s="957"/>
      <c r="AL83" s="957"/>
      <c r="AM83" s="957"/>
      <c r="AN83" s="957"/>
      <c r="AO83" s="957"/>
      <c r="AP83" s="957"/>
      <c r="AQ83" s="957"/>
      <c r="AS83" s="957" t="s">
        <v>73</v>
      </c>
      <c r="AT83" s="957"/>
      <c r="AU83" s="957"/>
      <c r="AV83" s="957"/>
      <c r="AW83" s="957"/>
      <c r="AX83" s="957"/>
      <c r="AY83" s="957"/>
      <c r="AZ83" s="957"/>
      <c r="BA83" s="957"/>
      <c r="BB83" s="957"/>
      <c r="BC83" s="957"/>
      <c r="BD83" s="957"/>
      <c r="BE83" s="957"/>
      <c r="BF83" s="957"/>
      <c r="BG83" s="957"/>
      <c r="BH83" s="957"/>
      <c r="BI83" s="957"/>
      <c r="BJ83" s="957"/>
      <c r="BK83" s="957"/>
      <c r="BL83" s="957"/>
      <c r="BM83" s="957"/>
      <c r="BN83" s="957"/>
      <c r="BO83" s="957"/>
      <c r="BP83" s="957"/>
      <c r="BQ83" s="957"/>
    </row>
    <row r="84" spans="2:69" x14ac:dyDescent="0.15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  <c r="AC84" s="957"/>
      <c r="AD84" s="957"/>
      <c r="AE84" s="957"/>
      <c r="AF84" s="957"/>
      <c r="AG84" s="957"/>
      <c r="AH84" s="957"/>
      <c r="AI84" s="957"/>
      <c r="AJ84" s="957"/>
      <c r="AK84" s="957"/>
      <c r="AL84" s="957"/>
      <c r="AM84" s="957"/>
      <c r="AN84" s="957"/>
      <c r="AO84" s="957"/>
      <c r="AP84" s="957"/>
      <c r="AQ84" s="957"/>
      <c r="AS84" s="957"/>
      <c r="AT84" s="957"/>
      <c r="AU84" s="957"/>
      <c r="AV84" s="957"/>
      <c r="AW84" s="957"/>
      <c r="AX84" s="957"/>
      <c r="AY84" s="957"/>
      <c r="AZ84" s="957"/>
      <c r="BA84" s="957"/>
      <c r="BB84" s="957"/>
      <c r="BC84" s="957"/>
      <c r="BD84" s="957"/>
      <c r="BE84" s="957"/>
      <c r="BF84" s="957"/>
      <c r="BG84" s="957"/>
      <c r="BH84" s="957"/>
      <c r="BI84" s="957"/>
      <c r="BJ84" s="957"/>
      <c r="BK84" s="957"/>
      <c r="BL84" s="957"/>
      <c r="BM84" s="957"/>
      <c r="BN84" s="957"/>
      <c r="BO84" s="957"/>
      <c r="BP84" s="957"/>
      <c r="BQ84" s="957"/>
    </row>
    <row r="85" spans="2:69" ht="11.25" customHeight="1" x14ac:dyDescent="0.15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</row>
    <row r="86" spans="2:69" ht="13.5" customHeight="1" x14ac:dyDescent="0.15">
      <c r="B86" s="458" t="s">
        <v>74</v>
      </c>
      <c r="C86" s="459"/>
      <c r="D86" s="460"/>
      <c r="E86" s="525" t="s">
        <v>75</v>
      </c>
      <c r="F86" s="525"/>
      <c r="G86" s="525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S86" s="149"/>
      <c r="T86" s="599">
        <v>0</v>
      </c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1"/>
      <c r="AN86" s="608" t="s">
        <v>55</v>
      </c>
      <c r="AO86" s="609"/>
      <c r="AP86" s="610"/>
      <c r="AQ86" s="149"/>
      <c r="AS86" s="149"/>
      <c r="AT86" s="849"/>
      <c r="AU86" s="850"/>
      <c r="AV86" s="850"/>
      <c r="AW86" s="850"/>
      <c r="AX86" s="850"/>
      <c r="AY86" s="850"/>
      <c r="AZ86" s="850"/>
      <c r="BA86" s="850"/>
      <c r="BB86" s="850"/>
      <c r="BC86" s="850"/>
      <c r="BD86" s="850"/>
      <c r="BE86" s="850"/>
      <c r="BF86" s="850"/>
      <c r="BG86" s="850"/>
      <c r="BH86" s="850"/>
      <c r="BI86" s="850"/>
      <c r="BJ86" s="850"/>
      <c r="BK86" s="850"/>
      <c r="BL86" s="850"/>
      <c r="BM86" s="851"/>
      <c r="BN86" s="535" t="s">
        <v>55</v>
      </c>
      <c r="BO86" s="536"/>
      <c r="BP86" s="537"/>
      <c r="BQ86" s="149"/>
    </row>
    <row r="87" spans="2:69" ht="13.5" customHeight="1" x14ac:dyDescent="0.15">
      <c r="B87" s="461"/>
      <c r="C87" s="950"/>
      <c r="D87" s="463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S87" s="149"/>
      <c r="T87" s="602"/>
      <c r="U87" s="958"/>
      <c r="V87" s="958"/>
      <c r="W87" s="958"/>
      <c r="X87" s="958"/>
      <c r="Y87" s="958"/>
      <c r="Z87" s="958"/>
      <c r="AA87" s="958"/>
      <c r="AB87" s="958"/>
      <c r="AC87" s="958"/>
      <c r="AD87" s="958"/>
      <c r="AE87" s="958"/>
      <c r="AF87" s="958"/>
      <c r="AG87" s="958"/>
      <c r="AH87" s="958"/>
      <c r="AI87" s="958"/>
      <c r="AJ87" s="958"/>
      <c r="AK87" s="958"/>
      <c r="AL87" s="958"/>
      <c r="AM87" s="604"/>
      <c r="AN87" s="611"/>
      <c r="AO87" s="959"/>
      <c r="AP87" s="613"/>
      <c r="AQ87" s="149"/>
      <c r="AS87" s="149"/>
      <c r="AT87" s="852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854"/>
      <c r="BN87" s="538"/>
      <c r="BO87" s="912"/>
      <c r="BP87" s="540"/>
      <c r="BQ87" s="149"/>
    </row>
    <row r="88" spans="2:69" ht="13.5" customHeight="1" x14ac:dyDescent="0.15">
      <c r="B88" s="464"/>
      <c r="C88" s="465"/>
      <c r="D88" s="466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S88" s="149"/>
      <c r="T88" s="605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7"/>
      <c r="AN88" s="614"/>
      <c r="AO88" s="615"/>
      <c r="AP88" s="616"/>
      <c r="AQ88" s="149"/>
      <c r="AS88" s="149"/>
      <c r="AT88" s="855"/>
      <c r="AU88" s="856"/>
      <c r="AV88" s="856"/>
      <c r="AW88" s="856"/>
      <c r="AX88" s="856"/>
      <c r="AY88" s="856"/>
      <c r="AZ88" s="856"/>
      <c r="BA88" s="856"/>
      <c r="BB88" s="856"/>
      <c r="BC88" s="856"/>
      <c r="BD88" s="856"/>
      <c r="BE88" s="856"/>
      <c r="BF88" s="856"/>
      <c r="BG88" s="856"/>
      <c r="BH88" s="856"/>
      <c r="BI88" s="856"/>
      <c r="BJ88" s="856"/>
      <c r="BK88" s="856"/>
      <c r="BL88" s="856"/>
      <c r="BM88" s="857"/>
      <c r="BN88" s="541"/>
      <c r="BO88" s="542"/>
      <c r="BP88" s="543"/>
      <c r="BQ88" s="149"/>
    </row>
    <row r="89" spans="2:69" ht="13.5" customHeight="1" x14ac:dyDescent="0.15">
      <c r="B89" s="458" t="s">
        <v>76</v>
      </c>
      <c r="C89" s="459"/>
      <c r="D89" s="460"/>
      <c r="E89" s="524" t="s">
        <v>77</v>
      </c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S89" s="149"/>
      <c r="T89" s="526" t="str">
        <f>IF($T$44="料率",T34-T52,"")</f>
        <v/>
      </c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8"/>
      <c r="AN89" s="535" t="s">
        <v>55</v>
      </c>
      <c r="AO89" s="536"/>
      <c r="AP89" s="537"/>
      <c r="AQ89" s="149"/>
      <c r="AS89" s="149"/>
      <c r="AT89" s="526" t="str">
        <f>IF($T$44="料率",T34-AT86,"")</f>
        <v/>
      </c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7"/>
      <c r="BK89" s="527"/>
      <c r="BL89" s="527"/>
      <c r="BM89" s="528"/>
      <c r="BN89" s="535" t="s">
        <v>55</v>
      </c>
      <c r="BO89" s="536"/>
      <c r="BP89" s="537"/>
      <c r="BQ89" s="149"/>
    </row>
    <row r="90" spans="2:69" ht="13.5" customHeight="1" x14ac:dyDescent="0.15">
      <c r="B90" s="461"/>
      <c r="C90" s="950"/>
      <c r="D90" s="463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S90" s="149"/>
      <c r="T90" s="529"/>
      <c r="U90" s="951"/>
      <c r="V90" s="951"/>
      <c r="W90" s="951"/>
      <c r="X90" s="951"/>
      <c r="Y90" s="951"/>
      <c r="Z90" s="951"/>
      <c r="AA90" s="951"/>
      <c r="AB90" s="951"/>
      <c r="AC90" s="951"/>
      <c r="AD90" s="951"/>
      <c r="AE90" s="951"/>
      <c r="AF90" s="951"/>
      <c r="AG90" s="951"/>
      <c r="AH90" s="951"/>
      <c r="AI90" s="951"/>
      <c r="AJ90" s="951"/>
      <c r="AK90" s="951"/>
      <c r="AL90" s="951"/>
      <c r="AM90" s="531"/>
      <c r="AN90" s="538"/>
      <c r="AO90" s="912"/>
      <c r="AP90" s="540"/>
      <c r="AQ90" s="149"/>
      <c r="AS90" s="149"/>
      <c r="AT90" s="529"/>
      <c r="AU90" s="951"/>
      <c r="AV90" s="951"/>
      <c r="AW90" s="951"/>
      <c r="AX90" s="951"/>
      <c r="AY90" s="951"/>
      <c r="AZ90" s="951"/>
      <c r="BA90" s="951"/>
      <c r="BB90" s="951"/>
      <c r="BC90" s="951"/>
      <c r="BD90" s="951"/>
      <c r="BE90" s="951"/>
      <c r="BF90" s="951"/>
      <c r="BG90" s="951"/>
      <c r="BH90" s="951"/>
      <c r="BI90" s="951"/>
      <c r="BJ90" s="951"/>
      <c r="BK90" s="951"/>
      <c r="BL90" s="951"/>
      <c r="BM90" s="531"/>
      <c r="BN90" s="538"/>
      <c r="BO90" s="912"/>
      <c r="BP90" s="540"/>
      <c r="BQ90" s="149"/>
    </row>
    <row r="91" spans="2:69" ht="13.5" customHeight="1" x14ac:dyDescent="0.15">
      <c r="B91" s="464"/>
      <c r="C91" s="465"/>
      <c r="D91" s="466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S91" s="149"/>
      <c r="T91" s="532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4"/>
      <c r="AN91" s="541"/>
      <c r="AO91" s="542"/>
      <c r="AP91" s="543"/>
      <c r="AQ91" s="149"/>
      <c r="AS91" s="149"/>
      <c r="AT91" s="532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4"/>
      <c r="BN91" s="541"/>
      <c r="BO91" s="542"/>
      <c r="BP91" s="543"/>
      <c r="BQ91" s="149"/>
    </row>
    <row r="92" spans="2:69" x14ac:dyDescent="0.15"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S92" s="149"/>
      <c r="T92" s="591" t="s">
        <v>88</v>
      </c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82"/>
      <c r="AO92" s="82"/>
      <c r="AP92" s="82"/>
      <c r="AQ92" s="149"/>
      <c r="AS92" s="149"/>
      <c r="AT92" s="592" t="s">
        <v>88</v>
      </c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92"/>
      <c r="BF92" s="592"/>
      <c r="BG92" s="592"/>
      <c r="BH92" s="592"/>
      <c r="BI92" s="592"/>
      <c r="BJ92" s="592"/>
      <c r="BK92" s="592"/>
      <c r="BL92" s="592"/>
      <c r="BM92" s="592"/>
      <c r="BN92" s="82"/>
      <c r="BO92" s="82"/>
      <c r="BP92" s="82"/>
      <c r="BQ92" s="149"/>
    </row>
    <row r="93" spans="2:69" ht="13.5" customHeight="1" x14ac:dyDescent="0.15">
      <c r="B93" s="544" t="s">
        <v>89</v>
      </c>
      <c r="C93" s="545"/>
      <c r="D93" s="546"/>
      <c r="E93" s="505" t="s">
        <v>90</v>
      </c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S93" s="149"/>
      <c r="T93" s="892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93"/>
      <c r="AF93" s="893"/>
      <c r="AG93" s="893"/>
      <c r="AH93" s="893"/>
      <c r="AI93" s="893"/>
      <c r="AJ93" s="893"/>
      <c r="AK93" s="893"/>
      <c r="AL93" s="893"/>
      <c r="AM93" s="894"/>
      <c r="AN93" s="584" t="s">
        <v>91</v>
      </c>
      <c r="AO93" s="585"/>
      <c r="AP93" s="586"/>
      <c r="AQ93" s="149"/>
      <c r="AS93" s="149"/>
      <c r="AT93" s="892"/>
      <c r="AU93" s="893"/>
      <c r="AV93" s="893"/>
      <c r="AW93" s="893"/>
      <c r="AX93" s="893"/>
      <c r="AY93" s="893"/>
      <c r="AZ93" s="893"/>
      <c r="BA93" s="893"/>
      <c r="BB93" s="893"/>
      <c r="BC93" s="893"/>
      <c r="BD93" s="893"/>
      <c r="BE93" s="893"/>
      <c r="BF93" s="893"/>
      <c r="BG93" s="893"/>
      <c r="BH93" s="893"/>
      <c r="BI93" s="893"/>
      <c r="BJ93" s="893"/>
      <c r="BK93" s="893"/>
      <c r="BL93" s="893"/>
      <c r="BM93" s="894"/>
      <c r="BN93" s="584" t="s">
        <v>91</v>
      </c>
      <c r="BO93" s="585"/>
      <c r="BP93" s="586"/>
      <c r="BQ93" s="149"/>
    </row>
    <row r="94" spans="2:69" ht="13.5" customHeight="1" x14ac:dyDescent="0.15">
      <c r="B94" s="547"/>
      <c r="C94" s="548"/>
      <c r="D94" s="549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S94" s="149"/>
      <c r="T94" s="895"/>
      <c r="U94" s="896"/>
      <c r="V94" s="896"/>
      <c r="W94" s="896"/>
      <c r="X94" s="896"/>
      <c r="Y94" s="896"/>
      <c r="Z94" s="896"/>
      <c r="AA94" s="896"/>
      <c r="AB94" s="896"/>
      <c r="AC94" s="896"/>
      <c r="AD94" s="896"/>
      <c r="AE94" s="896"/>
      <c r="AF94" s="896"/>
      <c r="AG94" s="896"/>
      <c r="AH94" s="896"/>
      <c r="AI94" s="896"/>
      <c r="AJ94" s="896"/>
      <c r="AK94" s="896"/>
      <c r="AL94" s="896"/>
      <c r="AM94" s="897"/>
      <c r="AN94" s="565"/>
      <c r="AO94" s="566"/>
      <c r="AP94" s="567"/>
      <c r="AQ94" s="149"/>
      <c r="AS94" s="149"/>
      <c r="AT94" s="895"/>
      <c r="AU94" s="896"/>
      <c r="AV94" s="896"/>
      <c r="AW94" s="896"/>
      <c r="AX94" s="896"/>
      <c r="AY94" s="896"/>
      <c r="AZ94" s="896"/>
      <c r="BA94" s="896"/>
      <c r="BB94" s="896"/>
      <c r="BC94" s="896"/>
      <c r="BD94" s="896"/>
      <c r="BE94" s="896"/>
      <c r="BF94" s="896"/>
      <c r="BG94" s="896"/>
      <c r="BH94" s="896"/>
      <c r="BI94" s="896"/>
      <c r="BJ94" s="896"/>
      <c r="BK94" s="896"/>
      <c r="BL94" s="896"/>
      <c r="BM94" s="897"/>
      <c r="BN94" s="565"/>
      <c r="BO94" s="566"/>
      <c r="BP94" s="567"/>
      <c r="BQ94" s="149"/>
    </row>
    <row r="95" spans="2:69" ht="13.5" customHeight="1" x14ac:dyDescent="0.15">
      <c r="B95" s="547"/>
      <c r="C95" s="548"/>
      <c r="D95" s="549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S95" s="149"/>
      <c r="T95" s="895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6"/>
      <c r="AL95" s="896"/>
      <c r="AM95" s="897"/>
      <c r="AN95" s="565"/>
      <c r="AO95" s="566"/>
      <c r="AP95" s="567"/>
      <c r="AQ95" s="149"/>
      <c r="AS95" s="149"/>
      <c r="AT95" s="895"/>
      <c r="AU95" s="896"/>
      <c r="AV95" s="896"/>
      <c r="AW95" s="896"/>
      <c r="AX95" s="896"/>
      <c r="AY95" s="896"/>
      <c r="AZ95" s="896"/>
      <c r="BA95" s="896"/>
      <c r="BB95" s="896"/>
      <c r="BC95" s="896"/>
      <c r="BD95" s="896"/>
      <c r="BE95" s="896"/>
      <c r="BF95" s="896"/>
      <c r="BG95" s="896"/>
      <c r="BH95" s="896"/>
      <c r="BI95" s="896"/>
      <c r="BJ95" s="896"/>
      <c r="BK95" s="896"/>
      <c r="BL95" s="896"/>
      <c r="BM95" s="897"/>
      <c r="BN95" s="565"/>
      <c r="BO95" s="566"/>
      <c r="BP95" s="567"/>
      <c r="BQ95" s="149"/>
    </row>
    <row r="96" spans="2:69" ht="20.25" customHeight="1" x14ac:dyDescent="0.15">
      <c r="B96" s="547" t="s">
        <v>92</v>
      </c>
      <c r="C96" s="548"/>
      <c r="D96" s="549"/>
      <c r="E96" s="587" t="s">
        <v>93</v>
      </c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S96" s="149"/>
      <c r="T96" s="954"/>
      <c r="U96" s="955"/>
      <c r="V96" s="955"/>
      <c r="W96" s="955"/>
      <c r="X96" s="955"/>
      <c r="Y96" s="955"/>
      <c r="Z96" s="955"/>
      <c r="AA96" s="955"/>
      <c r="AB96" s="955"/>
      <c r="AC96" s="955"/>
      <c r="AD96" s="955"/>
      <c r="AE96" s="955"/>
      <c r="AF96" s="955"/>
      <c r="AG96" s="955"/>
      <c r="AH96" s="955"/>
      <c r="AI96" s="955"/>
      <c r="AJ96" s="955"/>
      <c r="AK96" s="955"/>
      <c r="AL96" s="955"/>
      <c r="AM96" s="956"/>
      <c r="AN96" s="565" t="s">
        <v>55</v>
      </c>
      <c r="AO96" s="566"/>
      <c r="AP96" s="567"/>
      <c r="AQ96" s="149"/>
      <c r="AS96" s="149"/>
      <c r="AT96" s="954"/>
      <c r="AU96" s="955"/>
      <c r="AV96" s="955"/>
      <c r="AW96" s="955"/>
      <c r="AX96" s="955"/>
      <c r="AY96" s="955"/>
      <c r="AZ96" s="955"/>
      <c r="BA96" s="955"/>
      <c r="BB96" s="955"/>
      <c r="BC96" s="955"/>
      <c r="BD96" s="955"/>
      <c r="BE96" s="955"/>
      <c r="BF96" s="955"/>
      <c r="BG96" s="955"/>
      <c r="BH96" s="955"/>
      <c r="BI96" s="955"/>
      <c r="BJ96" s="955"/>
      <c r="BK96" s="955"/>
      <c r="BL96" s="955"/>
      <c r="BM96" s="956"/>
      <c r="BN96" s="565" t="s">
        <v>55</v>
      </c>
      <c r="BO96" s="566"/>
      <c r="BP96" s="567"/>
      <c r="BQ96" s="149"/>
    </row>
    <row r="97" spans="2:82" ht="13.5" customHeight="1" x14ac:dyDescent="0.15">
      <c r="B97" s="547"/>
      <c r="C97" s="548"/>
      <c r="D97" s="549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S97" s="149"/>
      <c r="T97" s="954"/>
      <c r="U97" s="955"/>
      <c r="V97" s="955"/>
      <c r="W97" s="955"/>
      <c r="X97" s="955"/>
      <c r="Y97" s="955"/>
      <c r="Z97" s="955"/>
      <c r="AA97" s="955"/>
      <c r="AB97" s="955"/>
      <c r="AC97" s="955"/>
      <c r="AD97" s="955"/>
      <c r="AE97" s="955"/>
      <c r="AF97" s="955"/>
      <c r="AG97" s="955"/>
      <c r="AH97" s="955"/>
      <c r="AI97" s="955"/>
      <c r="AJ97" s="955"/>
      <c r="AK97" s="955"/>
      <c r="AL97" s="955"/>
      <c r="AM97" s="956"/>
      <c r="AN97" s="565"/>
      <c r="AO97" s="566"/>
      <c r="AP97" s="567"/>
      <c r="AQ97" s="149"/>
      <c r="AS97" s="149"/>
      <c r="AT97" s="954"/>
      <c r="AU97" s="955"/>
      <c r="AV97" s="955"/>
      <c r="AW97" s="955"/>
      <c r="AX97" s="955"/>
      <c r="AY97" s="955"/>
      <c r="AZ97" s="955"/>
      <c r="BA97" s="955"/>
      <c r="BB97" s="955"/>
      <c r="BC97" s="955"/>
      <c r="BD97" s="955"/>
      <c r="BE97" s="955"/>
      <c r="BF97" s="955"/>
      <c r="BG97" s="955"/>
      <c r="BH97" s="955"/>
      <c r="BI97" s="955"/>
      <c r="BJ97" s="955"/>
      <c r="BK97" s="955"/>
      <c r="BL97" s="955"/>
      <c r="BM97" s="956"/>
      <c r="BN97" s="565"/>
      <c r="BO97" s="566"/>
      <c r="BP97" s="567"/>
      <c r="BQ97" s="149"/>
    </row>
    <row r="98" spans="2:82" ht="13.5" customHeight="1" x14ac:dyDescent="0.15">
      <c r="B98" s="550"/>
      <c r="C98" s="551"/>
      <c r="D98" s="552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S98" s="149"/>
      <c r="T98" s="954"/>
      <c r="U98" s="955"/>
      <c r="V98" s="955"/>
      <c r="W98" s="955"/>
      <c r="X98" s="955"/>
      <c r="Y98" s="955"/>
      <c r="Z98" s="955"/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955"/>
      <c r="AM98" s="956"/>
      <c r="AN98" s="565"/>
      <c r="AO98" s="566"/>
      <c r="AP98" s="567"/>
      <c r="AQ98" s="149"/>
      <c r="AS98" s="149"/>
      <c r="AT98" s="954"/>
      <c r="AU98" s="955"/>
      <c r="AV98" s="955"/>
      <c r="AW98" s="955"/>
      <c r="AX98" s="955"/>
      <c r="AY98" s="955"/>
      <c r="AZ98" s="955"/>
      <c r="BA98" s="955"/>
      <c r="BB98" s="955"/>
      <c r="BC98" s="955"/>
      <c r="BD98" s="955"/>
      <c r="BE98" s="955"/>
      <c r="BF98" s="955"/>
      <c r="BG98" s="955"/>
      <c r="BH98" s="955"/>
      <c r="BI98" s="955"/>
      <c r="BJ98" s="955"/>
      <c r="BK98" s="955"/>
      <c r="BL98" s="955"/>
      <c r="BM98" s="956"/>
      <c r="BN98" s="565"/>
      <c r="BO98" s="566"/>
      <c r="BP98" s="567"/>
      <c r="BQ98" s="149"/>
    </row>
    <row r="99" spans="2:82" ht="13.5" customHeight="1" x14ac:dyDescent="0.15">
      <c r="B99" s="544" t="s">
        <v>80</v>
      </c>
      <c r="C99" s="545"/>
      <c r="D99" s="546"/>
      <c r="E99" s="574" t="s">
        <v>133</v>
      </c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S99" s="149"/>
      <c r="T99" s="886"/>
      <c r="U99" s="887"/>
      <c r="V99" s="887"/>
      <c r="W99" s="887"/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8"/>
      <c r="AN99" s="584" t="s">
        <v>55</v>
      </c>
      <c r="AO99" s="585"/>
      <c r="AP99" s="586"/>
      <c r="AQ99" s="149"/>
      <c r="AS99" s="149"/>
      <c r="AT99" s="886"/>
      <c r="AU99" s="887"/>
      <c r="AV99" s="887"/>
      <c r="AW99" s="887"/>
      <c r="AX99" s="887"/>
      <c r="AY99" s="887"/>
      <c r="AZ99" s="887"/>
      <c r="BA99" s="887"/>
      <c r="BB99" s="887"/>
      <c r="BC99" s="887"/>
      <c r="BD99" s="887"/>
      <c r="BE99" s="887"/>
      <c r="BF99" s="887"/>
      <c r="BG99" s="887"/>
      <c r="BH99" s="887"/>
      <c r="BI99" s="887"/>
      <c r="BJ99" s="887"/>
      <c r="BK99" s="887"/>
      <c r="BL99" s="887"/>
      <c r="BM99" s="888"/>
      <c r="BN99" s="584" t="s">
        <v>55</v>
      </c>
      <c r="BO99" s="585"/>
      <c r="BP99" s="586"/>
      <c r="BQ99" s="149"/>
      <c r="BR99" s="946" t="str">
        <f>IF($T$44="料率",IF($AT$99="","",IF($AT$99&gt;=$AT$89,"","※1")),"")</f>
        <v/>
      </c>
      <c r="BS99" s="952" t="str">
        <f>IF(BR99="※1","残価設定がないリース契約であることが確認できません。","")</f>
        <v/>
      </c>
      <c r="BT99" s="952"/>
      <c r="BU99" s="952"/>
      <c r="BV99" s="952"/>
      <c r="BW99" s="952"/>
      <c r="BX99" s="952"/>
      <c r="BY99" s="952"/>
      <c r="BZ99" s="952"/>
      <c r="CA99" s="952"/>
      <c r="CB99" s="952"/>
      <c r="CC99" s="952"/>
      <c r="CD99" s="952"/>
    </row>
    <row r="100" spans="2:82" ht="13.5" customHeight="1" x14ac:dyDescent="0.15">
      <c r="B100" s="547"/>
      <c r="C100" s="548"/>
      <c r="D100" s="549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S100" s="149"/>
      <c r="T100" s="877"/>
      <c r="U100" s="953"/>
      <c r="V100" s="953"/>
      <c r="W100" s="953"/>
      <c r="X100" s="953"/>
      <c r="Y100" s="953"/>
      <c r="Z100" s="953"/>
      <c r="AA100" s="953"/>
      <c r="AB100" s="953"/>
      <c r="AC100" s="953"/>
      <c r="AD100" s="953"/>
      <c r="AE100" s="953"/>
      <c r="AF100" s="953"/>
      <c r="AG100" s="953"/>
      <c r="AH100" s="953"/>
      <c r="AI100" s="953"/>
      <c r="AJ100" s="953"/>
      <c r="AK100" s="953"/>
      <c r="AL100" s="953"/>
      <c r="AM100" s="879"/>
      <c r="AN100" s="565"/>
      <c r="AO100" s="566"/>
      <c r="AP100" s="567"/>
      <c r="AQ100" s="149"/>
      <c r="AS100" s="149"/>
      <c r="AT100" s="877"/>
      <c r="AU100" s="953"/>
      <c r="AV100" s="953"/>
      <c r="AW100" s="953"/>
      <c r="AX100" s="953"/>
      <c r="AY100" s="953"/>
      <c r="AZ100" s="953"/>
      <c r="BA100" s="953"/>
      <c r="BB100" s="953"/>
      <c r="BC100" s="953"/>
      <c r="BD100" s="953"/>
      <c r="BE100" s="953"/>
      <c r="BF100" s="953"/>
      <c r="BG100" s="953"/>
      <c r="BH100" s="953"/>
      <c r="BI100" s="953"/>
      <c r="BJ100" s="953"/>
      <c r="BK100" s="953"/>
      <c r="BL100" s="953"/>
      <c r="BM100" s="879"/>
      <c r="BN100" s="565"/>
      <c r="BO100" s="566"/>
      <c r="BP100" s="567"/>
      <c r="BQ100" s="149"/>
      <c r="BR100" s="946"/>
      <c r="BS100" s="952"/>
      <c r="BT100" s="952"/>
      <c r="BU100" s="952"/>
      <c r="BV100" s="952"/>
      <c r="BW100" s="952"/>
      <c r="BX100" s="952"/>
      <c r="BY100" s="952"/>
      <c r="BZ100" s="952"/>
      <c r="CA100" s="952"/>
      <c r="CB100" s="952"/>
      <c r="CC100" s="952"/>
      <c r="CD100" s="952"/>
    </row>
    <row r="101" spans="2:82" ht="13.5" customHeight="1" x14ac:dyDescent="0.15">
      <c r="B101" s="550"/>
      <c r="C101" s="551"/>
      <c r="D101" s="552"/>
      <c r="E101" s="577"/>
      <c r="F101" s="577"/>
      <c r="G101" s="577"/>
      <c r="H101" s="577"/>
      <c r="I101" s="577"/>
      <c r="J101" s="577"/>
      <c r="K101" s="577"/>
      <c r="L101" s="577"/>
      <c r="M101" s="577"/>
      <c r="N101" s="577"/>
      <c r="O101" s="577"/>
      <c r="P101" s="577"/>
      <c r="Q101" s="577"/>
      <c r="S101" s="149"/>
      <c r="T101" s="889"/>
      <c r="U101" s="890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0"/>
      <c r="AH101" s="890"/>
      <c r="AI101" s="890"/>
      <c r="AJ101" s="890"/>
      <c r="AK101" s="890"/>
      <c r="AL101" s="890"/>
      <c r="AM101" s="891"/>
      <c r="AN101" s="565"/>
      <c r="AO101" s="566"/>
      <c r="AP101" s="567"/>
      <c r="AQ101" s="149"/>
      <c r="AS101" s="149"/>
      <c r="AT101" s="889"/>
      <c r="AU101" s="890"/>
      <c r="AV101" s="890"/>
      <c r="AW101" s="890"/>
      <c r="AX101" s="890"/>
      <c r="AY101" s="890"/>
      <c r="AZ101" s="890"/>
      <c r="BA101" s="890"/>
      <c r="BB101" s="890"/>
      <c r="BC101" s="890"/>
      <c r="BD101" s="890"/>
      <c r="BE101" s="890"/>
      <c r="BF101" s="890"/>
      <c r="BG101" s="890"/>
      <c r="BH101" s="890"/>
      <c r="BI101" s="890"/>
      <c r="BJ101" s="890"/>
      <c r="BK101" s="890"/>
      <c r="BL101" s="890"/>
      <c r="BM101" s="891"/>
      <c r="BN101" s="565"/>
      <c r="BO101" s="566"/>
      <c r="BP101" s="567"/>
      <c r="BQ101" s="149"/>
      <c r="BR101" s="946"/>
      <c r="BS101" s="952"/>
      <c r="BT101" s="952"/>
      <c r="BU101" s="952"/>
      <c r="BV101" s="952"/>
      <c r="BW101" s="952"/>
      <c r="BX101" s="952"/>
      <c r="BY101" s="952"/>
      <c r="BZ101" s="952"/>
      <c r="CA101" s="952"/>
      <c r="CB101" s="952"/>
      <c r="CC101" s="952"/>
      <c r="CD101" s="952"/>
    </row>
    <row r="102" spans="2:82" ht="13.5" customHeight="1" x14ac:dyDescent="0.15">
      <c r="B102" s="544" t="s">
        <v>82</v>
      </c>
      <c r="C102" s="545"/>
      <c r="D102" s="546"/>
      <c r="E102" s="505" t="s">
        <v>83</v>
      </c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S102" s="149"/>
      <c r="T102" s="874"/>
      <c r="U102" s="875"/>
      <c r="V102" s="875"/>
      <c r="W102" s="875"/>
      <c r="X102" s="875"/>
      <c r="Y102" s="875"/>
      <c r="Z102" s="875"/>
      <c r="AA102" s="875"/>
      <c r="AB102" s="875"/>
      <c r="AC102" s="875"/>
      <c r="AD102" s="875"/>
      <c r="AE102" s="875"/>
      <c r="AF102" s="875"/>
      <c r="AG102" s="875"/>
      <c r="AH102" s="875"/>
      <c r="AI102" s="875"/>
      <c r="AJ102" s="875"/>
      <c r="AK102" s="875"/>
      <c r="AL102" s="875"/>
      <c r="AM102" s="876"/>
      <c r="AN102" s="562" t="s">
        <v>55</v>
      </c>
      <c r="AO102" s="563"/>
      <c r="AP102" s="564"/>
      <c r="AQ102" s="149"/>
      <c r="AS102" s="149"/>
      <c r="AT102" s="883"/>
      <c r="AU102" s="884"/>
      <c r="AV102" s="884"/>
      <c r="AW102" s="884"/>
      <c r="AX102" s="884"/>
      <c r="AY102" s="884"/>
      <c r="AZ102" s="884"/>
      <c r="BA102" s="884"/>
      <c r="BB102" s="884"/>
      <c r="BC102" s="884"/>
      <c r="BD102" s="884"/>
      <c r="BE102" s="884"/>
      <c r="BF102" s="884"/>
      <c r="BG102" s="884"/>
      <c r="BH102" s="884"/>
      <c r="BI102" s="884"/>
      <c r="BJ102" s="884"/>
      <c r="BK102" s="884"/>
      <c r="BL102" s="884"/>
      <c r="BM102" s="885"/>
      <c r="BN102" s="562" t="s">
        <v>55</v>
      </c>
      <c r="BO102" s="563"/>
      <c r="BP102" s="564"/>
      <c r="BQ102" s="149"/>
    </row>
    <row r="103" spans="2:82" ht="13.5" customHeight="1" x14ac:dyDescent="0.15">
      <c r="B103" s="547"/>
      <c r="C103" s="548"/>
      <c r="D103" s="549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S103" s="149"/>
      <c r="T103" s="877"/>
      <c r="U103" s="953"/>
      <c r="V103" s="953"/>
      <c r="W103" s="953"/>
      <c r="X103" s="953"/>
      <c r="Y103" s="953"/>
      <c r="Z103" s="953"/>
      <c r="AA103" s="953"/>
      <c r="AB103" s="953"/>
      <c r="AC103" s="953"/>
      <c r="AD103" s="953"/>
      <c r="AE103" s="953"/>
      <c r="AF103" s="953"/>
      <c r="AG103" s="953"/>
      <c r="AH103" s="953"/>
      <c r="AI103" s="953"/>
      <c r="AJ103" s="953"/>
      <c r="AK103" s="953"/>
      <c r="AL103" s="953"/>
      <c r="AM103" s="879"/>
      <c r="AN103" s="565"/>
      <c r="AO103" s="566"/>
      <c r="AP103" s="567"/>
      <c r="AQ103" s="149"/>
      <c r="AS103" s="149"/>
      <c r="AT103" s="877"/>
      <c r="AU103" s="953"/>
      <c r="AV103" s="953"/>
      <c r="AW103" s="953"/>
      <c r="AX103" s="953"/>
      <c r="AY103" s="953"/>
      <c r="AZ103" s="953"/>
      <c r="BA103" s="953"/>
      <c r="BB103" s="953"/>
      <c r="BC103" s="953"/>
      <c r="BD103" s="953"/>
      <c r="BE103" s="953"/>
      <c r="BF103" s="953"/>
      <c r="BG103" s="953"/>
      <c r="BH103" s="953"/>
      <c r="BI103" s="953"/>
      <c r="BJ103" s="953"/>
      <c r="BK103" s="953"/>
      <c r="BL103" s="953"/>
      <c r="BM103" s="879"/>
      <c r="BN103" s="565"/>
      <c r="BO103" s="566"/>
      <c r="BP103" s="567"/>
      <c r="BQ103" s="149"/>
    </row>
    <row r="104" spans="2:82" ht="13.5" customHeight="1" x14ac:dyDescent="0.15">
      <c r="B104" s="550"/>
      <c r="C104" s="551"/>
      <c r="D104" s="552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S104" s="149"/>
      <c r="T104" s="880"/>
      <c r="U104" s="881"/>
      <c r="V104" s="881"/>
      <c r="W104" s="881"/>
      <c r="X104" s="881"/>
      <c r="Y104" s="881"/>
      <c r="Z104" s="881"/>
      <c r="AA104" s="881"/>
      <c r="AB104" s="881"/>
      <c r="AC104" s="881"/>
      <c r="AD104" s="881"/>
      <c r="AE104" s="881"/>
      <c r="AF104" s="881"/>
      <c r="AG104" s="881"/>
      <c r="AH104" s="881"/>
      <c r="AI104" s="881"/>
      <c r="AJ104" s="881"/>
      <c r="AK104" s="881"/>
      <c r="AL104" s="881"/>
      <c r="AM104" s="882"/>
      <c r="AN104" s="568"/>
      <c r="AO104" s="569"/>
      <c r="AP104" s="570"/>
      <c r="AQ104" s="149"/>
      <c r="AS104" s="149"/>
      <c r="AT104" s="880"/>
      <c r="AU104" s="881"/>
      <c r="AV104" s="881"/>
      <c r="AW104" s="881"/>
      <c r="AX104" s="881"/>
      <c r="AY104" s="881"/>
      <c r="AZ104" s="881"/>
      <c r="BA104" s="881"/>
      <c r="BB104" s="881"/>
      <c r="BC104" s="881"/>
      <c r="BD104" s="881"/>
      <c r="BE104" s="881"/>
      <c r="BF104" s="881"/>
      <c r="BG104" s="881"/>
      <c r="BH104" s="881"/>
      <c r="BI104" s="881"/>
      <c r="BJ104" s="881"/>
      <c r="BK104" s="881"/>
      <c r="BL104" s="881"/>
      <c r="BM104" s="882"/>
      <c r="BN104" s="568"/>
      <c r="BO104" s="569"/>
      <c r="BP104" s="570"/>
      <c r="BQ104" s="149"/>
    </row>
    <row r="105" spans="2:82" ht="13.5" customHeight="1" x14ac:dyDescent="0.15">
      <c r="B105" s="458" t="s">
        <v>84</v>
      </c>
      <c r="C105" s="459"/>
      <c r="D105" s="460"/>
      <c r="E105" s="524" t="s">
        <v>95</v>
      </c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S105" s="149"/>
      <c r="T105" s="526" t="str">
        <f>IF($T$44="料率",T99+T102,"")</f>
        <v/>
      </c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8"/>
      <c r="AN105" s="535" t="s">
        <v>55</v>
      </c>
      <c r="AO105" s="536"/>
      <c r="AP105" s="537"/>
      <c r="AQ105" s="149"/>
      <c r="AS105" s="149"/>
      <c r="AT105" s="526" t="str">
        <f>IF($T$44="料率",AT99+AT102,"")</f>
        <v/>
      </c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  <c r="BI105" s="527"/>
      <c r="BJ105" s="527"/>
      <c r="BK105" s="527"/>
      <c r="BL105" s="527"/>
      <c r="BM105" s="528"/>
      <c r="BN105" s="535" t="s">
        <v>55</v>
      </c>
      <c r="BO105" s="536"/>
      <c r="BP105" s="537"/>
      <c r="BQ105" s="149"/>
      <c r="BR105" s="946" t="str">
        <f>IF($T$44="料率",IF($AT$99="","",IF($T$105-$AT$105&gt;$AT$86,"","※2")),"")</f>
        <v/>
      </c>
      <c r="BS105" s="517" t="str">
        <f>IF(BR105="※2","補助金が有る場合の「リース料金支払額総合計」から、補助金相当分の減額がされていることが確認できません。","")</f>
        <v/>
      </c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</row>
    <row r="106" spans="2:82" ht="13.5" customHeight="1" x14ac:dyDescent="0.15">
      <c r="B106" s="461"/>
      <c r="C106" s="950"/>
      <c r="D106" s="463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S106" s="149"/>
      <c r="T106" s="529"/>
      <c r="U106" s="951"/>
      <c r="V106" s="951"/>
      <c r="W106" s="951"/>
      <c r="X106" s="951"/>
      <c r="Y106" s="951"/>
      <c r="Z106" s="951"/>
      <c r="AA106" s="951"/>
      <c r="AB106" s="951"/>
      <c r="AC106" s="951"/>
      <c r="AD106" s="951"/>
      <c r="AE106" s="951"/>
      <c r="AF106" s="951"/>
      <c r="AG106" s="951"/>
      <c r="AH106" s="951"/>
      <c r="AI106" s="951"/>
      <c r="AJ106" s="951"/>
      <c r="AK106" s="951"/>
      <c r="AL106" s="951"/>
      <c r="AM106" s="531"/>
      <c r="AN106" s="538"/>
      <c r="AO106" s="912"/>
      <c r="AP106" s="540"/>
      <c r="AQ106" s="149"/>
      <c r="AS106" s="149"/>
      <c r="AT106" s="529"/>
      <c r="AU106" s="951"/>
      <c r="AV106" s="951"/>
      <c r="AW106" s="951"/>
      <c r="AX106" s="951"/>
      <c r="AY106" s="951"/>
      <c r="AZ106" s="951"/>
      <c r="BA106" s="951"/>
      <c r="BB106" s="951"/>
      <c r="BC106" s="951"/>
      <c r="BD106" s="951"/>
      <c r="BE106" s="951"/>
      <c r="BF106" s="951"/>
      <c r="BG106" s="951"/>
      <c r="BH106" s="951"/>
      <c r="BI106" s="951"/>
      <c r="BJ106" s="951"/>
      <c r="BK106" s="951"/>
      <c r="BL106" s="951"/>
      <c r="BM106" s="531"/>
      <c r="BN106" s="538"/>
      <c r="BO106" s="912"/>
      <c r="BP106" s="540"/>
      <c r="BQ106" s="149"/>
      <c r="BR106" s="946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</row>
    <row r="107" spans="2:82" ht="13.5" customHeight="1" x14ac:dyDescent="0.15">
      <c r="B107" s="464"/>
      <c r="C107" s="465"/>
      <c r="D107" s="466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S107" s="149"/>
      <c r="T107" s="532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4"/>
      <c r="AN107" s="541"/>
      <c r="AO107" s="542"/>
      <c r="AP107" s="543"/>
      <c r="AQ107" s="149"/>
      <c r="AS107" s="149"/>
      <c r="AT107" s="532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41"/>
      <c r="BO107" s="542"/>
      <c r="BP107" s="543"/>
      <c r="BQ107" s="149"/>
      <c r="BR107" s="946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</row>
    <row r="108" spans="2:82" ht="13.5" customHeight="1" x14ac:dyDescent="0.15"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28"/>
    </row>
    <row r="109" spans="2:82" ht="34.5" customHeight="1" x14ac:dyDescent="0.15">
      <c r="B109" s="710" t="s">
        <v>121</v>
      </c>
      <c r="C109" s="711"/>
      <c r="D109" s="711"/>
      <c r="E109" s="711"/>
      <c r="F109" s="711"/>
      <c r="G109" s="711"/>
      <c r="H109" s="711"/>
      <c r="I109" s="711"/>
      <c r="J109" s="711"/>
      <c r="K109" s="711"/>
      <c r="L109" s="711"/>
      <c r="M109" s="711"/>
      <c r="N109" s="711"/>
      <c r="O109" s="711"/>
      <c r="P109" s="711"/>
      <c r="Q109" s="712"/>
      <c r="S109" s="149"/>
      <c r="T109" s="518" t="str">
        <f>IF(T44="料率",IF(T99="","",T99-T89),"")</f>
        <v/>
      </c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  <c r="AG109" s="519"/>
      <c r="AH109" s="519"/>
      <c r="AI109" s="519"/>
      <c r="AJ109" s="519"/>
      <c r="AK109" s="519"/>
      <c r="AL109" s="519"/>
      <c r="AM109" s="520"/>
      <c r="AN109" s="947" t="s">
        <v>55</v>
      </c>
      <c r="AO109" s="948"/>
      <c r="AP109" s="949"/>
      <c r="AQ109" s="149"/>
      <c r="AS109" s="151"/>
      <c r="AT109" s="518" t="str">
        <f>IF(T44="料率",IF(AT99="","",AT99-AT89),"")</f>
        <v/>
      </c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19"/>
      <c r="BM109" s="520"/>
      <c r="BN109" s="947" t="s">
        <v>55</v>
      </c>
      <c r="BO109" s="948"/>
      <c r="BP109" s="949"/>
      <c r="BQ109" s="149"/>
      <c r="BR109" s="128"/>
    </row>
    <row r="110" spans="2:82" ht="13.5" customHeight="1" x14ac:dyDescent="0.15"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28"/>
    </row>
    <row r="111" spans="2:82" ht="0.75" customHeight="1" x14ac:dyDescent="0.15">
      <c r="S111" s="149"/>
      <c r="T111" s="945"/>
      <c r="U111" s="945"/>
      <c r="V111" s="945"/>
      <c r="W111" s="945"/>
      <c r="X111" s="945"/>
      <c r="Y111" s="945"/>
      <c r="Z111" s="945"/>
      <c r="AA111" s="945"/>
      <c r="AB111" s="945"/>
      <c r="AC111" s="945"/>
      <c r="AD111" s="945"/>
      <c r="AE111" s="945"/>
      <c r="AF111" s="945"/>
      <c r="AG111" s="945"/>
      <c r="AH111" s="945"/>
      <c r="AI111" s="945"/>
      <c r="AJ111" s="945"/>
      <c r="AK111" s="945"/>
      <c r="AL111" s="945"/>
      <c r="AM111" s="945"/>
      <c r="AN111" s="149"/>
      <c r="AO111" s="149"/>
      <c r="AP111" s="149"/>
      <c r="AQ111" s="149"/>
      <c r="AS111" s="151"/>
      <c r="AT111" s="945"/>
      <c r="AU111" s="945"/>
      <c r="AV111" s="945"/>
      <c r="AW111" s="945"/>
      <c r="AX111" s="945"/>
      <c r="AY111" s="945"/>
      <c r="AZ111" s="945"/>
      <c r="BA111" s="945"/>
      <c r="BB111" s="945"/>
      <c r="BC111" s="945"/>
      <c r="BD111" s="945"/>
      <c r="BE111" s="945"/>
      <c r="BF111" s="945"/>
      <c r="BG111" s="945"/>
      <c r="BH111" s="945"/>
      <c r="BI111" s="945"/>
      <c r="BJ111" s="945"/>
      <c r="BK111" s="945"/>
      <c r="BL111" s="945"/>
      <c r="BM111" s="945"/>
      <c r="BN111" s="149"/>
      <c r="BO111" s="149"/>
      <c r="BP111" s="149"/>
      <c r="BQ111" s="149"/>
    </row>
    <row r="112" spans="2:82" ht="13.5" customHeight="1" x14ac:dyDescent="0.15"/>
    <row r="114" spans="34:68" ht="21" x14ac:dyDescent="0.15">
      <c r="AH114" s="24" t="s">
        <v>105</v>
      </c>
    </row>
    <row r="115" spans="34:68" x14ac:dyDescent="0.15">
      <c r="BL115" s="864"/>
      <c r="BM115" s="864"/>
      <c r="BN115" s="864"/>
      <c r="BO115" s="864"/>
      <c r="BP115" s="864"/>
    </row>
    <row r="116" spans="34:68" ht="13.5" customHeight="1" x14ac:dyDescent="0.15">
      <c r="BL116" s="864"/>
      <c r="BM116" s="864"/>
      <c r="BN116" s="864"/>
      <c r="BO116" s="864"/>
      <c r="BP116" s="864"/>
    </row>
    <row r="117" spans="34:68" ht="13.5" customHeight="1" x14ac:dyDescent="0.15">
      <c r="BL117" s="864"/>
      <c r="BM117" s="864"/>
      <c r="BN117" s="864"/>
      <c r="BO117" s="864"/>
      <c r="BP117" s="864"/>
    </row>
    <row r="118" spans="34:68" ht="13.5" customHeight="1" x14ac:dyDescent="0.15">
      <c r="AX118" s="865" t="str">
        <f>IF(【契約③】契約内容申告書!N107="","",【契約③】契約内容申告書!N107)</f>
        <v/>
      </c>
      <c r="AY118" s="866"/>
      <c r="AZ118" s="866"/>
      <c r="BA118" s="866"/>
      <c r="BB118" s="866"/>
      <c r="BC118" s="866"/>
      <c r="BD118" s="866"/>
      <c r="BE118" s="866"/>
      <c r="BF118" s="866"/>
      <c r="BG118" s="866"/>
      <c r="BH118" s="866"/>
      <c r="BI118" s="866"/>
      <c r="BJ118" s="867"/>
      <c r="BL118" s="864"/>
      <c r="BM118" s="864"/>
      <c r="BN118" s="864"/>
      <c r="BO118" s="864"/>
      <c r="BP118" s="864"/>
    </row>
    <row r="119" spans="34:68" ht="21" customHeight="1" x14ac:dyDescent="0.15">
      <c r="AQ119" s="20" t="s">
        <v>96</v>
      </c>
      <c r="AR119" s="85"/>
      <c r="AS119" s="85"/>
      <c r="AT119" s="85"/>
      <c r="AU119" s="85"/>
      <c r="AV119" s="85"/>
      <c r="AW119" s="20"/>
      <c r="AX119" s="868"/>
      <c r="AY119" s="869"/>
      <c r="AZ119" s="869"/>
      <c r="BA119" s="869"/>
      <c r="BB119" s="869"/>
      <c r="BC119" s="869"/>
      <c r="BD119" s="869"/>
      <c r="BE119" s="869"/>
      <c r="BF119" s="869"/>
      <c r="BG119" s="869"/>
      <c r="BH119" s="869"/>
      <c r="BI119" s="869"/>
      <c r="BJ119" s="870"/>
      <c r="BK119" s="40"/>
      <c r="BL119" s="864"/>
      <c r="BM119" s="864"/>
      <c r="BN119" s="864"/>
      <c r="BO119" s="864"/>
      <c r="BP119" s="864"/>
    </row>
    <row r="121" spans="34:68" ht="21.75" customHeight="1" x14ac:dyDescent="0.15"/>
  </sheetData>
  <sheetProtection algorithmName="SHA-512" hashValue="IyNirB46P36qCEe17dEjNXlis9UeXSE8rSA8TWn7CEG/57v+zE6exO/GrNHZFHOE8RdDOqDJ8SyoukhV4KQuwg==" saltValue="KUDMaibVNiW7BD20SESdjg==" spinCount="100000" sheet="1" selectLockedCells="1"/>
  <protectedRanges>
    <protectedRange password="B6C9" sqref="BF2:BG2" name="範囲1"/>
  </protectedRanges>
  <mergeCells count="175">
    <mergeCell ref="BR58:BR60"/>
    <mergeCell ref="B109:Q109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AT25:AV27"/>
    <mergeCell ref="AW25:BF27"/>
    <mergeCell ref="BG25:BN27"/>
    <mergeCell ref="BO25:BQ2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S49:AQ50"/>
    <mergeCell ref="AS49:BQ50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R61:BR63"/>
    <mergeCell ref="BS61:CD63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BN93:BP95"/>
    <mergeCell ref="BR64:BR66"/>
    <mergeCell ref="BS64:CD66"/>
    <mergeCell ref="T67:AM69"/>
    <mergeCell ref="AN67:AP69"/>
    <mergeCell ref="AT67:BM69"/>
    <mergeCell ref="BN67:BP69"/>
    <mergeCell ref="BR67:BR69"/>
    <mergeCell ref="BS67:CD69"/>
    <mergeCell ref="T111:AM111"/>
    <mergeCell ref="AT111:BM111"/>
    <mergeCell ref="BN86:BP88"/>
  </mergeCells>
  <phoneticPr fontId="32"/>
  <conditionalFormatting sqref="A45:BQ63 A70:BQ76">
    <cfRule type="expression" dxfId="46" priority="12">
      <formula>$T$44="料率"</formula>
    </cfRule>
  </conditionalFormatting>
  <conditionalFormatting sqref="B79:BQ91 B92:T92 BN92:BQ92 AN92:AT92 B110:BQ110 R109:S109 BQ109 B93:BQ98 B102:BQ108 B99:D101 R99:BQ101">
    <cfRule type="expression" dxfId="45" priority="11">
      <formula>$T$44="積算"</formula>
    </cfRule>
  </conditionalFormatting>
  <conditionalFormatting sqref="BN109">
    <cfRule type="expression" dxfId="44" priority="10">
      <formula>$T$44="積算"</formula>
    </cfRule>
  </conditionalFormatting>
  <conditionalFormatting sqref="AQ109:AS109 AN109">
    <cfRule type="expression" dxfId="43" priority="9">
      <formula>$T$44="積算"</formula>
    </cfRule>
  </conditionalFormatting>
  <conditionalFormatting sqref="T109:AM109">
    <cfRule type="expression" dxfId="42" priority="8">
      <formula>$T$44="積算"</formula>
    </cfRule>
  </conditionalFormatting>
  <conditionalFormatting sqref="AT109:BM109">
    <cfRule type="expression" dxfId="41" priority="7">
      <formula>$T$44="積算"</formula>
    </cfRule>
  </conditionalFormatting>
  <conditionalFormatting sqref="B109">
    <cfRule type="expression" dxfId="40" priority="6">
      <formula>$T$44="積算"</formula>
    </cfRule>
  </conditionalFormatting>
  <conditionalFormatting sqref="AW25">
    <cfRule type="expression" dxfId="39" priority="5">
      <formula>$T$44="料率"</formula>
    </cfRule>
  </conditionalFormatting>
  <conditionalFormatting sqref="A64:A69 R64:T64 R65:S69 T67 AN64:AS69 BN64:BQ69">
    <cfRule type="expression" dxfId="38" priority="4">
      <formula>$T$44="料率"</formula>
    </cfRule>
  </conditionalFormatting>
  <conditionalFormatting sqref="A45:BQ76">
    <cfRule type="expression" dxfId="37" priority="3">
      <formula>$T$44="料率"</formula>
    </cfRule>
  </conditionalFormatting>
  <conditionalFormatting sqref="AT64 AT67">
    <cfRule type="expression" dxfId="36" priority="2">
      <formula>$T$44="料率"</formula>
    </cfRule>
  </conditionalFormatting>
  <conditionalFormatting sqref="E99:Q101">
    <cfRule type="expression" dxfId="35" priority="1">
      <formula>$T$44="積算"</formula>
    </cfRule>
  </conditionalFormatting>
  <dataValidations count="6">
    <dataValidation type="whole" allowBlank="1" showInputMessage="1" showErrorMessage="1" sqref="T28:AM33 T37:AM42" xr:uid="{12E54ECC-9AF8-45B7-8775-17287542E056}">
      <formula1>0</formula1>
      <formula2>9999999999</formula2>
    </dataValidation>
    <dataValidation type="list" showInputMessage="1" showErrorMessage="1" sqref="T44" xr:uid="{4EC340BF-F105-4A4F-ABE4-9C0A931583FF}">
      <formula1>"積算,料率,"</formula1>
    </dataValidation>
    <dataValidation type="custom" allowBlank="1" showInputMessage="1" showErrorMessage="1" sqref="AP44" xr:uid="{B86CA3E3-7D93-46B5-9960-0BCD6FA1C160}">
      <formula1>"if(R43=""料率"","""")"</formula1>
    </dataValidation>
    <dataValidation type="custom" showInputMessage="1" showErrorMessage="1" errorTitle="計算方法" error="計算方法で「積算」が選択されていません。" sqref="T52:BM63 T70:BM75 T64 T67 AN64:AS69 AT64 AT67" xr:uid="{A5AF4B36-56D9-4B7E-9EEC-4940D7764ED3}">
      <formula1>$T$44="積算"</formula1>
    </dataValidation>
    <dataValidation type="custom" showInputMessage="1" showErrorMessage="1" errorTitle="計算方法" error="計算方法が「積算」を選択されています。①の表に入力してください。" sqref="T110:BM110" xr:uid="{E9C78B8C-904B-4C77-8921-C5E14BF23066}">
      <formula1>T74="料率"</formula1>
    </dataValidation>
    <dataValidation type="custom" showInputMessage="1" showErrorMessage="1" errorTitle="計算方法" error="計算方法で「料率」が選択されていません。" sqref="AO86:AP108 AQ86:BM109 BN109 T86:AN109" xr:uid="{A053C0A3-9026-450C-948C-4A71FBC63E91}">
      <formula1>$T$44="料率"</formula1>
    </dataValidation>
  </dataValidations>
  <pageMargins left="0.7" right="0.7" top="0.75" bottom="0.75" header="0.3" footer="0.3"/>
  <pageSetup paperSize="9" scale="46" orientation="portrait" r:id="rId1"/>
  <rowBreaks count="1" manualBreakCount="1">
    <brk id="120" max="6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348F3-61B5-4E16-86F2-794F385A9EDC}">
  <sheetPr>
    <tabColor theme="6" tint="0.39997558519241921"/>
  </sheetPr>
  <dimension ref="A1:DB107"/>
  <sheetViews>
    <sheetView showGridLines="0" view="pageBreakPreview" zoomScale="50" zoomScaleNormal="55" zoomScaleSheetLayoutView="50" workbookViewId="0">
      <selection activeCell="B28" sqref="B28:E30"/>
    </sheetView>
  </sheetViews>
  <sheetFormatPr defaultColWidth="9"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2"/>
      <c r="BT1" s="40"/>
      <c r="BU1" s="40"/>
      <c r="BV1" s="932"/>
      <c r="BW1" s="932"/>
    </row>
    <row r="2" spans="1:75" s="24" customFormat="1" ht="21" x14ac:dyDescent="0.15"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5" t="s">
        <v>114</v>
      </c>
      <c r="BC2" s="116"/>
      <c r="BD2" s="933">
        <f>IF(【契約①】契約内容申告書!BD2="","",【契約①】契約内容申告書!BD2)</f>
        <v>2022</v>
      </c>
      <c r="BE2" s="933"/>
      <c r="BF2" s="933"/>
      <c r="BG2" s="933"/>
      <c r="BH2" s="795" t="s">
        <v>1</v>
      </c>
      <c r="BI2" s="795"/>
      <c r="BJ2" s="804" t="str">
        <f>IF(【契約①】契約内容申告書!$BJ$2="","",【契約①】契約内容申告書!$BJ$2)</f>
        <v/>
      </c>
      <c r="BK2" s="804"/>
      <c r="BL2" s="795" t="s">
        <v>3</v>
      </c>
      <c r="BM2" s="795"/>
      <c r="BN2" s="804" t="str">
        <f>IF(【契約①】契約内容申告書!$BN$2="","",【契約①】契約内容申告書!$BN$2)</f>
        <v/>
      </c>
      <c r="BO2" s="804"/>
      <c r="BP2" s="114" t="s">
        <v>4</v>
      </c>
      <c r="BR2" s="114"/>
    </row>
    <row r="3" spans="1:75" s="24" customFormat="1" ht="21" x14ac:dyDescent="0.15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IF(【契約①】契約内容申告書!BJ3="","",【契約①】契約内容申告書!BJ3)</f>
        <v/>
      </c>
      <c r="BK3" s="916"/>
      <c r="BL3" s="916"/>
      <c r="BM3" s="916"/>
      <c r="BN3" s="916"/>
      <c r="BO3" s="916"/>
      <c r="BP3" s="916"/>
      <c r="BQ3" s="916"/>
      <c r="BR3" s="114"/>
    </row>
    <row r="4" spans="1:75" s="24" customFormat="1" ht="21" x14ac:dyDescent="0.1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H4" s="115"/>
      <c r="BI4" s="23"/>
      <c r="BJ4" s="23"/>
      <c r="BK4" s="24" t="s">
        <v>6</v>
      </c>
      <c r="BL4" s="804">
        <v>4</v>
      </c>
      <c r="BM4" s="804"/>
      <c r="BN4" s="108" t="s">
        <v>7</v>
      </c>
      <c r="BO4" s="804" t="str">
        <f>IF(J15="","",J15)</f>
        <v>　</v>
      </c>
      <c r="BP4" s="804"/>
      <c r="BQ4" s="24" t="s">
        <v>8</v>
      </c>
      <c r="BR4" s="114"/>
    </row>
    <row r="5" spans="1:75" s="45" customFormat="1" ht="66.75" customHeight="1" x14ac:dyDescent="0.15">
      <c r="B5" s="805" t="s">
        <v>0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5"/>
    </row>
    <row r="7" spans="1:75" s="52" customFormat="1" ht="24" x14ac:dyDescent="0.15">
      <c r="B7" s="806" t="s">
        <v>103</v>
      </c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1:75" s="55" customFormat="1" ht="17.25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1:75" s="55" customFormat="1" ht="17.25" x14ac:dyDescent="0.15">
      <c r="A9" s="30"/>
      <c r="B9" s="324" t="s">
        <v>9</v>
      </c>
      <c r="C9" s="324"/>
      <c r="D9" s="324"/>
      <c r="E9" s="324"/>
      <c r="F9" s="324"/>
      <c r="G9" s="324"/>
      <c r="H9" s="324"/>
      <c r="I9" s="324"/>
      <c r="J9" s="934" t="str">
        <f>IF(【契約①】契約内容申告書!$J$9="","",【契約①】契約内容申告書!$J$9)</f>
        <v>　</v>
      </c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6"/>
    </row>
    <row r="10" spans="1:75" s="55" customFormat="1" ht="17.25" x14ac:dyDescent="0.15">
      <c r="B10" s="324"/>
      <c r="C10" s="324"/>
      <c r="D10" s="324"/>
      <c r="E10" s="324"/>
      <c r="F10" s="324"/>
      <c r="G10" s="324"/>
      <c r="H10" s="324"/>
      <c r="I10" s="324"/>
      <c r="J10" s="937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938"/>
      <c r="X10" s="938"/>
      <c r="Y10" s="938"/>
      <c r="Z10" s="938"/>
      <c r="AA10" s="938"/>
      <c r="AB10" s="938"/>
      <c r="AC10" s="938"/>
      <c r="AD10" s="938"/>
      <c r="AE10" s="938"/>
      <c r="AF10" s="938"/>
      <c r="AG10" s="938"/>
      <c r="AH10" s="938"/>
      <c r="AI10" s="939"/>
    </row>
    <row r="11" spans="1:75" ht="17.25" x14ac:dyDescent="0.15">
      <c r="B11" s="324" t="s">
        <v>11</v>
      </c>
      <c r="C11" s="324"/>
      <c r="D11" s="324"/>
      <c r="E11" s="324"/>
      <c r="F11" s="324"/>
      <c r="G11" s="324"/>
      <c r="H11" s="324"/>
      <c r="I11" s="324"/>
      <c r="J11" s="934" t="str">
        <f>IF(【契約①】契約内容申告書!$J$11="","",【契約①】契約内容申告書!$J$11)</f>
        <v>　</v>
      </c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6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8"/>
    </row>
    <row r="12" spans="1:75" ht="17.25" x14ac:dyDescent="0.15">
      <c r="B12" s="324"/>
      <c r="C12" s="324"/>
      <c r="D12" s="324"/>
      <c r="E12" s="324"/>
      <c r="F12" s="324"/>
      <c r="G12" s="324"/>
      <c r="H12" s="324"/>
      <c r="I12" s="324"/>
      <c r="J12" s="937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8"/>
    </row>
    <row r="13" spans="1:75" ht="17.25" x14ac:dyDescent="0.15">
      <c r="B13" s="324" t="s">
        <v>13</v>
      </c>
      <c r="C13" s="324"/>
      <c r="D13" s="324"/>
      <c r="E13" s="324"/>
      <c r="F13" s="324"/>
      <c r="G13" s="324"/>
      <c r="H13" s="324"/>
      <c r="I13" s="324"/>
      <c r="J13" s="934" t="str">
        <f>IF(【契約①】契約内容申告書!$J$13="","",【契約①】契約内容申告書!$J$13)</f>
        <v>　</v>
      </c>
      <c r="K13" s="935"/>
      <c r="L13" s="935"/>
      <c r="M13" s="935"/>
      <c r="N13" s="935"/>
      <c r="O13" s="935"/>
      <c r="P13" s="935"/>
      <c r="Q13" s="935"/>
      <c r="R13" s="935"/>
      <c r="S13" s="935"/>
      <c r="T13" s="935"/>
      <c r="U13" s="935"/>
      <c r="V13" s="935"/>
      <c r="W13" s="935"/>
      <c r="X13" s="935"/>
      <c r="Y13" s="935"/>
      <c r="Z13" s="935"/>
      <c r="AA13" s="935"/>
      <c r="AB13" s="935"/>
      <c r="AC13" s="935"/>
      <c r="AD13" s="935"/>
      <c r="AE13" s="935"/>
      <c r="AF13" s="935"/>
      <c r="AG13" s="935"/>
      <c r="AH13" s="935"/>
      <c r="AI13" s="936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324"/>
      <c r="C14" s="324"/>
      <c r="D14" s="324"/>
      <c r="E14" s="324"/>
      <c r="F14" s="324"/>
      <c r="G14" s="324"/>
      <c r="H14" s="324"/>
      <c r="I14" s="324"/>
      <c r="J14" s="937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938"/>
      <c r="Z14" s="938"/>
      <c r="AA14" s="938"/>
      <c r="AB14" s="938"/>
      <c r="AC14" s="938"/>
      <c r="AD14" s="938"/>
      <c r="AE14" s="938"/>
      <c r="AF14" s="938"/>
      <c r="AG14" s="938"/>
      <c r="AH14" s="938"/>
      <c r="AI14" s="939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34" t="str">
        <f>IF(【契約①】契約内容申告書!$J$15="","",【契約①】契約内容申告書!$J$15)</f>
        <v>　</v>
      </c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935"/>
      <c r="AG15" s="935"/>
      <c r="AH15" s="935"/>
      <c r="AI15" s="936"/>
      <c r="AM15" s="30"/>
      <c r="AN15" s="30"/>
      <c r="AO15" s="30"/>
      <c r="AP15" s="30"/>
    </row>
    <row r="16" spans="1:75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37"/>
      <c r="K16" s="938"/>
      <c r="L16" s="938"/>
      <c r="M16" s="938"/>
      <c r="N16" s="938"/>
      <c r="O16" s="938"/>
      <c r="P16" s="938"/>
      <c r="Q16" s="938"/>
      <c r="R16" s="938"/>
      <c r="S16" s="938"/>
      <c r="T16" s="938"/>
      <c r="U16" s="938"/>
      <c r="V16" s="938"/>
      <c r="W16" s="938"/>
      <c r="X16" s="938"/>
      <c r="Y16" s="938"/>
      <c r="Z16" s="938"/>
      <c r="AA16" s="938"/>
      <c r="AB16" s="938"/>
      <c r="AC16" s="938"/>
      <c r="AD16" s="938"/>
      <c r="AE16" s="938"/>
      <c r="AF16" s="938"/>
      <c r="AG16" s="938"/>
      <c r="AH16" s="938"/>
      <c r="AI16" s="939"/>
      <c r="AM16" s="30"/>
      <c r="AN16" s="30"/>
      <c r="AO16" s="30"/>
      <c r="AP16" s="30"/>
      <c r="BR16" s="30"/>
    </row>
    <row r="17" spans="1:106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820">
        <v>4</v>
      </c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2"/>
      <c r="AJ17" s="55"/>
      <c r="AK17" s="55"/>
      <c r="AL17" s="55"/>
      <c r="AM17" s="55"/>
      <c r="AN17" s="55"/>
      <c r="AO17" s="55"/>
      <c r="AP17" s="55"/>
    </row>
    <row r="18" spans="1:106" ht="18.399999999999999" customHeight="1" x14ac:dyDescent="0.15">
      <c r="B18" s="245"/>
      <c r="C18" s="246"/>
      <c r="D18" s="246"/>
      <c r="E18" s="246"/>
      <c r="F18" s="246"/>
      <c r="G18" s="246"/>
      <c r="H18" s="246"/>
      <c r="I18" s="247"/>
      <c r="J18" s="823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4"/>
      <c r="AG18" s="824"/>
      <c r="AH18" s="824"/>
      <c r="AI18" s="825"/>
      <c r="AJ18" s="55"/>
      <c r="AK18" s="55"/>
      <c r="AL18" s="55"/>
      <c r="AM18" s="55"/>
      <c r="AN18" s="55"/>
      <c r="AO18" s="55"/>
      <c r="AP18" s="55"/>
      <c r="BS18" s="940" t="str">
        <f>IF(P31&lt;W28,"※1 リース契約期間が最長処分制限期間より短い年数となっています。入力内容に誤りがないか確認願います。","")</f>
        <v/>
      </c>
      <c r="BT18" s="940"/>
      <c r="BU18" s="940"/>
      <c r="BV18" s="940"/>
      <c r="BW18" s="940"/>
      <c r="BX18" s="940"/>
      <c r="BY18" s="940"/>
      <c r="BZ18" s="940"/>
      <c r="CA18" s="940"/>
      <c r="CB18" s="940"/>
      <c r="CC18" s="940"/>
      <c r="CD18" s="940"/>
      <c r="CE18" s="940"/>
      <c r="CF18" s="940"/>
      <c r="CG18" s="517"/>
      <c r="CH18" s="517"/>
      <c r="CI18" s="517"/>
      <c r="CJ18" s="517"/>
      <c r="CK18" s="517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</row>
    <row r="19" spans="1:106" s="18" customFormat="1" ht="18.399999999999999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19"/>
      <c r="AN19" s="119"/>
      <c r="AO19" s="119"/>
      <c r="AP19" s="119"/>
      <c r="BS19" s="940"/>
      <c r="BT19" s="940"/>
      <c r="BU19" s="940"/>
      <c r="BV19" s="940"/>
      <c r="BW19" s="940"/>
      <c r="BX19" s="940"/>
      <c r="BY19" s="940"/>
      <c r="BZ19" s="940"/>
      <c r="CA19" s="940"/>
      <c r="CB19" s="940"/>
      <c r="CC19" s="940"/>
      <c r="CD19" s="940"/>
      <c r="CE19" s="940"/>
      <c r="CF19" s="940"/>
      <c r="CG19" s="517"/>
      <c r="CH19" s="517"/>
      <c r="CI19" s="517"/>
      <c r="CJ19" s="517"/>
      <c r="CK19" s="517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40"/>
      <c r="BT20" s="940"/>
      <c r="BU20" s="940"/>
      <c r="BV20" s="940"/>
      <c r="BW20" s="940"/>
      <c r="BX20" s="940"/>
      <c r="BY20" s="940"/>
      <c r="BZ20" s="940"/>
      <c r="CA20" s="940"/>
      <c r="CB20" s="940"/>
      <c r="CC20" s="940"/>
      <c r="CD20" s="940"/>
      <c r="CE20" s="940"/>
      <c r="CF20" s="940"/>
      <c r="CG20" s="517"/>
      <c r="CH20" s="517"/>
      <c r="CI20" s="517"/>
      <c r="CJ20" s="517"/>
      <c r="CK20" s="517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</row>
    <row r="21" spans="1:106" ht="11.25" customHeight="1" x14ac:dyDescent="0.15">
      <c r="B21" s="239" t="s">
        <v>17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  <c r="BS21" s="940"/>
      <c r="BT21" s="940"/>
      <c r="BU21" s="940"/>
      <c r="BV21" s="940"/>
      <c r="BW21" s="940"/>
      <c r="BX21" s="940"/>
      <c r="BY21" s="940"/>
      <c r="BZ21" s="940"/>
      <c r="CA21" s="940"/>
      <c r="CB21" s="940"/>
      <c r="CC21" s="940"/>
      <c r="CD21" s="940"/>
      <c r="CE21" s="940"/>
      <c r="CF21" s="94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</row>
    <row r="22" spans="1:106" ht="11.25" customHeight="1" x14ac:dyDescent="0.15"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4"/>
      <c r="BS22" s="941" t="str">
        <f>IF(AND(I28&gt;0,OR(AH28="",AH31="")),"※2 再リース契約を行う旨の記載がある場合は、その内容が確認できる証憑書類名と記載箇所を申告してください。","")</f>
        <v/>
      </c>
      <c r="BT22" s="941"/>
      <c r="BU22" s="941"/>
      <c r="BV22" s="941"/>
      <c r="BW22" s="941"/>
      <c r="BX22" s="941"/>
      <c r="BY22" s="941"/>
      <c r="BZ22" s="941"/>
      <c r="CA22" s="941"/>
      <c r="CB22" s="941"/>
      <c r="CC22" s="941"/>
      <c r="CD22" s="941"/>
      <c r="CE22" s="941"/>
      <c r="CF22" s="941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</row>
    <row r="23" spans="1:106" ht="11.2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  <c r="BS23" s="941"/>
      <c r="BT23" s="941"/>
      <c r="BU23" s="941"/>
      <c r="BV23" s="941"/>
      <c r="BW23" s="941"/>
      <c r="BX23" s="941"/>
      <c r="BY23" s="941"/>
      <c r="BZ23" s="941"/>
      <c r="CA23" s="941"/>
      <c r="CB23" s="941"/>
      <c r="CC23" s="941"/>
      <c r="CD23" s="941"/>
      <c r="CE23" s="941"/>
      <c r="CF23" s="941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</row>
    <row r="24" spans="1:106" ht="15" customHeight="1" x14ac:dyDescent="0.15">
      <c r="A24" s="18"/>
      <c r="B24" s="329" t="s">
        <v>97</v>
      </c>
      <c r="C24" s="329"/>
      <c r="D24" s="329"/>
      <c r="E24" s="329"/>
      <c r="F24" s="329"/>
      <c r="G24" s="329"/>
      <c r="H24" s="329"/>
      <c r="I24" s="331" t="s">
        <v>98</v>
      </c>
      <c r="J24" s="331"/>
      <c r="K24" s="331"/>
      <c r="L24" s="331"/>
      <c r="M24" s="331"/>
      <c r="N24" s="331"/>
      <c r="O24" s="331"/>
      <c r="P24" s="331" t="s">
        <v>20</v>
      </c>
      <c r="Q24" s="331"/>
      <c r="R24" s="331"/>
      <c r="S24" s="331"/>
      <c r="T24" s="331"/>
      <c r="U24" s="331"/>
      <c r="V24" s="331"/>
      <c r="W24" s="333" t="s">
        <v>99</v>
      </c>
      <c r="X24" s="334"/>
      <c r="Y24" s="334"/>
      <c r="Z24" s="334"/>
      <c r="AA24" s="334"/>
      <c r="AB24" s="334"/>
      <c r="AC24" s="335"/>
      <c r="AD24" s="342" t="s">
        <v>21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4"/>
      <c r="AU24" s="333" t="s">
        <v>120</v>
      </c>
      <c r="AV24" s="334"/>
      <c r="AW24" s="334"/>
      <c r="AX24" s="334"/>
      <c r="AY24" s="334"/>
      <c r="AZ24" s="798"/>
      <c r="BA24" s="798"/>
      <c r="BB24" s="799"/>
      <c r="BC24" s="333" t="s">
        <v>22</v>
      </c>
      <c r="BD24" s="334"/>
      <c r="BE24" s="334"/>
      <c r="BF24" s="334"/>
      <c r="BG24" s="334"/>
      <c r="BH24" s="798"/>
      <c r="BI24" s="798"/>
      <c r="BJ24" s="799"/>
      <c r="BK24" s="333" t="s">
        <v>23</v>
      </c>
      <c r="BL24" s="334"/>
      <c r="BM24" s="334"/>
      <c r="BN24" s="334"/>
      <c r="BO24" s="334"/>
      <c r="BP24" s="798"/>
      <c r="BQ24" s="799"/>
      <c r="BS24" s="941"/>
      <c r="BT24" s="941"/>
      <c r="BU24" s="941"/>
      <c r="BV24" s="941"/>
      <c r="BW24" s="941"/>
      <c r="BX24" s="941"/>
      <c r="BY24" s="941"/>
      <c r="BZ24" s="941"/>
      <c r="CA24" s="941"/>
      <c r="CB24" s="941"/>
      <c r="CC24" s="941"/>
      <c r="CD24" s="941"/>
      <c r="CE24" s="941"/>
      <c r="CF24" s="941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</row>
    <row r="25" spans="1:106" ht="15" customHeight="1" x14ac:dyDescent="0.15">
      <c r="B25" s="329"/>
      <c r="C25" s="329"/>
      <c r="D25" s="329"/>
      <c r="E25" s="329"/>
      <c r="F25" s="329"/>
      <c r="G25" s="329"/>
      <c r="H25" s="329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6"/>
      <c r="X25" s="337"/>
      <c r="Y25" s="337"/>
      <c r="Z25" s="337"/>
      <c r="AA25" s="337"/>
      <c r="AB25" s="337"/>
      <c r="AC25" s="338"/>
      <c r="AD25" s="345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7"/>
      <c r="AU25" s="336"/>
      <c r="AV25" s="337"/>
      <c r="AW25" s="337"/>
      <c r="AX25" s="337"/>
      <c r="AY25" s="337"/>
      <c r="AZ25" s="800"/>
      <c r="BA25" s="800"/>
      <c r="BB25" s="801"/>
      <c r="BC25" s="336"/>
      <c r="BD25" s="337"/>
      <c r="BE25" s="337"/>
      <c r="BF25" s="337"/>
      <c r="BG25" s="337"/>
      <c r="BH25" s="800"/>
      <c r="BI25" s="800"/>
      <c r="BJ25" s="801"/>
      <c r="BK25" s="336"/>
      <c r="BL25" s="337"/>
      <c r="BM25" s="337"/>
      <c r="BN25" s="337"/>
      <c r="BO25" s="337"/>
      <c r="BP25" s="800"/>
      <c r="BQ25" s="801"/>
      <c r="BR25" s="12"/>
      <c r="BS25" s="941"/>
      <c r="BT25" s="941"/>
      <c r="BU25" s="941"/>
      <c r="BV25" s="941"/>
      <c r="BW25" s="941"/>
      <c r="BX25" s="941"/>
      <c r="BY25" s="941"/>
      <c r="BZ25" s="941"/>
      <c r="CA25" s="941"/>
      <c r="CB25" s="941"/>
      <c r="CC25" s="941"/>
      <c r="CD25" s="941"/>
      <c r="CE25" s="941"/>
      <c r="CF25" s="941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DB25" s="12"/>
    </row>
    <row r="26" spans="1:106" ht="15" customHeight="1" x14ac:dyDescent="0.15">
      <c r="B26" s="329"/>
      <c r="C26" s="329"/>
      <c r="D26" s="329"/>
      <c r="E26" s="329"/>
      <c r="F26" s="329"/>
      <c r="G26" s="329"/>
      <c r="H26" s="329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6"/>
      <c r="X26" s="337"/>
      <c r="Y26" s="337"/>
      <c r="Z26" s="337"/>
      <c r="AA26" s="337"/>
      <c r="AB26" s="337"/>
      <c r="AC26" s="338"/>
      <c r="AD26" s="345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7"/>
      <c r="AU26" s="336"/>
      <c r="AV26" s="337"/>
      <c r="AW26" s="337"/>
      <c r="AX26" s="337"/>
      <c r="AY26" s="337"/>
      <c r="AZ26" s="800"/>
      <c r="BA26" s="800"/>
      <c r="BB26" s="801"/>
      <c r="BC26" s="336"/>
      <c r="BD26" s="337"/>
      <c r="BE26" s="337"/>
      <c r="BF26" s="337"/>
      <c r="BG26" s="337"/>
      <c r="BH26" s="800"/>
      <c r="BI26" s="800"/>
      <c r="BJ26" s="801"/>
      <c r="BK26" s="336"/>
      <c r="BL26" s="337"/>
      <c r="BM26" s="337"/>
      <c r="BN26" s="337"/>
      <c r="BO26" s="337"/>
      <c r="BP26" s="800"/>
      <c r="BQ26" s="801"/>
      <c r="BS26" s="942" t="str">
        <f>IF(AU28="有","※初回リース終了時に残価が【有】契約は申請できません。","")</f>
        <v/>
      </c>
      <c r="BT26" s="942"/>
      <c r="BU26" s="942"/>
      <c r="BV26" s="942"/>
      <c r="BW26" s="942"/>
      <c r="BX26" s="942"/>
      <c r="BY26" s="942"/>
      <c r="BZ26" s="942"/>
      <c r="CA26" s="942"/>
      <c r="CB26" s="942"/>
      <c r="CC26" s="942"/>
      <c r="CD26" s="942"/>
      <c r="CE26" s="942"/>
      <c r="CF26" s="942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DB26" s="12"/>
    </row>
    <row r="27" spans="1:106" ht="15" customHeight="1" x14ac:dyDescent="0.15">
      <c r="B27" s="330"/>
      <c r="C27" s="330"/>
      <c r="D27" s="330"/>
      <c r="E27" s="330"/>
      <c r="F27" s="330"/>
      <c r="G27" s="330"/>
      <c r="H27" s="330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9"/>
      <c r="X27" s="340"/>
      <c r="Y27" s="340"/>
      <c r="Z27" s="340"/>
      <c r="AA27" s="340"/>
      <c r="AB27" s="340"/>
      <c r="AC27" s="341"/>
      <c r="AD27" s="348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50"/>
      <c r="AU27" s="339"/>
      <c r="AV27" s="340"/>
      <c r="AW27" s="340"/>
      <c r="AX27" s="340"/>
      <c r="AY27" s="340"/>
      <c r="AZ27" s="802"/>
      <c r="BA27" s="802"/>
      <c r="BB27" s="803"/>
      <c r="BC27" s="339"/>
      <c r="BD27" s="340"/>
      <c r="BE27" s="340"/>
      <c r="BF27" s="340"/>
      <c r="BG27" s="340"/>
      <c r="BH27" s="802"/>
      <c r="BI27" s="802"/>
      <c r="BJ27" s="803"/>
      <c r="BK27" s="339"/>
      <c r="BL27" s="340"/>
      <c r="BM27" s="340"/>
      <c r="BN27" s="340"/>
      <c r="BO27" s="340"/>
      <c r="BP27" s="802"/>
      <c r="BQ27" s="803"/>
      <c r="BS27" s="942"/>
      <c r="BT27" s="942"/>
      <c r="BU27" s="942"/>
      <c r="BV27" s="942"/>
      <c r="BW27" s="942"/>
      <c r="BX27" s="942"/>
      <c r="BY27" s="942"/>
      <c r="BZ27" s="942"/>
      <c r="CA27" s="942"/>
      <c r="CB27" s="942"/>
      <c r="CC27" s="942"/>
      <c r="CD27" s="942"/>
      <c r="CE27" s="942"/>
      <c r="CF27" s="942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DB27" s="13"/>
    </row>
    <row r="28" spans="1:106" ht="15.75" customHeight="1" x14ac:dyDescent="0.15">
      <c r="B28" s="967"/>
      <c r="C28" s="967"/>
      <c r="D28" s="967"/>
      <c r="E28" s="968"/>
      <c r="F28" s="367" t="s">
        <v>24</v>
      </c>
      <c r="G28" s="367"/>
      <c r="H28" s="368"/>
      <c r="I28" s="967"/>
      <c r="J28" s="967"/>
      <c r="K28" s="967"/>
      <c r="L28" s="968"/>
      <c r="M28" s="367" t="s">
        <v>24</v>
      </c>
      <c r="N28" s="367"/>
      <c r="O28" s="368"/>
      <c r="P28" s="771" t="str">
        <f>IF(B28="","",B28+I28)</f>
        <v/>
      </c>
      <c r="Q28" s="771"/>
      <c r="R28" s="771"/>
      <c r="S28" s="772"/>
      <c r="T28" s="269" t="s">
        <v>24</v>
      </c>
      <c r="U28" s="269"/>
      <c r="V28" s="270"/>
      <c r="W28" s="969"/>
      <c r="X28" s="970"/>
      <c r="Y28" s="970"/>
      <c r="Z28" s="970"/>
      <c r="AA28" s="359" t="s">
        <v>1</v>
      </c>
      <c r="AB28" s="359"/>
      <c r="AC28" s="360"/>
      <c r="AD28" s="273" t="s">
        <v>25</v>
      </c>
      <c r="AE28" s="274"/>
      <c r="AF28" s="274"/>
      <c r="AG28" s="275"/>
      <c r="AH28" s="774"/>
      <c r="AI28" s="775"/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776"/>
      <c r="AU28" s="842"/>
      <c r="AV28" s="843"/>
      <c r="AW28" s="843"/>
      <c r="AX28" s="843"/>
      <c r="AY28" s="843"/>
      <c r="AZ28" s="835"/>
      <c r="BA28" s="835"/>
      <c r="BB28" s="836"/>
      <c r="BC28" s="829"/>
      <c r="BD28" s="830"/>
      <c r="BE28" s="830"/>
      <c r="BF28" s="830"/>
      <c r="BG28" s="830"/>
      <c r="BH28" s="835"/>
      <c r="BI28" s="835"/>
      <c r="BJ28" s="836"/>
      <c r="BK28" s="829"/>
      <c r="BL28" s="830"/>
      <c r="BM28" s="830"/>
      <c r="BN28" s="830"/>
      <c r="BO28" s="830"/>
      <c r="BP28" s="835"/>
      <c r="BQ28" s="836"/>
      <c r="BR28" s="23" t="str">
        <f>IF(BS18="","","※1")</f>
        <v/>
      </c>
      <c r="BS28" s="943" t="str">
        <f>IF(BC28="該当する","※割賦契約に【該当する】契約は申請できません。","")</f>
        <v/>
      </c>
      <c r="BT28" s="943"/>
      <c r="BU28" s="943"/>
      <c r="BV28" s="943"/>
      <c r="BW28" s="943"/>
      <c r="BX28" s="943"/>
      <c r="BY28" s="943"/>
      <c r="BZ28" s="943"/>
      <c r="CA28" s="943"/>
      <c r="CB28" s="943"/>
      <c r="CC28" s="943"/>
      <c r="CD28" s="943"/>
      <c r="CE28" s="943"/>
      <c r="CF28" s="943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DB28" s="13"/>
    </row>
    <row r="29" spans="1:106" ht="15.75" customHeight="1" x14ac:dyDescent="0.15">
      <c r="B29" s="967"/>
      <c r="C29" s="967"/>
      <c r="D29" s="967"/>
      <c r="E29" s="968"/>
      <c r="F29" s="184"/>
      <c r="G29" s="184"/>
      <c r="H29" s="369"/>
      <c r="I29" s="967"/>
      <c r="J29" s="967"/>
      <c r="K29" s="967"/>
      <c r="L29" s="968"/>
      <c r="M29" s="184"/>
      <c r="N29" s="184"/>
      <c r="O29" s="369"/>
      <c r="P29" s="771"/>
      <c r="Q29" s="771"/>
      <c r="R29" s="771"/>
      <c r="S29" s="772"/>
      <c r="T29" s="271"/>
      <c r="U29" s="271"/>
      <c r="V29" s="272"/>
      <c r="W29" s="971"/>
      <c r="X29" s="972"/>
      <c r="Y29" s="972"/>
      <c r="Z29" s="972"/>
      <c r="AA29" s="361"/>
      <c r="AB29" s="361"/>
      <c r="AC29" s="362"/>
      <c r="AD29" s="276"/>
      <c r="AE29" s="277"/>
      <c r="AF29" s="277"/>
      <c r="AG29" s="278"/>
      <c r="AH29" s="777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9"/>
      <c r="AU29" s="842"/>
      <c r="AV29" s="843"/>
      <c r="AW29" s="843"/>
      <c r="AX29" s="843"/>
      <c r="AY29" s="843"/>
      <c r="AZ29" s="835"/>
      <c r="BA29" s="835"/>
      <c r="BB29" s="836"/>
      <c r="BC29" s="829"/>
      <c r="BD29" s="830"/>
      <c r="BE29" s="830"/>
      <c r="BF29" s="830"/>
      <c r="BG29" s="830"/>
      <c r="BH29" s="835"/>
      <c r="BI29" s="835"/>
      <c r="BJ29" s="836"/>
      <c r="BK29" s="829"/>
      <c r="BL29" s="830"/>
      <c r="BM29" s="830"/>
      <c r="BN29" s="830"/>
      <c r="BO29" s="830"/>
      <c r="BP29" s="835"/>
      <c r="BQ29" s="836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DB29" s="13"/>
    </row>
    <row r="30" spans="1:106" ht="15.75" customHeight="1" x14ac:dyDescent="0.15">
      <c r="B30" s="967"/>
      <c r="C30" s="967"/>
      <c r="D30" s="967"/>
      <c r="E30" s="968"/>
      <c r="F30" s="370"/>
      <c r="G30" s="370"/>
      <c r="H30" s="371"/>
      <c r="I30" s="967"/>
      <c r="J30" s="967"/>
      <c r="K30" s="967"/>
      <c r="L30" s="968"/>
      <c r="M30" s="370"/>
      <c r="N30" s="370"/>
      <c r="O30" s="371"/>
      <c r="P30" s="773"/>
      <c r="Q30" s="773"/>
      <c r="R30" s="773"/>
      <c r="S30" s="306"/>
      <c r="T30" s="271"/>
      <c r="U30" s="271"/>
      <c r="V30" s="272"/>
      <c r="W30" s="973"/>
      <c r="X30" s="974"/>
      <c r="Y30" s="974"/>
      <c r="Z30" s="974"/>
      <c r="AA30" s="363"/>
      <c r="AB30" s="363"/>
      <c r="AC30" s="364"/>
      <c r="AD30" s="279"/>
      <c r="AE30" s="280"/>
      <c r="AF30" s="280"/>
      <c r="AG30" s="281"/>
      <c r="AH30" s="780"/>
      <c r="AI30" s="781"/>
      <c r="AJ30" s="781"/>
      <c r="AK30" s="781"/>
      <c r="AL30" s="781"/>
      <c r="AM30" s="781"/>
      <c r="AN30" s="781"/>
      <c r="AO30" s="781"/>
      <c r="AP30" s="781"/>
      <c r="AQ30" s="781"/>
      <c r="AR30" s="781"/>
      <c r="AS30" s="781"/>
      <c r="AT30" s="782"/>
      <c r="AU30" s="842"/>
      <c r="AV30" s="843"/>
      <c r="AW30" s="843"/>
      <c r="AX30" s="843"/>
      <c r="AY30" s="843"/>
      <c r="AZ30" s="835"/>
      <c r="BA30" s="835"/>
      <c r="BB30" s="836"/>
      <c r="BC30" s="829"/>
      <c r="BD30" s="830"/>
      <c r="BE30" s="830"/>
      <c r="BF30" s="830"/>
      <c r="BG30" s="830"/>
      <c r="BH30" s="835"/>
      <c r="BI30" s="835"/>
      <c r="BJ30" s="836"/>
      <c r="BK30" s="829"/>
      <c r="BL30" s="830"/>
      <c r="BM30" s="830"/>
      <c r="BN30" s="830"/>
      <c r="BO30" s="830"/>
      <c r="BP30" s="835"/>
      <c r="BQ30" s="836"/>
      <c r="BR30" s="23" t="str">
        <f>IF(BS22="","","※2")</f>
        <v/>
      </c>
      <c r="BS30" s="944" t="str">
        <f>IF(BK28="該当する","※所有権移転付リースに【該当する】契約は申請できません。","")</f>
        <v/>
      </c>
      <c r="BT30" s="944"/>
      <c r="BU30" s="944"/>
      <c r="BV30" s="944"/>
      <c r="BW30" s="944"/>
      <c r="BX30" s="944"/>
      <c r="BY30" s="944"/>
      <c r="BZ30" s="944"/>
      <c r="CA30" s="944"/>
      <c r="CB30" s="944"/>
      <c r="CC30" s="944"/>
      <c r="CD30" s="944"/>
      <c r="CE30" s="944"/>
      <c r="CF30" s="944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DB30" s="13"/>
    </row>
    <row r="31" spans="1:106" ht="15.75" customHeight="1" x14ac:dyDescent="0.15">
      <c r="B31" s="306" t="str">
        <f>IF(B28="","",ROUNDDOWN(B28/12,0))</f>
        <v/>
      </c>
      <c r="C31" s="307"/>
      <c r="D31" s="307"/>
      <c r="E31" s="307"/>
      <c r="F31" s="269" t="s">
        <v>1</v>
      </c>
      <c r="G31" s="269"/>
      <c r="H31" s="270"/>
      <c r="I31" s="307" t="str">
        <f>IF(I28="","",ROUNDDOWN(I28/12,0))</f>
        <v/>
      </c>
      <c r="J31" s="307"/>
      <c r="K31" s="307"/>
      <c r="L31" s="307"/>
      <c r="M31" s="269" t="s">
        <v>1</v>
      </c>
      <c r="N31" s="269"/>
      <c r="O31" s="269"/>
      <c r="P31" s="306" t="str">
        <f>IF(P28="","",ROUNDDOWN(P28/12,0))</f>
        <v/>
      </c>
      <c r="Q31" s="307"/>
      <c r="R31" s="307"/>
      <c r="S31" s="307"/>
      <c r="T31" s="269" t="s">
        <v>1</v>
      </c>
      <c r="U31" s="269"/>
      <c r="V31" s="270"/>
      <c r="W31" s="282"/>
      <c r="X31" s="283"/>
      <c r="Y31" s="283"/>
      <c r="Z31" s="283"/>
      <c r="AA31" s="283"/>
      <c r="AB31" s="283"/>
      <c r="AC31" s="284"/>
      <c r="AD31" s="291" t="s">
        <v>27</v>
      </c>
      <c r="AE31" s="292"/>
      <c r="AF31" s="292"/>
      <c r="AG31" s="293"/>
      <c r="AH31" s="783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5"/>
      <c r="AU31" s="842"/>
      <c r="AV31" s="843"/>
      <c r="AW31" s="843"/>
      <c r="AX31" s="843"/>
      <c r="AY31" s="843"/>
      <c r="AZ31" s="835"/>
      <c r="BA31" s="835"/>
      <c r="BB31" s="836"/>
      <c r="BC31" s="829"/>
      <c r="BD31" s="830"/>
      <c r="BE31" s="830"/>
      <c r="BF31" s="830"/>
      <c r="BG31" s="830"/>
      <c r="BH31" s="835"/>
      <c r="BI31" s="835"/>
      <c r="BJ31" s="836"/>
      <c r="BK31" s="829"/>
      <c r="BL31" s="830"/>
      <c r="BM31" s="830"/>
      <c r="BN31" s="830"/>
      <c r="BO31" s="830"/>
      <c r="BP31" s="835"/>
      <c r="BQ31" s="836"/>
      <c r="BS31" s="944"/>
      <c r="BT31" s="944"/>
      <c r="BU31" s="944"/>
      <c r="BV31" s="944"/>
      <c r="BW31" s="944"/>
      <c r="BX31" s="944"/>
      <c r="BY31" s="944"/>
      <c r="BZ31" s="944"/>
      <c r="CA31" s="944"/>
      <c r="CB31" s="944"/>
      <c r="CC31" s="944"/>
      <c r="CD31" s="944"/>
      <c r="CE31" s="944"/>
      <c r="CF31" s="944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DB31" s="14"/>
    </row>
    <row r="32" spans="1:106" ht="15.75" customHeight="1" x14ac:dyDescent="0.15">
      <c r="B32" s="308"/>
      <c r="C32" s="309"/>
      <c r="D32" s="309"/>
      <c r="E32" s="309"/>
      <c r="F32" s="271"/>
      <c r="G32" s="271"/>
      <c r="H32" s="272"/>
      <c r="I32" s="309"/>
      <c r="J32" s="309"/>
      <c r="K32" s="309"/>
      <c r="L32" s="309"/>
      <c r="M32" s="271"/>
      <c r="N32" s="271"/>
      <c r="O32" s="271"/>
      <c r="P32" s="308"/>
      <c r="Q32" s="309"/>
      <c r="R32" s="309"/>
      <c r="S32" s="309"/>
      <c r="T32" s="271"/>
      <c r="U32" s="271"/>
      <c r="V32" s="272"/>
      <c r="W32" s="285"/>
      <c r="X32" s="286"/>
      <c r="Y32" s="286"/>
      <c r="Z32" s="286"/>
      <c r="AA32" s="286"/>
      <c r="AB32" s="286"/>
      <c r="AC32" s="287"/>
      <c r="AD32" s="276"/>
      <c r="AE32" s="277"/>
      <c r="AF32" s="277"/>
      <c r="AG32" s="278"/>
      <c r="AH32" s="777"/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  <c r="AT32" s="779"/>
      <c r="AU32" s="842"/>
      <c r="AV32" s="843"/>
      <c r="AW32" s="843"/>
      <c r="AX32" s="843"/>
      <c r="AY32" s="843"/>
      <c r="AZ32" s="835"/>
      <c r="BA32" s="835"/>
      <c r="BB32" s="836"/>
      <c r="BC32" s="829"/>
      <c r="BD32" s="830"/>
      <c r="BE32" s="830"/>
      <c r="BF32" s="830"/>
      <c r="BG32" s="830"/>
      <c r="BH32" s="835"/>
      <c r="BI32" s="835"/>
      <c r="BJ32" s="836"/>
      <c r="BK32" s="829"/>
      <c r="BL32" s="830"/>
      <c r="BM32" s="830"/>
      <c r="BN32" s="830"/>
      <c r="BO32" s="830"/>
      <c r="BP32" s="835"/>
      <c r="BQ32" s="836"/>
      <c r="BS32" s="943"/>
      <c r="BT32" s="943"/>
      <c r="BU32" s="943"/>
      <c r="BV32" s="943"/>
      <c r="BW32" s="943"/>
      <c r="BX32" s="943"/>
      <c r="BY32" s="943"/>
      <c r="BZ32" s="943"/>
      <c r="CA32" s="943"/>
      <c r="CB32" s="943"/>
      <c r="CC32" s="943"/>
      <c r="CD32" s="943"/>
      <c r="CE32" s="943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3"/>
      <c r="DB32" s="14"/>
    </row>
    <row r="33" spans="1:106" ht="33.75" customHeight="1" x14ac:dyDescent="0.15">
      <c r="B33" s="310"/>
      <c r="C33" s="311"/>
      <c r="D33" s="311"/>
      <c r="E33" s="311"/>
      <c r="F33" s="312"/>
      <c r="G33" s="312"/>
      <c r="H33" s="313"/>
      <c r="I33" s="311"/>
      <c r="J33" s="311"/>
      <c r="K33" s="311"/>
      <c r="L33" s="311"/>
      <c r="M33" s="312"/>
      <c r="N33" s="312"/>
      <c r="O33" s="312"/>
      <c r="P33" s="310"/>
      <c r="Q33" s="311"/>
      <c r="R33" s="311"/>
      <c r="S33" s="311"/>
      <c r="T33" s="312"/>
      <c r="U33" s="312"/>
      <c r="V33" s="313"/>
      <c r="W33" s="288"/>
      <c r="X33" s="289"/>
      <c r="Y33" s="289"/>
      <c r="Z33" s="289"/>
      <c r="AA33" s="289"/>
      <c r="AB33" s="289"/>
      <c r="AC33" s="290"/>
      <c r="AD33" s="294"/>
      <c r="AE33" s="295"/>
      <c r="AF33" s="295"/>
      <c r="AG33" s="296"/>
      <c r="AH33" s="786"/>
      <c r="AI33" s="787"/>
      <c r="AJ33" s="787"/>
      <c r="AK33" s="787"/>
      <c r="AL33" s="787"/>
      <c r="AM33" s="787"/>
      <c r="AN33" s="787"/>
      <c r="AO33" s="787"/>
      <c r="AP33" s="787"/>
      <c r="AQ33" s="787"/>
      <c r="AR33" s="787"/>
      <c r="AS33" s="787"/>
      <c r="AT33" s="788"/>
      <c r="AU33" s="845"/>
      <c r="AV33" s="846"/>
      <c r="AW33" s="846"/>
      <c r="AX33" s="846"/>
      <c r="AY33" s="846"/>
      <c r="AZ33" s="837"/>
      <c r="BA33" s="837"/>
      <c r="BB33" s="838"/>
      <c r="BC33" s="832"/>
      <c r="BD33" s="833"/>
      <c r="BE33" s="833"/>
      <c r="BF33" s="833"/>
      <c r="BG33" s="833"/>
      <c r="BH33" s="837"/>
      <c r="BI33" s="837"/>
      <c r="BJ33" s="838"/>
      <c r="BK33" s="832"/>
      <c r="BL33" s="833"/>
      <c r="BM33" s="833"/>
      <c r="BN33" s="833"/>
      <c r="BO33" s="833"/>
      <c r="BP33" s="837"/>
      <c r="BQ33" s="838"/>
      <c r="BS33" s="943"/>
      <c r="BT33" s="943"/>
      <c r="BU33" s="943"/>
      <c r="BV33" s="943"/>
      <c r="BW33" s="943"/>
      <c r="BX33" s="943"/>
      <c r="BY33" s="943"/>
      <c r="BZ33" s="943"/>
      <c r="CA33" s="943"/>
      <c r="CB33" s="943"/>
      <c r="CC33" s="943"/>
      <c r="CD33" s="943"/>
      <c r="CE33" s="943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DB33" s="14"/>
    </row>
    <row r="34" spans="1:106" ht="72" customHeight="1" x14ac:dyDescent="0.15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3"/>
      <c r="X34" s="153"/>
      <c r="Y34" s="153"/>
      <c r="Z34" s="153"/>
      <c r="AA34" s="153"/>
      <c r="AB34" s="153"/>
      <c r="AC34" s="153"/>
      <c r="AD34" s="152"/>
      <c r="AE34" s="152"/>
      <c r="AF34" s="152"/>
      <c r="AG34" s="152"/>
      <c r="AH34" s="152"/>
      <c r="AI34" s="152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7"/>
      <c r="AE35" s="77"/>
      <c r="AF35" s="77"/>
      <c r="AG35" s="77"/>
      <c r="AH35" s="77"/>
      <c r="AI35" s="77"/>
      <c r="AJ35" s="77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39" t="s">
        <v>29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</row>
    <row r="37" spans="1:106" ht="11.25" customHeight="1" x14ac:dyDescent="0.15"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</row>
    <row r="38" spans="1:106" ht="11.25" customHeight="1" x14ac:dyDescent="0.15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7"/>
    </row>
    <row r="39" spans="1:106" ht="27" customHeight="1" x14ac:dyDescent="0.15">
      <c r="B39" s="188" t="s">
        <v>30</v>
      </c>
      <c r="C39" s="189"/>
      <c r="D39" s="190"/>
      <c r="E39" s="188" t="s">
        <v>31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188" t="s">
        <v>32</v>
      </c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90"/>
      <c r="BF39" s="188" t="s">
        <v>33</v>
      </c>
      <c r="BG39" s="189"/>
      <c r="BH39" s="189"/>
      <c r="BI39" s="189"/>
      <c r="BJ39" s="189"/>
      <c r="BK39" s="190"/>
      <c r="BL39" s="188" t="s">
        <v>100</v>
      </c>
      <c r="BM39" s="189"/>
      <c r="BN39" s="189"/>
      <c r="BO39" s="189"/>
      <c r="BP39" s="189"/>
      <c r="BQ39" s="190"/>
    </row>
    <row r="40" spans="1:106" ht="27" customHeight="1" x14ac:dyDescent="0.15">
      <c r="B40" s="191"/>
      <c r="C40" s="192"/>
      <c r="D40" s="193"/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3"/>
      <c r="Y40" s="191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3"/>
      <c r="BF40" s="191"/>
      <c r="BG40" s="192"/>
      <c r="BH40" s="192"/>
      <c r="BI40" s="192"/>
      <c r="BJ40" s="192"/>
      <c r="BK40" s="193"/>
      <c r="BL40" s="191"/>
      <c r="BM40" s="192"/>
      <c r="BN40" s="192"/>
      <c r="BO40" s="192"/>
      <c r="BP40" s="192"/>
      <c r="BQ40" s="193"/>
    </row>
    <row r="41" spans="1:106" ht="27" customHeight="1" thickBot="1" x14ac:dyDescent="0.2">
      <c r="B41" s="248"/>
      <c r="C41" s="249"/>
      <c r="D41" s="250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  <c r="Y41" s="248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50"/>
      <c r="BF41" s="248"/>
      <c r="BG41" s="249"/>
      <c r="BH41" s="249"/>
      <c r="BI41" s="249"/>
      <c r="BJ41" s="249"/>
      <c r="BK41" s="250"/>
      <c r="BL41" s="248"/>
      <c r="BM41" s="249"/>
      <c r="BN41" s="249"/>
      <c r="BO41" s="249"/>
      <c r="BP41" s="249"/>
      <c r="BQ41" s="250"/>
    </row>
    <row r="42" spans="1:106" ht="13.15" customHeight="1" thickTop="1" x14ac:dyDescent="0.15">
      <c r="B42" s="251">
        <v>1</v>
      </c>
      <c r="C42" s="252"/>
      <c r="D42" s="253"/>
      <c r="E42" s="763"/>
      <c r="F42" s="764"/>
      <c r="G42" s="764"/>
      <c r="H42" s="764"/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Y42" s="763"/>
      <c r="Z42" s="764"/>
      <c r="AA42" s="764"/>
      <c r="AB42" s="764"/>
      <c r="AC42" s="764"/>
      <c r="AD42" s="764"/>
      <c r="AE42" s="764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4"/>
      <c r="AW42" s="764"/>
      <c r="AX42" s="764"/>
      <c r="AY42" s="764"/>
      <c r="AZ42" s="764"/>
      <c r="BA42" s="764"/>
      <c r="BB42" s="764"/>
      <c r="BC42" s="764"/>
      <c r="BD42" s="764"/>
      <c r="BE42" s="765"/>
      <c r="BF42" s="766"/>
      <c r="BG42" s="766"/>
      <c r="BH42" s="766"/>
      <c r="BI42" s="766"/>
      <c r="BJ42" s="766"/>
      <c r="BK42" s="766"/>
      <c r="BL42" s="766"/>
      <c r="BM42" s="766"/>
      <c r="BN42" s="766"/>
      <c r="BO42" s="766"/>
      <c r="BP42" s="766"/>
      <c r="BQ42" s="766"/>
    </row>
    <row r="43" spans="1:106" ht="13.15" customHeight="1" x14ac:dyDescent="0.15">
      <c r="B43" s="191"/>
      <c r="C43" s="192"/>
      <c r="D43" s="193"/>
      <c r="E43" s="742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4"/>
      <c r="Y43" s="742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  <c r="AN43" s="743"/>
      <c r="AO43" s="743"/>
      <c r="AP43" s="743"/>
      <c r="AQ43" s="743"/>
      <c r="AR43" s="743"/>
      <c r="AS43" s="743"/>
      <c r="AT43" s="743"/>
      <c r="AU43" s="743"/>
      <c r="AV43" s="743"/>
      <c r="AW43" s="743"/>
      <c r="AX43" s="743"/>
      <c r="AY43" s="743"/>
      <c r="AZ43" s="743"/>
      <c r="BA43" s="743"/>
      <c r="BB43" s="743"/>
      <c r="BC43" s="743"/>
      <c r="BD43" s="743"/>
      <c r="BE43" s="744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</row>
    <row r="44" spans="1:106" ht="13.15" customHeight="1" x14ac:dyDescent="0.15">
      <c r="B44" s="194"/>
      <c r="C44" s="195"/>
      <c r="D44" s="196"/>
      <c r="E44" s="745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7"/>
      <c r="Y44" s="745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746"/>
      <c r="AR44" s="746"/>
      <c r="AS44" s="746"/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7"/>
      <c r="BF44" s="762"/>
      <c r="BG44" s="762"/>
      <c r="BH44" s="762"/>
      <c r="BI44" s="762"/>
      <c r="BJ44" s="762"/>
      <c r="BK44" s="762"/>
      <c r="BL44" s="762"/>
      <c r="BM44" s="762"/>
      <c r="BN44" s="762"/>
      <c r="BO44" s="762"/>
      <c r="BP44" s="762"/>
      <c r="BQ44" s="762"/>
    </row>
    <row r="45" spans="1:106" ht="13.15" customHeight="1" x14ac:dyDescent="0.15">
      <c r="B45" s="188">
        <v>2</v>
      </c>
      <c r="C45" s="189"/>
      <c r="D45" s="190"/>
      <c r="E45" s="739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1"/>
      <c r="Y45" s="739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1"/>
      <c r="BF45" s="748"/>
      <c r="BG45" s="748"/>
      <c r="BH45" s="748"/>
      <c r="BI45" s="748"/>
      <c r="BJ45" s="748"/>
      <c r="BK45" s="748"/>
      <c r="BL45" s="748"/>
      <c r="BM45" s="748"/>
      <c r="BN45" s="748"/>
      <c r="BO45" s="748"/>
      <c r="BP45" s="748"/>
      <c r="BQ45" s="748"/>
    </row>
    <row r="46" spans="1:106" ht="13.15" customHeight="1" x14ac:dyDescent="0.15">
      <c r="B46" s="191"/>
      <c r="C46" s="192"/>
      <c r="D46" s="193"/>
      <c r="E46" s="742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4"/>
      <c r="Y46" s="742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  <c r="AN46" s="743"/>
      <c r="AO46" s="743"/>
      <c r="AP46" s="743"/>
      <c r="AQ46" s="743"/>
      <c r="AR46" s="743"/>
      <c r="AS46" s="743"/>
      <c r="AT46" s="743"/>
      <c r="AU46" s="743"/>
      <c r="AV46" s="743"/>
      <c r="AW46" s="743"/>
      <c r="AX46" s="743"/>
      <c r="AY46" s="743"/>
      <c r="AZ46" s="743"/>
      <c r="BA46" s="743"/>
      <c r="BB46" s="743"/>
      <c r="BC46" s="743"/>
      <c r="BD46" s="743"/>
      <c r="BE46" s="744"/>
      <c r="BF46" s="748"/>
      <c r="BG46" s="748"/>
      <c r="BH46" s="748"/>
      <c r="BI46" s="748"/>
      <c r="BJ46" s="748"/>
      <c r="BK46" s="748"/>
      <c r="BL46" s="748"/>
      <c r="BM46" s="748"/>
      <c r="BN46" s="748"/>
      <c r="BO46" s="748"/>
      <c r="BP46" s="748"/>
      <c r="BQ46" s="748"/>
    </row>
    <row r="47" spans="1:106" ht="13.15" customHeight="1" x14ac:dyDescent="0.15">
      <c r="B47" s="194"/>
      <c r="C47" s="195"/>
      <c r="D47" s="196"/>
      <c r="E47" s="745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7"/>
      <c r="Y47" s="745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746"/>
      <c r="AO47" s="746"/>
      <c r="AP47" s="746"/>
      <c r="AQ47" s="746"/>
      <c r="AR47" s="746"/>
      <c r="AS47" s="746"/>
      <c r="AT47" s="746"/>
      <c r="AU47" s="746"/>
      <c r="AV47" s="746"/>
      <c r="AW47" s="746"/>
      <c r="AX47" s="746"/>
      <c r="AY47" s="746"/>
      <c r="AZ47" s="746"/>
      <c r="BA47" s="746"/>
      <c r="BB47" s="746"/>
      <c r="BC47" s="746"/>
      <c r="BD47" s="746"/>
      <c r="BE47" s="747"/>
      <c r="BF47" s="748"/>
      <c r="BG47" s="748"/>
      <c r="BH47" s="748"/>
      <c r="BI47" s="748"/>
      <c r="BJ47" s="748"/>
      <c r="BK47" s="748"/>
      <c r="BL47" s="748"/>
      <c r="BM47" s="748"/>
      <c r="BN47" s="748"/>
      <c r="BO47" s="748"/>
      <c r="BP47" s="748"/>
      <c r="BQ47" s="748"/>
    </row>
    <row r="48" spans="1:106" ht="13.15" customHeight="1" x14ac:dyDescent="0.15">
      <c r="B48" s="188">
        <v>3</v>
      </c>
      <c r="C48" s="189"/>
      <c r="D48" s="190"/>
      <c r="E48" s="739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1"/>
      <c r="Y48" s="739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  <c r="BB48" s="740"/>
      <c r="BC48" s="740"/>
      <c r="BD48" s="740"/>
      <c r="BE48" s="741"/>
      <c r="BF48" s="748"/>
      <c r="BG48" s="748"/>
      <c r="BH48" s="748"/>
      <c r="BI48" s="748"/>
      <c r="BJ48" s="748"/>
      <c r="BK48" s="748"/>
      <c r="BL48" s="748"/>
      <c r="BM48" s="748"/>
      <c r="BN48" s="748"/>
      <c r="BO48" s="748"/>
      <c r="BP48" s="748"/>
      <c r="BQ48" s="748"/>
    </row>
    <row r="49" spans="2:69" ht="13.15" customHeight="1" x14ac:dyDescent="0.15">
      <c r="B49" s="191"/>
      <c r="C49" s="192"/>
      <c r="D49" s="193"/>
      <c r="E49" s="742"/>
      <c r="F49" s="743"/>
      <c r="G49" s="743"/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4"/>
      <c r="Y49" s="742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  <c r="AT49" s="743"/>
      <c r="AU49" s="743"/>
      <c r="AV49" s="743"/>
      <c r="AW49" s="743"/>
      <c r="AX49" s="743"/>
      <c r="AY49" s="743"/>
      <c r="AZ49" s="743"/>
      <c r="BA49" s="743"/>
      <c r="BB49" s="743"/>
      <c r="BC49" s="743"/>
      <c r="BD49" s="743"/>
      <c r="BE49" s="744"/>
      <c r="BF49" s="748"/>
      <c r="BG49" s="748"/>
      <c r="BH49" s="748"/>
      <c r="BI49" s="748"/>
      <c r="BJ49" s="748"/>
      <c r="BK49" s="748"/>
      <c r="BL49" s="748"/>
      <c r="BM49" s="748"/>
      <c r="BN49" s="748"/>
      <c r="BO49" s="748"/>
      <c r="BP49" s="748"/>
      <c r="BQ49" s="748"/>
    </row>
    <row r="50" spans="2:69" ht="13.15" customHeight="1" x14ac:dyDescent="0.15">
      <c r="B50" s="194"/>
      <c r="C50" s="195"/>
      <c r="D50" s="196"/>
      <c r="E50" s="745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  <c r="U50" s="746"/>
      <c r="V50" s="746"/>
      <c r="W50" s="746"/>
      <c r="X50" s="747"/>
      <c r="Y50" s="745"/>
      <c r="Z50" s="746"/>
      <c r="AA50" s="746"/>
      <c r="AB50" s="746"/>
      <c r="AC50" s="746"/>
      <c r="AD50" s="746"/>
      <c r="AE50" s="746"/>
      <c r="AF50" s="746"/>
      <c r="AG50" s="746"/>
      <c r="AH50" s="746"/>
      <c r="AI50" s="746"/>
      <c r="AJ50" s="746"/>
      <c r="AK50" s="746"/>
      <c r="AL50" s="746"/>
      <c r="AM50" s="746"/>
      <c r="AN50" s="746"/>
      <c r="AO50" s="746"/>
      <c r="AP50" s="746"/>
      <c r="AQ50" s="746"/>
      <c r="AR50" s="746"/>
      <c r="AS50" s="746"/>
      <c r="AT50" s="746"/>
      <c r="AU50" s="746"/>
      <c r="AV50" s="746"/>
      <c r="AW50" s="746"/>
      <c r="AX50" s="746"/>
      <c r="AY50" s="746"/>
      <c r="AZ50" s="746"/>
      <c r="BA50" s="746"/>
      <c r="BB50" s="746"/>
      <c r="BC50" s="746"/>
      <c r="BD50" s="746"/>
      <c r="BE50" s="747"/>
      <c r="BF50" s="748"/>
      <c r="BG50" s="748"/>
      <c r="BH50" s="748"/>
      <c r="BI50" s="748"/>
      <c r="BJ50" s="748"/>
      <c r="BK50" s="748"/>
      <c r="BL50" s="748"/>
      <c r="BM50" s="748"/>
      <c r="BN50" s="748"/>
      <c r="BO50" s="748"/>
      <c r="BP50" s="748"/>
      <c r="BQ50" s="748"/>
    </row>
    <row r="51" spans="2:69" ht="13.15" customHeight="1" x14ac:dyDescent="0.15">
      <c r="B51" s="188">
        <v>4</v>
      </c>
      <c r="C51" s="189"/>
      <c r="D51" s="190"/>
      <c r="E51" s="739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1"/>
      <c r="Y51" s="739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  <c r="BB51" s="740"/>
      <c r="BC51" s="740"/>
      <c r="BD51" s="740"/>
      <c r="BE51" s="741"/>
      <c r="BF51" s="748"/>
      <c r="BG51" s="748"/>
      <c r="BH51" s="748"/>
      <c r="BI51" s="748"/>
      <c r="BJ51" s="748"/>
      <c r="BK51" s="748"/>
      <c r="BL51" s="748"/>
      <c r="BM51" s="748"/>
      <c r="BN51" s="748"/>
      <c r="BO51" s="748"/>
      <c r="BP51" s="748"/>
      <c r="BQ51" s="748"/>
    </row>
    <row r="52" spans="2:69" ht="13.15" customHeight="1" x14ac:dyDescent="0.15">
      <c r="B52" s="191"/>
      <c r="C52" s="192"/>
      <c r="D52" s="193"/>
      <c r="E52" s="742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4"/>
      <c r="Y52" s="742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  <c r="AN52" s="743"/>
      <c r="AO52" s="743"/>
      <c r="AP52" s="743"/>
      <c r="AQ52" s="743"/>
      <c r="AR52" s="743"/>
      <c r="AS52" s="743"/>
      <c r="AT52" s="743"/>
      <c r="AU52" s="743"/>
      <c r="AV52" s="743"/>
      <c r="AW52" s="743"/>
      <c r="AX52" s="743"/>
      <c r="AY52" s="743"/>
      <c r="AZ52" s="743"/>
      <c r="BA52" s="743"/>
      <c r="BB52" s="743"/>
      <c r="BC52" s="743"/>
      <c r="BD52" s="743"/>
      <c r="BE52" s="744"/>
      <c r="BF52" s="748"/>
      <c r="BG52" s="748"/>
      <c r="BH52" s="748"/>
      <c r="BI52" s="748"/>
      <c r="BJ52" s="748"/>
      <c r="BK52" s="748"/>
      <c r="BL52" s="748"/>
      <c r="BM52" s="748"/>
      <c r="BN52" s="748"/>
      <c r="BO52" s="748"/>
      <c r="BP52" s="748"/>
      <c r="BQ52" s="748"/>
    </row>
    <row r="53" spans="2:69" ht="13.15" customHeight="1" x14ac:dyDescent="0.15">
      <c r="B53" s="194"/>
      <c r="C53" s="195"/>
      <c r="D53" s="196"/>
      <c r="E53" s="745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7"/>
      <c r="Y53" s="745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746"/>
      <c r="AN53" s="746"/>
      <c r="AO53" s="746"/>
      <c r="AP53" s="746"/>
      <c r="AQ53" s="746"/>
      <c r="AR53" s="746"/>
      <c r="AS53" s="746"/>
      <c r="AT53" s="746"/>
      <c r="AU53" s="746"/>
      <c r="AV53" s="746"/>
      <c r="AW53" s="746"/>
      <c r="AX53" s="746"/>
      <c r="AY53" s="746"/>
      <c r="AZ53" s="746"/>
      <c r="BA53" s="746"/>
      <c r="BB53" s="746"/>
      <c r="BC53" s="746"/>
      <c r="BD53" s="746"/>
      <c r="BE53" s="747"/>
      <c r="BF53" s="748"/>
      <c r="BG53" s="748"/>
      <c r="BH53" s="748"/>
      <c r="BI53" s="748"/>
      <c r="BJ53" s="748"/>
      <c r="BK53" s="748"/>
      <c r="BL53" s="748"/>
      <c r="BM53" s="748"/>
      <c r="BN53" s="748"/>
      <c r="BO53" s="748"/>
      <c r="BP53" s="748"/>
      <c r="BQ53" s="748"/>
    </row>
    <row r="54" spans="2:69" ht="13.15" customHeight="1" x14ac:dyDescent="0.15">
      <c r="B54" s="188">
        <v>5</v>
      </c>
      <c r="C54" s="189"/>
      <c r="D54" s="190"/>
      <c r="E54" s="739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1"/>
      <c r="Y54" s="739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40"/>
      <c r="BB54" s="740"/>
      <c r="BC54" s="740"/>
      <c r="BD54" s="740"/>
      <c r="BE54" s="741"/>
      <c r="BF54" s="748"/>
      <c r="BG54" s="748"/>
      <c r="BH54" s="748"/>
      <c r="BI54" s="748"/>
      <c r="BJ54" s="748"/>
      <c r="BK54" s="748"/>
      <c r="BL54" s="748"/>
      <c r="BM54" s="748"/>
      <c r="BN54" s="748"/>
      <c r="BO54" s="748"/>
      <c r="BP54" s="748"/>
      <c r="BQ54" s="748"/>
    </row>
    <row r="55" spans="2:69" ht="13.15" customHeight="1" x14ac:dyDescent="0.15">
      <c r="B55" s="191"/>
      <c r="C55" s="192"/>
      <c r="D55" s="193"/>
      <c r="E55" s="742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4"/>
      <c r="Y55" s="742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  <c r="AN55" s="743"/>
      <c r="AO55" s="743"/>
      <c r="AP55" s="743"/>
      <c r="AQ55" s="743"/>
      <c r="AR55" s="743"/>
      <c r="AS55" s="743"/>
      <c r="AT55" s="743"/>
      <c r="AU55" s="743"/>
      <c r="AV55" s="743"/>
      <c r="AW55" s="743"/>
      <c r="AX55" s="743"/>
      <c r="AY55" s="743"/>
      <c r="AZ55" s="743"/>
      <c r="BA55" s="743"/>
      <c r="BB55" s="743"/>
      <c r="BC55" s="743"/>
      <c r="BD55" s="743"/>
      <c r="BE55" s="744"/>
      <c r="BF55" s="748"/>
      <c r="BG55" s="748"/>
      <c r="BH55" s="748"/>
      <c r="BI55" s="748"/>
      <c r="BJ55" s="748"/>
      <c r="BK55" s="748"/>
      <c r="BL55" s="748"/>
      <c r="BM55" s="748"/>
      <c r="BN55" s="748"/>
      <c r="BO55" s="748"/>
      <c r="BP55" s="748"/>
      <c r="BQ55" s="748"/>
    </row>
    <row r="56" spans="2:69" ht="13.15" customHeight="1" x14ac:dyDescent="0.15">
      <c r="B56" s="194"/>
      <c r="C56" s="195"/>
      <c r="D56" s="196"/>
      <c r="E56" s="745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7"/>
      <c r="Y56" s="745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6"/>
      <c r="AM56" s="746"/>
      <c r="AN56" s="746"/>
      <c r="AO56" s="746"/>
      <c r="AP56" s="746"/>
      <c r="AQ56" s="746"/>
      <c r="AR56" s="746"/>
      <c r="AS56" s="746"/>
      <c r="AT56" s="746"/>
      <c r="AU56" s="746"/>
      <c r="AV56" s="746"/>
      <c r="AW56" s="746"/>
      <c r="AX56" s="746"/>
      <c r="AY56" s="746"/>
      <c r="AZ56" s="746"/>
      <c r="BA56" s="746"/>
      <c r="BB56" s="746"/>
      <c r="BC56" s="746"/>
      <c r="BD56" s="746"/>
      <c r="BE56" s="747"/>
      <c r="BF56" s="748"/>
      <c r="BG56" s="748"/>
      <c r="BH56" s="748"/>
      <c r="BI56" s="748"/>
      <c r="BJ56" s="748"/>
      <c r="BK56" s="748"/>
      <c r="BL56" s="748"/>
      <c r="BM56" s="748"/>
      <c r="BN56" s="748"/>
      <c r="BO56" s="748"/>
      <c r="BP56" s="748"/>
      <c r="BQ56" s="748"/>
    </row>
    <row r="57" spans="2:69" ht="13.15" customHeight="1" x14ac:dyDescent="0.15">
      <c r="B57" s="188">
        <v>6</v>
      </c>
      <c r="C57" s="189"/>
      <c r="D57" s="190"/>
      <c r="E57" s="739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1"/>
      <c r="Y57" s="739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40"/>
      <c r="BB57" s="740"/>
      <c r="BC57" s="740"/>
      <c r="BD57" s="740"/>
      <c r="BE57" s="741"/>
      <c r="BF57" s="748"/>
      <c r="BG57" s="748"/>
      <c r="BH57" s="748"/>
      <c r="BI57" s="748"/>
      <c r="BJ57" s="748"/>
      <c r="BK57" s="748"/>
      <c r="BL57" s="748"/>
      <c r="BM57" s="748"/>
      <c r="BN57" s="748"/>
      <c r="BO57" s="748"/>
      <c r="BP57" s="748"/>
      <c r="BQ57" s="748"/>
    </row>
    <row r="58" spans="2:69" ht="13.15" customHeight="1" x14ac:dyDescent="0.15">
      <c r="B58" s="191"/>
      <c r="C58" s="192"/>
      <c r="D58" s="193"/>
      <c r="E58" s="742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4"/>
      <c r="Y58" s="742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  <c r="AN58" s="743"/>
      <c r="AO58" s="743"/>
      <c r="AP58" s="743"/>
      <c r="AQ58" s="743"/>
      <c r="AR58" s="743"/>
      <c r="AS58" s="743"/>
      <c r="AT58" s="743"/>
      <c r="AU58" s="743"/>
      <c r="AV58" s="743"/>
      <c r="AW58" s="743"/>
      <c r="AX58" s="743"/>
      <c r="AY58" s="743"/>
      <c r="AZ58" s="743"/>
      <c r="BA58" s="743"/>
      <c r="BB58" s="743"/>
      <c r="BC58" s="743"/>
      <c r="BD58" s="743"/>
      <c r="BE58" s="744"/>
      <c r="BF58" s="748"/>
      <c r="BG58" s="748"/>
      <c r="BH58" s="748"/>
      <c r="BI58" s="748"/>
      <c r="BJ58" s="748"/>
      <c r="BK58" s="748"/>
      <c r="BL58" s="748"/>
      <c r="BM58" s="748"/>
      <c r="BN58" s="748"/>
      <c r="BO58" s="748"/>
      <c r="BP58" s="748"/>
      <c r="BQ58" s="748"/>
    </row>
    <row r="59" spans="2:69" ht="13.15" customHeight="1" x14ac:dyDescent="0.15">
      <c r="B59" s="194"/>
      <c r="C59" s="195"/>
      <c r="D59" s="196"/>
      <c r="E59" s="745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7"/>
      <c r="Y59" s="745"/>
      <c r="Z59" s="746"/>
      <c r="AA59" s="746"/>
      <c r="AB59" s="746"/>
      <c r="AC59" s="746"/>
      <c r="AD59" s="746"/>
      <c r="AE59" s="746"/>
      <c r="AF59" s="746"/>
      <c r="AG59" s="746"/>
      <c r="AH59" s="746"/>
      <c r="AI59" s="746"/>
      <c r="AJ59" s="746"/>
      <c r="AK59" s="746"/>
      <c r="AL59" s="746"/>
      <c r="AM59" s="746"/>
      <c r="AN59" s="746"/>
      <c r="AO59" s="746"/>
      <c r="AP59" s="746"/>
      <c r="AQ59" s="746"/>
      <c r="AR59" s="746"/>
      <c r="AS59" s="746"/>
      <c r="AT59" s="746"/>
      <c r="AU59" s="746"/>
      <c r="AV59" s="746"/>
      <c r="AW59" s="746"/>
      <c r="AX59" s="746"/>
      <c r="AY59" s="746"/>
      <c r="AZ59" s="746"/>
      <c r="BA59" s="746"/>
      <c r="BB59" s="746"/>
      <c r="BC59" s="746"/>
      <c r="BD59" s="746"/>
      <c r="BE59" s="747"/>
      <c r="BF59" s="748"/>
      <c r="BG59" s="748"/>
      <c r="BH59" s="748"/>
      <c r="BI59" s="748"/>
      <c r="BJ59" s="748"/>
      <c r="BK59" s="748"/>
      <c r="BL59" s="748"/>
      <c r="BM59" s="748"/>
      <c r="BN59" s="748"/>
      <c r="BO59" s="748"/>
      <c r="BP59" s="748"/>
      <c r="BQ59" s="748"/>
    </row>
    <row r="60" spans="2:69" ht="13.15" customHeight="1" x14ac:dyDescent="0.15">
      <c r="B60" s="188">
        <v>7</v>
      </c>
      <c r="C60" s="189"/>
      <c r="D60" s="190"/>
      <c r="E60" s="739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1"/>
      <c r="Y60" s="739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  <c r="BB60" s="740"/>
      <c r="BC60" s="740"/>
      <c r="BD60" s="740"/>
      <c r="BE60" s="741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</row>
    <row r="61" spans="2:69" ht="13.15" customHeight="1" x14ac:dyDescent="0.15">
      <c r="B61" s="191"/>
      <c r="C61" s="192"/>
      <c r="D61" s="193"/>
      <c r="E61" s="742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4"/>
      <c r="Y61" s="742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  <c r="AT61" s="743"/>
      <c r="AU61" s="743"/>
      <c r="AV61" s="743"/>
      <c r="AW61" s="743"/>
      <c r="AX61" s="743"/>
      <c r="AY61" s="743"/>
      <c r="AZ61" s="743"/>
      <c r="BA61" s="743"/>
      <c r="BB61" s="743"/>
      <c r="BC61" s="743"/>
      <c r="BD61" s="743"/>
      <c r="BE61" s="744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</row>
    <row r="62" spans="2:69" ht="13.15" customHeight="1" x14ac:dyDescent="0.15">
      <c r="B62" s="194"/>
      <c r="C62" s="195"/>
      <c r="D62" s="196"/>
      <c r="E62" s="745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7"/>
      <c r="Y62" s="745"/>
      <c r="Z62" s="746"/>
      <c r="AA62" s="746"/>
      <c r="AB62" s="746"/>
      <c r="AC62" s="746"/>
      <c r="AD62" s="746"/>
      <c r="AE62" s="746"/>
      <c r="AF62" s="746"/>
      <c r="AG62" s="746"/>
      <c r="AH62" s="746"/>
      <c r="AI62" s="746"/>
      <c r="AJ62" s="746"/>
      <c r="AK62" s="746"/>
      <c r="AL62" s="746"/>
      <c r="AM62" s="746"/>
      <c r="AN62" s="746"/>
      <c r="AO62" s="746"/>
      <c r="AP62" s="746"/>
      <c r="AQ62" s="746"/>
      <c r="AR62" s="746"/>
      <c r="AS62" s="746"/>
      <c r="AT62" s="746"/>
      <c r="AU62" s="746"/>
      <c r="AV62" s="746"/>
      <c r="AW62" s="746"/>
      <c r="AX62" s="746"/>
      <c r="AY62" s="746"/>
      <c r="AZ62" s="746"/>
      <c r="BA62" s="746"/>
      <c r="BB62" s="746"/>
      <c r="BC62" s="746"/>
      <c r="BD62" s="746"/>
      <c r="BE62" s="747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</row>
    <row r="63" spans="2:69" ht="13.15" customHeight="1" x14ac:dyDescent="0.15">
      <c r="B63" s="188">
        <v>8</v>
      </c>
      <c r="C63" s="189"/>
      <c r="D63" s="190"/>
      <c r="E63" s="739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1"/>
      <c r="Y63" s="739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  <c r="BB63" s="740"/>
      <c r="BC63" s="740"/>
      <c r="BD63" s="740"/>
      <c r="BE63" s="741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</row>
    <row r="64" spans="2:69" ht="13.15" customHeight="1" x14ac:dyDescent="0.15">
      <c r="B64" s="191"/>
      <c r="C64" s="192"/>
      <c r="D64" s="193"/>
      <c r="E64" s="742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4"/>
      <c r="Y64" s="742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3"/>
      <c r="AW64" s="743"/>
      <c r="AX64" s="743"/>
      <c r="AY64" s="743"/>
      <c r="AZ64" s="743"/>
      <c r="BA64" s="743"/>
      <c r="BB64" s="743"/>
      <c r="BC64" s="743"/>
      <c r="BD64" s="743"/>
      <c r="BE64" s="744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</row>
    <row r="65" spans="2:69" ht="13.15" customHeight="1" x14ac:dyDescent="0.15">
      <c r="B65" s="194"/>
      <c r="C65" s="195"/>
      <c r="D65" s="196"/>
      <c r="E65" s="745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6"/>
      <c r="X65" s="747"/>
      <c r="Y65" s="745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746"/>
      <c r="AO65" s="746"/>
      <c r="AP65" s="746"/>
      <c r="AQ65" s="746"/>
      <c r="AR65" s="746"/>
      <c r="AS65" s="746"/>
      <c r="AT65" s="746"/>
      <c r="AU65" s="746"/>
      <c r="AV65" s="746"/>
      <c r="AW65" s="746"/>
      <c r="AX65" s="746"/>
      <c r="AY65" s="746"/>
      <c r="AZ65" s="746"/>
      <c r="BA65" s="746"/>
      <c r="BB65" s="746"/>
      <c r="BC65" s="746"/>
      <c r="BD65" s="746"/>
      <c r="BE65" s="747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</row>
    <row r="66" spans="2:69" ht="13.15" customHeight="1" x14ac:dyDescent="0.15">
      <c r="B66" s="188">
        <v>9</v>
      </c>
      <c r="C66" s="189"/>
      <c r="D66" s="190"/>
      <c r="E66" s="739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1"/>
      <c r="Y66" s="739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40"/>
      <c r="BB66" s="740"/>
      <c r="BC66" s="740"/>
      <c r="BD66" s="740"/>
      <c r="BE66" s="741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</row>
    <row r="67" spans="2:69" ht="13.15" customHeight="1" x14ac:dyDescent="0.15">
      <c r="B67" s="191"/>
      <c r="C67" s="192"/>
      <c r="D67" s="193"/>
      <c r="E67" s="742"/>
      <c r="F67" s="743"/>
      <c r="G67" s="743"/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4"/>
      <c r="Y67" s="742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  <c r="AN67" s="743"/>
      <c r="AO67" s="743"/>
      <c r="AP67" s="743"/>
      <c r="AQ67" s="743"/>
      <c r="AR67" s="743"/>
      <c r="AS67" s="743"/>
      <c r="AT67" s="743"/>
      <c r="AU67" s="743"/>
      <c r="AV67" s="743"/>
      <c r="AW67" s="743"/>
      <c r="AX67" s="743"/>
      <c r="AY67" s="743"/>
      <c r="AZ67" s="743"/>
      <c r="BA67" s="743"/>
      <c r="BB67" s="743"/>
      <c r="BC67" s="743"/>
      <c r="BD67" s="743"/>
      <c r="BE67" s="744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</row>
    <row r="68" spans="2:69" ht="13.15" customHeight="1" x14ac:dyDescent="0.15">
      <c r="B68" s="194"/>
      <c r="C68" s="195"/>
      <c r="D68" s="196"/>
      <c r="E68" s="745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746"/>
      <c r="R68" s="746"/>
      <c r="S68" s="746"/>
      <c r="T68" s="746"/>
      <c r="U68" s="746"/>
      <c r="V68" s="746"/>
      <c r="W68" s="746"/>
      <c r="X68" s="747"/>
      <c r="Y68" s="745"/>
      <c r="Z68" s="746"/>
      <c r="AA68" s="746"/>
      <c r="AB68" s="746"/>
      <c r="AC68" s="746"/>
      <c r="AD68" s="746"/>
      <c r="AE68" s="746"/>
      <c r="AF68" s="746"/>
      <c r="AG68" s="746"/>
      <c r="AH68" s="746"/>
      <c r="AI68" s="746"/>
      <c r="AJ68" s="746"/>
      <c r="AK68" s="746"/>
      <c r="AL68" s="746"/>
      <c r="AM68" s="746"/>
      <c r="AN68" s="746"/>
      <c r="AO68" s="746"/>
      <c r="AP68" s="746"/>
      <c r="AQ68" s="746"/>
      <c r="AR68" s="746"/>
      <c r="AS68" s="746"/>
      <c r="AT68" s="746"/>
      <c r="AU68" s="746"/>
      <c r="AV68" s="746"/>
      <c r="AW68" s="746"/>
      <c r="AX68" s="746"/>
      <c r="AY68" s="746"/>
      <c r="AZ68" s="746"/>
      <c r="BA68" s="746"/>
      <c r="BB68" s="746"/>
      <c r="BC68" s="746"/>
      <c r="BD68" s="746"/>
      <c r="BE68" s="747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</row>
    <row r="69" spans="2:69" ht="13.15" customHeight="1" x14ac:dyDescent="0.15">
      <c r="B69" s="188">
        <v>10</v>
      </c>
      <c r="C69" s="189"/>
      <c r="D69" s="190"/>
      <c r="E69" s="739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1"/>
      <c r="Y69" s="739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1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</row>
    <row r="70" spans="2:69" ht="13.15" customHeight="1" x14ac:dyDescent="0.15">
      <c r="B70" s="191"/>
      <c r="C70" s="192"/>
      <c r="D70" s="193"/>
      <c r="E70" s="742"/>
      <c r="F70" s="743"/>
      <c r="G70" s="743"/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4"/>
      <c r="Y70" s="742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3"/>
      <c r="BE70" s="744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</row>
    <row r="71" spans="2:69" ht="13.15" customHeight="1" x14ac:dyDescent="0.15">
      <c r="B71" s="194"/>
      <c r="C71" s="195"/>
      <c r="D71" s="196"/>
      <c r="E71" s="742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4"/>
      <c r="Y71" s="742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  <c r="AN71" s="743"/>
      <c r="AO71" s="743"/>
      <c r="AP71" s="743"/>
      <c r="AQ71" s="743"/>
      <c r="AR71" s="743"/>
      <c r="AS71" s="743"/>
      <c r="AT71" s="743"/>
      <c r="AU71" s="743"/>
      <c r="AV71" s="743"/>
      <c r="AW71" s="743"/>
      <c r="AX71" s="743"/>
      <c r="AY71" s="743"/>
      <c r="AZ71" s="743"/>
      <c r="BA71" s="743"/>
      <c r="BB71" s="743"/>
      <c r="BC71" s="743"/>
      <c r="BD71" s="743"/>
      <c r="BE71" s="744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</row>
    <row r="72" spans="2:69" ht="13.15" customHeight="1" x14ac:dyDescent="0.15">
      <c r="B72" s="188">
        <v>11</v>
      </c>
      <c r="C72" s="189"/>
      <c r="D72" s="190"/>
      <c r="E72" s="739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1"/>
      <c r="Y72" s="739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740"/>
      <c r="BB72" s="740"/>
      <c r="BC72" s="740"/>
      <c r="BD72" s="740"/>
      <c r="BE72" s="741"/>
      <c r="BF72" s="760"/>
      <c r="BG72" s="760"/>
      <c r="BH72" s="760"/>
      <c r="BI72" s="760"/>
      <c r="BJ72" s="760"/>
      <c r="BK72" s="760"/>
      <c r="BL72" s="760"/>
      <c r="BM72" s="760"/>
      <c r="BN72" s="760"/>
      <c r="BO72" s="760"/>
      <c r="BP72" s="760"/>
      <c r="BQ72" s="760"/>
    </row>
    <row r="73" spans="2:69" ht="13.15" customHeight="1" x14ac:dyDescent="0.15">
      <c r="B73" s="191"/>
      <c r="C73" s="192"/>
      <c r="D73" s="193"/>
      <c r="E73" s="742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4"/>
      <c r="Y73" s="742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/>
      <c r="AT73" s="743"/>
      <c r="AU73" s="743"/>
      <c r="AV73" s="743"/>
      <c r="AW73" s="743"/>
      <c r="AX73" s="743"/>
      <c r="AY73" s="743"/>
      <c r="AZ73" s="743"/>
      <c r="BA73" s="743"/>
      <c r="BB73" s="743"/>
      <c r="BC73" s="743"/>
      <c r="BD73" s="743"/>
      <c r="BE73" s="744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</row>
    <row r="74" spans="2:69" ht="13.15" customHeight="1" x14ac:dyDescent="0.15">
      <c r="B74" s="194"/>
      <c r="C74" s="195"/>
      <c r="D74" s="196"/>
      <c r="E74" s="745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46"/>
      <c r="T74" s="746"/>
      <c r="U74" s="746"/>
      <c r="V74" s="746"/>
      <c r="W74" s="746"/>
      <c r="X74" s="747"/>
      <c r="Y74" s="745"/>
      <c r="Z74" s="746"/>
      <c r="AA74" s="746"/>
      <c r="AB74" s="746"/>
      <c r="AC74" s="746"/>
      <c r="AD74" s="746"/>
      <c r="AE74" s="746"/>
      <c r="AF74" s="746"/>
      <c r="AG74" s="746"/>
      <c r="AH74" s="746"/>
      <c r="AI74" s="746"/>
      <c r="AJ74" s="746"/>
      <c r="AK74" s="746"/>
      <c r="AL74" s="746"/>
      <c r="AM74" s="746"/>
      <c r="AN74" s="746"/>
      <c r="AO74" s="746"/>
      <c r="AP74" s="746"/>
      <c r="AQ74" s="746"/>
      <c r="AR74" s="746"/>
      <c r="AS74" s="746"/>
      <c r="AT74" s="746"/>
      <c r="AU74" s="746"/>
      <c r="AV74" s="746"/>
      <c r="AW74" s="746"/>
      <c r="AX74" s="746"/>
      <c r="AY74" s="746"/>
      <c r="AZ74" s="746"/>
      <c r="BA74" s="746"/>
      <c r="BB74" s="746"/>
      <c r="BC74" s="746"/>
      <c r="BD74" s="746"/>
      <c r="BE74" s="747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</row>
    <row r="75" spans="2:69" ht="13.15" customHeight="1" x14ac:dyDescent="0.15">
      <c r="B75" s="188">
        <v>12</v>
      </c>
      <c r="C75" s="189"/>
      <c r="D75" s="190"/>
      <c r="E75" s="739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1"/>
      <c r="Y75" s="739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  <c r="BB75" s="740"/>
      <c r="BC75" s="740"/>
      <c r="BD75" s="740"/>
      <c r="BE75" s="741"/>
      <c r="BF75" s="748"/>
      <c r="BG75" s="748"/>
      <c r="BH75" s="748"/>
      <c r="BI75" s="748"/>
      <c r="BJ75" s="748"/>
      <c r="BK75" s="748"/>
      <c r="BL75" s="748"/>
      <c r="BM75" s="748"/>
      <c r="BN75" s="748"/>
      <c r="BO75" s="748"/>
      <c r="BP75" s="748"/>
      <c r="BQ75" s="748"/>
    </row>
    <row r="76" spans="2:69" ht="13.15" customHeight="1" x14ac:dyDescent="0.15">
      <c r="B76" s="191"/>
      <c r="C76" s="192"/>
      <c r="D76" s="193"/>
      <c r="E76" s="742"/>
      <c r="F76" s="743"/>
      <c r="G76" s="743"/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4"/>
      <c r="Y76" s="742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  <c r="AN76" s="743"/>
      <c r="AO76" s="743"/>
      <c r="AP76" s="743"/>
      <c r="AQ76" s="743"/>
      <c r="AR76" s="743"/>
      <c r="AS76" s="743"/>
      <c r="AT76" s="743"/>
      <c r="AU76" s="743"/>
      <c r="AV76" s="743"/>
      <c r="AW76" s="743"/>
      <c r="AX76" s="743"/>
      <c r="AY76" s="743"/>
      <c r="AZ76" s="743"/>
      <c r="BA76" s="743"/>
      <c r="BB76" s="743"/>
      <c r="BC76" s="743"/>
      <c r="BD76" s="743"/>
      <c r="BE76" s="744"/>
      <c r="BF76" s="748"/>
      <c r="BG76" s="748"/>
      <c r="BH76" s="748"/>
      <c r="BI76" s="748"/>
      <c r="BJ76" s="748"/>
      <c r="BK76" s="748"/>
      <c r="BL76" s="748"/>
      <c r="BM76" s="748"/>
      <c r="BN76" s="748"/>
      <c r="BO76" s="748"/>
      <c r="BP76" s="748"/>
      <c r="BQ76" s="748"/>
    </row>
    <row r="77" spans="2:69" ht="13.15" customHeight="1" x14ac:dyDescent="0.15">
      <c r="B77" s="194"/>
      <c r="C77" s="195"/>
      <c r="D77" s="196"/>
      <c r="E77" s="745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7"/>
      <c r="Y77" s="745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6"/>
      <c r="AQ77" s="746"/>
      <c r="AR77" s="746"/>
      <c r="AS77" s="746"/>
      <c r="AT77" s="746"/>
      <c r="AU77" s="746"/>
      <c r="AV77" s="746"/>
      <c r="AW77" s="746"/>
      <c r="AX77" s="746"/>
      <c r="AY77" s="746"/>
      <c r="AZ77" s="746"/>
      <c r="BA77" s="746"/>
      <c r="BB77" s="746"/>
      <c r="BC77" s="746"/>
      <c r="BD77" s="746"/>
      <c r="BE77" s="747"/>
      <c r="BF77" s="748"/>
      <c r="BG77" s="748"/>
      <c r="BH77" s="748"/>
      <c r="BI77" s="748"/>
      <c r="BJ77" s="748"/>
      <c r="BK77" s="748"/>
      <c r="BL77" s="748"/>
      <c r="BM77" s="748"/>
      <c r="BN77" s="748"/>
      <c r="BO77" s="748"/>
      <c r="BP77" s="748"/>
      <c r="BQ77" s="748"/>
    </row>
    <row r="78" spans="2:69" ht="13.15" customHeight="1" x14ac:dyDescent="0.15">
      <c r="B78" s="188">
        <v>13</v>
      </c>
      <c r="C78" s="189"/>
      <c r="D78" s="190"/>
      <c r="E78" s="739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1"/>
      <c r="Y78" s="739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740"/>
      <c r="BB78" s="740"/>
      <c r="BC78" s="740"/>
      <c r="BD78" s="740"/>
      <c r="BE78" s="741"/>
      <c r="BF78" s="748"/>
      <c r="BG78" s="748"/>
      <c r="BH78" s="748"/>
      <c r="BI78" s="748"/>
      <c r="BJ78" s="748"/>
      <c r="BK78" s="748"/>
      <c r="BL78" s="748"/>
      <c r="BM78" s="748"/>
      <c r="BN78" s="748"/>
      <c r="BO78" s="748"/>
      <c r="BP78" s="748"/>
      <c r="BQ78" s="748"/>
    </row>
    <row r="79" spans="2:69" ht="13.15" customHeight="1" x14ac:dyDescent="0.15">
      <c r="B79" s="191"/>
      <c r="C79" s="192"/>
      <c r="D79" s="193"/>
      <c r="E79" s="742"/>
      <c r="F79" s="743"/>
      <c r="G79" s="743"/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4"/>
      <c r="Y79" s="742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  <c r="AN79" s="743"/>
      <c r="AO79" s="743"/>
      <c r="AP79" s="743"/>
      <c r="AQ79" s="743"/>
      <c r="AR79" s="743"/>
      <c r="AS79" s="743"/>
      <c r="AT79" s="743"/>
      <c r="AU79" s="743"/>
      <c r="AV79" s="743"/>
      <c r="AW79" s="743"/>
      <c r="AX79" s="743"/>
      <c r="AY79" s="743"/>
      <c r="AZ79" s="743"/>
      <c r="BA79" s="743"/>
      <c r="BB79" s="743"/>
      <c r="BC79" s="743"/>
      <c r="BD79" s="743"/>
      <c r="BE79" s="744"/>
      <c r="BF79" s="748"/>
      <c r="BG79" s="748"/>
      <c r="BH79" s="748"/>
      <c r="BI79" s="748"/>
      <c r="BJ79" s="748"/>
      <c r="BK79" s="748"/>
      <c r="BL79" s="748"/>
      <c r="BM79" s="748"/>
      <c r="BN79" s="748"/>
      <c r="BO79" s="748"/>
      <c r="BP79" s="748"/>
      <c r="BQ79" s="748"/>
    </row>
    <row r="80" spans="2:69" ht="13.15" customHeight="1" x14ac:dyDescent="0.15">
      <c r="B80" s="194"/>
      <c r="C80" s="195"/>
      <c r="D80" s="196"/>
      <c r="E80" s="745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746"/>
      <c r="R80" s="746"/>
      <c r="S80" s="746"/>
      <c r="T80" s="746"/>
      <c r="U80" s="746"/>
      <c r="V80" s="746"/>
      <c r="W80" s="746"/>
      <c r="X80" s="747"/>
      <c r="Y80" s="745"/>
      <c r="Z80" s="746"/>
      <c r="AA80" s="746"/>
      <c r="AB80" s="746"/>
      <c r="AC80" s="746"/>
      <c r="AD80" s="746"/>
      <c r="AE80" s="746"/>
      <c r="AF80" s="746"/>
      <c r="AG80" s="746"/>
      <c r="AH80" s="746"/>
      <c r="AI80" s="746"/>
      <c r="AJ80" s="746"/>
      <c r="AK80" s="746"/>
      <c r="AL80" s="746"/>
      <c r="AM80" s="746"/>
      <c r="AN80" s="746"/>
      <c r="AO80" s="746"/>
      <c r="AP80" s="746"/>
      <c r="AQ80" s="746"/>
      <c r="AR80" s="746"/>
      <c r="AS80" s="746"/>
      <c r="AT80" s="746"/>
      <c r="AU80" s="746"/>
      <c r="AV80" s="746"/>
      <c r="AW80" s="746"/>
      <c r="AX80" s="746"/>
      <c r="AY80" s="746"/>
      <c r="AZ80" s="746"/>
      <c r="BA80" s="746"/>
      <c r="BB80" s="746"/>
      <c r="BC80" s="746"/>
      <c r="BD80" s="746"/>
      <c r="BE80" s="747"/>
      <c r="BF80" s="748"/>
      <c r="BG80" s="748"/>
      <c r="BH80" s="748"/>
      <c r="BI80" s="748"/>
      <c r="BJ80" s="748"/>
      <c r="BK80" s="748"/>
      <c r="BL80" s="748"/>
      <c r="BM80" s="748"/>
      <c r="BN80" s="748"/>
      <c r="BO80" s="748"/>
      <c r="BP80" s="748"/>
      <c r="BQ80" s="748"/>
    </row>
    <row r="81" spans="2:69" ht="13.15" customHeight="1" x14ac:dyDescent="0.15">
      <c r="B81" s="188">
        <v>14</v>
      </c>
      <c r="C81" s="189"/>
      <c r="D81" s="190"/>
      <c r="E81" s="739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39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1"/>
      <c r="BF81" s="748"/>
      <c r="BG81" s="748"/>
      <c r="BH81" s="748"/>
      <c r="BI81" s="748"/>
      <c r="BJ81" s="748"/>
      <c r="BK81" s="748"/>
      <c r="BL81" s="748"/>
      <c r="BM81" s="748"/>
      <c r="BN81" s="748"/>
      <c r="BO81" s="748"/>
      <c r="BP81" s="748"/>
      <c r="BQ81" s="748"/>
    </row>
    <row r="82" spans="2:69" ht="13.15" customHeight="1" x14ac:dyDescent="0.15">
      <c r="B82" s="191"/>
      <c r="C82" s="192"/>
      <c r="D82" s="193"/>
      <c r="E82" s="742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4"/>
      <c r="Y82" s="742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3"/>
      <c r="AW82" s="743"/>
      <c r="AX82" s="743"/>
      <c r="AY82" s="743"/>
      <c r="AZ82" s="743"/>
      <c r="BA82" s="743"/>
      <c r="BB82" s="743"/>
      <c r="BC82" s="743"/>
      <c r="BD82" s="743"/>
      <c r="BE82" s="744"/>
      <c r="BF82" s="748"/>
      <c r="BG82" s="748"/>
      <c r="BH82" s="748"/>
      <c r="BI82" s="748"/>
      <c r="BJ82" s="748"/>
      <c r="BK82" s="748"/>
      <c r="BL82" s="748"/>
      <c r="BM82" s="748"/>
      <c r="BN82" s="748"/>
      <c r="BO82" s="748"/>
      <c r="BP82" s="748"/>
      <c r="BQ82" s="748"/>
    </row>
    <row r="83" spans="2:69" ht="13.15" customHeight="1" x14ac:dyDescent="0.15">
      <c r="B83" s="194"/>
      <c r="C83" s="195"/>
      <c r="D83" s="196"/>
      <c r="E83" s="745"/>
      <c r="F83" s="746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746"/>
      <c r="T83" s="746"/>
      <c r="U83" s="746"/>
      <c r="V83" s="746"/>
      <c r="W83" s="746"/>
      <c r="X83" s="747"/>
      <c r="Y83" s="745"/>
      <c r="Z83" s="746"/>
      <c r="AA83" s="746"/>
      <c r="AB83" s="746"/>
      <c r="AC83" s="746"/>
      <c r="AD83" s="746"/>
      <c r="AE83" s="746"/>
      <c r="AF83" s="746"/>
      <c r="AG83" s="746"/>
      <c r="AH83" s="746"/>
      <c r="AI83" s="746"/>
      <c r="AJ83" s="746"/>
      <c r="AK83" s="746"/>
      <c r="AL83" s="746"/>
      <c r="AM83" s="746"/>
      <c r="AN83" s="746"/>
      <c r="AO83" s="746"/>
      <c r="AP83" s="746"/>
      <c r="AQ83" s="746"/>
      <c r="AR83" s="746"/>
      <c r="AS83" s="746"/>
      <c r="AT83" s="746"/>
      <c r="AU83" s="746"/>
      <c r="AV83" s="746"/>
      <c r="AW83" s="746"/>
      <c r="AX83" s="746"/>
      <c r="AY83" s="746"/>
      <c r="AZ83" s="746"/>
      <c r="BA83" s="746"/>
      <c r="BB83" s="746"/>
      <c r="BC83" s="746"/>
      <c r="BD83" s="746"/>
      <c r="BE83" s="747"/>
      <c r="BF83" s="748"/>
      <c r="BG83" s="748"/>
      <c r="BH83" s="748"/>
      <c r="BI83" s="748"/>
      <c r="BJ83" s="748"/>
      <c r="BK83" s="748"/>
      <c r="BL83" s="748"/>
      <c r="BM83" s="748"/>
      <c r="BN83" s="748"/>
      <c r="BO83" s="748"/>
      <c r="BP83" s="748"/>
      <c r="BQ83" s="748"/>
    </row>
    <row r="84" spans="2:69" ht="13.15" customHeight="1" x14ac:dyDescent="0.15">
      <c r="B84" s="188">
        <v>15</v>
      </c>
      <c r="C84" s="189"/>
      <c r="D84" s="190"/>
      <c r="E84" s="739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1"/>
      <c r="Y84" s="739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40"/>
      <c r="BB84" s="740"/>
      <c r="BC84" s="740"/>
      <c r="BD84" s="740"/>
      <c r="BE84" s="741"/>
      <c r="BF84" s="748"/>
      <c r="BG84" s="748"/>
      <c r="BH84" s="748"/>
      <c r="BI84" s="748"/>
      <c r="BJ84" s="748"/>
      <c r="BK84" s="748"/>
      <c r="BL84" s="748"/>
      <c r="BM84" s="748"/>
      <c r="BN84" s="748"/>
      <c r="BO84" s="748"/>
      <c r="BP84" s="748"/>
      <c r="BQ84" s="748"/>
    </row>
    <row r="85" spans="2:69" ht="13.15" customHeight="1" x14ac:dyDescent="0.15">
      <c r="B85" s="191"/>
      <c r="C85" s="192"/>
      <c r="D85" s="193"/>
      <c r="E85" s="742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4"/>
      <c r="Y85" s="742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743"/>
      <c r="AR85" s="743"/>
      <c r="AS85" s="743"/>
      <c r="AT85" s="743"/>
      <c r="AU85" s="743"/>
      <c r="AV85" s="743"/>
      <c r="AW85" s="743"/>
      <c r="AX85" s="743"/>
      <c r="AY85" s="743"/>
      <c r="AZ85" s="743"/>
      <c r="BA85" s="743"/>
      <c r="BB85" s="743"/>
      <c r="BC85" s="743"/>
      <c r="BD85" s="743"/>
      <c r="BE85" s="744"/>
      <c r="BF85" s="748"/>
      <c r="BG85" s="748"/>
      <c r="BH85" s="748"/>
      <c r="BI85" s="748"/>
      <c r="BJ85" s="748"/>
      <c r="BK85" s="748"/>
      <c r="BL85" s="748"/>
      <c r="BM85" s="748"/>
      <c r="BN85" s="748"/>
      <c r="BO85" s="748"/>
      <c r="BP85" s="748"/>
      <c r="BQ85" s="748"/>
    </row>
    <row r="86" spans="2:69" ht="13.15" customHeight="1" x14ac:dyDescent="0.15">
      <c r="B86" s="194"/>
      <c r="C86" s="195"/>
      <c r="D86" s="196"/>
      <c r="E86" s="745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746"/>
      <c r="R86" s="746"/>
      <c r="S86" s="746"/>
      <c r="T86" s="746"/>
      <c r="U86" s="746"/>
      <c r="V86" s="746"/>
      <c r="W86" s="746"/>
      <c r="X86" s="747"/>
      <c r="Y86" s="745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746"/>
      <c r="AK86" s="746"/>
      <c r="AL86" s="746"/>
      <c r="AM86" s="746"/>
      <c r="AN86" s="746"/>
      <c r="AO86" s="746"/>
      <c r="AP86" s="746"/>
      <c r="AQ86" s="746"/>
      <c r="AR86" s="746"/>
      <c r="AS86" s="746"/>
      <c r="AT86" s="746"/>
      <c r="AU86" s="746"/>
      <c r="AV86" s="746"/>
      <c r="AW86" s="746"/>
      <c r="AX86" s="746"/>
      <c r="AY86" s="746"/>
      <c r="AZ86" s="746"/>
      <c r="BA86" s="746"/>
      <c r="BB86" s="746"/>
      <c r="BC86" s="746"/>
      <c r="BD86" s="746"/>
      <c r="BE86" s="747"/>
      <c r="BF86" s="748"/>
      <c r="BG86" s="748"/>
      <c r="BH86" s="748"/>
      <c r="BI86" s="748"/>
      <c r="BJ86" s="748"/>
      <c r="BK86" s="748"/>
      <c r="BL86" s="748"/>
      <c r="BM86" s="748"/>
      <c r="BN86" s="748"/>
      <c r="BO86" s="748"/>
      <c r="BP86" s="748"/>
      <c r="BQ86" s="748"/>
    </row>
    <row r="87" spans="2:69" ht="13.15" customHeight="1" x14ac:dyDescent="0.15">
      <c r="B87" s="188">
        <v>16</v>
      </c>
      <c r="C87" s="189"/>
      <c r="D87" s="190"/>
      <c r="E87" s="739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1"/>
      <c r="Y87" s="739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40"/>
      <c r="BB87" s="740"/>
      <c r="BC87" s="740"/>
      <c r="BD87" s="740"/>
      <c r="BE87" s="741"/>
      <c r="BF87" s="748"/>
      <c r="BG87" s="748"/>
      <c r="BH87" s="748"/>
      <c r="BI87" s="748"/>
      <c r="BJ87" s="748"/>
      <c r="BK87" s="748"/>
      <c r="BL87" s="748"/>
      <c r="BM87" s="748"/>
      <c r="BN87" s="748"/>
      <c r="BO87" s="748"/>
      <c r="BP87" s="748"/>
      <c r="BQ87" s="748"/>
    </row>
    <row r="88" spans="2:69" ht="13.15" customHeight="1" x14ac:dyDescent="0.15">
      <c r="B88" s="191"/>
      <c r="C88" s="192"/>
      <c r="D88" s="193"/>
      <c r="E88" s="742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4"/>
      <c r="Y88" s="742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  <c r="AN88" s="743"/>
      <c r="AO88" s="743"/>
      <c r="AP88" s="743"/>
      <c r="AQ88" s="743"/>
      <c r="AR88" s="743"/>
      <c r="AS88" s="743"/>
      <c r="AT88" s="743"/>
      <c r="AU88" s="743"/>
      <c r="AV88" s="743"/>
      <c r="AW88" s="743"/>
      <c r="AX88" s="743"/>
      <c r="AY88" s="743"/>
      <c r="AZ88" s="743"/>
      <c r="BA88" s="743"/>
      <c r="BB88" s="743"/>
      <c r="BC88" s="743"/>
      <c r="BD88" s="743"/>
      <c r="BE88" s="744"/>
      <c r="BF88" s="748"/>
      <c r="BG88" s="748"/>
      <c r="BH88" s="748"/>
      <c r="BI88" s="748"/>
      <c r="BJ88" s="748"/>
      <c r="BK88" s="748"/>
      <c r="BL88" s="748"/>
      <c r="BM88" s="748"/>
      <c r="BN88" s="748"/>
      <c r="BO88" s="748"/>
      <c r="BP88" s="748"/>
      <c r="BQ88" s="748"/>
    </row>
    <row r="89" spans="2:69" ht="13.15" customHeight="1" x14ac:dyDescent="0.15">
      <c r="B89" s="194"/>
      <c r="C89" s="195"/>
      <c r="D89" s="196"/>
      <c r="E89" s="745"/>
      <c r="F89" s="746"/>
      <c r="G89" s="746"/>
      <c r="H89" s="746"/>
      <c r="I89" s="746"/>
      <c r="J89" s="746"/>
      <c r="K89" s="746"/>
      <c r="L89" s="746"/>
      <c r="M89" s="746"/>
      <c r="N89" s="746"/>
      <c r="O89" s="746"/>
      <c r="P89" s="746"/>
      <c r="Q89" s="746"/>
      <c r="R89" s="746"/>
      <c r="S89" s="746"/>
      <c r="T89" s="746"/>
      <c r="U89" s="746"/>
      <c r="V89" s="746"/>
      <c r="W89" s="746"/>
      <c r="X89" s="747"/>
      <c r="Y89" s="745"/>
      <c r="Z89" s="746"/>
      <c r="AA89" s="746"/>
      <c r="AB89" s="746"/>
      <c r="AC89" s="746"/>
      <c r="AD89" s="746"/>
      <c r="AE89" s="746"/>
      <c r="AF89" s="746"/>
      <c r="AG89" s="746"/>
      <c r="AH89" s="746"/>
      <c r="AI89" s="746"/>
      <c r="AJ89" s="746"/>
      <c r="AK89" s="746"/>
      <c r="AL89" s="746"/>
      <c r="AM89" s="746"/>
      <c r="AN89" s="746"/>
      <c r="AO89" s="746"/>
      <c r="AP89" s="746"/>
      <c r="AQ89" s="746"/>
      <c r="AR89" s="746"/>
      <c r="AS89" s="746"/>
      <c r="AT89" s="746"/>
      <c r="AU89" s="746"/>
      <c r="AV89" s="746"/>
      <c r="AW89" s="746"/>
      <c r="AX89" s="746"/>
      <c r="AY89" s="746"/>
      <c r="AZ89" s="746"/>
      <c r="BA89" s="746"/>
      <c r="BB89" s="746"/>
      <c r="BC89" s="746"/>
      <c r="BD89" s="746"/>
      <c r="BE89" s="747"/>
      <c r="BF89" s="748"/>
      <c r="BG89" s="748"/>
      <c r="BH89" s="748"/>
      <c r="BI89" s="748"/>
      <c r="BJ89" s="748"/>
      <c r="BK89" s="748"/>
      <c r="BL89" s="748"/>
      <c r="BM89" s="748"/>
      <c r="BN89" s="748"/>
      <c r="BO89" s="748"/>
      <c r="BP89" s="748"/>
      <c r="BQ89" s="748"/>
    </row>
    <row r="90" spans="2:69" ht="13.15" customHeight="1" x14ac:dyDescent="0.15">
      <c r="B90" s="188">
        <v>17</v>
      </c>
      <c r="C90" s="189"/>
      <c r="D90" s="190"/>
      <c r="E90" s="739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1"/>
      <c r="Y90" s="739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40"/>
      <c r="BB90" s="740"/>
      <c r="BC90" s="740"/>
      <c r="BD90" s="740"/>
      <c r="BE90" s="741"/>
      <c r="BF90" s="748"/>
      <c r="BG90" s="748"/>
      <c r="BH90" s="748"/>
      <c r="BI90" s="748"/>
      <c r="BJ90" s="748"/>
      <c r="BK90" s="748"/>
      <c r="BL90" s="748"/>
      <c r="BM90" s="748"/>
      <c r="BN90" s="748"/>
      <c r="BO90" s="748"/>
      <c r="BP90" s="748"/>
      <c r="BQ90" s="748"/>
    </row>
    <row r="91" spans="2:69" ht="13.15" customHeight="1" x14ac:dyDescent="0.15">
      <c r="B91" s="191"/>
      <c r="C91" s="192"/>
      <c r="D91" s="193"/>
      <c r="E91" s="742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4"/>
      <c r="Y91" s="742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  <c r="AN91" s="743"/>
      <c r="AO91" s="743"/>
      <c r="AP91" s="743"/>
      <c r="AQ91" s="743"/>
      <c r="AR91" s="743"/>
      <c r="AS91" s="743"/>
      <c r="AT91" s="743"/>
      <c r="AU91" s="743"/>
      <c r="AV91" s="743"/>
      <c r="AW91" s="743"/>
      <c r="AX91" s="743"/>
      <c r="AY91" s="743"/>
      <c r="AZ91" s="743"/>
      <c r="BA91" s="743"/>
      <c r="BB91" s="743"/>
      <c r="BC91" s="743"/>
      <c r="BD91" s="743"/>
      <c r="BE91" s="744"/>
      <c r="BF91" s="748"/>
      <c r="BG91" s="748"/>
      <c r="BH91" s="748"/>
      <c r="BI91" s="748"/>
      <c r="BJ91" s="748"/>
      <c r="BK91" s="748"/>
      <c r="BL91" s="748"/>
      <c r="BM91" s="748"/>
      <c r="BN91" s="748"/>
      <c r="BO91" s="748"/>
      <c r="BP91" s="748"/>
      <c r="BQ91" s="748"/>
    </row>
    <row r="92" spans="2:69" ht="13.15" customHeight="1" x14ac:dyDescent="0.15">
      <c r="B92" s="194"/>
      <c r="C92" s="195"/>
      <c r="D92" s="196"/>
      <c r="E92" s="745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746"/>
      <c r="V92" s="746"/>
      <c r="W92" s="746"/>
      <c r="X92" s="747"/>
      <c r="Y92" s="745"/>
      <c r="Z92" s="746"/>
      <c r="AA92" s="746"/>
      <c r="AB92" s="746"/>
      <c r="AC92" s="746"/>
      <c r="AD92" s="746"/>
      <c r="AE92" s="746"/>
      <c r="AF92" s="746"/>
      <c r="AG92" s="746"/>
      <c r="AH92" s="746"/>
      <c r="AI92" s="746"/>
      <c r="AJ92" s="746"/>
      <c r="AK92" s="746"/>
      <c r="AL92" s="746"/>
      <c r="AM92" s="746"/>
      <c r="AN92" s="746"/>
      <c r="AO92" s="746"/>
      <c r="AP92" s="746"/>
      <c r="AQ92" s="746"/>
      <c r="AR92" s="746"/>
      <c r="AS92" s="746"/>
      <c r="AT92" s="746"/>
      <c r="AU92" s="746"/>
      <c r="AV92" s="746"/>
      <c r="AW92" s="746"/>
      <c r="AX92" s="746"/>
      <c r="AY92" s="746"/>
      <c r="AZ92" s="746"/>
      <c r="BA92" s="746"/>
      <c r="BB92" s="746"/>
      <c r="BC92" s="746"/>
      <c r="BD92" s="746"/>
      <c r="BE92" s="747"/>
      <c r="BF92" s="748"/>
      <c r="BG92" s="748"/>
      <c r="BH92" s="748"/>
      <c r="BI92" s="748"/>
      <c r="BJ92" s="748"/>
      <c r="BK92" s="748"/>
      <c r="BL92" s="748"/>
      <c r="BM92" s="748"/>
      <c r="BN92" s="748"/>
      <c r="BO92" s="748"/>
      <c r="BP92" s="748"/>
      <c r="BQ92" s="748"/>
    </row>
    <row r="93" spans="2:69" ht="13.15" customHeight="1" x14ac:dyDescent="0.15">
      <c r="B93" s="188">
        <v>18</v>
      </c>
      <c r="C93" s="189"/>
      <c r="D93" s="190"/>
      <c r="E93" s="739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1"/>
      <c r="Y93" s="739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  <c r="AN93" s="740"/>
      <c r="AO93" s="740"/>
      <c r="AP93" s="740"/>
      <c r="AQ93" s="740"/>
      <c r="AR93" s="740"/>
      <c r="AS93" s="740"/>
      <c r="AT93" s="740"/>
      <c r="AU93" s="740"/>
      <c r="AV93" s="740"/>
      <c r="AW93" s="740"/>
      <c r="AX93" s="740"/>
      <c r="AY93" s="740"/>
      <c r="AZ93" s="740"/>
      <c r="BA93" s="740"/>
      <c r="BB93" s="740"/>
      <c r="BC93" s="740"/>
      <c r="BD93" s="740"/>
      <c r="BE93" s="741"/>
      <c r="BF93" s="748"/>
      <c r="BG93" s="748"/>
      <c r="BH93" s="748"/>
      <c r="BI93" s="748"/>
      <c r="BJ93" s="748"/>
      <c r="BK93" s="748"/>
      <c r="BL93" s="748"/>
      <c r="BM93" s="748"/>
      <c r="BN93" s="748"/>
      <c r="BO93" s="748"/>
      <c r="BP93" s="748"/>
      <c r="BQ93" s="748"/>
    </row>
    <row r="94" spans="2:69" ht="13.15" customHeight="1" x14ac:dyDescent="0.15">
      <c r="B94" s="191"/>
      <c r="C94" s="192"/>
      <c r="D94" s="193"/>
      <c r="E94" s="742"/>
      <c r="F94" s="743"/>
      <c r="G94" s="743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4"/>
      <c r="Y94" s="742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  <c r="AN94" s="743"/>
      <c r="AO94" s="743"/>
      <c r="AP94" s="743"/>
      <c r="AQ94" s="743"/>
      <c r="AR94" s="743"/>
      <c r="AS94" s="743"/>
      <c r="AT94" s="743"/>
      <c r="AU94" s="743"/>
      <c r="AV94" s="743"/>
      <c r="AW94" s="743"/>
      <c r="AX94" s="743"/>
      <c r="AY94" s="743"/>
      <c r="AZ94" s="743"/>
      <c r="BA94" s="743"/>
      <c r="BB94" s="743"/>
      <c r="BC94" s="743"/>
      <c r="BD94" s="743"/>
      <c r="BE94" s="744"/>
      <c r="BF94" s="748"/>
      <c r="BG94" s="748"/>
      <c r="BH94" s="748"/>
      <c r="BI94" s="748"/>
      <c r="BJ94" s="748"/>
      <c r="BK94" s="748"/>
      <c r="BL94" s="748"/>
      <c r="BM94" s="748"/>
      <c r="BN94" s="748"/>
      <c r="BO94" s="748"/>
      <c r="BP94" s="748"/>
      <c r="BQ94" s="748"/>
    </row>
    <row r="95" spans="2:69" ht="13.15" customHeight="1" x14ac:dyDescent="0.15">
      <c r="B95" s="194"/>
      <c r="C95" s="195"/>
      <c r="D95" s="196"/>
      <c r="E95" s="745"/>
      <c r="F95" s="746"/>
      <c r="G95" s="746"/>
      <c r="H95" s="746"/>
      <c r="I95" s="746"/>
      <c r="J95" s="746"/>
      <c r="K95" s="746"/>
      <c r="L95" s="746"/>
      <c r="M95" s="746"/>
      <c r="N95" s="746"/>
      <c r="O95" s="746"/>
      <c r="P95" s="746"/>
      <c r="Q95" s="746"/>
      <c r="R95" s="746"/>
      <c r="S95" s="746"/>
      <c r="T95" s="746"/>
      <c r="U95" s="746"/>
      <c r="V95" s="746"/>
      <c r="W95" s="746"/>
      <c r="X95" s="747"/>
      <c r="Y95" s="745"/>
      <c r="Z95" s="746"/>
      <c r="AA95" s="746"/>
      <c r="AB95" s="746"/>
      <c r="AC95" s="746"/>
      <c r="AD95" s="746"/>
      <c r="AE95" s="746"/>
      <c r="AF95" s="746"/>
      <c r="AG95" s="746"/>
      <c r="AH95" s="746"/>
      <c r="AI95" s="746"/>
      <c r="AJ95" s="746"/>
      <c r="AK95" s="746"/>
      <c r="AL95" s="746"/>
      <c r="AM95" s="746"/>
      <c r="AN95" s="746"/>
      <c r="AO95" s="746"/>
      <c r="AP95" s="746"/>
      <c r="AQ95" s="746"/>
      <c r="AR95" s="746"/>
      <c r="AS95" s="746"/>
      <c r="AT95" s="746"/>
      <c r="AU95" s="746"/>
      <c r="AV95" s="746"/>
      <c r="AW95" s="746"/>
      <c r="AX95" s="746"/>
      <c r="AY95" s="746"/>
      <c r="AZ95" s="746"/>
      <c r="BA95" s="746"/>
      <c r="BB95" s="746"/>
      <c r="BC95" s="746"/>
      <c r="BD95" s="746"/>
      <c r="BE95" s="747"/>
      <c r="BF95" s="748"/>
      <c r="BG95" s="748"/>
      <c r="BH95" s="748"/>
      <c r="BI95" s="748"/>
      <c r="BJ95" s="748"/>
      <c r="BK95" s="748"/>
      <c r="BL95" s="748"/>
      <c r="BM95" s="748"/>
      <c r="BN95" s="748"/>
      <c r="BO95" s="748"/>
      <c r="BP95" s="748"/>
      <c r="BQ95" s="748"/>
    </row>
    <row r="96" spans="2:69" ht="13.15" customHeight="1" x14ac:dyDescent="0.15">
      <c r="B96" s="188">
        <v>19</v>
      </c>
      <c r="C96" s="189"/>
      <c r="D96" s="190"/>
      <c r="E96" s="73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1"/>
      <c r="Y96" s="739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40"/>
      <c r="BB96" s="740"/>
      <c r="BC96" s="740"/>
      <c r="BD96" s="740"/>
      <c r="BE96" s="741"/>
      <c r="BF96" s="748"/>
      <c r="BG96" s="748"/>
      <c r="BH96" s="748"/>
      <c r="BI96" s="748"/>
      <c r="BJ96" s="748"/>
      <c r="BK96" s="748"/>
      <c r="BL96" s="748"/>
      <c r="BM96" s="748"/>
      <c r="BN96" s="748"/>
      <c r="BO96" s="748"/>
      <c r="BP96" s="748"/>
      <c r="BQ96" s="748"/>
    </row>
    <row r="97" spans="2:69" ht="13.15" customHeight="1" x14ac:dyDescent="0.15">
      <c r="B97" s="191"/>
      <c r="C97" s="192"/>
      <c r="D97" s="193"/>
      <c r="E97" s="742"/>
      <c r="F97" s="743"/>
      <c r="G97" s="743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4"/>
      <c r="Y97" s="742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  <c r="AN97" s="743"/>
      <c r="AO97" s="743"/>
      <c r="AP97" s="743"/>
      <c r="AQ97" s="743"/>
      <c r="AR97" s="743"/>
      <c r="AS97" s="743"/>
      <c r="AT97" s="743"/>
      <c r="AU97" s="743"/>
      <c r="AV97" s="743"/>
      <c r="AW97" s="743"/>
      <c r="AX97" s="743"/>
      <c r="AY97" s="743"/>
      <c r="AZ97" s="743"/>
      <c r="BA97" s="743"/>
      <c r="BB97" s="743"/>
      <c r="BC97" s="743"/>
      <c r="BD97" s="743"/>
      <c r="BE97" s="744"/>
      <c r="BF97" s="748"/>
      <c r="BG97" s="748"/>
      <c r="BH97" s="748"/>
      <c r="BI97" s="748"/>
      <c r="BJ97" s="748"/>
      <c r="BK97" s="748"/>
      <c r="BL97" s="748"/>
      <c r="BM97" s="748"/>
      <c r="BN97" s="748"/>
      <c r="BO97" s="748"/>
      <c r="BP97" s="748"/>
      <c r="BQ97" s="748"/>
    </row>
    <row r="98" spans="2:69" ht="13.15" customHeight="1" x14ac:dyDescent="0.15">
      <c r="B98" s="194"/>
      <c r="C98" s="195"/>
      <c r="D98" s="196"/>
      <c r="E98" s="745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746"/>
      <c r="R98" s="746"/>
      <c r="S98" s="746"/>
      <c r="T98" s="746"/>
      <c r="U98" s="746"/>
      <c r="V98" s="746"/>
      <c r="W98" s="746"/>
      <c r="X98" s="747"/>
      <c r="Y98" s="745"/>
      <c r="Z98" s="746"/>
      <c r="AA98" s="746"/>
      <c r="AB98" s="746"/>
      <c r="AC98" s="746"/>
      <c r="AD98" s="746"/>
      <c r="AE98" s="746"/>
      <c r="AF98" s="746"/>
      <c r="AG98" s="746"/>
      <c r="AH98" s="746"/>
      <c r="AI98" s="746"/>
      <c r="AJ98" s="746"/>
      <c r="AK98" s="746"/>
      <c r="AL98" s="746"/>
      <c r="AM98" s="746"/>
      <c r="AN98" s="746"/>
      <c r="AO98" s="746"/>
      <c r="AP98" s="746"/>
      <c r="AQ98" s="746"/>
      <c r="AR98" s="746"/>
      <c r="AS98" s="746"/>
      <c r="AT98" s="746"/>
      <c r="AU98" s="746"/>
      <c r="AV98" s="746"/>
      <c r="AW98" s="746"/>
      <c r="AX98" s="746"/>
      <c r="AY98" s="746"/>
      <c r="AZ98" s="746"/>
      <c r="BA98" s="746"/>
      <c r="BB98" s="746"/>
      <c r="BC98" s="746"/>
      <c r="BD98" s="746"/>
      <c r="BE98" s="747"/>
      <c r="BF98" s="748"/>
      <c r="BG98" s="748"/>
      <c r="BH98" s="748"/>
      <c r="BI98" s="748"/>
      <c r="BJ98" s="748"/>
      <c r="BK98" s="748"/>
      <c r="BL98" s="748"/>
      <c r="BM98" s="748"/>
      <c r="BN98" s="748"/>
      <c r="BO98" s="748"/>
      <c r="BP98" s="748"/>
      <c r="BQ98" s="748"/>
    </row>
    <row r="99" spans="2:69" ht="13.15" customHeight="1" x14ac:dyDescent="0.15">
      <c r="B99" s="188">
        <v>20</v>
      </c>
      <c r="C99" s="189"/>
      <c r="D99" s="190"/>
      <c r="E99" s="739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1"/>
      <c r="Y99" s="739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40"/>
      <c r="BB99" s="740"/>
      <c r="BC99" s="740"/>
      <c r="BD99" s="740"/>
      <c r="BE99" s="741"/>
      <c r="BF99" s="748"/>
      <c r="BG99" s="748"/>
      <c r="BH99" s="748"/>
      <c r="BI99" s="748"/>
      <c r="BJ99" s="748"/>
      <c r="BK99" s="748"/>
      <c r="BL99" s="748"/>
      <c r="BM99" s="748"/>
      <c r="BN99" s="748"/>
      <c r="BO99" s="748"/>
      <c r="BP99" s="748"/>
      <c r="BQ99" s="748"/>
    </row>
    <row r="100" spans="2:69" ht="13.15" customHeight="1" x14ac:dyDescent="0.15">
      <c r="B100" s="191"/>
      <c r="C100" s="192"/>
      <c r="D100" s="193"/>
      <c r="E100" s="742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4"/>
      <c r="Y100" s="742"/>
      <c r="Z100" s="743"/>
      <c r="AA100" s="743"/>
      <c r="AB100" s="743"/>
      <c r="AC100" s="743"/>
      <c r="AD100" s="743"/>
      <c r="AE100" s="743"/>
      <c r="AF100" s="743"/>
      <c r="AG100" s="743"/>
      <c r="AH100" s="743"/>
      <c r="AI100" s="743"/>
      <c r="AJ100" s="743"/>
      <c r="AK100" s="743"/>
      <c r="AL100" s="743"/>
      <c r="AM100" s="743"/>
      <c r="AN100" s="743"/>
      <c r="AO100" s="743"/>
      <c r="AP100" s="743"/>
      <c r="AQ100" s="743"/>
      <c r="AR100" s="743"/>
      <c r="AS100" s="743"/>
      <c r="AT100" s="743"/>
      <c r="AU100" s="743"/>
      <c r="AV100" s="743"/>
      <c r="AW100" s="743"/>
      <c r="AX100" s="743"/>
      <c r="AY100" s="743"/>
      <c r="AZ100" s="743"/>
      <c r="BA100" s="743"/>
      <c r="BB100" s="743"/>
      <c r="BC100" s="743"/>
      <c r="BD100" s="743"/>
      <c r="BE100" s="744"/>
      <c r="BF100" s="748"/>
      <c r="BG100" s="748"/>
      <c r="BH100" s="748"/>
      <c r="BI100" s="748"/>
      <c r="BJ100" s="748"/>
      <c r="BK100" s="748"/>
      <c r="BL100" s="748"/>
      <c r="BM100" s="748"/>
      <c r="BN100" s="748"/>
      <c r="BO100" s="748"/>
      <c r="BP100" s="748"/>
      <c r="BQ100" s="748"/>
    </row>
    <row r="101" spans="2:69" ht="13.15" customHeight="1" x14ac:dyDescent="0.15">
      <c r="B101" s="194"/>
      <c r="C101" s="195"/>
      <c r="D101" s="196"/>
      <c r="E101" s="745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6"/>
      <c r="W101" s="746"/>
      <c r="X101" s="747"/>
      <c r="Y101" s="745"/>
      <c r="Z101" s="746"/>
      <c r="AA101" s="746"/>
      <c r="AB101" s="746"/>
      <c r="AC101" s="746"/>
      <c r="AD101" s="746"/>
      <c r="AE101" s="746"/>
      <c r="AF101" s="746"/>
      <c r="AG101" s="746"/>
      <c r="AH101" s="746"/>
      <c r="AI101" s="746"/>
      <c r="AJ101" s="746"/>
      <c r="AK101" s="746"/>
      <c r="AL101" s="746"/>
      <c r="AM101" s="746"/>
      <c r="AN101" s="746"/>
      <c r="AO101" s="746"/>
      <c r="AP101" s="746"/>
      <c r="AQ101" s="746"/>
      <c r="AR101" s="746"/>
      <c r="AS101" s="746"/>
      <c r="AT101" s="746"/>
      <c r="AU101" s="746"/>
      <c r="AV101" s="746"/>
      <c r="AW101" s="746"/>
      <c r="AX101" s="746"/>
      <c r="AY101" s="746"/>
      <c r="AZ101" s="746"/>
      <c r="BA101" s="746"/>
      <c r="BB101" s="746"/>
      <c r="BC101" s="746"/>
      <c r="BD101" s="746"/>
      <c r="BE101" s="747"/>
      <c r="BF101" s="748"/>
      <c r="BG101" s="748"/>
      <c r="BH101" s="748"/>
      <c r="BI101" s="748"/>
      <c r="BJ101" s="748"/>
      <c r="BK101" s="748"/>
      <c r="BL101" s="748"/>
      <c r="BM101" s="748"/>
      <c r="BN101" s="748"/>
      <c r="BO101" s="748"/>
      <c r="BP101" s="748"/>
      <c r="BQ101" s="748"/>
    </row>
    <row r="104" spans="2:69" ht="27" customHeight="1" x14ac:dyDescent="0.15">
      <c r="B104" s="52" t="s">
        <v>104</v>
      </c>
    </row>
    <row r="105" spans="2:69" ht="38.25" customHeight="1" x14ac:dyDescent="0.15">
      <c r="B105" s="208" t="s">
        <v>11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749"/>
      <c r="O105" s="750"/>
      <c r="P105" s="750"/>
      <c r="Q105" s="750"/>
      <c r="R105" s="750"/>
      <c r="S105" s="750"/>
      <c r="T105" s="750"/>
      <c r="U105" s="750"/>
      <c r="V105" s="750"/>
      <c r="W105" s="750"/>
      <c r="X105" s="750"/>
      <c r="Y105" s="750"/>
      <c r="Z105" s="750"/>
      <c r="AA105" s="750"/>
      <c r="AB105" s="750"/>
      <c r="AC105" s="750"/>
      <c r="AD105" s="750"/>
      <c r="AE105" s="750"/>
      <c r="AF105" s="750"/>
      <c r="AG105" s="750"/>
      <c r="AH105" s="750"/>
      <c r="AI105" s="750"/>
      <c r="AJ105" s="750"/>
      <c r="AK105" s="750"/>
      <c r="AL105" s="750"/>
      <c r="AM105" s="750"/>
      <c r="AN105" s="750"/>
      <c r="AO105" s="750"/>
      <c r="AP105" s="750"/>
      <c r="AQ105" s="750"/>
      <c r="AR105" s="750"/>
      <c r="AS105" s="750"/>
      <c r="AT105" s="750"/>
      <c r="AU105" s="750"/>
      <c r="AV105" s="750"/>
      <c r="AW105" s="750"/>
      <c r="AX105" s="750"/>
      <c r="AY105" s="750"/>
      <c r="AZ105" s="750"/>
      <c r="BA105" s="750"/>
      <c r="BB105" s="750"/>
      <c r="BC105" s="750"/>
      <c r="BD105" s="750"/>
      <c r="BE105" s="750"/>
      <c r="BF105" s="211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3"/>
    </row>
    <row r="106" spans="2:69" ht="38.25" customHeight="1" x14ac:dyDescent="0.15">
      <c r="B106" s="208" t="s">
        <v>36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749"/>
      <c r="O106" s="750"/>
      <c r="P106" s="750"/>
      <c r="Q106" s="750"/>
      <c r="R106" s="750"/>
      <c r="S106" s="750"/>
      <c r="T106" s="750"/>
      <c r="U106" s="750"/>
      <c r="V106" s="750"/>
      <c r="W106" s="750"/>
      <c r="X106" s="750"/>
      <c r="Y106" s="750"/>
      <c r="Z106" s="750"/>
      <c r="AA106" s="750"/>
      <c r="AB106" s="750"/>
      <c r="AC106" s="750"/>
      <c r="AD106" s="750"/>
      <c r="AE106" s="750"/>
      <c r="AF106" s="750"/>
      <c r="AG106" s="750"/>
      <c r="AH106" s="750"/>
      <c r="AI106" s="750"/>
      <c r="AJ106" s="750"/>
      <c r="AK106" s="750"/>
      <c r="AL106" s="750"/>
      <c r="AM106" s="750"/>
      <c r="AN106" s="750"/>
      <c r="AO106" s="750"/>
      <c r="AP106" s="750"/>
      <c r="AQ106" s="750"/>
      <c r="AR106" s="750"/>
      <c r="AS106" s="750"/>
      <c r="AT106" s="750"/>
      <c r="AU106" s="750"/>
      <c r="AV106" s="750"/>
      <c r="AW106" s="750"/>
      <c r="AX106" s="750"/>
      <c r="AY106" s="750"/>
      <c r="AZ106" s="750"/>
      <c r="BA106" s="750"/>
      <c r="BB106" s="750"/>
      <c r="BC106" s="750"/>
      <c r="BD106" s="750"/>
      <c r="BE106" s="750"/>
      <c r="BF106" s="214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6"/>
    </row>
    <row r="107" spans="2:69" ht="38.25" customHeight="1" x14ac:dyDescent="0.15">
      <c r="B107" s="208" t="s">
        <v>37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749"/>
      <c r="O107" s="750"/>
      <c r="P107" s="750"/>
      <c r="Q107" s="750"/>
      <c r="R107" s="750"/>
      <c r="S107" s="750"/>
      <c r="T107" s="750"/>
      <c r="U107" s="750"/>
      <c r="V107" s="750"/>
      <c r="W107" s="750"/>
      <c r="X107" s="750"/>
      <c r="Y107" s="750"/>
      <c r="Z107" s="750"/>
      <c r="AA107" s="750"/>
      <c r="AB107" s="750"/>
      <c r="AC107" s="750"/>
      <c r="AD107" s="750"/>
      <c r="AE107" s="750"/>
      <c r="AF107" s="750"/>
      <c r="AG107" s="750"/>
      <c r="AH107" s="750"/>
      <c r="AI107" s="750"/>
      <c r="AJ107" s="750"/>
      <c r="AK107" s="750"/>
      <c r="AL107" s="750"/>
      <c r="AM107" s="750"/>
      <c r="AN107" s="750"/>
      <c r="AO107" s="750"/>
      <c r="AP107" s="750"/>
      <c r="AQ107" s="750"/>
      <c r="AR107" s="750"/>
      <c r="AS107" s="750"/>
      <c r="AT107" s="750"/>
      <c r="AU107" s="750"/>
      <c r="AV107" s="750"/>
      <c r="AW107" s="750"/>
      <c r="AX107" s="750"/>
      <c r="AY107" s="750"/>
      <c r="AZ107" s="750"/>
      <c r="BA107" s="750"/>
      <c r="BB107" s="750"/>
      <c r="BC107" s="750"/>
      <c r="BD107" s="750"/>
      <c r="BE107" s="750"/>
      <c r="BF107" s="217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9"/>
    </row>
  </sheetData>
  <sheetProtection algorithmName="SHA-512" hashValue="oJw8+RcutDiI/u21FPAy2gVs2ozV79EoTB2QZZEQEOIlRII7JRoR5aT1c14XvJC+/Kf08eRA3SCWMEIaShHTdA==" saltValue="uVHEmuam47bqdNl5CTfi+Q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2"/>
  <conditionalFormatting sqref="AH28:AT30">
    <cfRule type="expression" dxfId="34" priority="8">
      <formula>AND($I$28&gt;0,$AH$28="")</formula>
    </cfRule>
  </conditionalFormatting>
  <conditionalFormatting sqref="AH31:AT33">
    <cfRule type="expression" dxfId="33" priority="7">
      <formula>AND($I$28&gt;0,$AH$31="")</formula>
    </cfRule>
  </conditionalFormatting>
  <conditionalFormatting sqref="BC28:BG33">
    <cfRule type="expression" dxfId="32" priority="2">
      <formula>$BC$28="該当する"</formula>
    </cfRule>
  </conditionalFormatting>
  <conditionalFormatting sqref="BK28:BO33">
    <cfRule type="expression" dxfId="31" priority="3">
      <formula>$BK$28="該当する"</formula>
    </cfRule>
  </conditionalFormatting>
  <conditionalFormatting sqref="AU28:AY33">
    <cfRule type="expression" dxfId="30" priority="1">
      <formula>$AU$28="有"</formula>
    </cfRule>
  </conditionalFormatting>
  <dataValidations count="4">
    <dataValidation type="list" allowBlank="1" showInputMessage="1" showErrorMessage="1" sqref="BC28:BQ33" xr:uid="{0F9B1EEC-2A0A-430C-8809-2751AF6C9664}">
      <formula1>"該当しない,該当する"</formula1>
    </dataValidation>
    <dataValidation type="list" allowBlank="1" showInputMessage="1" showErrorMessage="1" sqref="AU28:BB33" xr:uid="{377A6682-486D-4395-A6CF-41DAC9FDC45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4BCB5551-1706-47FA-BA90-96013942C5CF}"/>
    <dataValidation type="whole" operator="greaterThan" allowBlank="1" showInputMessage="1" showErrorMessage="1" error="不正な契約期間が入力されています。_x000a_入力間違いがないか確認してください。" sqref="B28:E30" xr:uid="{EB8D691A-FC27-4503-9923-EF5EDCD05B6D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F7AE-BB21-4195-A03D-266D37E2AB42}">
  <sheetPr>
    <tabColor theme="6" tint="0.39997558519241921"/>
    <pageSetUpPr fitToPage="1"/>
  </sheetPr>
  <dimension ref="A1:CD121"/>
  <sheetViews>
    <sheetView showGridLines="0" view="pageBreakPreview" zoomScale="50" zoomScaleNormal="55" zoomScaleSheetLayoutView="50" workbookViewId="0">
      <selection activeCell="BG25" sqref="BG25:BN27"/>
    </sheetView>
  </sheetViews>
  <sheetFormatPr defaultColWidth="9"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4"/>
      <c r="BK1" s="134"/>
      <c r="BN1" s="24"/>
      <c r="BO1" s="24"/>
    </row>
    <row r="2" spans="2:70" ht="21.75" customHeight="1" x14ac:dyDescent="0.15">
      <c r="AV2" s="114"/>
      <c r="AW2" s="114"/>
      <c r="AX2" s="114"/>
      <c r="AY2" s="114"/>
      <c r="AZ2" s="114"/>
      <c r="BA2" s="114"/>
      <c r="BB2" s="115" t="s">
        <v>114</v>
      </c>
      <c r="BC2" s="116"/>
      <c r="BD2" s="915">
        <f>IF(【契約④】契約内容申告書!BD2="","",【契約④】契約内容申告書!BD2)</f>
        <v>2022</v>
      </c>
      <c r="BE2" s="915"/>
      <c r="BF2" s="915"/>
      <c r="BG2" s="915"/>
      <c r="BH2" s="795" t="s">
        <v>1</v>
      </c>
      <c r="BI2" s="795"/>
      <c r="BJ2" s="965" t="str">
        <f>IF(【契約④】契約内容申告書!BJ2="","",【契約④】契約内容申告書!BJ2)</f>
        <v/>
      </c>
      <c r="BK2" s="965"/>
      <c r="BL2" s="795" t="s">
        <v>3</v>
      </c>
      <c r="BM2" s="795"/>
      <c r="BN2" s="965" t="str">
        <f>IF(【契約④】契約内容申告書!BN2="","",【契約④】契約内容申告書!BN2)</f>
        <v/>
      </c>
      <c r="BO2" s="965"/>
      <c r="BP2" s="114" t="s">
        <v>4</v>
      </c>
      <c r="BQ2" s="24"/>
    </row>
    <row r="3" spans="2:70" s="45" customFormat="1" ht="21.75" customHeight="1" x14ac:dyDescent="0.15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805" t="s">
        <v>49</v>
      </c>
      <c r="AB3" s="912"/>
      <c r="AC3" s="912"/>
      <c r="AD3" s="912"/>
      <c r="AE3" s="912"/>
      <c r="AF3" s="912"/>
      <c r="AG3" s="912"/>
      <c r="AH3" s="912"/>
      <c r="AI3" s="912"/>
      <c r="AJ3" s="912"/>
      <c r="AK3" s="912"/>
      <c r="AL3" s="912"/>
      <c r="AM3" s="912"/>
      <c r="AN3" s="912"/>
      <c r="AO3" s="912"/>
      <c r="AP3" s="912"/>
      <c r="AQ3" s="912"/>
      <c r="AR3" s="912"/>
      <c r="AS3" s="135"/>
      <c r="AT3" s="135"/>
      <c r="AU3" s="135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IF(【契約④】契約内容申告書!BJ3="","",【契約④】契約内容申告書!BJ3)</f>
        <v/>
      </c>
      <c r="BK3" s="916"/>
      <c r="BL3" s="916"/>
      <c r="BM3" s="916"/>
      <c r="BN3" s="916"/>
      <c r="BO3" s="916"/>
      <c r="BP3" s="916"/>
      <c r="BQ3" s="916"/>
      <c r="BR3" s="135"/>
    </row>
    <row r="4" spans="2:70" ht="22.15" customHeight="1" x14ac:dyDescent="0.15"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V4" s="114"/>
      <c r="AW4" s="114"/>
      <c r="AX4" s="114"/>
      <c r="AY4" s="114"/>
      <c r="AZ4" s="114"/>
      <c r="BA4" s="114"/>
      <c r="BB4" s="114"/>
      <c r="BC4" s="114"/>
      <c r="BD4" s="24"/>
      <c r="BE4" s="24"/>
      <c r="BF4" s="24"/>
      <c r="BG4" s="24"/>
      <c r="BH4" s="115"/>
      <c r="BI4" s="23"/>
      <c r="BJ4" s="136"/>
      <c r="BK4" s="137" t="s">
        <v>6</v>
      </c>
      <c r="BL4" s="914">
        <f>【契約④】契約内容申告書!BL4</f>
        <v>4</v>
      </c>
      <c r="BM4" s="914"/>
      <c r="BN4" s="17" t="s">
        <v>7</v>
      </c>
      <c r="BO4" s="914" t="str">
        <f>IF(J15="","",J15)</f>
        <v>　</v>
      </c>
      <c r="BP4" s="914"/>
      <c r="BQ4" s="137" t="s">
        <v>8</v>
      </c>
    </row>
    <row r="5" spans="2:70" s="52" customFormat="1" ht="24" x14ac:dyDescent="0.15">
      <c r="B5" s="806" t="s">
        <v>103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  <c r="BR5" s="807"/>
    </row>
    <row r="6" spans="2:70" s="52" customFormat="1" ht="24" x14ac:dyDescent="0.15">
      <c r="B6" s="806" t="s">
        <v>53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807"/>
      <c r="AY6" s="807"/>
      <c r="AZ6" s="807"/>
      <c r="BA6" s="807"/>
      <c r="BB6" s="807"/>
      <c r="BC6" s="807"/>
      <c r="BD6" s="807"/>
      <c r="BE6" s="807"/>
      <c r="BF6" s="807"/>
      <c r="BG6" s="807"/>
      <c r="BH6" s="807"/>
      <c r="BI6" s="807"/>
      <c r="BJ6" s="807"/>
      <c r="BK6" s="807"/>
      <c r="BL6" s="807"/>
      <c r="BM6" s="807"/>
      <c r="BN6" s="807"/>
      <c r="BO6" s="807"/>
      <c r="BP6" s="807"/>
      <c r="BQ6" s="807"/>
      <c r="BR6" s="807"/>
    </row>
    <row r="7" spans="2:70" s="24" customFormat="1" ht="24" x14ac:dyDescent="0.15"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2:70" s="55" customFormat="1" ht="12" customHeight="1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2:70" s="55" customFormat="1" ht="17.25" customHeight="1" x14ac:dyDescent="0.15">
      <c r="B9" s="239" t="s">
        <v>9</v>
      </c>
      <c r="C9" s="240"/>
      <c r="D9" s="240"/>
      <c r="E9" s="240"/>
      <c r="F9" s="240"/>
      <c r="G9" s="240"/>
      <c r="H9" s="240"/>
      <c r="I9" s="241"/>
      <c r="J9" s="966" t="str">
        <f>IF(【契約④】契約内容申告書!J9="","",【契約④】契約内容申告書!J9)</f>
        <v>　</v>
      </c>
      <c r="K9" s="966"/>
      <c r="L9" s="966"/>
      <c r="M9" s="966"/>
      <c r="N9" s="966"/>
      <c r="O9" s="966"/>
      <c r="P9" s="966"/>
      <c r="Q9" s="966"/>
      <c r="R9" s="966"/>
      <c r="S9" s="966"/>
      <c r="T9" s="966"/>
      <c r="U9" s="966"/>
      <c r="V9" s="966"/>
      <c r="W9" s="966"/>
      <c r="X9" s="966"/>
      <c r="Y9" s="966"/>
      <c r="Z9" s="966"/>
      <c r="AA9" s="966"/>
      <c r="AB9" s="966"/>
      <c r="AC9" s="966"/>
      <c r="AD9" s="966"/>
      <c r="AE9" s="966"/>
      <c r="AF9" s="966"/>
      <c r="AG9" s="966"/>
      <c r="AH9" s="966"/>
      <c r="AI9" s="966"/>
      <c r="AJ9" s="966"/>
      <c r="AK9" s="966"/>
      <c r="AL9" s="966"/>
      <c r="BI9" s="138"/>
      <c r="BJ9" s="139"/>
      <c r="BK9" s="139"/>
      <c r="BQ9" s="139"/>
    </row>
    <row r="10" spans="2:70" s="55" customFormat="1" ht="17.25" customHeight="1" x14ac:dyDescent="0.15">
      <c r="B10" s="245"/>
      <c r="C10" s="246"/>
      <c r="D10" s="246"/>
      <c r="E10" s="246"/>
      <c r="F10" s="246"/>
      <c r="G10" s="246"/>
      <c r="H10" s="246"/>
      <c r="I10" s="247"/>
      <c r="J10" s="966"/>
      <c r="K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  <c r="AA10" s="966"/>
      <c r="AB10" s="966"/>
      <c r="AC10" s="966"/>
      <c r="AD10" s="966"/>
      <c r="AE10" s="966"/>
      <c r="AF10" s="966"/>
      <c r="AG10" s="966"/>
      <c r="AH10" s="966"/>
      <c r="AI10" s="966"/>
      <c r="AJ10" s="966"/>
      <c r="AK10" s="966"/>
      <c r="AL10" s="966"/>
      <c r="BI10" s="138"/>
      <c r="BJ10" s="138"/>
      <c r="BK10" s="138"/>
      <c r="BQ10" s="138"/>
    </row>
    <row r="11" spans="2:70" ht="17.25" customHeight="1" x14ac:dyDescent="0.15">
      <c r="B11" s="239" t="s">
        <v>11</v>
      </c>
      <c r="C11" s="240"/>
      <c r="D11" s="240"/>
      <c r="E11" s="240"/>
      <c r="F11" s="240"/>
      <c r="G11" s="240"/>
      <c r="H11" s="240"/>
      <c r="I11" s="241"/>
      <c r="J11" s="966" t="str">
        <f>IF(【契約④】契約内容申告書!J11="","",【契約④】契約内容申告書!J11)</f>
        <v>　</v>
      </c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6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8"/>
      <c r="BJ11" s="138"/>
      <c r="BK11" s="138"/>
      <c r="BQ11" s="138"/>
    </row>
    <row r="12" spans="2:70" ht="17.25" customHeight="1" x14ac:dyDescent="0.15">
      <c r="B12" s="245"/>
      <c r="C12" s="246"/>
      <c r="D12" s="246"/>
      <c r="E12" s="246"/>
      <c r="F12" s="246"/>
      <c r="G12" s="246"/>
      <c r="H12" s="246"/>
      <c r="I12" s="247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8"/>
      <c r="BJ12" s="138"/>
      <c r="BK12" s="138"/>
      <c r="BQ12" s="138"/>
    </row>
    <row r="13" spans="2:70" ht="17.25" customHeight="1" x14ac:dyDescent="0.15">
      <c r="B13" s="239" t="s">
        <v>13</v>
      </c>
      <c r="C13" s="240"/>
      <c r="D13" s="240"/>
      <c r="E13" s="240"/>
      <c r="F13" s="240"/>
      <c r="G13" s="240"/>
      <c r="H13" s="240"/>
      <c r="I13" s="241"/>
      <c r="J13" s="966" t="str">
        <f>IF(【契約④】契約内容申告書!J13="","",【契約④】契約内容申告書!J13)</f>
        <v>　</v>
      </c>
      <c r="K13" s="966"/>
      <c r="L13" s="966"/>
      <c r="M13" s="966"/>
      <c r="N13" s="966"/>
      <c r="O13" s="966"/>
      <c r="P13" s="966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66"/>
      <c r="AI13" s="966"/>
      <c r="AJ13" s="966"/>
      <c r="AK13" s="966"/>
      <c r="AL13" s="966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8"/>
      <c r="BJ13" s="138"/>
      <c r="BK13" s="138"/>
      <c r="BL13" s="138"/>
      <c r="BM13" s="138"/>
      <c r="BN13" s="138"/>
      <c r="BO13" s="138"/>
      <c r="BP13" s="138"/>
      <c r="BQ13" s="138"/>
    </row>
    <row r="14" spans="2:70" ht="17.25" customHeight="1" x14ac:dyDescent="0.15">
      <c r="B14" s="245"/>
      <c r="C14" s="246"/>
      <c r="D14" s="246"/>
      <c r="E14" s="246"/>
      <c r="F14" s="246"/>
      <c r="G14" s="246"/>
      <c r="H14" s="246"/>
      <c r="I14" s="247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966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8"/>
      <c r="BJ14" s="138"/>
      <c r="BK14" s="138"/>
      <c r="BL14" s="138"/>
      <c r="BM14" s="138"/>
      <c r="BN14" s="138"/>
      <c r="BO14" s="138"/>
      <c r="BP14" s="138"/>
      <c r="BQ14" s="138"/>
    </row>
    <row r="15" spans="2:70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64" t="str">
        <f>IF(【契約④】契約内容申告書!J15="","",【契約④】契約内容申告書!J15)</f>
        <v>　</v>
      </c>
      <c r="K15" s="964"/>
      <c r="L15" s="964"/>
      <c r="M15" s="964"/>
      <c r="N15" s="964"/>
      <c r="O15" s="964"/>
      <c r="P15" s="964"/>
      <c r="Q15" s="964"/>
      <c r="R15" s="964"/>
      <c r="S15" s="964"/>
      <c r="T15" s="964"/>
      <c r="U15" s="964"/>
      <c r="V15" s="964"/>
      <c r="W15" s="964"/>
      <c r="X15" s="964"/>
      <c r="Y15" s="964"/>
      <c r="Z15" s="964"/>
      <c r="AA15" s="964"/>
      <c r="AB15" s="964"/>
      <c r="AC15" s="964"/>
      <c r="AD15" s="964"/>
      <c r="AE15" s="964"/>
      <c r="AF15" s="964"/>
      <c r="AG15" s="964"/>
      <c r="AH15" s="964"/>
      <c r="AI15" s="964"/>
      <c r="AJ15" s="964"/>
      <c r="AK15" s="964"/>
      <c r="AL15" s="964"/>
      <c r="AM15" s="30"/>
      <c r="AT15" s="138"/>
    </row>
    <row r="16" spans="2:70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964"/>
      <c r="W16" s="964"/>
      <c r="X16" s="964"/>
      <c r="Y16" s="964"/>
      <c r="Z16" s="964"/>
      <c r="AA16" s="964"/>
      <c r="AB16" s="964"/>
      <c r="AC16" s="964"/>
      <c r="AD16" s="964"/>
      <c r="AE16" s="964"/>
      <c r="AF16" s="964"/>
      <c r="AG16" s="964"/>
      <c r="AH16" s="964"/>
      <c r="AI16" s="964"/>
      <c r="AJ16" s="964"/>
      <c r="AK16" s="964"/>
      <c r="AL16" s="964"/>
      <c r="AM16" s="30"/>
      <c r="AT16" s="138"/>
    </row>
    <row r="17" spans="2:69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964">
        <f>IF(【契約④】契約内容申告書!J17="","",【契約④】契約内容申告書!J17)</f>
        <v>4</v>
      </c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964"/>
      <c r="V17" s="964"/>
      <c r="W17" s="964"/>
      <c r="X17" s="964"/>
      <c r="Y17" s="964"/>
      <c r="Z17" s="964"/>
      <c r="AA17" s="964"/>
      <c r="AB17" s="964"/>
      <c r="AC17" s="964"/>
      <c r="AD17" s="964"/>
      <c r="AE17" s="964"/>
      <c r="AF17" s="964"/>
      <c r="AG17" s="964"/>
      <c r="AH17" s="964"/>
      <c r="AI17" s="964"/>
      <c r="AJ17" s="964"/>
      <c r="AK17" s="964"/>
      <c r="AL17" s="964"/>
      <c r="AM17" s="55"/>
      <c r="AN17" s="55"/>
      <c r="AO17" s="55"/>
      <c r="AP17" s="55"/>
      <c r="AQ17" s="55"/>
      <c r="AR17" s="55"/>
      <c r="AS17" s="55"/>
      <c r="AT17" s="138"/>
    </row>
    <row r="18" spans="2:69" ht="17.25" customHeight="1" x14ac:dyDescent="0.15">
      <c r="B18" s="245"/>
      <c r="C18" s="246"/>
      <c r="D18" s="246"/>
      <c r="E18" s="246"/>
      <c r="F18" s="246"/>
      <c r="G18" s="246"/>
      <c r="H18" s="246"/>
      <c r="I18" s="247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964"/>
      <c r="AA18" s="964"/>
      <c r="AB18" s="964"/>
      <c r="AC18" s="964"/>
      <c r="AD18" s="964"/>
      <c r="AE18" s="964"/>
      <c r="AF18" s="964"/>
      <c r="AG18" s="964"/>
      <c r="AH18" s="964"/>
      <c r="AI18" s="964"/>
      <c r="AJ18" s="964"/>
      <c r="AK18" s="964"/>
      <c r="AL18" s="964"/>
      <c r="AM18" s="55"/>
      <c r="AN18" s="55"/>
      <c r="AO18" s="55"/>
      <c r="AP18" s="55"/>
      <c r="AQ18" s="55"/>
      <c r="AR18" s="55"/>
      <c r="AS18" s="55"/>
      <c r="AT18" s="139"/>
    </row>
    <row r="19" spans="2:69" ht="7.5" customHeight="1" x14ac:dyDescent="0.15">
      <c r="B19" s="140"/>
      <c r="C19" s="140"/>
      <c r="D19" s="140"/>
      <c r="E19" s="140"/>
      <c r="F19" s="140"/>
      <c r="G19" s="140"/>
      <c r="H19" s="140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7"/>
      <c r="BN19" s="55"/>
      <c r="BO19" s="127"/>
      <c r="BP19" s="55"/>
      <c r="BQ19" s="55"/>
    </row>
    <row r="20" spans="2:69" ht="7.5" customHeight="1" x14ac:dyDescent="0.1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</row>
    <row r="21" spans="2:69" ht="13.5" customHeight="1" x14ac:dyDescent="0.15">
      <c r="B21" s="239" t="s">
        <v>56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</row>
    <row r="22" spans="2:69" ht="13.5" customHeight="1" x14ac:dyDescent="0.15">
      <c r="B22" s="242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  <c r="S22" s="957"/>
      <c r="T22" s="957"/>
      <c r="U22" s="957"/>
      <c r="V22" s="957"/>
      <c r="W22" s="957"/>
      <c r="X22" s="957"/>
      <c r="Y22" s="957"/>
      <c r="Z22" s="957"/>
      <c r="AA22" s="957"/>
      <c r="AB22" s="957"/>
      <c r="AC22" s="957"/>
      <c r="AD22" s="957"/>
      <c r="AE22" s="957"/>
      <c r="AF22" s="957"/>
      <c r="AG22" s="957"/>
      <c r="AH22" s="957"/>
      <c r="AI22" s="957"/>
      <c r="AJ22" s="957"/>
      <c r="AK22" s="957"/>
      <c r="AL22" s="957"/>
      <c r="AM22" s="957"/>
      <c r="AN22" s="957"/>
      <c r="AO22" s="957"/>
      <c r="AP22" s="957"/>
      <c r="AQ22" s="957"/>
      <c r="AR22" s="957"/>
      <c r="AS22" s="957"/>
      <c r="AT22" s="957"/>
      <c r="AU22" s="957"/>
      <c r="AV22" s="957"/>
      <c r="AW22" s="957"/>
      <c r="AX22" s="957"/>
      <c r="AY22" s="957"/>
      <c r="AZ22" s="957"/>
      <c r="BA22" s="957"/>
      <c r="BB22" s="957"/>
      <c r="BC22" s="957"/>
      <c r="BD22" s="957"/>
      <c r="BE22" s="957"/>
      <c r="BF22" s="957"/>
      <c r="BG22" s="957"/>
      <c r="BH22" s="957"/>
      <c r="BI22" s="957"/>
      <c r="BJ22" s="957"/>
      <c r="BK22" s="957"/>
      <c r="BL22" s="957"/>
      <c r="BM22" s="957"/>
      <c r="BN22" s="957"/>
      <c r="BO22" s="957"/>
      <c r="BP22" s="957"/>
      <c r="BQ22" s="244"/>
    </row>
    <row r="23" spans="2:69" ht="13.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</row>
    <row r="25" spans="2:69" ht="13.5" customHeight="1" x14ac:dyDescent="0.15">
      <c r="B25" s="458" t="s">
        <v>57</v>
      </c>
      <c r="C25" s="459"/>
      <c r="D25" s="460"/>
      <c r="E25" s="467" t="s">
        <v>58</v>
      </c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9"/>
      <c r="T25" s="526">
        <f>T28+T31</f>
        <v>0</v>
      </c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8"/>
      <c r="AN25" s="485" t="s">
        <v>59</v>
      </c>
      <c r="AO25" s="486"/>
      <c r="AP25" s="487"/>
      <c r="AS25" s="142"/>
      <c r="AT25" s="458" t="s">
        <v>125</v>
      </c>
      <c r="AU25" s="459"/>
      <c r="AV25" s="460"/>
      <c r="AW25" s="467" t="s">
        <v>124</v>
      </c>
      <c r="AX25" s="468"/>
      <c r="AY25" s="468"/>
      <c r="AZ25" s="468"/>
      <c r="BA25" s="468"/>
      <c r="BB25" s="468"/>
      <c r="BC25" s="468"/>
      <c r="BD25" s="468"/>
      <c r="BE25" s="468"/>
      <c r="BF25" s="469"/>
      <c r="BG25" s="919"/>
      <c r="BH25" s="920"/>
      <c r="BI25" s="920"/>
      <c r="BJ25" s="920"/>
      <c r="BK25" s="920"/>
      <c r="BL25" s="920"/>
      <c r="BM25" s="920"/>
      <c r="BN25" s="921"/>
      <c r="BO25" s="485" t="s">
        <v>59</v>
      </c>
      <c r="BP25" s="486"/>
      <c r="BQ25" s="487"/>
    </row>
    <row r="26" spans="2:69" ht="13.5" customHeight="1" x14ac:dyDescent="0.15">
      <c r="B26" s="461"/>
      <c r="C26" s="950"/>
      <c r="D26" s="463"/>
      <c r="E26" s="470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472"/>
      <c r="T26" s="529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531"/>
      <c r="AN26" s="488"/>
      <c r="AO26" s="963"/>
      <c r="AP26" s="490"/>
      <c r="AQ26" s="128"/>
      <c r="AS26" s="142"/>
      <c r="AT26" s="461"/>
      <c r="AU26" s="462"/>
      <c r="AV26" s="463"/>
      <c r="AW26" s="470"/>
      <c r="AX26" s="471"/>
      <c r="AY26" s="471"/>
      <c r="AZ26" s="471"/>
      <c r="BA26" s="471"/>
      <c r="BB26" s="471"/>
      <c r="BC26" s="471"/>
      <c r="BD26" s="471"/>
      <c r="BE26" s="471"/>
      <c r="BF26" s="472"/>
      <c r="BG26" s="922"/>
      <c r="BH26" s="923"/>
      <c r="BI26" s="923"/>
      <c r="BJ26" s="923"/>
      <c r="BK26" s="923"/>
      <c r="BL26" s="923"/>
      <c r="BM26" s="923"/>
      <c r="BN26" s="924"/>
      <c r="BO26" s="488"/>
      <c r="BP26" s="489"/>
      <c r="BQ26" s="490"/>
    </row>
    <row r="27" spans="2:69" ht="13.5" customHeight="1" x14ac:dyDescent="0.15">
      <c r="B27" s="464"/>
      <c r="C27" s="465"/>
      <c r="D27" s="466"/>
      <c r="E27" s="473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5"/>
      <c r="T27" s="660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2"/>
      <c r="AN27" s="663"/>
      <c r="AO27" s="664"/>
      <c r="AP27" s="665"/>
      <c r="AS27" s="142"/>
      <c r="AT27" s="464"/>
      <c r="AU27" s="465"/>
      <c r="AV27" s="466"/>
      <c r="AW27" s="473"/>
      <c r="AX27" s="474"/>
      <c r="AY27" s="474"/>
      <c r="AZ27" s="474"/>
      <c r="BA27" s="474"/>
      <c r="BB27" s="474"/>
      <c r="BC27" s="474"/>
      <c r="BD27" s="474"/>
      <c r="BE27" s="474"/>
      <c r="BF27" s="475"/>
      <c r="BG27" s="925"/>
      <c r="BH27" s="926"/>
      <c r="BI27" s="926"/>
      <c r="BJ27" s="926"/>
      <c r="BK27" s="926"/>
      <c r="BL27" s="926"/>
      <c r="BM27" s="926"/>
      <c r="BN27" s="927"/>
      <c r="BO27" s="491"/>
      <c r="BP27" s="492"/>
      <c r="BQ27" s="493"/>
    </row>
    <row r="28" spans="2:69" ht="13.5" customHeight="1" x14ac:dyDescent="0.15">
      <c r="E28" s="458" t="s">
        <v>60</v>
      </c>
      <c r="F28" s="459"/>
      <c r="G28" s="460"/>
      <c r="H28" s="467" t="s">
        <v>61</v>
      </c>
      <c r="I28" s="468"/>
      <c r="J28" s="468"/>
      <c r="K28" s="468"/>
      <c r="L28" s="468"/>
      <c r="M28" s="468"/>
      <c r="N28" s="468"/>
      <c r="O28" s="468"/>
      <c r="P28" s="468"/>
      <c r="Q28" s="469"/>
      <c r="T28" s="654">
        <f>【契約④】契約内容申告書!B28</f>
        <v>0</v>
      </c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6"/>
      <c r="AN28" s="657" t="s">
        <v>59</v>
      </c>
      <c r="AO28" s="658"/>
      <c r="AP28" s="659"/>
    </row>
    <row r="29" spans="2:69" ht="13.5" customHeight="1" x14ac:dyDescent="0.15">
      <c r="E29" s="461"/>
      <c r="F29" s="950"/>
      <c r="G29" s="463"/>
      <c r="H29" s="470"/>
      <c r="I29" s="962"/>
      <c r="J29" s="962"/>
      <c r="K29" s="962"/>
      <c r="L29" s="962"/>
      <c r="M29" s="962"/>
      <c r="N29" s="962"/>
      <c r="O29" s="962"/>
      <c r="P29" s="962"/>
      <c r="Q29" s="472"/>
      <c r="T29" s="529"/>
      <c r="U29" s="951"/>
      <c r="V29" s="951"/>
      <c r="W29" s="951"/>
      <c r="X29" s="951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951"/>
      <c r="AK29" s="951"/>
      <c r="AL29" s="951"/>
      <c r="AM29" s="531"/>
      <c r="AN29" s="488"/>
      <c r="AO29" s="963"/>
      <c r="AP29" s="490"/>
    </row>
    <row r="30" spans="2:69" ht="13.5" customHeight="1" x14ac:dyDescent="0.15">
      <c r="E30" s="464"/>
      <c r="F30" s="465"/>
      <c r="G30" s="466"/>
      <c r="H30" s="473"/>
      <c r="I30" s="474"/>
      <c r="J30" s="474"/>
      <c r="K30" s="474"/>
      <c r="L30" s="474"/>
      <c r="M30" s="474"/>
      <c r="N30" s="474"/>
      <c r="O30" s="474"/>
      <c r="P30" s="474"/>
      <c r="Q30" s="475"/>
      <c r="T30" s="660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2"/>
      <c r="AN30" s="663"/>
      <c r="AO30" s="664"/>
      <c r="AP30" s="665"/>
    </row>
    <row r="31" spans="2:69" ht="13.5" customHeight="1" x14ac:dyDescent="0.15">
      <c r="E31" s="458" t="s">
        <v>62</v>
      </c>
      <c r="F31" s="459"/>
      <c r="G31" s="460"/>
      <c r="H31" s="467" t="s">
        <v>63</v>
      </c>
      <c r="I31" s="468"/>
      <c r="J31" s="468"/>
      <c r="K31" s="468"/>
      <c r="L31" s="468"/>
      <c r="M31" s="468"/>
      <c r="N31" s="468"/>
      <c r="O31" s="468"/>
      <c r="P31" s="468"/>
      <c r="Q31" s="469"/>
      <c r="T31" s="654">
        <f>【契約④】契約内容申告書!I28</f>
        <v>0</v>
      </c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6"/>
      <c r="AN31" s="657" t="s">
        <v>59</v>
      </c>
      <c r="AO31" s="658"/>
      <c r="AP31" s="659"/>
    </row>
    <row r="32" spans="2:69" ht="13.5" customHeight="1" x14ac:dyDescent="0.15">
      <c r="E32" s="461"/>
      <c r="F32" s="950"/>
      <c r="G32" s="463"/>
      <c r="H32" s="470"/>
      <c r="I32" s="962"/>
      <c r="J32" s="962"/>
      <c r="K32" s="962"/>
      <c r="L32" s="962"/>
      <c r="M32" s="962"/>
      <c r="N32" s="962"/>
      <c r="O32" s="962"/>
      <c r="P32" s="962"/>
      <c r="Q32" s="472"/>
      <c r="T32" s="529"/>
      <c r="U32" s="951"/>
      <c r="V32" s="951"/>
      <c r="W32" s="951"/>
      <c r="X32" s="951"/>
      <c r="Y32" s="951"/>
      <c r="Z32" s="951"/>
      <c r="AA32" s="951"/>
      <c r="AB32" s="951"/>
      <c r="AC32" s="951"/>
      <c r="AD32" s="951"/>
      <c r="AE32" s="951"/>
      <c r="AF32" s="951"/>
      <c r="AG32" s="951"/>
      <c r="AH32" s="951"/>
      <c r="AI32" s="951"/>
      <c r="AJ32" s="951"/>
      <c r="AK32" s="951"/>
      <c r="AL32" s="951"/>
      <c r="AM32" s="531"/>
      <c r="AN32" s="488"/>
      <c r="AO32" s="963"/>
      <c r="AP32" s="490"/>
    </row>
    <row r="33" spans="2:69" ht="13.5" customHeight="1" x14ac:dyDescent="0.15">
      <c r="E33" s="464"/>
      <c r="F33" s="465"/>
      <c r="G33" s="466"/>
      <c r="H33" s="473"/>
      <c r="I33" s="474"/>
      <c r="J33" s="474"/>
      <c r="K33" s="474"/>
      <c r="L33" s="474"/>
      <c r="M33" s="474"/>
      <c r="N33" s="474"/>
      <c r="O33" s="474"/>
      <c r="P33" s="474"/>
      <c r="Q33" s="475"/>
      <c r="T33" s="532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4"/>
      <c r="AN33" s="491"/>
      <c r="AO33" s="492"/>
      <c r="AP33" s="493"/>
    </row>
    <row r="34" spans="2:69" ht="13.5" customHeight="1" x14ac:dyDescent="0.15">
      <c r="B34" s="458" t="s">
        <v>64</v>
      </c>
      <c r="C34" s="459"/>
      <c r="D34" s="460"/>
      <c r="E34" s="505" t="s">
        <v>65</v>
      </c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T34" s="526">
        <f>T37+T40</f>
        <v>0</v>
      </c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8"/>
      <c r="AN34" s="584" t="s">
        <v>55</v>
      </c>
      <c r="AO34" s="585"/>
      <c r="AP34" s="586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</row>
    <row r="35" spans="2:69" ht="13.5" customHeight="1" x14ac:dyDescent="0.15">
      <c r="B35" s="461"/>
      <c r="C35" s="950"/>
      <c r="D35" s="463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T35" s="529"/>
      <c r="U35" s="951"/>
      <c r="V35" s="951"/>
      <c r="W35" s="951"/>
      <c r="X35" s="951"/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  <c r="AM35" s="531"/>
      <c r="AN35" s="565"/>
      <c r="AO35" s="566"/>
      <c r="AP35" s="567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</row>
    <row r="36" spans="2:69" x14ac:dyDescent="0.15">
      <c r="B36" s="464"/>
      <c r="C36" s="465"/>
      <c r="D36" s="466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T36" s="660"/>
      <c r="U36" s="661"/>
      <c r="V36" s="661"/>
      <c r="W36" s="661"/>
      <c r="X36" s="661"/>
      <c r="Y36" s="661"/>
      <c r="Z36" s="661"/>
      <c r="AA36" s="661"/>
      <c r="AB36" s="661"/>
      <c r="AC36" s="661"/>
      <c r="AD36" s="661"/>
      <c r="AE36" s="661"/>
      <c r="AF36" s="661"/>
      <c r="AG36" s="661"/>
      <c r="AH36" s="661"/>
      <c r="AI36" s="661"/>
      <c r="AJ36" s="661"/>
      <c r="AK36" s="661"/>
      <c r="AL36" s="661"/>
      <c r="AM36" s="662"/>
      <c r="AN36" s="565"/>
      <c r="AO36" s="566"/>
      <c r="AP36" s="567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</row>
    <row r="37" spans="2:69" ht="13.5" customHeight="1" x14ac:dyDescent="0.15">
      <c r="E37" s="458" t="s">
        <v>66</v>
      </c>
      <c r="F37" s="459"/>
      <c r="G37" s="460"/>
      <c r="H37" s="467" t="s">
        <v>67</v>
      </c>
      <c r="I37" s="468"/>
      <c r="J37" s="468"/>
      <c r="K37" s="468"/>
      <c r="L37" s="468"/>
      <c r="M37" s="468"/>
      <c r="N37" s="468"/>
      <c r="O37" s="468"/>
      <c r="P37" s="468"/>
      <c r="Q37" s="469"/>
      <c r="T37" s="883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4"/>
      <c r="AI37" s="884"/>
      <c r="AJ37" s="884"/>
      <c r="AK37" s="884"/>
      <c r="AL37" s="884"/>
      <c r="AM37" s="885"/>
      <c r="AN37" s="565" t="s">
        <v>55</v>
      </c>
      <c r="AO37" s="566"/>
      <c r="AP37" s="567"/>
    </row>
    <row r="38" spans="2:69" ht="13.5" customHeight="1" x14ac:dyDescent="0.15">
      <c r="E38" s="461"/>
      <c r="F38" s="950"/>
      <c r="G38" s="463"/>
      <c r="H38" s="470"/>
      <c r="I38" s="962"/>
      <c r="J38" s="962"/>
      <c r="K38" s="962"/>
      <c r="L38" s="962"/>
      <c r="M38" s="962"/>
      <c r="N38" s="962"/>
      <c r="O38" s="962"/>
      <c r="P38" s="962"/>
      <c r="Q38" s="472"/>
      <c r="T38" s="877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879"/>
      <c r="AN38" s="565"/>
      <c r="AO38" s="566"/>
      <c r="AP38" s="567"/>
    </row>
    <row r="39" spans="2:69" ht="13.5" customHeight="1" x14ac:dyDescent="0.15">
      <c r="E39" s="464"/>
      <c r="F39" s="465"/>
      <c r="G39" s="466"/>
      <c r="H39" s="473"/>
      <c r="I39" s="474"/>
      <c r="J39" s="474"/>
      <c r="K39" s="474"/>
      <c r="L39" s="474"/>
      <c r="M39" s="474"/>
      <c r="N39" s="474"/>
      <c r="O39" s="474"/>
      <c r="P39" s="474"/>
      <c r="Q39" s="475"/>
      <c r="T39" s="889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1"/>
      <c r="AN39" s="565"/>
      <c r="AO39" s="566"/>
      <c r="AP39" s="567"/>
    </row>
    <row r="40" spans="2:69" ht="13.5" customHeight="1" x14ac:dyDescent="0.15">
      <c r="E40" s="458" t="s">
        <v>68</v>
      </c>
      <c r="F40" s="459"/>
      <c r="G40" s="460"/>
      <c r="H40" s="467" t="s">
        <v>69</v>
      </c>
      <c r="I40" s="468"/>
      <c r="J40" s="468"/>
      <c r="K40" s="468"/>
      <c r="L40" s="468"/>
      <c r="M40" s="468"/>
      <c r="N40" s="468"/>
      <c r="O40" s="468"/>
      <c r="P40" s="468"/>
      <c r="Q40" s="469"/>
      <c r="T40" s="883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4"/>
      <c r="AI40" s="884"/>
      <c r="AJ40" s="884"/>
      <c r="AK40" s="884"/>
      <c r="AL40" s="884"/>
      <c r="AM40" s="885"/>
      <c r="AN40" s="565" t="s">
        <v>55</v>
      </c>
      <c r="AO40" s="566"/>
      <c r="AP40" s="567"/>
    </row>
    <row r="41" spans="2:69" ht="13.5" customHeight="1" x14ac:dyDescent="0.15">
      <c r="E41" s="461"/>
      <c r="F41" s="950"/>
      <c r="G41" s="463"/>
      <c r="H41" s="470"/>
      <c r="I41" s="962"/>
      <c r="J41" s="962"/>
      <c r="K41" s="962"/>
      <c r="L41" s="962"/>
      <c r="M41" s="962"/>
      <c r="N41" s="962"/>
      <c r="O41" s="962"/>
      <c r="P41" s="962"/>
      <c r="Q41" s="472"/>
      <c r="T41" s="877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3"/>
      <c r="AI41" s="953"/>
      <c r="AJ41" s="953"/>
      <c r="AK41" s="953"/>
      <c r="AL41" s="953"/>
      <c r="AM41" s="879"/>
      <c r="AN41" s="565"/>
      <c r="AO41" s="566"/>
      <c r="AP41" s="567"/>
    </row>
    <row r="42" spans="2:69" ht="13.5" customHeight="1" x14ac:dyDescent="0.15">
      <c r="E42" s="464"/>
      <c r="F42" s="465"/>
      <c r="G42" s="466"/>
      <c r="H42" s="473"/>
      <c r="I42" s="474"/>
      <c r="J42" s="474"/>
      <c r="K42" s="474"/>
      <c r="L42" s="474"/>
      <c r="M42" s="474"/>
      <c r="N42" s="474"/>
      <c r="O42" s="474"/>
      <c r="P42" s="474"/>
      <c r="Q42" s="475"/>
      <c r="T42" s="880"/>
      <c r="U42" s="881"/>
      <c r="V42" s="881"/>
      <c r="W42" s="881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1"/>
      <c r="AJ42" s="881"/>
      <c r="AK42" s="881"/>
      <c r="AL42" s="881"/>
      <c r="AM42" s="882"/>
      <c r="AN42" s="568"/>
      <c r="AO42" s="569"/>
      <c r="AP42" s="570"/>
    </row>
    <row r="43" spans="2:69" ht="13.5" customHeight="1" thickBot="1" x14ac:dyDescent="0.2">
      <c r="E43" s="143"/>
      <c r="F43" s="143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33"/>
      <c r="AO43" s="33"/>
      <c r="AP43" s="33"/>
    </row>
    <row r="44" spans="2:69" ht="46.5" customHeight="1" x14ac:dyDescent="0.15">
      <c r="B44" s="55" t="s">
        <v>70</v>
      </c>
      <c r="E44" s="146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T44" s="907"/>
      <c r="U44" s="908"/>
      <c r="V44" s="908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9"/>
      <c r="AN44" s="147"/>
      <c r="AO44" s="147"/>
      <c r="AP44" s="147"/>
      <c r="AQ44" s="147"/>
      <c r="AR44" s="147"/>
      <c r="AS44" s="147"/>
      <c r="AT44" s="171" t="str">
        <f>IF(T44="積算","※①のフォームで入力してください。",IF(T44="料率","②のフォームに入力してください。",""))</f>
        <v/>
      </c>
      <c r="AU44" s="141"/>
      <c r="AV44" s="141"/>
      <c r="AW44" s="141"/>
      <c r="AX44" s="141"/>
      <c r="AY44" s="141"/>
      <c r="AZ44" s="141"/>
      <c r="BA44" s="148"/>
      <c r="BB44" s="148"/>
      <c r="BC44" s="148"/>
      <c r="BD44" s="148"/>
      <c r="BE44" s="148"/>
      <c r="BF44" s="148"/>
      <c r="BG44" s="33"/>
      <c r="BH44" s="33"/>
      <c r="BI44" s="33"/>
      <c r="BJ44" s="33"/>
    </row>
    <row r="45" spans="2:69" ht="13.5" customHeight="1" x14ac:dyDescent="0.15">
      <c r="B45" s="239" t="s">
        <v>71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</row>
    <row r="46" spans="2:69" ht="13.5" customHeight="1" x14ac:dyDescent="0.15">
      <c r="B46" s="242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957"/>
      <c r="U46" s="957"/>
      <c r="V46" s="957"/>
      <c r="W46" s="957"/>
      <c r="X46" s="957"/>
      <c r="Y46" s="957"/>
      <c r="Z46" s="957"/>
      <c r="AA46" s="957"/>
      <c r="AB46" s="957"/>
      <c r="AC46" s="957"/>
      <c r="AD46" s="957"/>
      <c r="AE46" s="957"/>
      <c r="AF46" s="957"/>
      <c r="AG46" s="957"/>
      <c r="AH46" s="957"/>
      <c r="AI46" s="957"/>
      <c r="AJ46" s="957"/>
      <c r="AK46" s="957"/>
      <c r="AL46" s="957"/>
      <c r="AM46" s="957"/>
      <c r="AN46" s="957"/>
      <c r="AO46" s="957"/>
      <c r="AP46" s="957"/>
      <c r="AQ46" s="957"/>
      <c r="AR46" s="957"/>
      <c r="AS46" s="957"/>
      <c r="AT46" s="957"/>
      <c r="AU46" s="957"/>
      <c r="AV46" s="957"/>
      <c r="AW46" s="957"/>
      <c r="AX46" s="957"/>
      <c r="AY46" s="957"/>
      <c r="AZ46" s="957"/>
      <c r="BA46" s="957"/>
      <c r="BB46" s="957"/>
      <c r="BC46" s="957"/>
      <c r="BD46" s="957"/>
      <c r="BE46" s="957"/>
      <c r="BF46" s="957"/>
      <c r="BG46" s="957"/>
      <c r="BH46" s="957"/>
      <c r="BI46" s="957"/>
      <c r="BJ46" s="957"/>
      <c r="BK46" s="957"/>
      <c r="BL46" s="957"/>
      <c r="BM46" s="957"/>
      <c r="BN46" s="957"/>
      <c r="BO46" s="957"/>
      <c r="BP46" s="957"/>
      <c r="BQ46" s="244"/>
    </row>
    <row r="47" spans="2:69" ht="13.5" customHeight="1" x14ac:dyDescent="0.15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7"/>
    </row>
    <row r="48" spans="2:69" ht="13.5" customHeight="1" x14ac:dyDescent="0.15"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</row>
    <row r="49" spans="1:82" ht="11.25" customHeight="1" x14ac:dyDescent="0.15"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S49" s="957" t="s">
        <v>72</v>
      </c>
      <c r="T49" s="957"/>
      <c r="U49" s="957"/>
      <c r="V49" s="957"/>
      <c r="W49" s="957"/>
      <c r="X49" s="957"/>
      <c r="Y49" s="957"/>
      <c r="Z49" s="957"/>
      <c r="AA49" s="957"/>
      <c r="AB49" s="957"/>
      <c r="AC49" s="957"/>
      <c r="AD49" s="957"/>
      <c r="AE49" s="957"/>
      <c r="AF49" s="957"/>
      <c r="AG49" s="957"/>
      <c r="AH49" s="957"/>
      <c r="AI49" s="957"/>
      <c r="AJ49" s="957"/>
      <c r="AK49" s="957"/>
      <c r="AL49" s="957"/>
      <c r="AM49" s="957"/>
      <c r="AN49" s="957"/>
      <c r="AO49" s="957"/>
      <c r="AP49" s="957"/>
      <c r="AQ49" s="957"/>
      <c r="AS49" s="957" t="s">
        <v>73</v>
      </c>
      <c r="AT49" s="957"/>
      <c r="AU49" s="957"/>
      <c r="AV49" s="957"/>
      <c r="AW49" s="957"/>
      <c r="AX49" s="957"/>
      <c r="AY49" s="957"/>
      <c r="AZ49" s="957"/>
      <c r="BA49" s="957"/>
      <c r="BB49" s="957"/>
      <c r="BC49" s="957"/>
      <c r="BD49" s="957"/>
      <c r="BE49" s="957"/>
      <c r="BF49" s="957"/>
      <c r="BG49" s="957"/>
      <c r="BH49" s="957"/>
      <c r="BI49" s="957"/>
      <c r="BJ49" s="957"/>
      <c r="BK49" s="957"/>
      <c r="BL49" s="957"/>
      <c r="BM49" s="957"/>
      <c r="BN49" s="957"/>
      <c r="BO49" s="957"/>
      <c r="BP49" s="957"/>
      <c r="BQ49" s="957"/>
    </row>
    <row r="50" spans="1:82" ht="11.25" customHeight="1" x14ac:dyDescent="0.15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S50" s="957"/>
      <c r="T50" s="957"/>
      <c r="U50" s="957"/>
      <c r="V50" s="957"/>
      <c r="W50" s="957"/>
      <c r="X50" s="957"/>
      <c r="Y50" s="957"/>
      <c r="Z50" s="957"/>
      <c r="AA50" s="957"/>
      <c r="AB50" s="957"/>
      <c r="AC50" s="957"/>
      <c r="AD50" s="957"/>
      <c r="AE50" s="957"/>
      <c r="AF50" s="957"/>
      <c r="AG50" s="957"/>
      <c r="AH50" s="957"/>
      <c r="AI50" s="957"/>
      <c r="AJ50" s="957"/>
      <c r="AK50" s="957"/>
      <c r="AL50" s="957"/>
      <c r="AM50" s="957"/>
      <c r="AN50" s="957"/>
      <c r="AO50" s="957"/>
      <c r="AP50" s="957"/>
      <c r="AQ50" s="957"/>
      <c r="AS50" s="957"/>
      <c r="AT50" s="957"/>
      <c r="AU50" s="957"/>
      <c r="AV50" s="957"/>
      <c r="AW50" s="957"/>
      <c r="AX50" s="957"/>
      <c r="AY50" s="957"/>
      <c r="AZ50" s="957"/>
      <c r="BA50" s="957"/>
      <c r="BB50" s="957"/>
      <c r="BC50" s="957"/>
      <c r="BD50" s="957"/>
      <c r="BE50" s="957"/>
      <c r="BF50" s="957"/>
      <c r="BG50" s="957"/>
      <c r="BH50" s="957"/>
      <c r="BI50" s="957"/>
      <c r="BJ50" s="957"/>
      <c r="BK50" s="957"/>
      <c r="BL50" s="957"/>
      <c r="BM50" s="957"/>
      <c r="BN50" s="957"/>
      <c r="BO50" s="957"/>
      <c r="BP50" s="957"/>
      <c r="BQ50" s="957"/>
    </row>
    <row r="51" spans="1:82" ht="11.25" customHeight="1" x14ac:dyDescent="0.15"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</row>
    <row r="52" spans="1:82" x14ac:dyDescent="0.15">
      <c r="B52" s="458" t="s">
        <v>74</v>
      </c>
      <c r="C52" s="459"/>
      <c r="D52" s="460"/>
      <c r="E52" s="525" t="s">
        <v>75</v>
      </c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S52" s="149"/>
      <c r="T52" s="599">
        <v>0</v>
      </c>
      <c r="U52" s="600"/>
      <c r="V52" s="600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0"/>
      <c r="AI52" s="600"/>
      <c r="AJ52" s="600"/>
      <c r="AK52" s="600"/>
      <c r="AL52" s="600"/>
      <c r="AM52" s="601"/>
      <c r="AN52" s="608" t="s">
        <v>55</v>
      </c>
      <c r="AO52" s="609"/>
      <c r="AP52" s="610"/>
      <c r="AQ52" s="149"/>
      <c r="AS52" s="149"/>
      <c r="AT52" s="849"/>
      <c r="AU52" s="850"/>
      <c r="AV52" s="850"/>
      <c r="AW52" s="850"/>
      <c r="AX52" s="850"/>
      <c r="AY52" s="850"/>
      <c r="AZ52" s="850"/>
      <c r="BA52" s="850"/>
      <c r="BB52" s="850"/>
      <c r="BC52" s="850"/>
      <c r="BD52" s="850"/>
      <c r="BE52" s="850"/>
      <c r="BF52" s="850"/>
      <c r="BG52" s="850"/>
      <c r="BH52" s="850"/>
      <c r="BI52" s="850"/>
      <c r="BJ52" s="850"/>
      <c r="BK52" s="850"/>
      <c r="BL52" s="850"/>
      <c r="BM52" s="851"/>
      <c r="BN52" s="535" t="s">
        <v>55</v>
      </c>
      <c r="BO52" s="536"/>
      <c r="BP52" s="537"/>
      <c r="BQ52" s="149"/>
    </row>
    <row r="53" spans="1:82" x14ac:dyDescent="0.15">
      <c r="B53" s="461"/>
      <c r="C53" s="950"/>
      <c r="D53" s="463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S53" s="149"/>
      <c r="T53" s="602"/>
      <c r="U53" s="958"/>
      <c r="V53" s="958"/>
      <c r="W53" s="958"/>
      <c r="X53" s="958"/>
      <c r="Y53" s="958"/>
      <c r="Z53" s="958"/>
      <c r="AA53" s="958"/>
      <c r="AB53" s="958"/>
      <c r="AC53" s="958"/>
      <c r="AD53" s="958"/>
      <c r="AE53" s="958"/>
      <c r="AF53" s="958"/>
      <c r="AG53" s="958"/>
      <c r="AH53" s="958"/>
      <c r="AI53" s="958"/>
      <c r="AJ53" s="958"/>
      <c r="AK53" s="958"/>
      <c r="AL53" s="958"/>
      <c r="AM53" s="604"/>
      <c r="AN53" s="611"/>
      <c r="AO53" s="959"/>
      <c r="AP53" s="613"/>
      <c r="AQ53" s="149"/>
      <c r="AS53" s="149"/>
      <c r="AT53" s="852"/>
      <c r="AU53" s="960"/>
      <c r="AV53" s="960"/>
      <c r="AW53" s="960"/>
      <c r="AX53" s="960"/>
      <c r="AY53" s="960"/>
      <c r="AZ53" s="960"/>
      <c r="BA53" s="960"/>
      <c r="BB53" s="960"/>
      <c r="BC53" s="960"/>
      <c r="BD53" s="960"/>
      <c r="BE53" s="960"/>
      <c r="BF53" s="960"/>
      <c r="BG53" s="960"/>
      <c r="BH53" s="960"/>
      <c r="BI53" s="960"/>
      <c r="BJ53" s="960"/>
      <c r="BK53" s="960"/>
      <c r="BL53" s="960"/>
      <c r="BM53" s="854"/>
      <c r="BN53" s="538"/>
      <c r="BO53" s="912"/>
      <c r="BP53" s="540"/>
      <c r="BQ53" s="149"/>
    </row>
    <row r="54" spans="1:82" x14ac:dyDescent="0.15">
      <c r="B54" s="464"/>
      <c r="C54" s="465"/>
      <c r="D54" s="466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S54" s="149"/>
      <c r="T54" s="605"/>
      <c r="U54" s="606"/>
      <c r="V54" s="606"/>
      <c r="W54" s="606"/>
      <c r="X54" s="606"/>
      <c r="Y54" s="606"/>
      <c r="Z54" s="606"/>
      <c r="AA54" s="606"/>
      <c r="AB54" s="606"/>
      <c r="AC54" s="606"/>
      <c r="AD54" s="606"/>
      <c r="AE54" s="606"/>
      <c r="AF54" s="606"/>
      <c r="AG54" s="606"/>
      <c r="AH54" s="606"/>
      <c r="AI54" s="606"/>
      <c r="AJ54" s="606"/>
      <c r="AK54" s="606"/>
      <c r="AL54" s="606"/>
      <c r="AM54" s="607"/>
      <c r="AN54" s="614"/>
      <c r="AO54" s="615"/>
      <c r="AP54" s="616"/>
      <c r="AQ54" s="149"/>
      <c r="AS54" s="149"/>
      <c r="AT54" s="855"/>
      <c r="AU54" s="856"/>
      <c r="AV54" s="856"/>
      <c r="AW54" s="856"/>
      <c r="AX54" s="856"/>
      <c r="AY54" s="856"/>
      <c r="AZ54" s="856"/>
      <c r="BA54" s="856"/>
      <c r="BB54" s="856"/>
      <c r="BC54" s="856"/>
      <c r="BD54" s="856"/>
      <c r="BE54" s="856"/>
      <c r="BF54" s="856"/>
      <c r="BG54" s="856"/>
      <c r="BH54" s="856"/>
      <c r="BI54" s="856"/>
      <c r="BJ54" s="856"/>
      <c r="BK54" s="856"/>
      <c r="BL54" s="856"/>
      <c r="BM54" s="857"/>
      <c r="BN54" s="541"/>
      <c r="BO54" s="542"/>
      <c r="BP54" s="543"/>
      <c r="BQ54" s="149"/>
    </row>
    <row r="55" spans="1:82" x14ac:dyDescent="0.15">
      <c r="B55" s="458" t="s">
        <v>76</v>
      </c>
      <c r="C55" s="459"/>
      <c r="D55" s="460"/>
      <c r="E55" s="524" t="s">
        <v>77</v>
      </c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S55" s="149"/>
      <c r="T55" s="526" t="str">
        <f>IF(T44="積算",T34-T52,"")</f>
        <v/>
      </c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8"/>
      <c r="AN55" s="535" t="s">
        <v>55</v>
      </c>
      <c r="AO55" s="536"/>
      <c r="AP55" s="537"/>
      <c r="AQ55" s="149"/>
      <c r="AS55" s="149"/>
      <c r="AT55" s="526" t="str">
        <f>IF(T44="積算",T34-AT52,"")</f>
        <v/>
      </c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  <c r="BI55" s="527"/>
      <c r="BJ55" s="527"/>
      <c r="BK55" s="527"/>
      <c r="BL55" s="527"/>
      <c r="BM55" s="528"/>
      <c r="BN55" s="535" t="s">
        <v>55</v>
      </c>
      <c r="BO55" s="536"/>
      <c r="BP55" s="537"/>
      <c r="BQ55" s="149"/>
    </row>
    <row r="56" spans="1:82" x14ac:dyDescent="0.15">
      <c r="B56" s="461"/>
      <c r="C56" s="950"/>
      <c r="D56" s="463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S56" s="149"/>
      <c r="T56" s="529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531"/>
      <c r="AN56" s="538"/>
      <c r="AO56" s="912"/>
      <c r="AP56" s="540"/>
      <c r="AQ56" s="149"/>
      <c r="AS56" s="149"/>
      <c r="AT56" s="529"/>
      <c r="AU56" s="951"/>
      <c r="AV56" s="951"/>
      <c r="AW56" s="951"/>
      <c r="AX56" s="951"/>
      <c r="AY56" s="951"/>
      <c r="AZ56" s="951"/>
      <c r="BA56" s="951"/>
      <c r="BB56" s="951"/>
      <c r="BC56" s="951"/>
      <c r="BD56" s="951"/>
      <c r="BE56" s="951"/>
      <c r="BF56" s="951"/>
      <c r="BG56" s="951"/>
      <c r="BH56" s="951"/>
      <c r="BI56" s="951"/>
      <c r="BJ56" s="951"/>
      <c r="BK56" s="951"/>
      <c r="BL56" s="951"/>
      <c r="BM56" s="531"/>
      <c r="BN56" s="538"/>
      <c r="BO56" s="912"/>
      <c r="BP56" s="540"/>
      <c r="BQ56" s="149"/>
    </row>
    <row r="57" spans="1:82" x14ac:dyDescent="0.15">
      <c r="B57" s="464"/>
      <c r="C57" s="465"/>
      <c r="D57" s="466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S57" s="149"/>
      <c r="T57" s="532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4"/>
      <c r="AN57" s="541"/>
      <c r="AO57" s="542"/>
      <c r="AP57" s="543"/>
      <c r="AQ57" s="149"/>
      <c r="AS57" s="149"/>
      <c r="AT57" s="532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4"/>
      <c r="BN57" s="541"/>
      <c r="BO57" s="542"/>
      <c r="BP57" s="543"/>
      <c r="BQ57" s="149"/>
    </row>
    <row r="58" spans="1:82" ht="13.5" customHeight="1" x14ac:dyDescent="0.15">
      <c r="B58" s="458" t="s">
        <v>78</v>
      </c>
      <c r="C58" s="459"/>
      <c r="D58" s="460"/>
      <c r="E58" s="505" t="s">
        <v>79</v>
      </c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S58" s="149"/>
      <c r="T58" s="886"/>
      <c r="U58" s="887"/>
      <c r="V58" s="887"/>
      <c r="W58" s="887"/>
      <c r="X58" s="887"/>
      <c r="Y58" s="887"/>
      <c r="Z58" s="887"/>
      <c r="AA58" s="887"/>
      <c r="AB58" s="887"/>
      <c r="AC58" s="887"/>
      <c r="AD58" s="887"/>
      <c r="AE58" s="887"/>
      <c r="AF58" s="887"/>
      <c r="AG58" s="887"/>
      <c r="AH58" s="887"/>
      <c r="AI58" s="887"/>
      <c r="AJ58" s="887"/>
      <c r="AK58" s="887"/>
      <c r="AL58" s="887"/>
      <c r="AM58" s="888"/>
      <c r="AN58" s="584" t="s">
        <v>55</v>
      </c>
      <c r="AO58" s="585"/>
      <c r="AP58" s="586"/>
      <c r="AQ58" s="149"/>
      <c r="AS58" s="149"/>
      <c r="AT58" s="886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87"/>
      <c r="BL58" s="887"/>
      <c r="BM58" s="888"/>
      <c r="BN58" s="584" t="s">
        <v>55</v>
      </c>
      <c r="BO58" s="585"/>
      <c r="BP58" s="586"/>
      <c r="BQ58" s="149"/>
      <c r="BR58" s="912"/>
    </row>
    <row r="59" spans="1:82" ht="13.5" customHeight="1" x14ac:dyDescent="0.15">
      <c r="B59" s="461"/>
      <c r="C59" s="950"/>
      <c r="D59" s="46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S59" s="149"/>
      <c r="T59" s="877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3"/>
      <c r="AK59" s="953"/>
      <c r="AL59" s="953"/>
      <c r="AM59" s="879"/>
      <c r="AN59" s="565"/>
      <c r="AO59" s="566"/>
      <c r="AP59" s="567"/>
      <c r="AQ59" s="149"/>
      <c r="AS59" s="149"/>
      <c r="AT59" s="877"/>
      <c r="AU59" s="953"/>
      <c r="AV59" s="953"/>
      <c r="AW59" s="953"/>
      <c r="AX59" s="953"/>
      <c r="AY59" s="953"/>
      <c r="AZ59" s="953"/>
      <c r="BA59" s="953"/>
      <c r="BB59" s="953"/>
      <c r="BC59" s="953"/>
      <c r="BD59" s="953"/>
      <c r="BE59" s="953"/>
      <c r="BF59" s="953"/>
      <c r="BG59" s="953"/>
      <c r="BH59" s="953"/>
      <c r="BI59" s="953"/>
      <c r="BJ59" s="953"/>
      <c r="BK59" s="953"/>
      <c r="BL59" s="953"/>
      <c r="BM59" s="879"/>
      <c r="BN59" s="565"/>
      <c r="BO59" s="566"/>
      <c r="BP59" s="567"/>
      <c r="BQ59" s="149"/>
      <c r="BR59" s="912"/>
    </row>
    <row r="60" spans="1:82" ht="13.5" customHeight="1" x14ac:dyDescent="0.15">
      <c r="B60" s="464"/>
      <c r="C60" s="465"/>
      <c r="D60" s="466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S60" s="149"/>
      <c r="T60" s="889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1"/>
      <c r="AN60" s="565"/>
      <c r="AO60" s="566"/>
      <c r="AP60" s="567"/>
      <c r="AQ60" s="149"/>
      <c r="AS60" s="149"/>
      <c r="AT60" s="889"/>
      <c r="AU60" s="890"/>
      <c r="AV60" s="890"/>
      <c r="AW60" s="890"/>
      <c r="AX60" s="890"/>
      <c r="AY60" s="890"/>
      <c r="AZ60" s="890"/>
      <c r="BA60" s="890"/>
      <c r="BB60" s="890"/>
      <c r="BC60" s="890"/>
      <c r="BD60" s="890"/>
      <c r="BE60" s="890"/>
      <c r="BF60" s="890"/>
      <c r="BG60" s="890"/>
      <c r="BH60" s="890"/>
      <c r="BI60" s="890"/>
      <c r="BJ60" s="890"/>
      <c r="BK60" s="890"/>
      <c r="BL60" s="890"/>
      <c r="BM60" s="891"/>
      <c r="BN60" s="565"/>
      <c r="BO60" s="566"/>
      <c r="BP60" s="567"/>
      <c r="BQ60" s="149"/>
      <c r="BR60" s="912"/>
    </row>
    <row r="61" spans="1:82" ht="13.5" customHeight="1" x14ac:dyDescent="0.15">
      <c r="B61" s="544" t="s">
        <v>80</v>
      </c>
      <c r="C61" s="545"/>
      <c r="D61" s="546"/>
      <c r="E61" s="505" t="s">
        <v>81</v>
      </c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S61" s="149"/>
      <c r="T61" s="526" t="str">
        <f>IF(T44="積算",T55+T58,"")</f>
        <v/>
      </c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8"/>
      <c r="AN61" s="722" t="s">
        <v>55</v>
      </c>
      <c r="AO61" s="723"/>
      <c r="AP61" s="724"/>
      <c r="AQ61" s="150"/>
      <c r="AR61" s="92"/>
      <c r="AS61" s="150"/>
      <c r="AT61" s="526" t="str">
        <f>IF(T44="積算",AT55+AT58,"")</f>
        <v/>
      </c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528"/>
      <c r="BN61" s="584" t="s">
        <v>55</v>
      </c>
      <c r="BO61" s="585"/>
      <c r="BP61" s="586"/>
      <c r="BQ61" s="149"/>
      <c r="BR61" s="931" t="str">
        <f>IF($AT$61&gt;=$AT$55,"","※1")</f>
        <v/>
      </c>
      <c r="BS61" s="952" t="str">
        <f>IF(BR61="※1","残価設定がないリース契約であることが確認できません。","")</f>
        <v/>
      </c>
      <c r="BT61" s="952"/>
      <c r="BU61" s="952"/>
      <c r="BV61" s="952"/>
      <c r="BW61" s="952"/>
      <c r="BX61" s="952"/>
      <c r="BY61" s="952"/>
      <c r="BZ61" s="952"/>
      <c r="CA61" s="952"/>
      <c r="CB61" s="952"/>
      <c r="CC61" s="952"/>
      <c r="CD61" s="952"/>
    </row>
    <row r="62" spans="1:82" ht="13.5" customHeight="1" x14ac:dyDescent="0.15">
      <c r="B62" s="547"/>
      <c r="C62" s="548"/>
      <c r="D62" s="549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S62" s="149"/>
      <c r="T62" s="529"/>
      <c r="U62" s="951"/>
      <c r="V62" s="951"/>
      <c r="W62" s="951"/>
      <c r="X62" s="951"/>
      <c r="Y62" s="951"/>
      <c r="Z62" s="951"/>
      <c r="AA62" s="951"/>
      <c r="AB62" s="951"/>
      <c r="AC62" s="951"/>
      <c r="AD62" s="951"/>
      <c r="AE62" s="951"/>
      <c r="AF62" s="951"/>
      <c r="AG62" s="951"/>
      <c r="AH62" s="951"/>
      <c r="AI62" s="951"/>
      <c r="AJ62" s="951"/>
      <c r="AK62" s="951"/>
      <c r="AL62" s="951"/>
      <c r="AM62" s="531"/>
      <c r="AN62" s="402"/>
      <c r="AO62" s="403"/>
      <c r="AP62" s="404"/>
      <c r="AQ62" s="150"/>
      <c r="AR62" s="92"/>
      <c r="AS62" s="150"/>
      <c r="AT62" s="529"/>
      <c r="AU62" s="951"/>
      <c r="AV62" s="951"/>
      <c r="AW62" s="951"/>
      <c r="AX62" s="951"/>
      <c r="AY62" s="951"/>
      <c r="AZ62" s="951"/>
      <c r="BA62" s="951"/>
      <c r="BB62" s="951"/>
      <c r="BC62" s="951"/>
      <c r="BD62" s="951"/>
      <c r="BE62" s="951"/>
      <c r="BF62" s="951"/>
      <c r="BG62" s="951"/>
      <c r="BH62" s="951"/>
      <c r="BI62" s="951"/>
      <c r="BJ62" s="951"/>
      <c r="BK62" s="951"/>
      <c r="BL62" s="951"/>
      <c r="BM62" s="531"/>
      <c r="BN62" s="565"/>
      <c r="BO62" s="566"/>
      <c r="BP62" s="567"/>
      <c r="BQ62" s="149"/>
      <c r="BR62" s="931"/>
      <c r="BS62" s="952"/>
      <c r="BT62" s="952"/>
      <c r="BU62" s="952"/>
      <c r="BV62" s="952"/>
      <c r="BW62" s="952"/>
      <c r="BX62" s="952"/>
      <c r="BY62" s="952"/>
      <c r="BZ62" s="952"/>
      <c r="CA62" s="952"/>
      <c r="CB62" s="952"/>
      <c r="CC62" s="952"/>
      <c r="CD62" s="952"/>
    </row>
    <row r="63" spans="1:82" ht="13.5" customHeight="1" x14ac:dyDescent="0.15">
      <c r="B63" s="550"/>
      <c r="C63" s="551"/>
      <c r="D63" s="552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S63" s="149"/>
      <c r="T63" s="660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2"/>
      <c r="AN63" s="402"/>
      <c r="AO63" s="403"/>
      <c r="AP63" s="404"/>
      <c r="AQ63" s="150"/>
      <c r="AR63" s="92"/>
      <c r="AS63" s="150"/>
      <c r="AT63" s="660"/>
      <c r="AU63" s="661"/>
      <c r="AV63" s="661"/>
      <c r="AW63" s="661"/>
      <c r="AX63" s="661"/>
      <c r="AY63" s="661"/>
      <c r="AZ63" s="661"/>
      <c r="BA63" s="66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661"/>
      <c r="BM63" s="662"/>
      <c r="BN63" s="565"/>
      <c r="BO63" s="566"/>
      <c r="BP63" s="567"/>
      <c r="BQ63" s="149"/>
      <c r="BR63" s="931"/>
      <c r="BS63" s="952"/>
      <c r="BT63" s="952"/>
      <c r="BU63" s="952"/>
      <c r="BV63" s="952"/>
      <c r="BW63" s="952"/>
      <c r="BX63" s="952"/>
      <c r="BY63" s="952"/>
      <c r="BZ63" s="952"/>
      <c r="CA63" s="952"/>
      <c r="CB63" s="952"/>
      <c r="CC63" s="952"/>
      <c r="CD63" s="952"/>
    </row>
    <row r="64" spans="1:82" customFormat="1" ht="13.5" customHeight="1" x14ac:dyDescent="0.15">
      <c r="A64" s="30"/>
      <c r="B64" s="725"/>
      <c r="C64" s="725"/>
      <c r="D64" s="725"/>
      <c r="E64" s="726" t="s">
        <v>122</v>
      </c>
      <c r="F64" s="727"/>
      <c r="G64" s="728"/>
      <c r="H64" s="428" t="s">
        <v>131</v>
      </c>
      <c r="I64" s="429"/>
      <c r="J64" s="429"/>
      <c r="K64" s="429"/>
      <c r="L64" s="429"/>
      <c r="M64" s="429"/>
      <c r="N64" s="429"/>
      <c r="O64" s="429"/>
      <c r="P64" s="429"/>
      <c r="Q64" s="430"/>
      <c r="R64" s="30"/>
      <c r="S64" s="79"/>
      <c r="T64" s="901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3"/>
      <c r="AN64" s="402" t="s">
        <v>55</v>
      </c>
      <c r="AO64" s="403"/>
      <c r="AP64" s="404"/>
      <c r="AQ64" s="80"/>
      <c r="AR64" s="92"/>
      <c r="AS64" s="80"/>
      <c r="AT64" s="901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  <c r="BE64" s="902"/>
      <c r="BF64" s="902"/>
      <c r="BG64" s="902"/>
      <c r="BH64" s="902"/>
      <c r="BI64" s="902"/>
      <c r="BJ64" s="902"/>
      <c r="BK64" s="902"/>
      <c r="BL64" s="902"/>
      <c r="BM64" s="903"/>
      <c r="BN64" s="411" t="s">
        <v>55</v>
      </c>
      <c r="BO64" s="412"/>
      <c r="BP64" s="413"/>
      <c r="BQ64" s="79"/>
      <c r="BR64" s="417" t="str">
        <f>IF($T$44="積算",IF(AT64+AT67=0,"",IF(AT64&amp;AT67="","",IF(AT64="","※3",IF(AT64+AT67*(BG25-1)=AT61,"","※3")))),"")</f>
        <v/>
      </c>
      <c r="BS64" s="911" t="str">
        <f>IF(BR64="※3","初回リース契約期間のリース料金支払額合計額と一致しません。","")</f>
        <v/>
      </c>
      <c r="BT64" s="911"/>
      <c r="BU64" s="911"/>
      <c r="BV64" s="911"/>
      <c r="BW64" s="911"/>
      <c r="BX64" s="911"/>
      <c r="BY64" s="911"/>
      <c r="BZ64" s="911"/>
      <c r="CA64" s="911"/>
      <c r="CB64" s="911"/>
      <c r="CC64" s="911"/>
      <c r="CD64" s="911"/>
    </row>
    <row r="65" spans="1:82" customFormat="1" ht="13.5" customHeight="1" x14ac:dyDescent="0.15">
      <c r="A65" s="30"/>
      <c r="B65" s="725"/>
      <c r="C65" s="725"/>
      <c r="D65" s="725"/>
      <c r="E65" s="729"/>
      <c r="F65" s="730"/>
      <c r="G65" s="731"/>
      <c r="H65" s="431"/>
      <c r="I65" s="432"/>
      <c r="J65" s="432"/>
      <c r="K65" s="432"/>
      <c r="L65" s="432"/>
      <c r="M65" s="432"/>
      <c r="N65" s="432"/>
      <c r="O65" s="432"/>
      <c r="P65" s="432"/>
      <c r="Q65" s="433"/>
      <c r="R65" s="30"/>
      <c r="S65" s="79"/>
      <c r="T65" s="852"/>
      <c r="U65" s="853"/>
      <c r="V65" s="853"/>
      <c r="W65" s="853"/>
      <c r="X65" s="853"/>
      <c r="Y65" s="853"/>
      <c r="Z65" s="853"/>
      <c r="AA65" s="853"/>
      <c r="AB65" s="853"/>
      <c r="AC65" s="853"/>
      <c r="AD65" s="853"/>
      <c r="AE65" s="853"/>
      <c r="AF65" s="853"/>
      <c r="AG65" s="853"/>
      <c r="AH65" s="853"/>
      <c r="AI65" s="853"/>
      <c r="AJ65" s="853"/>
      <c r="AK65" s="853"/>
      <c r="AL65" s="853"/>
      <c r="AM65" s="854"/>
      <c r="AN65" s="402"/>
      <c r="AO65" s="403"/>
      <c r="AP65" s="404"/>
      <c r="AQ65" s="80"/>
      <c r="AR65" s="92"/>
      <c r="AS65" s="80"/>
      <c r="AT65" s="852"/>
      <c r="AU65" s="853"/>
      <c r="AV65" s="853"/>
      <c r="AW65" s="853"/>
      <c r="AX65" s="853"/>
      <c r="AY65" s="853"/>
      <c r="AZ65" s="853"/>
      <c r="BA65" s="853"/>
      <c r="BB65" s="853"/>
      <c r="BC65" s="853"/>
      <c r="BD65" s="853"/>
      <c r="BE65" s="853"/>
      <c r="BF65" s="853"/>
      <c r="BG65" s="853"/>
      <c r="BH65" s="853"/>
      <c r="BI65" s="853"/>
      <c r="BJ65" s="853"/>
      <c r="BK65" s="853"/>
      <c r="BL65" s="853"/>
      <c r="BM65" s="854"/>
      <c r="BN65" s="411"/>
      <c r="BO65" s="412"/>
      <c r="BP65" s="413"/>
      <c r="BQ65" s="79"/>
      <c r="BR65" s="417"/>
      <c r="BS65" s="911"/>
      <c r="BT65" s="911"/>
      <c r="BU65" s="911"/>
      <c r="BV65" s="911"/>
      <c r="BW65" s="911"/>
      <c r="BX65" s="911"/>
      <c r="BY65" s="911"/>
      <c r="BZ65" s="911"/>
      <c r="CA65" s="911"/>
      <c r="CB65" s="911"/>
      <c r="CC65" s="911"/>
      <c r="CD65" s="911"/>
    </row>
    <row r="66" spans="1:82" customFormat="1" ht="13.5" customHeight="1" x14ac:dyDescent="0.15">
      <c r="A66" s="30"/>
      <c r="B66" s="725"/>
      <c r="C66" s="725"/>
      <c r="D66" s="725"/>
      <c r="E66" s="732"/>
      <c r="F66" s="733"/>
      <c r="G66" s="734"/>
      <c r="H66" s="434"/>
      <c r="I66" s="435"/>
      <c r="J66" s="435"/>
      <c r="K66" s="435"/>
      <c r="L66" s="435"/>
      <c r="M66" s="435"/>
      <c r="N66" s="435"/>
      <c r="O66" s="435"/>
      <c r="P66" s="435"/>
      <c r="Q66" s="436"/>
      <c r="R66" s="30"/>
      <c r="S66" s="79"/>
      <c r="T66" s="904"/>
      <c r="U66" s="905"/>
      <c r="V66" s="905"/>
      <c r="W66" s="905"/>
      <c r="X66" s="905"/>
      <c r="Y66" s="905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6"/>
      <c r="AN66" s="402"/>
      <c r="AO66" s="403"/>
      <c r="AP66" s="404"/>
      <c r="AQ66" s="80"/>
      <c r="AR66" s="92"/>
      <c r="AS66" s="80"/>
      <c r="AT66" s="852"/>
      <c r="AU66" s="853"/>
      <c r="AV66" s="853"/>
      <c r="AW66" s="853"/>
      <c r="AX66" s="853"/>
      <c r="AY66" s="853"/>
      <c r="AZ66" s="853"/>
      <c r="BA66" s="853"/>
      <c r="BB66" s="853"/>
      <c r="BC66" s="853"/>
      <c r="BD66" s="853"/>
      <c r="BE66" s="853"/>
      <c r="BF66" s="853"/>
      <c r="BG66" s="853"/>
      <c r="BH66" s="853"/>
      <c r="BI66" s="853"/>
      <c r="BJ66" s="853"/>
      <c r="BK66" s="853"/>
      <c r="BL66" s="853"/>
      <c r="BM66" s="854"/>
      <c r="BN66" s="411"/>
      <c r="BO66" s="412"/>
      <c r="BP66" s="413"/>
      <c r="BQ66" s="79"/>
      <c r="BR66" s="417"/>
      <c r="BS66" s="911"/>
      <c r="BT66" s="911"/>
      <c r="BU66" s="911"/>
      <c r="BV66" s="911"/>
      <c r="BW66" s="911"/>
      <c r="BX66" s="911"/>
      <c r="BY66" s="911"/>
      <c r="BZ66" s="911"/>
      <c r="CA66" s="911"/>
      <c r="CB66" s="911"/>
      <c r="CC66" s="911"/>
      <c r="CD66" s="911"/>
    </row>
    <row r="67" spans="1:82" customFormat="1" ht="13.5" customHeight="1" x14ac:dyDescent="0.15">
      <c r="A67" s="30"/>
      <c r="B67" s="725"/>
      <c r="C67" s="725"/>
      <c r="D67" s="725"/>
      <c r="E67" s="726" t="s">
        <v>123</v>
      </c>
      <c r="F67" s="727"/>
      <c r="G67" s="728"/>
      <c r="H67" s="428" t="s">
        <v>135</v>
      </c>
      <c r="I67" s="429"/>
      <c r="J67" s="429"/>
      <c r="K67" s="429"/>
      <c r="L67" s="429"/>
      <c r="M67" s="429"/>
      <c r="N67" s="429"/>
      <c r="O67" s="429"/>
      <c r="P67" s="429"/>
      <c r="Q67" s="430"/>
      <c r="R67" s="30"/>
      <c r="S67" s="79"/>
      <c r="T67" s="901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3"/>
      <c r="AN67" s="399" t="s">
        <v>55</v>
      </c>
      <c r="AO67" s="400"/>
      <c r="AP67" s="401"/>
      <c r="AQ67" s="80"/>
      <c r="AR67" s="92"/>
      <c r="AS67" s="80"/>
      <c r="AT67" s="901"/>
      <c r="AU67" s="902"/>
      <c r="AV67" s="902"/>
      <c r="AW67" s="902"/>
      <c r="AX67" s="902"/>
      <c r="AY67" s="902"/>
      <c r="AZ67" s="902"/>
      <c r="BA67" s="902"/>
      <c r="BB67" s="902"/>
      <c r="BC67" s="902"/>
      <c r="BD67" s="902"/>
      <c r="BE67" s="902"/>
      <c r="BF67" s="902"/>
      <c r="BG67" s="902"/>
      <c r="BH67" s="902"/>
      <c r="BI67" s="902"/>
      <c r="BJ67" s="902"/>
      <c r="BK67" s="902"/>
      <c r="BL67" s="902"/>
      <c r="BM67" s="903"/>
      <c r="BN67" s="408" t="s">
        <v>55</v>
      </c>
      <c r="BO67" s="409"/>
      <c r="BP67" s="410"/>
      <c r="BQ67" s="79"/>
      <c r="BR67" s="417" t="str">
        <f>IF($T$44="積算",IF(T64+T67=0,"",IF(T64&amp;T67="","",IF(T64="","※3",IF(T64+T67*(BG25-1)=T61,"","※3")))),"")</f>
        <v/>
      </c>
      <c r="BS67" s="975" t="str">
        <f>IF(BR67="※3","初回リース契約期間のリース料金支払額合計額と一致しません。","")</f>
        <v/>
      </c>
      <c r="BT67" s="975"/>
      <c r="BU67" s="975"/>
      <c r="BV67" s="975"/>
      <c r="BW67" s="975"/>
      <c r="BX67" s="975"/>
      <c r="BY67" s="975"/>
      <c r="BZ67" s="975"/>
      <c r="CA67" s="975"/>
      <c r="CB67" s="975"/>
      <c r="CC67" s="165"/>
      <c r="CD67" s="165"/>
    </row>
    <row r="68" spans="1:82" customFormat="1" ht="13.5" customHeight="1" x14ac:dyDescent="0.15">
      <c r="A68" s="30"/>
      <c r="B68" s="725"/>
      <c r="C68" s="725"/>
      <c r="D68" s="725"/>
      <c r="E68" s="729"/>
      <c r="F68" s="730"/>
      <c r="G68" s="731"/>
      <c r="H68" s="431"/>
      <c r="I68" s="647"/>
      <c r="J68" s="647"/>
      <c r="K68" s="647"/>
      <c r="L68" s="647"/>
      <c r="M68" s="647"/>
      <c r="N68" s="647"/>
      <c r="O68" s="647"/>
      <c r="P68" s="647"/>
      <c r="Q68" s="433"/>
      <c r="R68" s="30"/>
      <c r="S68" s="79"/>
      <c r="T68" s="852"/>
      <c r="U68" s="853"/>
      <c r="V68" s="853"/>
      <c r="W68" s="853"/>
      <c r="X68" s="853"/>
      <c r="Y68" s="853"/>
      <c r="Z68" s="853"/>
      <c r="AA68" s="853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4"/>
      <c r="AN68" s="402"/>
      <c r="AO68" s="403"/>
      <c r="AP68" s="404"/>
      <c r="AQ68" s="80"/>
      <c r="AR68" s="92"/>
      <c r="AS68" s="80"/>
      <c r="AT68" s="852"/>
      <c r="AU68" s="853"/>
      <c r="AV68" s="853"/>
      <c r="AW68" s="853"/>
      <c r="AX68" s="853"/>
      <c r="AY68" s="853"/>
      <c r="AZ68" s="853"/>
      <c r="BA68" s="853"/>
      <c r="BB68" s="853"/>
      <c r="BC68" s="853"/>
      <c r="BD68" s="853"/>
      <c r="BE68" s="853"/>
      <c r="BF68" s="853"/>
      <c r="BG68" s="853"/>
      <c r="BH68" s="853"/>
      <c r="BI68" s="853"/>
      <c r="BJ68" s="853"/>
      <c r="BK68" s="853"/>
      <c r="BL68" s="853"/>
      <c r="BM68" s="854"/>
      <c r="BN68" s="411"/>
      <c r="BO68" s="412"/>
      <c r="BP68" s="413"/>
      <c r="BQ68" s="79"/>
      <c r="BR68" s="417"/>
      <c r="BS68" s="975"/>
      <c r="BT68" s="975"/>
      <c r="BU68" s="975"/>
      <c r="BV68" s="975"/>
      <c r="BW68" s="975"/>
      <c r="BX68" s="975"/>
      <c r="BY68" s="975"/>
      <c r="BZ68" s="975"/>
      <c r="CA68" s="975"/>
      <c r="CB68" s="975"/>
      <c r="CC68" s="165"/>
      <c r="CD68" s="165"/>
    </row>
    <row r="69" spans="1:82" customFormat="1" ht="13.5" customHeight="1" x14ac:dyDescent="0.15">
      <c r="A69" s="30"/>
      <c r="B69" s="725"/>
      <c r="C69" s="725"/>
      <c r="D69" s="725"/>
      <c r="E69" s="732"/>
      <c r="F69" s="733"/>
      <c r="G69" s="734"/>
      <c r="H69" s="434"/>
      <c r="I69" s="435"/>
      <c r="J69" s="435"/>
      <c r="K69" s="435"/>
      <c r="L69" s="435"/>
      <c r="M69" s="435"/>
      <c r="N69" s="435"/>
      <c r="O69" s="435"/>
      <c r="P69" s="435"/>
      <c r="Q69" s="436"/>
      <c r="R69" s="30"/>
      <c r="S69" s="79"/>
      <c r="T69" s="855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7"/>
      <c r="AN69" s="405"/>
      <c r="AO69" s="406"/>
      <c r="AP69" s="407"/>
      <c r="AQ69" s="80"/>
      <c r="AR69" s="92"/>
      <c r="AS69" s="80"/>
      <c r="AT69" s="855"/>
      <c r="AU69" s="856"/>
      <c r="AV69" s="856"/>
      <c r="AW69" s="856"/>
      <c r="AX69" s="856"/>
      <c r="AY69" s="856"/>
      <c r="AZ69" s="856"/>
      <c r="BA69" s="856"/>
      <c r="BB69" s="856"/>
      <c r="BC69" s="856"/>
      <c r="BD69" s="856"/>
      <c r="BE69" s="856"/>
      <c r="BF69" s="856"/>
      <c r="BG69" s="856"/>
      <c r="BH69" s="856"/>
      <c r="BI69" s="856"/>
      <c r="BJ69" s="856"/>
      <c r="BK69" s="856"/>
      <c r="BL69" s="856"/>
      <c r="BM69" s="857"/>
      <c r="BN69" s="414"/>
      <c r="BO69" s="415"/>
      <c r="BP69" s="416"/>
      <c r="BQ69" s="79"/>
      <c r="BR69" s="417"/>
      <c r="BS69" s="975"/>
      <c r="BT69" s="975"/>
      <c r="BU69" s="975"/>
      <c r="BV69" s="975"/>
      <c r="BW69" s="975"/>
      <c r="BX69" s="975"/>
      <c r="BY69" s="975"/>
      <c r="BZ69" s="975"/>
      <c r="CA69" s="975"/>
      <c r="CB69" s="975"/>
      <c r="CC69" s="165"/>
      <c r="CD69" s="165"/>
    </row>
    <row r="70" spans="1:82" x14ac:dyDescent="0.15">
      <c r="B70" s="544" t="s">
        <v>82</v>
      </c>
      <c r="C70" s="545"/>
      <c r="D70" s="546"/>
      <c r="E70" s="505" t="s">
        <v>83</v>
      </c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S70" s="149"/>
      <c r="T70" s="883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  <c r="AI70" s="884"/>
      <c r="AJ70" s="884"/>
      <c r="AK70" s="884"/>
      <c r="AL70" s="884"/>
      <c r="AM70" s="885"/>
      <c r="AN70" s="565" t="s">
        <v>55</v>
      </c>
      <c r="AO70" s="566"/>
      <c r="AP70" s="567"/>
      <c r="AQ70" s="149"/>
      <c r="AS70" s="149"/>
      <c r="AT70" s="883"/>
      <c r="AU70" s="884"/>
      <c r="AV70" s="884"/>
      <c r="AW70" s="884"/>
      <c r="AX70" s="884"/>
      <c r="AY70" s="884"/>
      <c r="AZ70" s="884"/>
      <c r="BA70" s="884"/>
      <c r="BB70" s="884"/>
      <c r="BC70" s="884"/>
      <c r="BD70" s="884"/>
      <c r="BE70" s="884"/>
      <c r="BF70" s="884"/>
      <c r="BG70" s="884"/>
      <c r="BH70" s="884"/>
      <c r="BI70" s="884"/>
      <c r="BJ70" s="884"/>
      <c r="BK70" s="884"/>
      <c r="BL70" s="884"/>
      <c r="BM70" s="885"/>
      <c r="BN70" s="565" t="s">
        <v>55</v>
      </c>
      <c r="BO70" s="566"/>
      <c r="BP70" s="567"/>
      <c r="BQ70" s="149"/>
    </row>
    <row r="71" spans="1:82" ht="13.5" customHeight="1" x14ac:dyDescent="0.15">
      <c r="B71" s="547"/>
      <c r="C71" s="548"/>
      <c r="D71" s="549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S71" s="149"/>
      <c r="T71" s="877"/>
      <c r="U71" s="953"/>
      <c r="V71" s="953"/>
      <c r="W71" s="953"/>
      <c r="X71" s="953"/>
      <c r="Y71" s="953"/>
      <c r="Z71" s="953"/>
      <c r="AA71" s="953"/>
      <c r="AB71" s="953"/>
      <c r="AC71" s="953"/>
      <c r="AD71" s="953"/>
      <c r="AE71" s="953"/>
      <c r="AF71" s="953"/>
      <c r="AG71" s="953"/>
      <c r="AH71" s="953"/>
      <c r="AI71" s="953"/>
      <c r="AJ71" s="953"/>
      <c r="AK71" s="953"/>
      <c r="AL71" s="953"/>
      <c r="AM71" s="879"/>
      <c r="AN71" s="565"/>
      <c r="AO71" s="566"/>
      <c r="AP71" s="567"/>
      <c r="AQ71" s="149"/>
      <c r="AS71" s="149"/>
      <c r="AT71" s="877"/>
      <c r="AU71" s="953"/>
      <c r="AV71" s="953"/>
      <c r="AW71" s="953"/>
      <c r="AX71" s="953"/>
      <c r="AY71" s="953"/>
      <c r="AZ71" s="953"/>
      <c r="BA71" s="953"/>
      <c r="BB71" s="953"/>
      <c r="BC71" s="953"/>
      <c r="BD71" s="953"/>
      <c r="BE71" s="953"/>
      <c r="BF71" s="953"/>
      <c r="BG71" s="953"/>
      <c r="BH71" s="953"/>
      <c r="BI71" s="953"/>
      <c r="BJ71" s="953"/>
      <c r="BK71" s="953"/>
      <c r="BL71" s="953"/>
      <c r="BM71" s="879"/>
      <c r="BN71" s="565"/>
      <c r="BO71" s="566"/>
      <c r="BP71" s="567"/>
      <c r="BQ71" s="149"/>
    </row>
    <row r="72" spans="1:82" ht="13.5" customHeight="1" x14ac:dyDescent="0.15">
      <c r="B72" s="550"/>
      <c r="C72" s="551"/>
      <c r="D72" s="552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S72" s="149"/>
      <c r="T72" s="880"/>
      <c r="U72" s="881"/>
      <c r="V72" s="881"/>
      <c r="W72" s="881"/>
      <c r="X72" s="881"/>
      <c r="Y72" s="881"/>
      <c r="Z72" s="881"/>
      <c r="AA72" s="881"/>
      <c r="AB72" s="881"/>
      <c r="AC72" s="881"/>
      <c r="AD72" s="881"/>
      <c r="AE72" s="881"/>
      <c r="AF72" s="881"/>
      <c r="AG72" s="881"/>
      <c r="AH72" s="881"/>
      <c r="AI72" s="881"/>
      <c r="AJ72" s="881"/>
      <c r="AK72" s="881"/>
      <c r="AL72" s="881"/>
      <c r="AM72" s="882"/>
      <c r="AN72" s="568"/>
      <c r="AO72" s="569"/>
      <c r="AP72" s="570"/>
      <c r="AQ72" s="149"/>
      <c r="AS72" s="149"/>
      <c r="AT72" s="880"/>
      <c r="AU72" s="881"/>
      <c r="AV72" s="881"/>
      <c r="AW72" s="881"/>
      <c r="AX72" s="881"/>
      <c r="AY72" s="881"/>
      <c r="AZ72" s="881"/>
      <c r="BA72" s="881"/>
      <c r="BB72" s="881"/>
      <c r="BC72" s="881"/>
      <c r="BD72" s="881"/>
      <c r="BE72" s="881"/>
      <c r="BF72" s="881"/>
      <c r="BG72" s="881"/>
      <c r="BH72" s="881"/>
      <c r="BI72" s="881"/>
      <c r="BJ72" s="881"/>
      <c r="BK72" s="881"/>
      <c r="BL72" s="881"/>
      <c r="BM72" s="882"/>
      <c r="BN72" s="568"/>
      <c r="BO72" s="569"/>
      <c r="BP72" s="570"/>
      <c r="BQ72" s="149"/>
    </row>
    <row r="73" spans="1:82" ht="13.5" customHeight="1" x14ac:dyDescent="0.15">
      <c r="B73" s="458" t="s">
        <v>84</v>
      </c>
      <c r="C73" s="459"/>
      <c r="D73" s="460"/>
      <c r="E73" s="524" t="s">
        <v>85</v>
      </c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S73" s="149"/>
      <c r="T73" s="526" t="str">
        <f>IF(T44="積算",T61+T70,"")</f>
        <v/>
      </c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8"/>
      <c r="AN73" s="713" t="s">
        <v>55</v>
      </c>
      <c r="AO73" s="714"/>
      <c r="AP73" s="715"/>
      <c r="AQ73" s="150"/>
      <c r="AR73" s="92"/>
      <c r="AS73" s="150"/>
      <c r="AT73" s="526" t="str">
        <f>IF(T44="積算",AT61+AT70,"")</f>
        <v/>
      </c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8"/>
      <c r="BN73" s="535" t="s">
        <v>55</v>
      </c>
      <c r="BO73" s="536"/>
      <c r="BP73" s="537"/>
      <c r="BQ73" s="149"/>
      <c r="BR73" s="946" t="str">
        <f>IF($T$44="積算",IF($AT$58="","",IF($T$73-$AT$73&gt;$AT$52,"","※2")),"")</f>
        <v/>
      </c>
      <c r="BS73" s="517" t="str">
        <f>IF(BR73="※2","補助金が有る場合の「リース料金支払額総合計」から、補助金相当分の減額がされていることが確認できません。","")</f>
        <v/>
      </c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</row>
    <row r="74" spans="1:82" ht="13.5" customHeight="1" x14ac:dyDescent="0.15">
      <c r="B74" s="461"/>
      <c r="C74" s="950"/>
      <c r="D74" s="463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S74" s="149"/>
      <c r="T74" s="529"/>
      <c r="U74" s="951"/>
      <c r="V74" s="951"/>
      <c r="W74" s="951"/>
      <c r="X74" s="951"/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531"/>
      <c r="AN74" s="716"/>
      <c r="AO74" s="961"/>
      <c r="AP74" s="718"/>
      <c r="AQ74" s="150"/>
      <c r="AR74" s="92"/>
      <c r="AS74" s="150"/>
      <c r="AT74" s="529"/>
      <c r="AU74" s="951"/>
      <c r="AV74" s="951"/>
      <c r="AW74" s="951"/>
      <c r="AX74" s="951"/>
      <c r="AY74" s="951"/>
      <c r="AZ74" s="951"/>
      <c r="BA74" s="951"/>
      <c r="BB74" s="951"/>
      <c r="BC74" s="951"/>
      <c r="BD74" s="951"/>
      <c r="BE74" s="951"/>
      <c r="BF74" s="951"/>
      <c r="BG74" s="951"/>
      <c r="BH74" s="951"/>
      <c r="BI74" s="951"/>
      <c r="BJ74" s="951"/>
      <c r="BK74" s="951"/>
      <c r="BL74" s="951"/>
      <c r="BM74" s="531"/>
      <c r="BN74" s="538"/>
      <c r="BO74" s="912"/>
      <c r="BP74" s="540"/>
      <c r="BQ74" s="149"/>
      <c r="BR74" s="946"/>
      <c r="BS74" s="517"/>
      <c r="BT74" s="517"/>
      <c r="BU74" s="517"/>
      <c r="BV74" s="517"/>
      <c r="BW74" s="517"/>
      <c r="BX74" s="517"/>
      <c r="BY74" s="517"/>
      <c r="BZ74" s="517"/>
      <c r="CA74" s="517"/>
      <c r="CB74" s="517"/>
      <c r="CC74" s="517"/>
      <c r="CD74" s="517"/>
    </row>
    <row r="75" spans="1:82" ht="13.5" customHeight="1" x14ac:dyDescent="0.15">
      <c r="B75" s="464"/>
      <c r="C75" s="465"/>
      <c r="D75" s="466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S75" s="149"/>
      <c r="T75" s="532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33"/>
      <c r="AI75" s="533"/>
      <c r="AJ75" s="533"/>
      <c r="AK75" s="533"/>
      <c r="AL75" s="533"/>
      <c r="AM75" s="534"/>
      <c r="AN75" s="719"/>
      <c r="AO75" s="720"/>
      <c r="AP75" s="721"/>
      <c r="AQ75" s="150"/>
      <c r="AR75" s="92"/>
      <c r="AS75" s="150"/>
      <c r="AT75" s="532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4"/>
      <c r="BN75" s="541"/>
      <c r="BO75" s="542"/>
      <c r="BP75" s="543"/>
      <c r="BQ75" s="149"/>
      <c r="BR75" s="946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517"/>
      <c r="CD75" s="517"/>
    </row>
    <row r="76" spans="1:82" x14ac:dyDescent="0.15"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</row>
    <row r="77" spans="1:82" ht="13.5" customHeight="1" x14ac:dyDescent="0.15"/>
    <row r="78" spans="1:82" ht="13.5" customHeight="1" x14ac:dyDescent="0.15"/>
    <row r="79" spans="1:82" ht="13.5" customHeight="1" x14ac:dyDescent="0.15">
      <c r="B79" s="239" t="s">
        <v>86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1"/>
    </row>
    <row r="80" spans="1:82" ht="13.5" customHeight="1" x14ac:dyDescent="0.15">
      <c r="B80" s="242"/>
      <c r="C80" s="957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7"/>
      <c r="Y80" s="957"/>
      <c r="Z80" s="957"/>
      <c r="AA80" s="957"/>
      <c r="AB80" s="957"/>
      <c r="AC80" s="957"/>
      <c r="AD80" s="957"/>
      <c r="AE80" s="957"/>
      <c r="AF80" s="957"/>
      <c r="AG80" s="957"/>
      <c r="AH80" s="957"/>
      <c r="AI80" s="957"/>
      <c r="AJ80" s="957"/>
      <c r="AK80" s="957"/>
      <c r="AL80" s="957"/>
      <c r="AM80" s="957"/>
      <c r="AN80" s="957"/>
      <c r="AO80" s="957"/>
      <c r="AP80" s="957"/>
      <c r="AQ80" s="957"/>
      <c r="AR80" s="957"/>
      <c r="AS80" s="957"/>
      <c r="AT80" s="957"/>
      <c r="AU80" s="957"/>
      <c r="AV80" s="957"/>
      <c r="AW80" s="957"/>
      <c r="AX80" s="957"/>
      <c r="AY80" s="957"/>
      <c r="AZ80" s="957"/>
      <c r="BA80" s="957"/>
      <c r="BB80" s="957"/>
      <c r="BC80" s="957"/>
      <c r="BD80" s="957"/>
      <c r="BE80" s="957"/>
      <c r="BF80" s="957"/>
      <c r="BG80" s="957"/>
      <c r="BH80" s="957"/>
      <c r="BI80" s="957"/>
      <c r="BJ80" s="957"/>
      <c r="BK80" s="957"/>
      <c r="BL80" s="957"/>
      <c r="BM80" s="957"/>
      <c r="BN80" s="957"/>
      <c r="BO80" s="957"/>
      <c r="BP80" s="957"/>
      <c r="BQ80" s="244"/>
    </row>
    <row r="81" spans="2:69" ht="13.5" customHeight="1" x14ac:dyDescent="0.15"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</row>
    <row r="82" spans="2:69" ht="13.5" customHeight="1" x14ac:dyDescent="0.15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69" x14ac:dyDescent="0.15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S83" s="957" t="s">
        <v>72</v>
      </c>
      <c r="T83" s="957"/>
      <c r="U83" s="957"/>
      <c r="V83" s="957"/>
      <c r="W83" s="957"/>
      <c r="X83" s="957"/>
      <c r="Y83" s="957"/>
      <c r="Z83" s="957"/>
      <c r="AA83" s="957"/>
      <c r="AB83" s="957"/>
      <c r="AC83" s="957"/>
      <c r="AD83" s="957"/>
      <c r="AE83" s="957"/>
      <c r="AF83" s="957"/>
      <c r="AG83" s="957"/>
      <c r="AH83" s="957"/>
      <c r="AI83" s="957"/>
      <c r="AJ83" s="957"/>
      <c r="AK83" s="957"/>
      <c r="AL83" s="957"/>
      <c r="AM83" s="957"/>
      <c r="AN83" s="957"/>
      <c r="AO83" s="957"/>
      <c r="AP83" s="957"/>
      <c r="AQ83" s="957"/>
      <c r="AS83" s="957" t="s">
        <v>73</v>
      </c>
      <c r="AT83" s="957"/>
      <c r="AU83" s="957"/>
      <c r="AV83" s="957"/>
      <c r="AW83" s="957"/>
      <c r="AX83" s="957"/>
      <c r="AY83" s="957"/>
      <c r="AZ83" s="957"/>
      <c r="BA83" s="957"/>
      <c r="BB83" s="957"/>
      <c r="BC83" s="957"/>
      <c r="BD83" s="957"/>
      <c r="BE83" s="957"/>
      <c r="BF83" s="957"/>
      <c r="BG83" s="957"/>
      <c r="BH83" s="957"/>
      <c r="BI83" s="957"/>
      <c r="BJ83" s="957"/>
      <c r="BK83" s="957"/>
      <c r="BL83" s="957"/>
      <c r="BM83" s="957"/>
      <c r="BN83" s="957"/>
      <c r="BO83" s="957"/>
      <c r="BP83" s="957"/>
      <c r="BQ83" s="957"/>
    </row>
    <row r="84" spans="2:69" x14ac:dyDescent="0.15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  <c r="AC84" s="957"/>
      <c r="AD84" s="957"/>
      <c r="AE84" s="957"/>
      <c r="AF84" s="957"/>
      <c r="AG84" s="957"/>
      <c r="AH84" s="957"/>
      <c r="AI84" s="957"/>
      <c r="AJ84" s="957"/>
      <c r="AK84" s="957"/>
      <c r="AL84" s="957"/>
      <c r="AM84" s="957"/>
      <c r="AN84" s="957"/>
      <c r="AO84" s="957"/>
      <c r="AP84" s="957"/>
      <c r="AQ84" s="957"/>
      <c r="AS84" s="957"/>
      <c r="AT84" s="957"/>
      <c r="AU84" s="957"/>
      <c r="AV84" s="957"/>
      <c r="AW84" s="957"/>
      <c r="AX84" s="957"/>
      <c r="AY84" s="957"/>
      <c r="AZ84" s="957"/>
      <c r="BA84" s="957"/>
      <c r="BB84" s="957"/>
      <c r="BC84" s="957"/>
      <c r="BD84" s="957"/>
      <c r="BE84" s="957"/>
      <c r="BF84" s="957"/>
      <c r="BG84" s="957"/>
      <c r="BH84" s="957"/>
      <c r="BI84" s="957"/>
      <c r="BJ84" s="957"/>
      <c r="BK84" s="957"/>
      <c r="BL84" s="957"/>
      <c r="BM84" s="957"/>
      <c r="BN84" s="957"/>
      <c r="BO84" s="957"/>
      <c r="BP84" s="957"/>
      <c r="BQ84" s="957"/>
    </row>
    <row r="85" spans="2:69" ht="11.25" customHeight="1" x14ac:dyDescent="0.15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</row>
    <row r="86" spans="2:69" ht="13.5" customHeight="1" x14ac:dyDescent="0.15">
      <c r="B86" s="458" t="s">
        <v>74</v>
      </c>
      <c r="C86" s="459"/>
      <c r="D86" s="460"/>
      <c r="E86" s="525" t="s">
        <v>75</v>
      </c>
      <c r="F86" s="525"/>
      <c r="G86" s="525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S86" s="149"/>
      <c r="T86" s="599">
        <v>0</v>
      </c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1"/>
      <c r="AN86" s="608" t="s">
        <v>55</v>
      </c>
      <c r="AO86" s="609"/>
      <c r="AP86" s="610"/>
      <c r="AQ86" s="149"/>
      <c r="AS86" s="149"/>
      <c r="AT86" s="849"/>
      <c r="AU86" s="850"/>
      <c r="AV86" s="850"/>
      <c r="AW86" s="850"/>
      <c r="AX86" s="850"/>
      <c r="AY86" s="850"/>
      <c r="AZ86" s="850"/>
      <c r="BA86" s="850"/>
      <c r="BB86" s="850"/>
      <c r="BC86" s="850"/>
      <c r="BD86" s="850"/>
      <c r="BE86" s="850"/>
      <c r="BF86" s="850"/>
      <c r="BG86" s="850"/>
      <c r="BH86" s="850"/>
      <c r="BI86" s="850"/>
      <c r="BJ86" s="850"/>
      <c r="BK86" s="850"/>
      <c r="BL86" s="850"/>
      <c r="BM86" s="851"/>
      <c r="BN86" s="535" t="s">
        <v>55</v>
      </c>
      <c r="BO86" s="536"/>
      <c r="BP86" s="537"/>
      <c r="BQ86" s="149"/>
    </row>
    <row r="87" spans="2:69" ht="13.5" customHeight="1" x14ac:dyDescent="0.15">
      <c r="B87" s="461"/>
      <c r="C87" s="950"/>
      <c r="D87" s="463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S87" s="149"/>
      <c r="T87" s="602"/>
      <c r="U87" s="958"/>
      <c r="V87" s="958"/>
      <c r="W87" s="958"/>
      <c r="X87" s="958"/>
      <c r="Y87" s="958"/>
      <c r="Z87" s="958"/>
      <c r="AA87" s="958"/>
      <c r="AB87" s="958"/>
      <c r="AC87" s="958"/>
      <c r="AD87" s="958"/>
      <c r="AE87" s="958"/>
      <c r="AF87" s="958"/>
      <c r="AG87" s="958"/>
      <c r="AH87" s="958"/>
      <c r="AI87" s="958"/>
      <c r="AJ87" s="958"/>
      <c r="AK87" s="958"/>
      <c r="AL87" s="958"/>
      <c r="AM87" s="604"/>
      <c r="AN87" s="611"/>
      <c r="AO87" s="959"/>
      <c r="AP87" s="613"/>
      <c r="AQ87" s="149"/>
      <c r="AS87" s="149"/>
      <c r="AT87" s="852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854"/>
      <c r="BN87" s="538"/>
      <c r="BO87" s="912"/>
      <c r="BP87" s="540"/>
      <c r="BQ87" s="149"/>
    </row>
    <row r="88" spans="2:69" ht="13.5" customHeight="1" x14ac:dyDescent="0.15">
      <c r="B88" s="464"/>
      <c r="C88" s="465"/>
      <c r="D88" s="466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S88" s="149"/>
      <c r="T88" s="605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7"/>
      <c r="AN88" s="614"/>
      <c r="AO88" s="615"/>
      <c r="AP88" s="616"/>
      <c r="AQ88" s="149"/>
      <c r="AS88" s="149"/>
      <c r="AT88" s="855"/>
      <c r="AU88" s="856"/>
      <c r="AV88" s="856"/>
      <c r="AW88" s="856"/>
      <c r="AX88" s="856"/>
      <c r="AY88" s="856"/>
      <c r="AZ88" s="856"/>
      <c r="BA88" s="856"/>
      <c r="BB88" s="856"/>
      <c r="BC88" s="856"/>
      <c r="BD88" s="856"/>
      <c r="BE88" s="856"/>
      <c r="BF88" s="856"/>
      <c r="BG88" s="856"/>
      <c r="BH88" s="856"/>
      <c r="BI88" s="856"/>
      <c r="BJ88" s="856"/>
      <c r="BK88" s="856"/>
      <c r="BL88" s="856"/>
      <c r="BM88" s="857"/>
      <c r="BN88" s="541"/>
      <c r="BO88" s="542"/>
      <c r="BP88" s="543"/>
      <c r="BQ88" s="149"/>
    </row>
    <row r="89" spans="2:69" ht="13.5" customHeight="1" x14ac:dyDescent="0.15">
      <c r="B89" s="458" t="s">
        <v>76</v>
      </c>
      <c r="C89" s="459"/>
      <c r="D89" s="460"/>
      <c r="E89" s="524" t="s">
        <v>77</v>
      </c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S89" s="149"/>
      <c r="T89" s="526" t="str">
        <f>IF($T$44="料率",T34-T52,"")</f>
        <v/>
      </c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8"/>
      <c r="AN89" s="535" t="s">
        <v>55</v>
      </c>
      <c r="AO89" s="536"/>
      <c r="AP89" s="537"/>
      <c r="AQ89" s="149"/>
      <c r="AS89" s="149"/>
      <c r="AT89" s="526" t="str">
        <f>IF($T$44="料率",T34-AT86,"")</f>
        <v/>
      </c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7"/>
      <c r="BK89" s="527"/>
      <c r="BL89" s="527"/>
      <c r="BM89" s="528"/>
      <c r="BN89" s="535" t="s">
        <v>55</v>
      </c>
      <c r="BO89" s="536"/>
      <c r="BP89" s="537"/>
      <c r="BQ89" s="149"/>
    </row>
    <row r="90" spans="2:69" ht="13.5" customHeight="1" x14ac:dyDescent="0.15">
      <c r="B90" s="461"/>
      <c r="C90" s="950"/>
      <c r="D90" s="463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S90" s="149"/>
      <c r="T90" s="529"/>
      <c r="U90" s="951"/>
      <c r="V90" s="951"/>
      <c r="W90" s="951"/>
      <c r="X90" s="951"/>
      <c r="Y90" s="951"/>
      <c r="Z90" s="951"/>
      <c r="AA90" s="951"/>
      <c r="AB90" s="951"/>
      <c r="AC90" s="951"/>
      <c r="AD90" s="951"/>
      <c r="AE90" s="951"/>
      <c r="AF90" s="951"/>
      <c r="AG90" s="951"/>
      <c r="AH90" s="951"/>
      <c r="AI90" s="951"/>
      <c r="AJ90" s="951"/>
      <c r="AK90" s="951"/>
      <c r="AL90" s="951"/>
      <c r="AM90" s="531"/>
      <c r="AN90" s="538"/>
      <c r="AO90" s="912"/>
      <c r="AP90" s="540"/>
      <c r="AQ90" s="149"/>
      <c r="AS90" s="149"/>
      <c r="AT90" s="529"/>
      <c r="AU90" s="951"/>
      <c r="AV90" s="951"/>
      <c r="AW90" s="951"/>
      <c r="AX90" s="951"/>
      <c r="AY90" s="951"/>
      <c r="AZ90" s="951"/>
      <c r="BA90" s="951"/>
      <c r="BB90" s="951"/>
      <c r="BC90" s="951"/>
      <c r="BD90" s="951"/>
      <c r="BE90" s="951"/>
      <c r="BF90" s="951"/>
      <c r="BG90" s="951"/>
      <c r="BH90" s="951"/>
      <c r="BI90" s="951"/>
      <c r="BJ90" s="951"/>
      <c r="BK90" s="951"/>
      <c r="BL90" s="951"/>
      <c r="BM90" s="531"/>
      <c r="BN90" s="538"/>
      <c r="BO90" s="912"/>
      <c r="BP90" s="540"/>
      <c r="BQ90" s="149"/>
    </row>
    <row r="91" spans="2:69" ht="13.5" customHeight="1" x14ac:dyDescent="0.15">
      <c r="B91" s="464"/>
      <c r="C91" s="465"/>
      <c r="D91" s="466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S91" s="149"/>
      <c r="T91" s="532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4"/>
      <c r="AN91" s="541"/>
      <c r="AO91" s="542"/>
      <c r="AP91" s="543"/>
      <c r="AQ91" s="149"/>
      <c r="AS91" s="149"/>
      <c r="AT91" s="532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4"/>
      <c r="BN91" s="541"/>
      <c r="BO91" s="542"/>
      <c r="BP91" s="543"/>
      <c r="BQ91" s="149"/>
    </row>
    <row r="92" spans="2:69" x14ac:dyDescent="0.15"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S92" s="149"/>
      <c r="T92" s="591" t="s">
        <v>88</v>
      </c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82"/>
      <c r="AO92" s="82"/>
      <c r="AP92" s="82"/>
      <c r="AQ92" s="149"/>
      <c r="AS92" s="149"/>
      <c r="AT92" s="592" t="s">
        <v>88</v>
      </c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92"/>
      <c r="BF92" s="592"/>
      <c r="BG92" s="592"/>
      <c r="BH92" s="592"/>
      <c r="BI92" s="592"/>
      <c r="BJ92" s="592"/>
      <c r="BK92" s="592"/>
      <c r="BL92" s="592"/>
      <c r="BM92" s="592"/>
      <c r="BN92" s="82"/>
      <c r="BO92" s="82"/>
      <c r="BP92" s="82"/>
      <c r="BQ92" s="149"/>
    </row>
    <row r="93" spans="2:69" ht="13.5" customHeight="1" x14ac:dyDescent="0.15">
      <c r="B93" s="544" t="s">
        <v>89</v>
      </c>
      <c r="C93" s="545"/>
      <c r="D93" s="546"/>
      <c r="E93" s="505" t="s">
        <v>90</v>
      </c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S93" s="149"/>
      <c r="T93" s="892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93"/>
      <c r="AF93" s="893"/>
      <c r="AG93" s="893"/>
      <c r="AH93" s="893"/>
      <c r="AI93" s="893"/>
      <c r="AJ93" s="893"/>
      <c r="AK93" s="893"/>
      <c r="AL93" s="893"/>
      <c r="AM93" s="894"/>
      <c r="AN93" s="584" t="s">
        <v>91</v>
      </c>
      <c r="AO93" s="585"/>
      <c r="AP93" s="586"/>
      <c r="AQ93" s="149"/>
      <c r="AS93" s="149"/>
      <c r="AT93" s="892"/>
      <c r="AU93" s="893"/>
      <c r="AV93" s="893"/>
      <c r="AW93" s="893"/>
      <c r="AX93" s="893"/>
      <c r="AY93" s="893"/>
      <c r="AZ93" s="893"/>
      <c r="BA93" s="893"/>
      <c r="BB93" s="893"/>
      <c r="BC93" s="893"/>
      <c r="BD93" s="893"/>
      <c r="BE93" s="893"/>
      <c r="BF93" s="893"/>
      <c r="BG93" s="893"/>
      <c r="BH93" s="893"/>
      <c r="BI93" s="893"/>
      <c r="BJ93" s="893"/>
      <c r="BK93" s="893"/>
      <c r="BL93" s="893"/>
      <c r="BM93" s="894"/>
      <c r="BN93" s="584" t="s">
        <v>91</v>
      </c>
      <c r="BO93" s="585"/>
      <c r="BP93" s="586"/>
      <c r="BQ93" s="149"/>
    </row>
    <row r="94" spans="2:69" ht="13.5" customHeight="1" x14ac:dyDescent="0.15">
      <c r="B94" s="547"/>
      <c r="C94" s="548"/>
      <c r="D94" s="549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S94" s="149"/>
      <c r="T94" s="895"/>
      <c r="U94" s="896"/>
      <c r="V94" s="896"/>
      <c r="W94" s="896"/>
      <c r="X94" s="896"/>
      <c r="Y94" s="896"/>
      <c r="Z94" s="896"/>
      <c r="AA94" s="896"/>
      <c r="AB94" s="896"/>
      <c r="AC94" s="896"/>
      <c r="AD94" s="896"/>
      <c r="AE94" s="896"/>
      <c r="AF94" s="896"/>
      <c r="AG94" s="896"/>
      <c r="AH94" s="896"/>
      <c r="AI94" s="896"/>
      <c r="AJ94" s="896"/>
      <c r="AK94" s="896"/>
      <c r="AL94" s="896"/>
      <c r="AM94" s="897"/>
      <c r="AN94" s="565"/>
      <c r="AO94" s="566"/>
      <c r="AP94" s="567"/>
      <c r="AQ94" s="149"/>
      <c r="AS94" s="149"/>
      <c r="AT94" s="895"/>
      <c r="AU94" s="896"/>
      <c r="AV94" s="896"/>
      <c r="AW94" s="896"/>
      <c r="AX94" s="896"/>
      <c r="AY94" s="896"/>
      <c r="AZ94" s="896"/>
      <c r="BA94" s="896"/>
      <c r="BB94" s="896"/>
      <c r="BC94" s="896"/>
      <c r="BD94" s="896"/>
      <c r="BE94" s="896"/>
      <c r="BF94" s="896"/>
      <c r="BG94" s="896"/>
      <c r="BH94" s="896"/>
      <c r="BI94" s="896"/>
      <c r="BJ94" s="896"/>
      <c r="BK94" s="896"/>
      <c r="BL94" s="896"/>
      <c r="BM94" s="897"/>
      <c r="BN94" s="565"/>
      <c r="BO94" s="566"/>
      <c r="BP94" s="567"/>
      <c r="BQ94" s="149"/>
    </row>
    <row r="95" spans="2:69" ht="13.5" customHeight="1" x14ac:dyDescent="0.15">
      <c r="B95" s="547"/>
      <c r="C95" s="548"/>
      <c r="D95" s="549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S95" s="149"/>
      <c r="T95" s="895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6"/>
      <c r="AL95" s="896"/>
      <c r="AM95" s="897"/>
      <c r="AN95" s="565"/>
      <c r="AO95" s="566"/>
      <c r="AP95" s="567"/>
      <c r="AQ95" s="149"/>
      <c r="AS95" s="149"/>
      <c r="AT95" s="895"/>
      <c r="AU95" s="896"/>
      <c r="AV95" s="896"/>
      <c r="AW95" s="896"/>
      <c r="AX95" s="896"/>
      <c r="AY95" s="896"/>
      <c r="AZ95" s="896"/>
      <c r="BA95" s="896"/>
      <c r="BB95" s="896"/>
      <c r="BC95" s="896"/>
      <c r="BD95" s="896"/>
      <c r="BE95" s="896"/>
      <c r="BF95" s="896"/>
      <c r="BG95" s="896"/>
      <c r="BH95" s="896"/>
      <c r="BI95" s="896"/>
      <c r="BJ95" s="896"/>
      <c r="BK95" s="896"/>
      <c r="BL95" s="896"/>
      <c r="BM95" s="897"/>
      <c r="BN95" s="565"/>
      <c r="BO95" s="566"/>
      <c r="BP95" s="567"/>
      <c r="BQ95" s="149"/>
    </row>
    <row r="96" spans="2:69" ht="20.25" customHeight="1" x14ac:dyDescent="0.15">
      <c r="B96" s="547" t="s">
        <v>92</v>
      </c>
      <c r="C96" s="548"/>
      <c r="D96" s="549"/>
      <c r="E96" s="587" t="s">
        <v>93</v>
      </c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S96" s="149"/>
      <c r="T96" s="954"/>
      <c r="U96" s="955"/>
      <c r="V96" s="955"/>
      <c r="W96" s="955"/>
      <c r="X96" s="955"/>
      <c r="Y96" s="955"/>
      <c r="Z96" s="955"/>
      <c r="AA96" s="955"/>
      <c r="AB96" s="955"/>
      <c r="AC96" s="955"/>
      <c r="AD96" s="955"/>
      <c r="AE96" s="955"/>
      <c r="AF96" s="955"/>
      <c r="AG96" s="955"/>
      <c r="AH96" s="955"/>
      <c r="AI96" s="955"/>
      <c r="AJ96" s="955"/>
      <c r="AK96" s="955"/>
      <c r="AL96" s="955"/>
      <c r="AM96" s="956"/>
      <c r="AN96" s="565" t="s">
        <v>55</v>
      </c>
      <c r="AO96" s="566"/>
      <c r="AP96" s="567"/>
      <c r="AQ96" s="149"/>
      <c r="AS96" s="149"/>
      <c r="AT96" s="954"/>
      <c r="AU96" s="955"/>
      <c r="AV96" s="955"/>
      <c r="AW96" s="955"/>
      <c r="AX96" s="955"/>
      <c r="AY96" s="955"/>
      <c r="AZ96" s="955"/>
      <c r="BA96" s="955"/>
      <c r="BB96" s="955"/>
      <c r="BC96" s="955"/>
      <c r="BD96" s="955"/>
      <c r="BE96" s="955"/>
      <c r="BF96" s="955"/>
      <c r="BG96" s="955"/>
      <c r="BH96" s="955"/>
      <c r="BI96" s="955"/>
      <c r="BJ96" s="955"/>
      <c r="BK96" s="955"/>
      <c r="BL96" s="955"/>
      <c r="BM96" s="956"/>
      <c r="BN96" s="565" t="s">
        <v>55</v>
      </c>
      <c r="BO96" s="566"/>
      <c r="BP96" s="567"/>
      <c r="BQ96" s="149"/>
    </row>
    <row r="97" spans="2:82" ht="13.5" customHeight="1" x14ac:dyDescent="0.15">
      <c r="B97" s="547"/>
      <c r="C97" s="548"/>
      <c r="D97" s="549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S97" s="149"/>
      <c r="T97" s="954"/>
      <c r="U97" s="955"/>
      <c r="V97" s="955"/>
      <c r="W97" s="955"/>
      <c r="X97" s="955"/>
      <c r="Y97" s="955"/>
      <c r="Z97" s="955"/>
      <c r="AA97" s="955"/>
      <c r="AB97" s="955"/>
      <c r="AC97" s="955"/>
      <c r="AD97" s="955"/>
      <c r="AE97" s="955"/>
      <c r="AF97" s="955"/>
      <c r="AG97" s="955"/>
      <c r="AH97" s="955"/>
      <c r="AI97" s="955"/>
      <c r="AJ97" s="955"/>
      <c r="AK97" s="955"/>
      <c r="AL97" s="955"/>
      <c r="AM97" s="956"/>
      <c r="AN97" s="565"/>
      <c r="AO97" s="566"/>
      <c r="AP97" s="567"/>
      <c r="AQ97" s="149"/>
      <c r="AS97" s="149"/>
      <c r="AT97" s="954"/>
      <c r="AU97" s="955"/>
      <c r="AV97" s="955"/>
      <c r="AW97" s="955"/>
      <c r="AX97" s="955"/>
      <c r="AY97" s="955"/>
      <c r="AZ97" s="955"/>
      <c r="BA97" s="955"/>
      <c r="BB97" s="955"/>
      <c r="BC97" s="955"/>
      <c r="BD97" s="955"/>
      <c r="BE97" s="955"/>
      <c r="BF97" s="955"/>
      <c r="BG97" s="955"/>
      <c r="BH97" s="955"/>
      <c r="BI97" s="955"/>
      <c r="BJ97" s="955"/>
      <c r="BK97" s="955"/>
      <c r="BL97" s="955"/>
      <c r="BM97" s="956"/>
      <c r="BN97" s="565"/>
      <c r="BO97" s="566"/>
      <c r="BP97" s="567"/>
      <c r="BQ97" s="149"/>
    </row>
    <row r="98" spans="2:82" ht="13.5" customHeight="1" x14ac:dyDescent="0.15">
      <c r="B98" s="550"/>
      <c r="C98" s="551"/>
      <c r="D98" s="552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S98" s="149"/>
      <c r="T98" s="954"/>
      <c r="U98" s="955"/>
      <c r="V98" s="955"/>
      <c r="W98" s="955"/>
      <c r="X98" s="955"/>
      <c r="Y98" s="955"/>
      <c r="Z98" s="955"/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955"/>
      <c r="AM98" s="956"/>
      <c r="AN98" s="565"/>
      <c r="AO98" s="566"/>
      <c r="AP98" s="567"/>
      <c r="AQ98" s="149"/>
      <c r="AS98" s="149"/>
      <c r="AT98" s="954"/>
      <c r="AU98" s="955"/>
      <c r="AV98" s="955"/>
      <c r="AW98" s="955"/>
      <c r="AX98" s="955"/>
      <c r="AY98" s="955"/>
      <c r="AZ98" s="955"/>
      <c r="BA98" s="955"/>
      <c r="BB98" s="955"/>
      <c r="BC98" s="955"/>
      <c r="BD98" s="955"/>
      <c r="BE98" s="955"/>
      <c r="BF98" s="955"/>
      <c r="BG98" s="955"/>
      <c r="BH98" s="955"/>
      <c r="BI98" s="955"/>
      <c r="BJ98" s="955"/>
      <c r="BK98" s="955"/>
      <c r="BL98" s="955"/>
      <c r="BM98" s="956"/>
      <c r="BN98" s="565"/>
      <c r="BO98" s="566"/>
      <c r="BP98" s="567"/>
      <c r="BQ98" s="149"/>
    </row>
    <row r="99" spans="2:82" ht="13.5" customHeight="1" x14ac:dyDescent="0.15">
      <c r="B99" s="544" t="s">
        <v>80</v>
      </c>
      <c r="C99" s="545"/>
      <c r="D99" s="546"/>
      <c r="E99" s="574" t="s">
        <v>133</v>
      </c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S99" s="149"/>
      <c r="T99" s="886"/>
      <c r="U99" s="887"/>
      <c r="V99" s="887"/>
      <c r="W99" s="887"/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8"/>
      <c r="AN99" s="584" t="s">
        <v>55</v>
      </c>
      <c r="AO99" s="585"/>
      <c r="AP99" s="586"/>
      <c r="AQ99" s="149"/>
      <c r="AS99" s="149"/>
      <c r="AT99" s="886"/>
      <c r="AU99" s="887"/>
      <c r="AV99" s="887"/>
      <c r="AW99" s="887"/>
      <c r="AX99" s="887"/>
      <c r="AY99" s="887"/>
      <c r="AZ99" s="887"/>
      <c r="BA99" s="887"/>
      <c r="BB99" s="887"/>
      <c r="BC99" s="887"/>
      <c r="BD99" s="887"/>
      <c r="BE99" s="887"/>
      <c r="BF99" s="887"/>
      <c r="BG99" s="887"/>
      <c r="BH99" s="887"/>
      <c r="BI99" s="887"/>
      <c r="BJ99" s="887"/>
      <c r="BK99" s="887"/>
      <c r="BL99" s="887"/>
      <c r="BM99" s="888"/>
      <c r="BN99" s="584" t="s">
        <v>55</v>
      </c>
      <c r="BO99" s="585"/>
      <c r="BP99" s="586"/>
      <c r="BQ99" s="149"/>
      <c r="BR99" s="946" t="str">
        <f>IF($T$44="料率",IF($AT$99="","",IF($AT$99&gt;=$AT$89,"","※1")),"")</f>
        <v/>
      </c>
      <c r="BS99" s="952" t="str">
        <f>IF(BR99="※1","残価設定がないリース契約であることが確認できません。","")</f>
        <v/>
      </c>
      <c r="BT99" s="952"/>
      <c r="BU99" s="952"/>
      <c r="BV99" s="952"/>
      <c r="BW99" s="952"/>
      <c r="BX99" s="952"/>
      <c r="BY99" s="952"/>
      <c r="BZ99" s="952"/>
      <c r="CA99" s="952"/>
      <c r="CB99" s="952"/>
      <c r="CC99" s="952"/>
      <c r="CD99" s="952"/>
    </row>
    <row r="100" spans="2:82" ht="13.5" customHeight="1" x14ac:dyDescent="0.15">
      <c r="B100" s="547"/>
      <c r="C100" s="548"/>
      <c r="D100" s="549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S100" s="149"/>
      <c r="T100" s="877"/>
      <c r="U100" s="953"/>
      <c r="V100" s="953"/>
      <c r="W100" s="953"/>
      <c r="X100" s="953"/>
      <c r="Y100" s="953"/>
      <c r="Z100" s="953"/>
      <c r="AA100" s="953"/>
      <c r="AB100" s="953"/>
      <c r="AC100" s="953"/>
      <c r="AD100" s="953"/>
      <c r="AE100" s="953"/>
      <c r="AF100" s="953"/>
      <c r="AG100" s="953"/>
      <c r="AH100" s="953"/>
      <c r="AI100" s="953"/>
      <c r="AJ100" s="953"/>
      <c r="AK100" s="953"/>
      <c r="AL100" s="953"/>
      <c r="AM100" s="879"/>
      <c r="AN100" s="565"/>
      <c r="AO100" s="566"/>
      <c r="AP100" s="567"/>
      <c r="AQ100" s="149"/>
      <c r="AS100" s="149"/>
      <c r="AT100" s="877"/>
      <c r="AU100" s="953"/>
      <c r="AV100" s="953"/>
      <c r="AW100" s="953"/>
      <c r="AX100" s="953"/>
      <c r="AY100" s="953"/>
      <c r="AZ100" s="953"/>
      <c r="BA100" s="953"/>
      <c r="BB100" s="953"/>
      <c r="BC100" s="953"/>
      <c r="BD100" s="953"/>
      <c r="BE100" s="953"/>
      <c r="BF100" s="953"/>
      <c r="BG100" s="953"/>
      <c r="BH100" s="953"/>
      <c r="BI100" s="953"/>
      <c r="BJ100" s="953"/>
      <c r="BK100" s="953"/>
      <c r="BL100" s="953"/>
      <c r="BM100" s="879"/>
      <c r="BN100" s="565"/>
      <c r="BO100" s="566"/>
      <c r="BP100" s="567"/>
      <c r="BQ100" s="149"/>
      <c r="BR100" s="946"/>
      <c r="BS100" s="952"/>
      <c r="BT100" s="952"/>
      <c r="BU100" s="952"/>
      <c r="BV100" s="952"/>
      <c r="BW100" s="952"/>
      <c r="BX100" s="952"/>
      <c r="BY100" s="952"/>
      <c r="BZ100" s="952"/>
      <c r="CA100" s="952"/>
      <c r="CB100" s="952"/>
      <c r="CC100" s="952"/>
      <c r="CD100" s="952"/>
    </row>
    <row r="101" spans="2:82" ht="13.5" customHeight="1" x14ac:dyDescent="0.15">
      <c r="B101" s="550"/>
      <c r="C101" s="551"/>
      <c r="D101" s="552"/>
      <c r="E101" s="577"/>
      <c r="F101" s="577"/>
      <c r="G101" s="577"/>
      <c r="H101" s="577"/>
      <c r="I101" s="577"/>
      <c r="J101" s="577"/>
      <c r="K101" s="577"/>
      <c r="L101" s="577"/>
      <c r="M101" s="577"/>
      <c r="N101" s="577"/>
      <c r="O101" s="577"/>
      <c r="P101" s="577"/>
      <c r="Q101" s="577"/>
      <c r="S101" s="149"/>
      <c r="T101" s="889"/>
      <c r="U101" s="890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0"/>
      <c r="AH101" s="890"/>
      <c r="AI101" s="890"/>
      <c r="AJ101" s="890"/>
      <c r="AK101" s="890"/>
      <c r="AL101" s="890"/>
      <c r="AM101" s="891"/>
      <c r="AN101" s="565"/>
      <c r="AO101" s="566"/>
      <c r="AP101" s="567"/>
      <c r="AQ101" s="149"/>
      <c r="AS101" s="149"/>
      <c r="AT101" s="889"/>
      <c r="AU101" s="890"/>
      <c r="AV101" s="890"/>
      <c r="AW101" s="890"/>
      <c r="AX101" s="890"/>
      <c r="AY101" s="890"/>
      <c r="AZ101" s="890"/>
      <c r="BA101" s="890"/>
      <c r="BB101" s="890"/>
      <c r="BC101" s="890"/>
      <c r="BD101" s="890"/>
      <c r="BE101" s="890"/>
      <c r="BF101" s="890"/>
      <c r="BG101" s="890"/>
      <c r="BH101" s="890"/>
      <c r="BI101" s="890"/>
      <c r="BJ101" s="890"/>
      <c r="BK101" s="890"/>
      <c r="BL101" s="890"/>
      <c r="BM101" s="891"/>
      <c r="BN101" s="565"/>
      <c r="BO101" s="566"/>
      <c r="BP101" s="567"/>
      <c r="BQ101" s="149"/>
      <c r="BR101" s="946"/>
      <c r="BS101" s="952"/>
      <c r="BT101" s="952"/>
      <c r="BU101" s="952"/>
      <c r="BV101" s="952"/>
      <c r="BW101" s="952"/>
      <c r="BX101" s="952"/>
      <c r="BY101" s="952"/>
      <c r="BZ101" s="952"/>
      <c r="CA101" s="952"/>
      <c r="CB101" s="952"/>
      <c r="CC101" s="952"/>
      <c r="CD101" s="952"/>
    </row>
    <row r="102" spans="2:82" ht="13.5" customHeight="1" x14ac:dyDescent="0.15">
      <c r="B102" s="544" t="s">
        <v>82</v>
      </c>
      <c r="C102" s="545"/>
      <c r="D102" s="546"/>
      <c r="E102" s="505" t="s">
        <v>83</v>
      </c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S102" s="149"/>
      <c r="T102" s="874"/>
      <c r="U102" s="875"/>
      <c r="V102" s="875"/>
      <c r="W102" s="875"/>
      <c r="X102" s="875"/>
      <c r="Y102" s="875"/>
      <c r="Z102" s="875"/>
      <c r="AA102" s="875"/>
      <c r="AB102" s="875"/>
      <c r="AC102" s="875"/>
      <c r="AD102" s="875"/>
      <c r="AE102" s="875"/>
      <c r="AF102" s="875"/>
      <c r="AG102" s="875"/>
      <c r="AH102" s="875"/>
      <c r="AI102" s="875"/>
      <c r="AJ102" s="875"/>
      <c r="AK102" s="875"/>
      <c r="AL102" s="875"/>
      <c r="AM102" s="876"/>
      <c r="AN102" s="562" t="s">
        <v>55</v>
      </c>
      <c r="AO102" s="563"/>
      <c r="AP102" s="564"/>
      <c r="AQ102" s="149"/>
      <c r="AS102" s="149"/>
      <c r="AT102" s="883"/>
      <c r="AU102" s="884"/>
      <c r="AV102" s="884"/>
      <c r="AW102" s="884"/>
      <c r="AX102" s="884"/>
      <c r="AY102" s="884"/>
      <c r="AZ102" s="884"/>
      <c r="BA102" s="884"/>
      <c r="BB102" s="884"/>
      <c r="BC102" s="884"/>
      <c r="BD102" s="884"/>
      <c r="BE102" s="884"/>
      <c r="BF102" s="884"/>
      <c r="BG102" s="884"/>
      <c r="BH102" s="884"/>
      <c r="BI102" s="884"/>
      <c r="BJ102" s="884"/>
      <c r="BK102" s="884"/>
      <c r="BL102" s="884"/>
      <c r="BM102" s="885"/>
      <c r="BN102" s="562" t="s">
        <v>55</v>
      </c>
      <c r="BO102" s="563"/>
      <c r="BP102" s="564"/>
      <c r="BQ102" s="149"/>
    </row>
    <row r="103" spans="2:82" ht="13.5" customHeight="1" x14ac:dyDescent="0.15">
      <c r="B103" s="547"/>
      <c r="C103" s="548"/>
      <c r="D103" s="549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S103" s="149"/>
      <c r="T103" s="877"/>
      <c r="U103" s="953"/>
      <c r="V103" s="953"/>
      <c r="W103" s="953"/>
      <c r="X103" s="953"/>
      <c r="Y103" s="953"/>
      <c r="Z103" s="953"/>
      <c r="AA103" s="953"/>
      <c r="AB103" s="953"/>
      <c r="AC103" s="953"/>
      <c r="AD103" s="953"/>
      <c r="AE103" s="953"/>
      <c r="AF103" s="953"/>
      <c r="AG103" s="953"/>
      <c r="AH103" s="953"/>
      <c r="AI103" s="953"/>
      <c r="AJ103" s="953"/>
      <c r="AK103" s="953"/>
      <c r="AL103" s="953"/>
      <c r="AM103" s="879"/>
      <c r="AN103" s="565"/>
      <c r="AO103" s="566"/>
      <c r="AP103" s="567"/>
      <c r="AQ103" s="149"/>
      <c r="AS103" s="149"/>
      <c r="AT103" s="877"/>
      <c r="AU103" s="953"/>
      <c r="AV103" s="953"/>
      <c r="AW103" s="953"/>
      <c r="AX103" s="953"/>
      <c r="AY103" s="953"/>
      <c r="AZ103" s="953"/>
      <c r="BA103" s="953"/>
      <c r="BB103" s="953"/>
      <c r="BC103" s="953"/>
      <c r="BD103" s="953"/>
      <c r="BE103" s="953"/>
      <c r="BF103" s="953"/>
      <c r="BG103" s="953"/>
      <c r="BH103" s="953"/>
      <c r="BI103" s="953"/>
      <c r="BJ103" s="953"/>
      <c r="BK103" s="953"/>
      <c r="BL103" s="953"/>
      <c r="BM103" s="879"/>
      <c r="BN103" s="565"/>
      <c r="BO103" s="566"/>
      <c r="BP103" s="567"/>
      <c r="BQ103" s="149"/>
    </row>
    <row r="104" spans="2:82" ht="13.5" customHeight="1" x14ac:dyDescent="0.15">
      <c r="B104" s="550"/>
      <c r="C104" s="551"/>
      <c r="D104" s="552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S104" s="149"/>
      <c r="T104" s="880"/>
      <c r="U104" s="881"/>
      <c r="V104" s="881"/>
      <c r="W104" s="881"/>
      <c r="X104" s="881"/>
      <c r="Y104" s="881"/>
      <c r="Z104" s="881"/>
      <c r="AA104" s="881"/>
      <c r="AB104" s="881"/>
      <c r="AC104" s="881"/>
      <c r="AD104" s="881"/>
      <c r="AE104" s="881"/>
      <c r="AF104" s="881"/>
      <c r="AG104" s="881"/>
      <c r="AH104" s="881"/>
      <c r="AI104" s="881"/>
      <c r="AJ104" s="881"/>
      <c r="AK104" s="881"/>
      <c r="AL104" s="881"/>
      <c r="AM104" s="882"/>
      <c r="AN104" s="568"/>
      <c r="AO104" s="569"/>
      <c r="AP104" s="570"/>
      <c r="AQ104" s="149"/>
      <c r="AS104" s="149"/>
      <c r="AT104" s="880"/>
      <c r="AU104" s="881"/>
      <c r="AV104" s="881"/>
      <c r="AW104" s="881"/>
      <c r="AX104" s="881"/>
      <c r="AY104" s="881"/>
      <c r="AZ104" s="881"/>
      <c r="BA104" s="881"/>
      <c r="BB104" s="881"/>
      <c r="BC104" s="881"/>
      <c r="BD104" s="881"/>
      <c r="BE104" s="881"/>
      <c r="BF104" s="881"/>
      <c r="BG104" s="881"/>
      <c r="BH104" s="881"/>
      <c r="BI104" s="881"/>
      <c r="BJ104" s="881"/>
      <c r="BK104" s="881"/>
      <c r="BL104" s="881"/>
      <c r="BM104" s="882"/>
      <c r="BN104" s="568"/>
      <c r="BO104" s="569"/>
      <c r="BP104" s="570"/>
      <c r="BQ104" s="149"/>
    </row>
    <row r="105" spans="2:82" ht="13.5" customHeight="1" x14ac:dyDescent="0.15">
      <c r="B105" s="458" t="s">
        <v>84</v>
      </c>
      <c r="C105" s="459"/>
      <c r="D105" s="460"/>
      <c r="E105" s="524" t="s">
        <v>95</v>
      </c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S105" s="149"/>
      <c r="T105" s="526" t="str">
        <f>IF($T$44="料率",T99+T102,"")</f>
        <v/>
      </c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8"/>
      <c r="AN105" s="535" t="s">
        <v>55</v>
      </c>
      <c r="AO105" s="536"/>
      <c r="AP105" s="537"/>
      <c r="AQ105" s="149"/>
      <c r="AS105" s="149"/>
      <c r="AT105" s="526" t="str">
        <f>IF($T$44="料率",AT99+AT102,"")</f>
        <v/>
      </c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  <c r="BI105" s="527"/>
      <c r="BJ105" s="527"/>
      <c r="BK105" s="527"/>
      <c r="BL105" s="527"/>
      <c r="BM105" s="528"/>
      <c r="BN105" s="535" t="s">
        <v>55</v>
      </c>
      <c r="BO105" s="536"/>
      <c r="BP105" s="537"/>
      <c r="BQ105" s="149"/>
      <c r="BR105" s="946" t="str">
        <f>IF($T$44="料率",IF($AT$99="","",IF($T$105-$AT$105&gt;$AT$86,"","※2")),"")</f>
        <v/>
      </c>
      <c r="BS105" s="517" t="str">
        <f>IF(BR105="※2","補助金が有る場合の「リース料金支払額総合計」から、補助金相当分の減額がされていることが確認できません。","")</f>
        <v/>
      </c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</row>
    <row r="106" spans="2:82" ht="13.5" customHeight="1" x14ac:dyDescent="0.15">
      <c r="B106" s="461"/>
      <c r="C106" s="950"/>
      <c r="D106" s="463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S106" s="149"/>
      <c r="T106" s="529"/>
      <c r="U106" s="951"/>
      <c r="V106" s="951"/>
      <c r="W106" s="951"/>
      <c r="X106" s="951"/>
      <c r="Y106" s="951"/>
      <c r="Z106" s="951"/>
      <c r="AA106" s="951"/>
      <c r="AB106" s="951"/>
      <c r="AC106" s="951"/>
      <c r="AD106" s="951"/>
      <c r="AE106" s="951"/>
      <c r="AF106" s="951"/>
      <c r="AG106" s="951"/>
      <c r="AH106" s="951"/>
      <c r="AI106" s="951"/>
      <c r="AJ106" s="951"/>
      <c r="AK106" s="951"/>
      <c r="AL106" s="951"/>
      <c r="AM106" s="531"/>
      <c r="AN106" s="538"/>
      <c r="AO106" s="912"/>
      <c r="AP106" s="540"/>
      <c r="AQ106" s="149"/>
      <c r="AS106" s="149"/>
      <c r="AT106" s="529"/>
      <c r="AU106" s="951"/>
      <c r="AV106" s="951"/>
      <c r="AW106" s="951"/>
      <c r="AX106" s="951"/>
      <c r="AY106" s="951"/>
      <c r="AZ106" s="951"/>
      <c r="BA106" s="951"/>
      <c r="BB106" s="951"/>
      <c r="BC106" s="951"/>
      <c r="BD106" s="951"/>
      <c r="BE106" s="951"/>
      <c r="BF106" s="951"/>
      <c r="BG106" s="951"/>
      <c r="BH106" s="951"/>
      <c r="BI106" s="951"/>
      <c r="BJ106" s="951"/>
      <c r="BK106" s="951"/>
      <c r="BL106" s="951"/>
      <c r="BM106" s="531"/>
      <c r="BN106" s="538"/>
      <c r="BO106" s="912"/>
      <c r="BP106" s="540"/>
      <c r="BQ106" s="149"/>
      <c r="BR106" s="946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</row>
    <row r="107" spans="2:82" ht="13.5" customHeight="1" x14ac:dyDescent="0.15">
      <c r="B107" s="464"/>
      <c r="C107" s="465"/>
      <c r="D107" s="466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S107" s="149"/>
      <c r="T107" s="532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4"/>
      <c r="AN107" s="541"/>
      <c r="AO107" s="542"/>
      <c r="AP107" s="543"/>
      <c r="AQ107" s="149"/>
      <c r="AS107" s="149"/>
      <c r="AT107" s="532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41"/>
      <c r="BO107" s="542"/>
      <c r="BP107" s="543"/>
      <c r="BQ107" s="149"/>
      <c r="BR107" s="946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</row>
    <row r="108" spans="2:82" ht="13.5" customHeight="1" x14ac:dyDescent="0.15"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28"/>
    </row>
    <row r="109" spans="2:82" ht="34.5" customHeight="1" x14ac:dyDescent="0.15">
      <c r="B109" s="710" t="s">
        <v>121</v>
      </c>
      <c r="C109" s="711"/>
      <c r="D109" s="711"/>
      <c r="E109" s="711"/>
      <c r="F109" s="711"/>
      <c r="G109" s="711"/>
      <c r="H109" s="711"/>
      <c r="I109" s="711"/>
      <c r="J109" s="711"/>
      <c r="K109" s="711"/>
      <c r="L109" s="711"/>
      <c r="M109" s="711"/>
      <c r="N109" s="711"/>
      <c r="O109" s="711"/>
      <c r="P109" s="711"/>
      <c r="Q109" s="712"/>
      <c r="S109" s="149"/>
      <c r="T109" s="518" t="str">
        <f>IF(T44="料率",IF(T99="","",T99-T89),"")</f>
        <v/>
      </c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  <c r="AG109" s="519"/>
      <c r="AH109" s="519"/>
      <c r="AI109" s="519"/>
      <c r="AJ109" s="519"/>
      <c r="AK109" s="519"/>
      <c r="AL109" s="519"/>
      <c r="AM109" s="520"/>
      <c r="AN109" s="947" t="s">
        <v>55</v>
      </c>
      <c r="AO109" s="948"/>
      <c r="AP109" s="949"/>
      <c r="AQ109" s="149"/>
      <c r="AS109" s="151"/>
      <c r="AT109" s="518" t="str">
        <f>IF(T44="料率",IF(AT99="","",AT99-AT89),"")</f>
        <v/>
      </c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19"/>
      <c r="BM109" s="520"/>
      <c r="BN109" s="947" t="s">
        <v>55</v>
      </c>
      <c r="BO109" s="948"/>
      <c r="BP109" s="949"/>
      <c r="BQ109" s="149"/>
      <c r="BR109" s="128"/>
    </row>
    <row r="110" spans="2:82" ht="13.5" customHeight="1" x14ac:dyDescent="0.15"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28"/>
    </row>
    <row r="111" spans="2:82" ht="0.75" customHeight="1" x14ac:dyDescent="0.15">
      <c r="S111" s="149"/>
      <c r="T111" s="945"/>
      <c r="U111" s="945"/>
      <c r="V111" s="945"/>
      <c r="W111" s="945"/>
      <c r="X111" s="945"/>
      <c r="Y111" s="945"/>
      <c r="Z111" s="945"/>
      <c r="AA111" s="945"/>
      <c r="AB111" s="945"/>
      <c r="AC111" s="945"/>
      <c r="AD111" s="945"/>
      <c r="AE111" s="945"/>
      <c r="AF111" s="945"/>
      <c r="AG111" s="945"/>
      <c r="AH111" s="945"/>
      <c r="AI111" s="945"/>
      <c r="AJ111" s="945"/>
      <c r="AK111" s="945"/>
      <c r="AL111" s="945"/>
      <c r="AM111" s="945"/>
      <c r="AN111" s="149"/>
      <c r="AO111" s="149"/>
      <c r="AP111" s="149"/>
      <c r="AQ111" s="149"/>
      <c r="AS111" s="151"/>
      <c r="AT111" s="945"/>
      <c r="AU111" s="945"/>
      <c r="AV111" s="945"/>
      <c r="AW111" s="945"/>
      <c r="AX111" s="945"/>
      <c r="AY111" s="945"/>
      <c r="AZ111" s="945"/>
      <c r="BA111" s="945"/>
      <c r="BB111" s="945"/>
      <c r="BC111" s="945"/>
      <c r="BD111" s="945"/>
      <c r="BE111" s="945"/>
      <c r="BF111" s="945"/>
      <c r="BG111" s="945"/>
      <c r="BH111" s="945"/>
      <c r="BI111" s="945"/>
      <c r="BJ111" s="945"/>
      <c r="BK111" s="945"/>
      <c r="BL111" s="945"/>
      <c r="BM111" s="945"/>
      <c r="BN111" s="149"/>
      <c r="BO111" s="149"/>
      <c r="BP111" s="149"/>
      <c r="BQ111" s="149"/>
    </row>
    <row r="112" spans="2:82" ht="13.5" customHeight="1" x14ac:dyDescent="0.15"/>
    <row r="114" spans="34:68" ht="21" x14ac:dyDescent="0.15">
      <c r="AH114" s="24" t="s">
        <v>105</v>
      </c>
    </row>
    <row r="115" spans="34:68" x14ac:dyDescent="0.15">
      <c r="BL115" s="864"/>
      <c r="BM115" s="864"/>
      <c r="BN115" s="864"/>
      <c r="BO115" s="864"/>
      <c r="BP115" s="864"/>
    </row>
    <row r="116" spans="34:68" ht="13.5" customHeight="1" x14ac:dyDescent="0.15">
      <c r="BL116" s="864"/>
      <c r="BM116" s="864"/>
      <c r="BN116" s="864"/>
      <c r="BO116" s="864"/>
      <c r="BP116" s="864"/>
    </row>
    <row r="117" spans="34:68" ht="13.5" customHeight="1" x14ac:dyDescent="0.15">
      <c r="BL117" s="864"/>
      <c r="BM117" s="864"/>
      <c r="BN117" s="864"/>
      <c r="BO117" s="864"/>
      <c r="BP117" s="864"/>
    </row>
    <row r="118" spans="34:68" ht="13.5" customHeight="1" x14ac:dyDescent="0.15">
      <c r="AX118" s="865" t="str">
        <f>IF(【契約④】契約内容申告書!N107="","",【契約④】契約内容申告書!N107)</f>
        <v/>
      </c>
      <c r="AY118" s="866"/>
      <c r="AZ118" s="866"/>
      <c r="BA118" s="866"/>
      <c r="BB118" s="866"/>
      <c r="BC118" s="866"/>
      <c r="BD118" s="866"/>
      <c r="BE118" s="866"/>
      <c r="BF118" s="866"/>
      <c r="BG118" s="866"/>
      <c r="BH118" s="866"/>
      <c r="BI118" s="866"/>
      <c r="BJ118" s="867"/>
      <c r="BL118" s="864"/>
      <c r="BM118" s="864"/>
      <c r="BN118" s="864"/>
      <c r="BO118" s="864"/>
      <c r="BP118" s="864"/>
    </row>
    <row r="119" spans="34:68" ht="21" customHeight="1" x14ac:dyDescent="0.15">
      <c r="AQ119" s="20" t="s">
        <v>96</v>
      </c>
      <c r="AR119" s="85"/>
      <c r="AS119" s="85"/>
      <c r="AT119" s="85"/>
      <c r="AU119" s="85"/>
      <c r="AV119" s="85"/>
      <c r="AW119" s="20"/>
      <c r="AX119" s="868"/>
      <c r="AY119" s="869"/>
      <c r="AZ119" s="869"/>
      <c r="BA119" s="869"/>
      <c r="BB119" s="869"/>
      <c r="BC119" s="869"/>
      <c r="BD119" s="869"/>
      <c r="BE119" s="869"/>
      <c r="BF119" s="869"/>
      <c r="BG119" s="869"/>
      <c r="BH119" s="869"/>
      <c r="BI119" s="869"/>
      <c r="BJ119" s="870"/>
      <c r="BK119" s="40"/>
      <c r="BL119" s="864"/>
      <c r="BM119" s="864"/>
      <c r="BN119" s="864"/>
      <c r="BO119" s="864"/>
      <c r="BP119" s="864"/>
    </row>
    <row r="121" spans="34:68" ht="21.75" customHeight="1" x14ac:dyDescent="0.15"/>
  </sheetData>
  <sheetProtection algorithmName="SHA-512" hashValue="ZCCCLq7bjA+RYwD3NeJnTm48orhgMgVMaIR/C2G9LDEDH/oZRC/bfZKCqgue/maRwk0RVjftzle8tW7VTtAJNA==" saltValue="Cjgyr/RlcqvtA2Pu9KR9pA==" spinCount="100000" sheet="1" selectLockedCells="1"/>
  <protectedRanges>
    <protectedRange password="B6C9" sqref="BF2:BG2" name="範囲1"/>
  </protectedRanges>
  <mergeCells count="175">
    <mergeCell ref="B109:Q109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17:I18"/>
    <mergeCell ref="J17:AL18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S49:AQ50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T64:AM66"/>
    <mergeCell ref="AN64:AP66"/>
    <mergeCell ref="AT64:BM66"/>
    <mergeCell ref="BN64:BP66"/>
    <mergeCell ref="B67:D69"/>
    <mergeCell ref="E67:G69"/>
    <mergeCell ref="H67:Q69"/>
    <mergeCell ref="T67:AM69"/>
    <mergeCell ref="AN67:AP69"/>
    <mergeCell ref="BN86:BP88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N93:BP95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T111:AM111"/>
    <mergeCell ref="AT111:BM11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AT67:BM69"/>
    <mergeCell ref="BN67:BP69"/>
    <mergeCell ref="BR67:BR69"/>
    <mergeCell ref="AT25:AV27"/>
    <mergeCell ref="AW25:BF27"/>
    <mergeCell ref="BG25:BN27"/>
    <mergeCell ref="BO25:BQ27"/>
    <mergeCell ref="BR61:BR63"/>
    <mergeCell ref="BS61:CD63"/>
    <mergeCell ref="AS49:BQ50"/>
    <mergeCell ref="BR64:BR66"/>
    <mergeCell ref="BS64:CD66"/>
    <mergeCell ref="BS67:CB69"/>
    <mergeCell ref="BR58:BR60"/>
  </mergeCells>
  <phoneticPr fontId="32"/>
  <conditionalFormatting sqref="A45:BQ63 A70:BQ76">
    <cfRule type="expression" dxfId="29" priority="12">
      <formula>$T$44="料率"</formula>
    </cfRule>
  </conditionalFormatting>
  <conditionalFormatting sqref="B79:BQ91 B92:T92 BN92:BQ92 AN92:AT92 B110:BQ110 R109:S109 BQ109 B93:BQ98 B102:BQ108 B99:D101 R99:BQ101">
    <cfRule type="expression" dxfId="28" priority="11">
      <formula>$T$44="積算"</formula>
    </cfRule>
  </conditionalFormatting>
  <conditionalFormatting sqref="BN109">
    <cfRule type="expression" dxfId="27" priority="10">
      <formula>$T$44="積算"</formula>
    </cfRule>
  </conditionalFormatting>
  <conditionalFormatting sqref="AQ109:AS109 AN109">
    <cfRule type="expression" dxfId="26" priority="9">
      <formula>$T$44="積算"</formula>
    </cfRule>
  </conditionalFormatting>
  <conditionalFormatting sqref="T109:AM109">
    <cfRule type="expression" dxfId="25" priority="8">
      <formula>$T$44="積算"</formula>
    </cfRule>
  </conditionalFormatting>
  <conditionalFormatting sqref="AT109:BM109">
    <cfRule type="expression" dxfId="24" priority="7">
      <formula>$T$44="積算"</formula>
    </cfRule>
  </conditionalFormatting>
  <conditionalFormatting sqref="B109">
    <cfRule type="expression" dxfId="23" priority="6">
      <formula>$T$44="積算"</formula>
    </cfRule>
  </conditionalFormatting>
  <conditionalFormatting sqref="A64:A69 R64:T64 R65:S69 T67 AN64:AS69 BN64:BQ69">
    <cfRule type="expression" dxfId="22" priority="5">
      <formula>$T$44="料率"</formula>
    </cfRule>
  </conditionalFormatting>
  <conditionalFormatting sqref="A45:BQ76">
    <cfRule type="expression" dxfId="21" priority="4">
      <formula>$T$44="料率"</formula>
    </cfRule>
  </conditionalFormatting>
  <conditionalFormatting sqref="AT64 AT67">
    <cfRule type="expression" dxfId="20" priority="3">
      <formula>$T$44="料率"</formula>
    </cfRule>
  </conditionalFormatting>
  <conditionalFormatting sqref="AW25">
    <cfRule type="expression" dxfId="19" priority="2">
      <formula>$T$44="料率"</formula>
    </cfRule>
  </conditionalFormatting>
  <conditionalFormatting sqref="E99:Q101">
    <cfRule type="expression" dxfId="18" priority="1">
      <formula>$T$44="積算"</formula>
    </cfRule>
  </conditionalFormatting>
  <dataValidations count="6">
    <dataValidation type="custom" showInputMessage="1" showErrorMessage="1" errorTitle="計算方法" error="計算方法で「料率」が選択されていません。" sqref="AO86:AP108 AQ86:BM109 BN109 T86:AN109" xr:uid="{E5987B56-2739-4DDD-B29C-079FBB3B8EBF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95030468-B702-4B11-B351-1A24A4B852E0}">
      <formula1>T74="料率"</formula1>
    </dataValidation>
    <dataValidation type="custom" showInputMessage="1" showErrorMessage="1" errorTitle="計算方法" error="計算方法で「積算」が選択されていません。" sqref="T52:BM63 T70:BM75 T64 T67 AN64:AS69 AT64 AT67" xr:uid="{E121E945-BA20-4F8E-95B4-D762CAD15E04}">
      <formula1>$T$44="積算"</formula1>
    </dataValidation>
    <dataValidation type="custom" allowBlank="1" showInputMessage="1" showErrorMessage="1" sqref="AP44" xr:uid="{EED68CB3-41A7-44AE-8B8D-B6F9FF9B6FEE}">
      <formula1>"if(R43=""料率"","""")"</formula1>
    </dataValidation>
    <dataValidation type="list" showInputMessage="1" showErrorMessage="1" sqref="T44" xr:uid="{3328DFBB-89FA-4D3B-A310-CA4BEC5483ED}">
      <formula1>"積算,料率,"</formula1>
    </dataValidation>
    <dataValidation type="whole" allowBlank="1" showInputMessage="1" showErrorMessage="1" sqref="T28:AM33 T37:AM42" xr:uid="{7F6CEE69-FE7C-4F54-984C-C0F944F862B6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20" max="6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229A-A127-4992-8A16-7965202AFDB7}">
  <sheetPr>
    <tabColor theme="8" tint="0.39997558519241921"/>
  </sheetPr>
  <dimension ref="A1:DB107"/>
  <sheetViews>
    <sheetView showGridLines="0" view="pageBreakPreview" zoomScale="50" zoomScaleNormal="55" zoomScaleSheetLayoutView="50" workbookViewId="0">
      <selection activeCell="B28" sqref="B28:E30"/>
    </sheetView>
  </sheetViews>
  <sheetFormatPr defaultColWidth="9" defaultRowHeight="13.5" x14ac:dyDescent="0.15"/>
  <cols>
    <col min="1" max="69" width="2.625" style="30" customWidth="1"/>
    <col min="70" max="70" width="7.125" style="30" bestFit="1" customWidth="1"/>
    <col min="71" max="71" width="2.5" style="30" customWidth="1"/>
    <col min="72" max="76" width="9" style="30"/>
    <col min="77" max="77" width="9" style="30" customWidth="1"/>
    <col min="78" max="16384" width="9" style="30"/>
  </cols>
  <sheetData>
    <row r="1" spans="1:75" x14ac:dyDescent="0.15">
      <c r="BP1" s="112"/>
      <c r="BT1" s="40"/>
      <c r="BU1" s="40"/>
      <c r="BV1" s="932"/>
      <c r="BW1" s="932"/>
    </row>
    <row r="2" spans="1:75" s="24" customFormat="1" ht="21" x14ac:dyDescent="0.15"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5" t="s">
        <v>114</v>
      </c>
      <c r="BC2" s="116"/>
      <c r="BD2" s="933">
        <f>IF(【契約①】契約内容申告書!BD2="","",【契約①】契約内容申告書!BD2)</f>
        <v>2022</v>
      </c>
      <c r="BE2" s="933"/>
      <c r="BF2" s="933"/>
      <c r="BG2" s="933"/>
      <c r="BH2" s="795" t="s">
        <v>1</v>
      </c>
      <c r="BI2" s="795"/>
      <c r="BJ2" s="804" t="str">
        <f>IF(【契約①】契約内容申告書!$BJ$2="","",【契約①】契約内容申告書!$BJ$2)</f>
        <v/>
      </c>
      <c r="BK2" s="804"/>
      <c r="BL2" s="795" t="s">
        <v>3</v>
      </c>
      <c r="BM2" s="795"/>
      <c r="BN2" s="804" t="str">
        <f>IF(【契約①】契約内容申告書!$BN$2="","",【契約①】契約内容申告書!$BN$2)</f>
        <v/>
      </c>
      <c r="BO2" s="804"/>
      <c r="BP2" s="114" t="s">
        <v>4</v>
      </c>
      <c r="BR2" s="114"/>
    </row>
    <row r="3" spans="1:75" s="24" customFormat="1" ht="21" x14ac:dyDescent="0.15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IF(【契約①】契約内容申告書!BJ3="","",【契約①】契約内容申告書!BJ3)</f>
        <v/>
      </c>
      <c r="BK3" s="916"/>
      <c r="BL3" s="916"/>
      <c r="BM3" s="916"/>
      <c r="BN3" s="916"/>
      <c r="BO3" s="916"/>
      <c r="BP3" s="916"/>
      <c r="BQ3" s="916"/>
      <c r="BR3" s="114"/>
    </row>
    <row r="4" spans="1:75" s="24" customFormat="1" ht="21" x14ac:dyDescent="0.15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H4" s="115"/>
      <c r="BI4" s="23"/>
      <c r="BJ4" s="23"/>
      <c r="BK4" s="24" t="s">
        <v>6</v>
      </c>
      <c r="BL4" s="804">
        <v>5</v>
      </c>
      <c r="BM4" s="804"/>
      <c r="BN4" s="108" t="s">
        <v>7</v>
      </c>
      <c r="BO4" s="804" t="str">
        <f>IF(J15="","",J15)</f>
        <v>　</v>
      </c>
      <c r="BP4" s="804"/>
      <c r="BQ4" s="24" t="s">
        <v>8</v>
      </c>
      <c r="BR4" s="114"/>
    </row>
    <row r="5" spans="1:75" s="45" customFormat="1" ht="66.75" customHeight="1" x14ac:dyDescent="0.15">
      <c r="B5" s="805" t="s">
        <v>0</v>
      </c>
      <c r="C5" s="805"/>
      <c r="D5" s="805"/>
      <c r="E5" s="805"/>
      <c r="F5" s="805"/>
      <c r="G5" s="805"/>
      <c r="H5" s="805"/>
      <c r="I5" s="805"/>
      <c r="J5" s="805"/>
      <c r="K5" s="805"/>
      <c r="L5" s="805"/>
      <c r="M5" s="805"/>
      <c r="N5" s="805"/>
      <c r="O5" s="805"/>
      <c r="P5" s="805"/>
      <c r="Q5" s="805"/>
      <c r="R5" s="805"/>
      <c r="S5" s="805"/>
      <c r="T5" s="805"/>
      <c r="U5" s="805"/>
      <c r="V5" s="805"/>
      <c r="W5" s="805"/>
      <c r="X5" s="805"/>
      <c r="Y5" s="805"/>
      <c r="Z5" s="805"/>
      <c r="AA5" s="805"/>
      <c r="AB5" s="805"/>
      <c r="AC5" s="805"/>
      <c r="AD5" s="805"/>
      <c r="AE5" s="805"/>
      <c r="AF5" s="805"/>
      <c r="AG5" s="805"/>
      <c r="AH5" s="805"/>
      <c r="AI5" s="805"/>
      <c r="AJ5" s="805"/>
      <c r="AK5" s="805"/>
      <c r="AL5" s="805"/>
      <c r="AM5" s="805"/>
      <c r="AN5" s="805"/>
      <c r="AO5" s="805"/>
      <c r="AP5" s="805"/>
      <c r="AQ5" s="805"/>
      <c r="AR5" s="805"/>
      <c r="AS5" s="805"/>
      <c r="AT5" s="805"/>
      <c r="AU5" s="805"/>
      <c r="AV5" s="805"/>
      <c r="AW5" s="805"/>
      <c r="AX5" s="805"/>
      <c r="AY5" s="805"/>
      <c r="AZ5" s="805"/>
      <c r="BA5" s="805"/>
      <c r="BB5" s="805"/>
      <c r="BC5" s="805"/>
      <c r="BD5" s="805"/>
      <c r="BE5" s="805"/>
      <c r="BF5" s="805"/>
      <c r="BG5" s="805"/>
      <c r="BH5" s="805"/>
      <c r="BI5" s="805"/>
      <c r="BJ5" s="805"/>
      <c r="BK5" s="805"/>
      <c r="BL5" s="805"/>
      <c r="BM5" s="805"/>
      <c r="BN5" s="805"/>
      <c r="BO5" s="805"/>
      <c r="BP5" s="805"/>
      <c r="BQ5" s="805"/>
      <c r="BR5" s="805"/>
    </row>
    <row r="7" spans="1:75" s="52" customFormat="1" ht="24" x14ac:dyDescent="0.15">
      <c r="B7" s="806" t="s">
        <v>103</v>
      </c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1:75" s="55" customFormat="1" ht="17.25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1:75" s="55" customFormat="1" ht="17.25" x14ac:dyDescent="0.15">
      <c r="A9" s="30"/>
      <c r="B9" s="324" t="s">
        <v>9</v>
      </c>
      <c r="C9" s="324"/>
      <c r="D9" s="324"/>
      <c r="E9" s="324"/>
      <c r="F9" s="324"/>
      <c r="G9" s="324"/>
      <c r="H9" s="324"/>
      <c r="I9" s="324"/>
      <c r="J9" s="934" t="str">
        <f>IF(【契約①】契約内容申告書!$J$9="","",【契約①】契約内容申告書!$J$9)</f>
        <v>　</v>
      </c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5"/>
      <c r="V9" s="935"/>
      <c r="W9" s="935"/>
      <c r="X9" s="935"/>
      <c r="Y9" s="935"/>
      <c r="Z9" s="935"/>
      <c r="AA9" s="935"/>
      <c r="AB9" s="935"/>
      <c r="AC9" s="935"/>
      <c r="AD9" s="935"/>
      <c r="AE9" s="935"/>
      <c r="AF9" s="935"/>
      <c r="AG9" s="935"/>
      <c r="AH9" s="935"/>
      <c r="AI9" s="936"/>
    </row>
    <row r="10" spans="1:75" s="55" customFormat="1" ht="17.25" x14ac:dyDescent="0.15">
      <c r="B10" s="324"/>
      <c r="C10" s="324"/>
      <c r="D10" s="324"/>
      <c r="E10" s="324"/>
      <c r="F10" s="324"/>
      <c r="G10" s="324"/>
      <c r="H10" s="324"/>
      <c r="I10" s="324"/>
      <c r="J10" s="937"/>
      <c r="K10" s="938"/>
      <c r="L10" s="938"/>
      <c r="M10" s="938"/>
      <c r="N10" s="938"/>
      <c r="O10" s="938"/>
      <c r="P10" s="938"/>
      <c r="Q10" s="938"/>
      <c r="R10" s="938"/>
      <c r="S10" s="938"/>
      <c r="T10" s="938"/>
      <c r="U10" s="938"/>
      <c r="V10" s="938"/>
      <c r="W10" s="938"/>
      <c r="X10" s="938"/>
      <c r="Y10" s="938"/>
      <c r="Z10" s="938"/>
      <c r="AA10" s="938"/>
      <c r="AB10" s="938"/>
      <c r="AC10" s="938"/>
      <c r="AD10" s="938"/>
      <c r="AE10" s="938"/>
      <c r="AF10" s="938"/>
      <c r="AG10" s="938"/>
      <c r="AH10" s="938"/>
      <c r="AI10" s="939"/>
    </row>
    <row r="11" spans="1:75" ht="17.25" x14ac:dyDescent="0.15">
      <c r="B11" s="324" t="s">
        <v>11</v>
      </c>
      <c r="C11" s="324"/>
      <c r="D11" s="324"/>
      <c r="E11" s="324"/>
      <c r="F11" s="324"/>
      <c r="G11" s="324"/>
      <c r="H11" s="324"/>
      <c r="I11" s="324"/>
      <c r="J11" s="934" t="str">
        <f>IF(【契約①】契約内容申告書!$J$11="","",【契約①】契約内容申告書!$J$11)</f>
        <v>　</v>
      </c>
      <c r="K11" s="935"/>
      <c r="L11" s="935"/>
      <c r="M11" s="935"/>
      <c r="N11" s="935"/>
      <c r="O11" s="935"/>
      <c r="P11" s="935"/>
      <c r="Q11" s="935"/>
      <c r="R11" s="935"/>
      <c r="S11" s="935"/>
      <c r="T11" s="935"/>
      <c r="U11" s="935"/>
      <c r="V11" s="935"/>
      <c r="W11" s="935"/>
      <c r="X11" s="935"/>
      <c r="Y11" s="935"/>
      <c r="Z11" s="935"/>
      <c r="AA11" s="935"/>
      <c r="AB11" s="935"/>
      <c r="AC11" s="935"/>
      <c r="AD11" s="935"/>
      <c r="AE11" s="935"/>
      <c r="AF11" s="935"/>
      <c r="AG11" s="935"/>
      <c r="AH11" s="935"/>
      <c r="AI11" s="936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118"/>
    </row>
    <row r="12" spans="1:75" ht="17.25" x14ac:dyDescent="0.15">
      <c r="B12" s="324"/>
      <c r="C12" s="324"/>
      <c r="D12" s="324"/>
      <c r="E12" s="324"/>
      <c r="F12" s="324"/>
      <c r="G12" s="324"/>
      <c r="H12" s="324"/>
      <c r="I12" s="324"/>
      <c r="J12" s="937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118"/>
    </row>
    <row r="13" spans="1:75" ht="17.25" x14ac:dyDescent="0.15">
      <c r="B13" s="324" t="s">
        <v>13</v>
      </c>
      <c r="C13" s="324"/>
      <c r="D13" s="324"/>
      <c r="E13" s="324"/>
      <c r="F13" s="324"/>
      <c r="G13" s="324"/>
      <c r="H13" s="324"/>
      <c r="I13" s="324"/>
      <c r="J13" s="934" t="str">
        <f>IF(【契約①】契約内容申告書!$J$13="","",【契約①】契約内容申告書!$J$13)</f>
        <v>　</v>
      </c>
      <c r="K13" s="935"/>
      <c r="L13" s="935"/>
      <c r="M13" s="935"/>
      <c r="N13" s="935"/>
      <c r="O13" s="935"/>
      <c r="P13" s="935"/>
      <c r="Q13" s="935"/>
      <c r="R13" s="935"/>
      <c r="S13" s="935"/>
      <c r="T13" s="935"/>
      <c r="U13" s="935"/>
      <c r="V13" s="935"/>
      <c r="W13" s="935"/>
      <c r="X13" s="935"/>
      <c r="Y13" s="935"/>
      <c r="Z13" s="935"/>
      <c r="AA13" s="935"/>
      <c r="AB13" s="935"/>
      <c r="AC13" s="935"/>
      <c r="AD13" s="935"/>
      <c r="AE13" s="935"/>
      <c r="AF13" s="935"/>
      <c r="AG13" s="935"/>
      <c r="AH13" s="935"/>
      <c r="AI13" s="936"/>
      <c r="AJ13" s="55"/>
      <c r="AK13" s="55"/>
      <c r="AL13" s="55"/>
      <c r="AM13" s="55"/>
      <c r="AN13" s="55"/>
      <c r="AO13" s="55"/>
      <c r="AP13" s="55"/>
    </row>
    <row r="14" spans="1:75" ht="17.25" x14ac:dyDescent="0.15">
      <c r="B14" s="324"/>
      <c r="C14" s="324"/>
      <c r="D14" s="324"/>
      <c r="E14" s="324"/>
      <c r="F14" s="324"/>
      <c r="G14" s="324"/>
      <c r="H14" s="324"/>
      <c r="I14" s="324"/>
      <c r="J14" s="937"/>
      <c r="K14" s="938"/>
      <c r="L14" s="938"/>
      <c r="M14" s="938"/>
      <c r="N14" s="938"/>
      <c r="O14" s="938"/>
      <c r="P14" s="938"/>
      <c r="Q14" s="938"/>
      <c r="R14" s="938"/>
      <c r="S14" s="938"/>
      <c r="T14" s="938"/>
      <c r="U14" s="938"/>
      <c r="V14" s="938"/>
      <c r="W14" s="938"/>
      <c r="X14" s="938"/>
      <c r="Y14" s="938"/>
      <c r="Z14" s="938"/>
      <c r="AA14" s="938"/>
      <c r="AB14" s="938"/>
      <c r="AC14" s="938"/>
      <c r="AD14" s="938"/>
      <c r="AE14" s="938"/>
      <c r="AF14" s="938"/>
      <c r="AG14" s="938"/>
      <c r="AH14" s="938"/>
      <c r="AI14" s="939"/>
      <c r="AJ14" s="55"/>
      <c r="AK14" s="55"/>
      <c r="AL14" s="55"/>
      <c r="AM14" s="55"/>
      <c r="AN14" s="55"/>
      <c r="AO14" s="55"/>
      <c r="AP14" s="55"/>
    </row>
    <row r="15" spans="1:75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34" t="str">
        <f>IF(【契約①】契約内容申告書!$J$15="","",【契約①】契約内容申告書!$J$15)</f>
        <v>　</v>
      </c>
      <c r="K15" s="935"/>
      <c r="L15" s="935"/>
      <c r="M15" s="935"/>
      <c r="N15" s="935"/>
      <c r="O15" s="935"/>
      <c r="P15" s="935"/>
      <c r="Q15" s="935"/>
      <c r="R15" s="935"/>
      <c r="S15" s="935"/>
      <c r="T15" s="935"/>
      <c r="U15" s="935"/>
      <c r="V15" s="935"/>
      <c r="W15" s="935"/>
      <c r="X15" s="935"/>
      <c r="Y15" s="935"/>
      <c r="Z15" s="935"/>
      <c r="AA15" s="935"/>
      <c r="AB15" s="935"/>
      <c r="AC15" s="935"/>
      <c r="AD15" s="935"/>
      <c r="AE15" s="935"/>
      <c r="AF15" s="935"/>
      <c r="AG15" s="935"/>
      <c r="AH15" s="935"/>
      <c r="AI15" s="936"/>
      <c r="AM15" s="30"/>
      <c r="AN15" s="30"/>
      <c r="AO15" s="30"/>
      <c r="AP15" s="30"/>
    </row>
    <row r="16" spans="1:75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37"/>
      <c r="K16" s="938"/>
      <c r="L16" s="938"/>
      <c r="M16" s="938"/>
      <c r="N16" s="938"/>
      <c r="O16" s="938"/>
      <c r="P16" s="938"/>
      <c r="Q16" s="938"/>
      <c r="R16" s="938"/>
      <c r="S16" s="938"/>
      <c r="T16" s="938"/>
      <c r="U16" s="938"/>
      <c r="V16" s="938"/>
      <c r="W16" s="938"/>
      <c r="X16" s="938"/>
      <c r="Y16" s="938"/>
      <c r="Z16" s="938"/>
      <c r="AA16" s="938"/>
      <c r="AB16" s="938"/>
      <c r="AC16" s="938"/>
      <c r="AD16" s="938"/>
      <c r="AE16" s="938"/>
      <c r="AF16" s="938"/>
      <c r="AG16" s="938"/>
      <c r="AH16" s="938"/>
      <c r="AI16" s="939"/>
      <c r="AM16" s="30"/>
      <c r="AN16" s="30"/>
      <c r="AO16" s="30"/>
      <c r="AP16" s="30"/>
      <c r="BR16" s="30"/>
    </row>
    <row r="17" spans="1:106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820">
        <v>5</v>
      </c>
      <c r="K17" s="821"/>
      <c r="L17" s="821"/>
      <c r="M17" s="821"/>
      <c r="N17" s="821"/>
      <c r="O17" s="821"/>
      <c r="P17" s="821"/>
      <c r="Q17" s="821"/>
      <c r="R17" s="821"/>
      <c r="S17" s="821"/>
      <c r="T17" s="821"/>
      <c r="U17" s="821"/>
      <c r="V17" s="821"/>
      <c r="W17" s="821"/>
      <c r="X17" s="821"/>
      <c r="Y17" s="821"/>
      <c r="Z17" s="821"/>
      <c r="AA17" s="821"/>
      <c r="AB17" s="821"/>
      <c r="AC17" s="821"/>
      <c r="AD17" s="821"/>
      <c r="AE17" s="821"/>
      <c r="AF17" s="821"/>
      <c r="AG17" s="821"/>
      <c r="AH17" s="821"/>
      <c r="AI17" s="822"/>
      <c r="AJ17" s="55"/>
      <c r="AK17" s="55"/>
      <c r="AL17" s="55"/>
      <c r="AM17" s="55"/>
      <c r="AN17" s="55"/>
      <c r="AO17" s="55"/>
      <c r="AP17" s="55"/>
    </row>
    <row r="18" spans="1:106" ht="18.399999999999999" customHeight="1" x14ac:dyDescent="0.15">
      <c r="B18" s="245"/>
      <c r="C18" s="246"/>
      <c r="D18" s="246"/>
      <c r="E18" s="246"/>
      <c r="F18" s="246"/>
      <c r="G18" s="246"/>
      <c r="H18" s="246"/>
      <c r="I18" s="247"/>
      <c r="J18" s="823"/>
      <c r="K18" s="824"/>
      <c r="L18" s="824"/>
      <c r="M18" s="824"/>
      <c r="N18" s="824"/>
      <c r="O18" s="824"/>
      <c r="P18" s="824"/>
      <c r="Q18" s="824"/>
      <c r="R18" s="824"/>
      <c r="S18" s="824"/>
      <c r="T18" s="824"/>
      <c r="U18" s="824"/>
      <c r="V18" s="824"/>
      <c r="W18" s="824"/>
      <c r="X18" s="824"/>
      <c r="Y18" s="824"/>
      <c r="Z18" s="824"/>
      <c r="AA18" s="824"/>
      <c r="AB18" s="824"/>
      <c r="AC18" s="824"/>
      <c r="AD18" s="824"/>
      <c r="AE18" s="824"/>
      <c r="AF18" s="824"/>
      <c r="AG18" s="824"/>
      <c r="AH18" s="824"/>
      <c r="AI18" s="825"/>
      <c r="AJ18" s="55"/>
      <c r="AK18" s="55"/>
      <c r="AL18" s="55"/>
      <c r="AM18" s="55"/>
      <c r="AN18" s="55"/>
      <c r="AO18" s="55"/>
      <c r="AP18" s="55"/>
      <c r="BS18" s="940" t="str">
        <f>IF(P31&lt;W28,"※1 リース契約期間が最長処分制限期間より短い年数となっています。入力内容に誤りがないか確認願います。","")</f>
        <v/>
      </c>
      <c r="BT18" s="940"/>
      <c r="BU18" s="940"/>
      <c r="BV18" s="940"/>
      <c r="BW18" s="940"/>
      <c r="BX18" s="940"/>
      <c r="BY18" s="940"/>
      <c r="BZ18" s="940"/>
      <c r="CA18" s="940"/>
      <c r="CB18" s="940"/>
      <c r="CC18" s="940"/>
      <c r="CD18" s="940"/>
      <c r="CE18" s="940"/>
      <c r="CF18" s="940"/>
      <c r="CG18" s="517"/>
      <c r="CH18" s="517"/>
      <c r="CI18" s="517"/>
      <c r="CJ18" s="517"/>
      <c r="CK18" s="517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</row>
    <row r="19" spans="1:106" s="18" customFormat="1" ht="18.399999999999999" customHeight="1" x14ac:dyDescent="0.1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119"/>
      <c r="AN19" s="119"/>
      <c r="AO19" s="119"/>
      <c r="AP19" s="119"/>
      <c r="BS19" s="940"/>
      <c r="BT19" s="940"/>
      <c r="BU19" s="940"/>
      <c r="BV19" s="940"/>
      <c r="BW19" s="940"/>
      <c r="BX19" s="940"/>
      <c r="BY19" s="940"/>
      <c r="BZ19" s="940"/>
      <c r="CA19" s="940"/>
      <c r="CB19" s="940"/>
      <c r="CC19" s="940"/>
      <c r="CD19" s="940"/>
      <c r="CE19" s="940"/>
      <c r="CF19" s="940"/>
      <c r="CG19" s="517"/>
      <c r="CH19" s="517"/>
      <c r="CI19" s="517"/>
      <c r="CJ19" s="517"/>
      <c r="CK19" s="517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</row>
    <row r="20" spans="1:106" ht="13.5" customHeight="1" x14ac:dyDescent="0.15"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S20" s="940"/>
      <c r="BT20" s="940"/>
      <c r="BU20" s="940"/>
      <c r="BV20" s="940"/>
      <c r="BW20" s="940"/>
      <c r="BX20" s="940"/>
      <c r="BY20" s="940"/>
      <c r="BZ20" s="940"/>
      <c r="CA20" s="940"/>
      <c r="CB20" s="940"/>
      <c r="CC20" s="940"/>
      <c r="CD20" s="940"/>
      <c r="CE20" s="940"/>
      <c r="CF20" s="940"/>
      <c r="CG20" s="517"/>
      <c r="CH20" s="517"/>
      <c r="CI20" s="517"/>
      <c r="CJ20" s="517"/>
      <c r="CK20" s="517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</row>
    <row r="21" spans="1:106" ht="11.25" customHeight="1" x14ac:dyDescent="0.15">
      <c r="B21" s="239" t="s">
        <v>17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  <c r="BS21" s="940"/>
      <c r="BT21" s="940"/>
      <c r="BU21" s="940"/>
      <c r="BV21" s="940"/>
      <c r="BW21" s="940"/>
      <c r="BX21" s="940"/>
      <c r="BY21" s="940"/>
      <c r="BZ21" s="940"/>
      <c r="CA21" s="940"/>
      <c r="CB21" s="940"/>
      <c r="CC21" s="940"/>
      <c r="CD21" s="940"/>
      <c r="CE21" s="940"/>
      <c r="CF21" s="94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</row>
    <row r="22" spans="1:106" ht="11.25" customHeight="1" x14ac:dyDescent="0.15">
      <c r="B22" s="242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4"/>
      <c r="BS22" s="941" t="str">
        <f>IF(AND(I28&gt;0,OR(AH28="",AH31="")),"※2 再リース契約を行う旨の記載がある場合は、その内容が確認できる証憑書類名と記載箇所を申告してください。","")</f>
        <v/>
      </c>
      <c r="BT22" s="941"/>
      <c r="BU22" s="941"/>
      <c r="BV22" s="941"/>
      <c r="BW22" s="941"/>
      <c r="BX22" s="941"/>
      <c r="BY22" s="941"/>
      <c r="BZ22" s="941"/>
      <c r="CA22" s="941"/>
      <c r="CB22" s="941"/>
      <c r="CC22" s="941"/>
      <c r="CD22" s="941"/>
      <c r="CE22" s="941"/>
      <c r="CF22" s="941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</row>
    <row r="23" spans="1:106" ht="11.2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  <c r="BS23" s="941"/>
      <c r="BT23" s="941"/>
      <c r="BU23" s="941"/>
      <c r="BV23" s="941"/>
      <c r="BW23" s="941"/>
      <c r="BX23" s="941"/>
      <c r="BY23" s="941"/>
      <c r="BZ23" s="941"/>
      <c r="CA23" s="941"/>
      <c r="CB23" s="941"/>
      <c r="CC23" s="941"/>
      <c r="CD23" s="941"/>
      <c r="CE23" s="941"/>
      <c r="CF23" s="941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</row>
    <row r="24" spans="1:106" ht="15" customHeight="1" x14ac:dyDescent="0.15">
      <c r="A24" s="18"/>
      <c r="B24" s="329" t="s">
        <v>97</v>
      </c>
      <c r="C24" s="329"/>
      <c r="D24" s="329"/>
      <c r="E24" s="329"/>
      <c r="F24" s="329"/>
      <c r="G24" s="329"/>
      <c r="H24" s="329"/>
      <c r="I24" s="331" t="s">
        <v>98</v>
      </c>
      <c r="J24" s="331"/>
      <c r="K24" s="331"/>
      <c r="L24" s="331"/>
      <c r="M24" s="331"/>
      <c r="N24" s="331"/>
      <c r="O24" s="331"/>
      <c r="P24" s="331" t="s">
        <v>20</v>
      </c>
      <c r="Q24" s="331"/>
      <c r="R24" s="331"/>
      <c r="S24" s="331"/>
      <c r="T24" s="331"/>
      <c r="U24" s="331"/>
      <c r="V24" s="331"/>
      <c r="W24" s="333" t="s">
        <v>99</v>
      </c>
      <c r="X24" s="334"/>
      <c r="Y24" s="334"/>
      <c r="Z24" s="334"/>
      <c r="AA24" s="334"/>
      <c r="AB24" s="334"/>
      <c r="AC24" s="335"/>
      <c r="AD24" s="342" t="s">
        <v>21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4"/>
      <c r="AU24" s="333" t="s">
        <v>120</v>
      </c>
      <c r="AV24" s="334"/>
      <c r="AW24" s="334"/>
      <c r="AX24" s="334"/>
      <c r="AY24" s="334"/>
      <c r="AZ24" s="798"/>
      <c r="BA24" s="798"/>
      <c r="BB24" s="799"/>
      <c r="BC24" s="333" t="s">
        <v>22</v>
      </c>
      <c r="BD24" s="334"/>
      <c r="BE24" s="334"/>
      <c r="BF24" s="334"/>
      <c r="BG24" s="334"/>
      <c r="BH24" s="798"/>
      <c r="BI24" s="798"/>
      <c r="BJ24" s="799"/>
      <c r="BK24" s="333" t="s">
        <v>23</v>
      </c>
      <c r="BL24" s="334"/>
      <c r="BM24" s="334"/>
      <c r="BN24" s="334"/>
      <c r="BO24" s="334"/>
      <c r="BP24" s="798"/>
      <c r="BQ24" s="799"/>
      <c r="BS24" s="941"/>
      <c r="BT24" s="941"/>
      <c r="BU24" s="941"/>
      <c r="BV24" s="941"/>
      <c r="BW24" s="941"/>
      <c r="BX24" s="941"/>
      <c r="BY24" s="941"/>
      <c r="BZ24" s="941"/>
      <c r="CA24" s="941"/>
      <c r="CB24" s="941"/>
      <c r="CC24" s="941"/>
      <c r="CD24" s="941"/>
      <c r="CE24" s="941"/>
      <c r="CF24" s="941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</row>
    <row r="25" spans="1:106" ht="15" customHeight="1" x14ac:dyDescent="0.15">
      <c r="B25" s="329"/>
      <c r="C25" s="329"/>
      <c r="D25" s="329"/>
      <c r="E25" s="329"/>
      <c r="F25" s="329"/>
      <c r="G25" s="329"/>
      <c r="H25" s="329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6"/>
      <c r="X25" s="337"/>
      <c r="Y25" s="337"/>
      <c r="Z25" s="337"/>
      <c r="AA25" s="337"/>
      <c r="AB25" s="337"/>
      <c r="AC25" s="338"/>
      <c r="AD25" s="345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7"/>
      <c r="AU25" s="336"/>
      <c r="AV25" s="337"/>
      <c r="AW25" s="337"/>
      <c r="AX25" s="337"/>
      <c r="AY25" s="337"/>
      <c r="AZ25" s="800"/>
      <c r="BA25" s="800"/>
      <c r="BB25" s="801"/>
      <c r="BC25" s="336"/>
      <c r="BD25" s="337"/>
      <c r="BE25" s="337"/>
      <c r="BF25" s="337"/>
      <c r="BG25" s="337"/>
      <c r="BH25" s="800"/>
      <c r="BI25" s="800"/>
      <c r="BJ25" s="801"/>
      <c r="BK25" s="336"/>
      <c r="BL25" s="337"/>
      <c r="BM25" s="337"/>
      <c r="BN25" s="337"/>
      <c r="BO25" s="337"/>
      <c r="BP25" s="800"/>
      <c r="BQ25" s="801"/>
      <c r="BR25" s="12"/>
      <c r="BS25" s="941"/>
      <c r="BT25" s="941"/>
      <c r="BU25" s="941"/>
      <c r="BV25" s="941"/>
      <c r="BW25" s="941"/>
      <c r="BX25" s="941"/>
      <c r="BY25" s="941"/>
      <c r="BZ25" s="941"/>
      <c r="CA25" s="941"/>
      <c r="CB25" s="941"/>
      <c r="CC25" s="941"/>
      <c r="CD25" s="941"/>
      <c r="CE25" s="941"/>
      <c r="CF25" s="941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DB25" s="12"/>
    </row>
    <row r="26" spans="1:106" ht="15" customHeight="1" x14ac:dyDescent="0.15">
      <c r="B26" s="329"/>
      <c r="C26" s="329"/>
      <c r="D26" s="329"/>
      <c r="E26" s="329"/>
      <c r="F26" s="329"/>
      <c r="G26" s="329"/>
      <c r="H26" s="329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6"/>
      <c r="X26" s="337"/>
      <c r="Y26" s="337"/>
      <c r="Z26" s="337"/>
      <c r="AA26" s="337"/>
      <c r="AB26" s="337"/>
      <c r="AC26" s="338"/>
      <c r="AD26" s="345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7"/>
      <c r="AU26" s="336"/>
      <c r="AV26" s="337"/>
      <c r="AW26" s="337"/>
      <c r="AX26" s="337"/>
      <c r="AY26" s="337"/>
      <c r="AZ26" s="800"/>
      <c r="BA26" s="800"/>
      <c r="BB26" s="801"/>
      <c r="BC26" s="336"/>
      <c r="BD26" s="337"/>
      <c r="BE26" s="337"/>
      <c r="BF26" s="337"/>
      <c r="BG26" s="337"/>
      <c r="BH26" s="800"/>
      <c r="BI26" s="800"/>
      <c r="BJ26" s="801"/>
      <c r="BK26" s="336"/>
      <c r="BL26" s="337"/>
      <c r="BM26" s="337"/>
      <c r="BN26" s="337"/>
      <c r="BO26" s="337"/>
      <c r="BP26" s="800"/>
      <c r="BQ26" s="801"/>
      <c r="BS26" s="942" t="str">
        <f>IF(AU28="有","※初回リース終了時に残価が【有】契約は申請できません。","")</f>
        <v/>
      </c>
      <c r="BT26" s="942"/>
      <c r="BU26" s="942"/>
      <c r="BV26" s="942"/>
      <c r="BW26" s="942"/>
      <c r="BX26" s="942"/>
      <c r="BY26" s="942"/>
      <c r="BZ26" s="942"/>
      <c r="CA26" s="942"/>
      <c r="CB26" s="942"/>
      <c r="CC26" s="942"/>
      <c r="CD26" s="942"/>
      <c r="CE26" s="942"/>
      <c r="CF26" s="942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DB26" s="12"/>
    </row>
    <row r="27" spans="1:106" ht="15" customHeight="1" x14ac:dyDescent="0.15">
      <c r="B27" s="330"/>
      <c r="C27" s="330"/>
      <c r="D27" s="330"/>
      <c r="E27" s="330"/>
      <c r="F27" s="330"/>
      <c r="G27" s="330"/>
      <c r="H27" s="330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9"/>
      <c r="X27" s="340"/>
      <c r="Y27" s="340"/>
      <c r="Z27" s="340"/>
      <c r="AA27" s="340"/>
      <c r="AB27" s="340"/>
      <c r="AC27" s="341"/>
      <c r="AD27" s="348"/>
      <c r="AE27" s="349"/>
      <c r="AF27" s="349"/>
      <c r="AG27" s="349"/>
      <c r="AH27" s="349"/>
      <c r="AI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50"/>
      <c r="AU27" s="339"/>
      <c r="AV27" s="340"/>
      <c r="AW27" s="340"/>
      <c r="AX27" s="340"/>
      <c r="AY27" s="340"/>
      <c r="AZ27" s="802"/>
      <c r="BA27" s="802"/>
      <c r="BB27" s="803"/>
      <c r="BC27" s="339"/>
      <c r="BD27" s="340"/>
      <c r="BE27" s="340"/>
      <c r="BF27" s="340"/>
      <c r="BG27" s="340"/>
      <c r="BH27" s="802"/>
      <c r="BI27" s="802"/>
      <c r="BJ27" s="803"/>
      <c r="BK27" s="339"/>
      <c r="BL27" s="340"/>
      <c r="BM27" s="340"/>
      <c r="BN27" s="340"/>
      <c r="BO27" s="340"/>
      <c r="BP27" s="802"/>
      <c r="BQ27" s="803"/>
      <c r="BS27" s="942"/>
      <c r="BT27" s="942"/>
      <c r="BU27" s="942"/>
      <c r="BV27" s="942"/>
      <c r="BW27" s="942"/>
      <c r="BX27" s="942"/>
      <c r="BY27" s="942"/>
      <c r="BZ27" s="942"/>
      <c r="CA27" s="942"/>
      <c r="CB27" s="942"/>
      <c r="CC27" s="942"/>
      <c r="CD27" s="942"/>
      <c r="CE27" s="942"/>
      <c r="CF27" s="942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DB27" s="13"/>
    </row>
    <row r="28" spans="1:106" ht="15.75" customHeight="1" x14ac:dyDescent="0.15">
      <c r="B28" s="967"/>
      <c r="C28" s="967"/>
      <c r="D28" s="967"/>
      <c r="E28" s="968"/>
      <c r="F28" s="367" t="s">
        <v>24</v>
      </c>
      <c r="G28" s="367"/>
      <c r="H28" s="368"/>
      <c r="I28" s="967"/>
      <c r="J28" s="967"/>
      <c r="K28" s="967"/>
      <c r="L28" s="968"/>
      <c r="M28" s="367" t="s">
        <v>24</v>
      </c>
      <c r="N28" s="367"/>
      <c r="O28" s="368"/>
      <c r="P28" s="771" t="str">
        <f>IF(B28="","",B28+I28)</f>
        <v/>
      </c>
      <c r="Q28" s="771"/>
      <c r="R28" s="771"/>
      <c r="S28" s="772"/>
      <c r="T28" s="269" t="s">
        <v>24</v>
      </c>
      <c r="U28" s="269"/>
      <c r="V28" s="270"/>
      <c r="W28" s="969"/>
      <c r="X28" s="970"/>
      <c r="Y28" s="970"/>
      <c r="Z28" s="970"/>
      <c r="AA28" s="359" t="s">
        <v>1</v>
      </c>
      <c r="AB28" s="359"/>
      <c r="AC28" s="360"/>
      <c r="AD28" s="273" t="s">
        <v>25</v>
      </c>
      <c r="AE28" s="274"/>
      <c r="AF28" s="274"/>
      <c r="AG28" s="275"/>
      <c r="AH28" s="774"/>
      <c r="AI28" s="775"/>
      <c r="AJ28" s="775"/>
      <c r="AK28" s="775"/>
      <c r="AL28" s="775"/>
      <c r="AM28" s="775"/>
      <c r="AN28" s="775"/>
      <c r="AO28" s="775"/>
      <c r="AP28" s="775"/>
      <c r="AQ28" s="775"/>
      <c r="AR28" s="775"/>
      <c r="AS28" s="775"/>
      <c r="AT28" s="776"/>
      <c r="AU28" s="842"/>
      <c r="AV28" s="843"/>
      <c r="AW28" s="843"/>
      <c r="AX28" s="843"/>
      <c r="AY28" s="843"/>
      <c r="AZ28" s="835"/>
      <c r="BA28" s="835"/>
      <c r="BB28" s="836"/>
      <c r="BC28" s="829"/>
      <c r="BD28" s="830"/>
      <c r="BE28" s="830"/>
      <c r="BF28" s="830"/>
      <c r="BG28" s="830"/>
      <c r="BH28" s="835"/>
      <c r="BI28" s="835"/>
      <c r="BJ28" s="836"/>
      <c r="BK28" s="829"/>
      <c r="BL28" s="830"/>
      <c r="BM28" s="830"/>
      <c r="BN28" s="830"/>
      <c r="BO28" s="830"/>
      <c r="BP28" s="835"/>
      <c r="BQ28" s="836"/>
      <c r="BR28" s="23" t="str">
        <f>IF(BS18="","","※1")</f>
        <v/>
      </c>
      <c r="BS28" s="943" t="str">
        <f>IF(BC28="該当する","※割賦契約に【該当する】契約は申請できません。","")</f>
        <v/>
      </c>
      <c r="BT28" s="943"/>
      <c r="BU28" s="943"/>
      <c r="BV28" s="943"/>
      <c r="BW28" s="943"/>
      <c r="BX28" s="943"/>
      <c r="BY28" s="943"/>
      <c r="BZ28" s="943"/>
      <c r="CA28" s="943"/>
      <c r="CB28" s="943"/>
      <c r="CC28" s="943"/>
      <c r="CD28" s="943"/>
      <c r="CE28" s="943"/>
      <c r="CF28" s="943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DB28" s="13"/>
    </row>
    <row r="29" spans="1:106" ht="15.75" customHeight="1" x14ac:dyDescent="0.15">
      <c r="B29" s="967"/>
      <c r="C29" s="967"/>
      <c r="D29" s="967"/>
      <c r="E29" s="968"/>
      <c r="F29" s="184"/>
      <c r="G29" s="184"/>
      <c r="H29" s="369"/>
      <c r="I29" s="967"/>
      <c r="J29" s="967"/>
      <c r="K29" s="967"/>
      <c r="L29" s="968"/>
      <c r="M29" s="184"/>
      <c r="N29" s="184"/>
      <c r="O29" s="369"/>
      <c r="P29" s="771"/>
      <c r="Q29" s="771"/>
      <c r="R29" s="771"/>
      <c r="S29" s="772"/>
      <c r="T29" s="271"/>
      <c r="U29" s="271"/>
      <c r="V29" s="272"/>
      <c r="W29" s="971"/>
      <c r="X29" s="972"/>
      <c r="Y29" s="972"/>
      <c r="Z29" s="972"/>
      <c r="AA29" s="361"/>
      <c r="AB29" s="361"/>
      <c r="AC29" s="362"/>
      <c r="AD29" s="276"/>
      <c r="AE29" s="277"/>
      <c r="AF29" s="277"/>
      <c r="AG29" s="278"/>
      <c r="AH29" s="777"/>
      <c r="AI29" s="778"/>
      <c r="AJ29" s="778"/>
      <c r="AK29" s="778"/>
      <c r="AL29" s="778"/>
      <c r="AM29" s="778"/>
      <c r="AN29" s="778"/>
      <c r="AO29" s="778"/>
      <c r="AP29" s="778"/>
      <c r="AQ29" s="778"/>
      <c r="AR29" s="778"/>
      <c r="AS29" s="778"/>
      <c r="AT29" s="779"/>
      <c r="AU29" s="842"/>
      <c r="AV29" s="843"/>
      <c r="AW29" s="843"/>
      <c r="AX29" s="843"/>
      <c r="AY29" s="843"/>
      <c r="AZ29" s="835"/>
      <c r="BA29" s="835"/>
      <c r="BB29" s="836"/>
      <c r="BC29" s="829"/>
      <c r="BD29" s="830"/>
      <c r="BE29" s="830"/>
      <c r="BF29" s="830"/>
      <c r="BG29" s="830"/>
      <c r="BH29" s="835"/>
      <c r="BI29" s="835"/>
      <c r="BJ29" s="836"/>
      <c r="BK29" s="829"/>
      <c r="BL29" s="830"/>
      <c r="BM29" s="830"/>
      <c r="BN29" s="830"/>
      <c r="BO29" s="830"/>
      <c r="BP29" s="835"/>
      <c r="BQ29" s="836"/>
      <c r="BS29" s="943"/>
      <c r="BT29" s="943"/>
      <c r="BU29" s="943"/>
      <c r="BV29" s="943"/>
      <c r="BW29" s="943"/>
      <c r="BX29" s="943"/>
      <c r="BY29" s="943"/>
      <c r="BZ29" s="943"/>
      <c r="CA29" s="943"/>
      <c r="CB29" s="943"/>
      <c r="CC29" s="943"/>
      <c r="CD29" s="943"/>
      <c r="CE29" s="943"/>
      <c r="CF29" s="943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DB29" s="13"/>
    </row>
    <row r="30" spans="1:106" ht="15.75" customHeight="1" x14ac:dyDescent="0.15">
      <c r="B30" s="967"/>
      <c r="C30" s="967"/>
      <c r="D30" s="967"/>
      <c r="E30" s="968"/>
      <c r="F30" s="370"/>
      <c r="G30" s="370"/>
      <c r="H30" s="371"/>
      <c r="I30" s="967"/>
      <c r="J30" s="967"/>
      <c r="K30" s="967"/>
      <c r="L30" s="968"/>
      <c r="M30" s="370"/>
      <c r="N30" s="370"/>
      <c r="O30" s="371"/>
      <c r="P30" s="773"/>
      <c r="Q30" s="773"/>
      <c r="R30" s="773"/>
      <c r="S30" s="306"/>
      <c r="T30" s="271"/>
      <c r="U30" s="271"/>
      <c r="V30" s="272"/>
      <c r="W30" s="973"/>
      <c r="X30" s="974"/>
      <c r="Y30" s="974"/>
      <c r="Z30" s="974"/>
      <c r="AA30" s="363"/>
      <c r="AB30" s="363"/>
      <c r="AC30" s="364"/>
      <c r="AD30" s="279"/>
      <c r="AE30" s="280"/>
      <c r="AF30" s="280"/>
      <c r="AG30" s="281"/>
      <c r="AH30" s="780"/>
      <c r="AI30" s="781"/>
      <c r="AJ30" s="781"/>
      <c r="AK30" s="781"/>
      <c r="AL30" s="781"/>
      <c r="AM30" s="781"/>
      <c r="AN30" s="781"/>
      <c r="AO30" s="781"/>
      <c r="AP30" s="781"/>
      <c r="AQ30" s="781"/>
      <c r="AR30" s="781"/>
      <c r="AS30" s="781"/>
      <c r="AT30" s="782"/>
      <c r="AU30" s="842"/>
      <c r="AV30" s="843"/>
      <c r="AW30" s="843"/>
      <c r="AX30" s="843"/>
      <c r="AY30" s="843"/>
      <c r="AZ30" s="835"/>
      <c r="BA30" s="835"/>
      <c r="BB30" s="836"/>
      <c r="BC30" s="829"/>
      <c r="BD30" s="830"/>
      <c r="BE30" s="830"/>
      <c r="BF30" s="830"/>
      <c r="BG30" s="830"/>
      <c r="BH30" s="835"/>
      <c r="BI30" s="835"/>
      <c r="BJ30" s="836"/>
      <c r="BK30" s="829"/>
      <c r="BL30" s="830"/>
      <c r="BM30" s="830"/>
      <c r="BN30" s="830"/>
      <c r="BO30" s="830"/>
      <c r="BP30" s="835"/>
      <c r="BQ30" s="836"/>
      <c r="BR30" s="23" t="str">
        <f>IF(BS22="","","※2")</f>
        <v/>
      </c>
      <c r="BS30" s="944" t="str">
        <f>IF(BK28="該当する","※所有権移転付リースに【該当する】契約は申請できません。","")</f>
        <v/>
      </c>
      <c r="BT30" s="944"/>
      <c r="BU30" s="944"/>
      <c r="BV30" s="944"/>
      <c r="BW30" s="944"/>
      <c r="BX30" s="944"/>
      <c r="BY30" s="944"/>
      <c r="BZ30" s="944"/>
      <c r="CA30" s="944"/>
      <c r="CB30" s="944"/>
      <c r="CC30" s="944"/>
      <c r="CD30" s="944"/>
      <c r="CE30" s="944"/>
      <c r="CF30" s="944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DB30" s="13"/>
    </row>
    <row r="31" spans="1:106" ht="15.75" customHeight="1" x14ac:dyDescent="0.15">
      <c r="B31" s="306" t="str">
        <f>IF(B28="","",ROUNDDOWN(B28/12,0))</f>
        <v/>
      </c>
      <c r="C31" s="307"/>
      <c r="D31" s="307"/>
      <c r="E31" s="307"/>
      <c r="F31" s="269" t="s">
        <v>1</v>
      </c>
      <c r="G31" s="269"/>
      <c r="H31" s="270"/>
      <c r="I31" s="307" t="str">
        <f>IF(I28="","",ROUNDDOWN(I28/12,0))</f>
        <v/>
      </c>
      <c r="J31" s="307"/>
      <c r="K31" s="307"/>
      <c r="L31" s="307"/>
      <c r="M31" s="269" t="s">
        <v>1</v>
      </c>
      <c r="N31" s="269"/>
      <c r="O31" s="269"/>
      <c r="P31" s="306" t="str">
        <f>IF(P28="","",ROUNDDOWN(P28/12,0))</f>
        <v/>
      </c>
      <c r="Q31" s="307"/>
      <c r="R31" s="307"/>
      <c r="S31" s="307"/>
      <c r="T31" s="269" t="s">
        <v>1</v>
      </c>
      <c r="U31" s="269"/>
      <c r="V31" s="270"/>
      <c r="W31" s="282"/>
      <c r="X31" s="283"/>
      <c r="Y31" s="283"/>
      <c r="Z31" s="283"/>
      <c r="AA31" s="283"/>
      <c r="AB31" s="283"/>
      <c r="AC31" s="284"/>
      <c r="AD31" s="291" t="s">
        <v>27</v>
      </c>
      <c r="AE31" s="292"/>
      <c r="AF31" s="292"/>
      <c r="AG31" s="293"/>
      <c r="AH31" s="783"/>
      <c r="AI31" s="784"/>
      <c r="AJ31" s="784"/>
      <c r="AK31" s="784"/>
      <c r="AL31" s="784"/>
      <c r="AM31" s="784"/>
      <c r="AN31" s="784"/>
      <c r="AO31" s="784"/>
      <c r="AP31" s="784"/>
      <c r="AQ31" s="784"/>
      <c r="AR31" s="784"/>
      <c r="AS31" s="784"/>
      <c r="AT31" s="785"/>
      <c r="AU31" s="842"/>
      <c r="AV31" s="843"/>
      <c r="AW31" s="843"/>
      <c r="AX31" s="843"/>
      <c r="AY31" s="843"/>
      <c r="AZ31" s="835"/>
      <c r="BA31" s="835"/>
      <c r="BB31" s="836"/>
      <c r="BC31" s="829"/>
      <c r="BD31" s="830"/>
      <c r="BE31" s="830"/>
      <c r="BF31" s="830"/>
      <c r="BG31" s="830"/>
      <c r="BH31" s="835"/>
      <c r="BI31" s="835"/>
      <c r="BJ31" s="836"/>
      <c r="BK31" s="829"/>
      <c r="BL31" s="830"/>
      <c r="BM31" s="830"/>
      <c r="BN31" s="830"/>
      <c r="BO31" s="830"/>
      <c r="BP31" s="835"/>
      <c r="BQ31" s="836"/>
      <c r="BS31" s="944"/>
      <c r="BT31" s="944"/>
      <c r="BU31" s="944"/>
      <c r="BV31" s="944"/>
      <c r="BW31" s="944"/>
      <c r="BX31" s="944"/>
      <c r="BY31" s="944"/>
      <c r="BZ31" s="944"/>
      <c r="CA31" s="944"/>
      <c r="CB31" s="944"/>
      <c r="CC31" s="944"/>
      <c r="CD31" s="944"/>
      <c r="CE31" s="944"/>
      <c r="CF31" s="944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DB31" s="14"/>
    </row>
    <row r="32" spans="1:106" ht="15.75" customHeight="1" x14ac:dyDescent="0.15">
      <c r="B32" s="308"/>
      <c r="C32" s="309"/>
      <c r="D32" s="309"/>
      <c r="E32" s="309"/>
      <c r="F32" s="271"/>
      <c r="G32" s="271"/>
      <c r="H32" s="272"/>
      <c r="I32" s="309"/>
      <c r="J32" s="309"/>
      <c r="K32" s="309"/>
      <c r="L32" s="309"/>
      <c r="M32" s="271"/>
      <c r="N32" s="271"/>
      <c r="O32" s="271"/>
      <c r="P32" s="308"/>
      <c r="Q32" s="309"/>
      <c r="R32" s="309"/>
      <c r="S32" s="309"/>
      <c r="T32" s="271"/>
      <c r="U32" s="271"/>
      <c r="V32" s="272"/>
      <c r="W32" s="285"/>
      <c r="X32" s="286"/>
      <c r="Y32" s="286"/>
      <c r="Z32" s="286"/>
      <c r="AA32" s="286"/>
      <c r="AB32" s="286"/>
      <c r="AC32" s="287"/>
      <c r="AD32" s="276"/>
      <c r="AE32" s="277"/>
      <c r="AF32" s="277"/>
      <c r="AG32" s="278"/>
      <c r="AH32" s="777"/>
      <c r="AI32" s="778"/>
      <c r="AJ32" s="778"/>
      <c r="AK32" s="778"/>
      <c r="AL32" s="778"/>
      <c r="AM32" s="778"/>
      <c r="AN32" s="778"/>
      <c r="AO32" s="778"/>
      <c r="AP32" s="778"/>
      <c r="AQ32" s="778"/>
      <c r="AR32" s="778"/>
      <c r="AS32" s="778"/>
      <c r="AT32" s="779"/>
      <c r="AU32" s="842"/>
      <c r="AV32" s="843"/>
      <c r="AW32" s="843"/>
      <c r="AX32" s="843"/>
      <c r="AY32" s="843"/>
      <c r="AZ32" s="835"/>
      <c r="BA32" s="835"/>
      <c r="BB32" s="836"/>
      <c r="BC32" s="829"/>
      <c r="BD32" s="830"/>
      <c r="BE32" s="830"/>
      <c r="BF32" s="830"/>
      <c r="BG32" s="830"/>
      <c r="BH32" s="835"/>
      <c r="BI32" s="835"/>
      <c r="BJ32" s="836"/>
      <c r="BK32" s="829"/>
      <c r="BL32" s="830"/>
      <c r="BM32" s="830"/>
      <c r="BN32" s="830"/>
      <c r="BO32" s="830"/>
      <c r="BP32" s="835"/>
      <c r="BQ32" s="836"/>
      <c r="BS32" s="943"/>
      <c r="BT32" s="943"/>
      <c r="BU32" s="943"/>
      <c r="BV32" s="943"/>
      <c r="BW32" s="943"/>
      <c r="BX32" s="943"/>
      <c r="BY32" s="943"/>
      <c r="BZ32" s="943"/>
      <c r="CA32" s="943"/>
      <c r="CB32" s="943"/>
      <c r="CC32" s="943"/>
      <c r="CD32" s="943"/>
      <c r="CE32" s="943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  <c r="CS32" s="132"/>
      <c r="CT32" s="132"/>
      <c r="CU32" s="132"/>
      <c r="CV32" s="132"/>
      <c r="CW32" s="132"/>
      <c r="CX32" s="132"/>
      <c r="CY32" s="132"/>
      <c r="CZ32" s="133"/>
      <c r="DB32" s="14"/>
    </row>
    <row r="33" spans="1:106" ht="33.75" customHeight="1" x14ac:dyDescent="0.15">
      <c r="B33" s="310"/>
      <c r="C33" s="311"/>
      <c r="D33" s="311"/>
      <c r="E33" s="311"/>
      <c r="F33" s="312"/>
      <c r="G33" s="312"/>
      <c r="H33" s="313"/>
      <c r="I33" s="311"/>
      <c r="J33" s="311"/>
      <c r="K33" s="311"/>
      <c r="L33" s="311"/>
      <c r="M33" s="312"/>
      <c r="N33" s="312"/>
      <c r="O33" s="312"/>
      <c r="P33" s="310"/>
      <c r="Q33" s="311"/>
      <c r="R33" s="311"/>
      <c r="S33" s="311"/>
      <c r="T33" s="312"/>
      <c r="U33" s="312"/>
      <c r="V33" s="313"/>
      <c r="W33" s="288"/>
      <c r="X33" s="289"/>
      <c r="Y33" s="289"/>
      <c r="Z33" s="289"/>
      <c r="AA33" s="289"/>
      <c r="AB33" s="289"/>
      <c r="AC33" s="290"/>
      <c r="AD33" s="294"/>
      <c r="AE33" s="295"/>
      <c r="AF33" s="295"/>
      <c r="AG33" s="296"/>
      <c r="AH33" s="786"/>
      <c r="AI33" s="787"/>
      <c r="AJ33" s="787"/>
      <c r="AK33" s="787"/>
      <c r="AL33" s="787"/>
      <c r="AM33" s="787"/>
      <c r="AN33" s="787"/>
      <c r="AO33" s="787"/>
      <c r="AP33" s="787"/>
      <c r="AQ33" s="787"/>
      <c r="AR33" s="787"/>
      <c r="AS33" s="787"/>
      <c r="AT33" s="788"/>
      <c r="AU33" s="845"/>
      <c r="AV33" s="846"/>
      <c r="AW33" s="846"/>
      <c r="AX33" s="846"/>
      <c r="AY33" s="846"/>
      <c r="AZ33" s="837"/>
      <c r="BA33" s="837"/>
      <c r="BB33" s="838"/>
      <c r="BC33" s="832"/>
      <c r="BD33" s="833"/>
      <c r="BE33" s="833"/>
      <c r="BF33" s="833"/>
      <c r="BG33" s="833"/>
      <c r="BH33" s="837"/>
      <c r="BI33" s="837"/>
      <c r="BJ33" s="838"/>
      <c r="BK33" s="832"/>
      <c r="BL33" s="833"/>
      <c r="BM33" s="833"/>
      <c r="BN33" s="833"/>
      <c r="BO33" s="833"/>
      <c r="BP33" s="837"/>
      <c r="BQ33" s="838"/>
      <c r="BS33" s="943"/>
      <c r="BT33" s="943"/>
      <c r="BU33" s="943"/>
      <c r="BV33" s="943"/>
      <c r="BW33" s="943"/>
      <c r="BX33" s="943"/>
      <c r="BY33" s="943"/>
      <c r="BZ33" s="943"/>
      <c r="CA33" s="943"/>
      <c r="CB33" s="943"/>
      <c r="CC33" s="943"/>
      <c r="CD33" s="943"/>
      <c r="CE33" s="943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  <c r="CS33" s="132"/>
      <c r="CT33" s="132"/>
      <c r="CU33" s="132"/>
      <c r="CV33" s="132"/>
      <c r="CW33" s="132"/>
      <c r="CX33" s="132"/>
      <c r="CY33" s="132"/>
      <c r="DB33" s="14"/>
    </row>
    <row r="34" spans="1:106" ht="72" customHeight="1" x14ac:dyDescent="0.15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3"/>
      <c r="X34" s="153"/>
      <c r="Y34" s="153"/>
      <c r="Z34" s="153"/>
      <c r="AA34" s="153"/>
      <c r="AB34" s="153"/>
      <c r="AC34" s="153"/>
      <c r="AD34" s="152"/>
      <c r="AE34" s="152"/>
      <c r="AF34" s="152"/>
      <c r="AG34" s="152"/>
      <c r="AH34" s="152"/>
      <c r="AI34" s="152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</row>
    <row r="35" spans="1:106" ht="13.5" customHeight="1" x14ac:dyDescent="0.15">
      <c r="A35" s="68"/>
      <c r="B35" s="68"/>
      <c r="C35" s="68"/>
      <c r="D35" s="68"/>
      <c r="E35" s="68"/>
      <c r="F35" s="68"/>
      <c r="G35" s="68"/>
      <c r="H35" s="68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77"/>
      <c r="AE35" s="77"/>
      <c r="AF35" s="77"/>
      <c r="AG35" s="77"/>
      <c r="AH35" s="77"/>
      <c r="AI35" s="77"/>
      <c r="AJ35" s="77"/>
      <c r="AK35" s="73"/>
      <c r="AL35" s="73"/>
      <c r="AM35" s="73"/>
      <c r="AN35" s="73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Y35" s="40"/>
    </row>
    <row r="36" spans="1:106" ht="11.25" customHeight="1" x14ac:dyDescent="0.15">
      <c r="B36" s="239" t="s">
        <v>29</v>
      </c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1"/>
    </row>
    <row r="37" spans="1:106" ht="11.25" customHeight="1" x14ac:dyDescent="0.15">
      <c r="B37" s="242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4"/>
    </row>
    <row r="38" spans="1:106" ht="11.25" customHeight="1" x14ac:dyDescent="0.15">
      <c r="B38" s="245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7"/>
    </row>
    <row r="39" spans="1:106" ht="27" customHeight="1" x14ac:dyDescent="0.15">
      <c r="B39" s="188" t="s">
        <v>30</v>
      </c>
      <c r="C39" s="189"/>
      <c r="D39" s="190"/>
      <c r="E39" s="188" t="s">
        <v>31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90"/>
      <c r="Y39" s="188" t="s">
        <v>32</v>
      </c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90"/>
      <c r="BF39" s="188" t="s">
        <v>33</v>
      </c>
      <c r="BG39" s="189"/>
      <c r="BH39" s="189"/>
      <c r="BI39" s="189"/>
      <c r="BJ39" s="189"/>
      <c r="BK39" s="190"/>
      <c r="BL39" s="188" t="s">
        <v>100</v>
      </c>
      <c r="BM39" s="189"/>
      <c r="BN39" s="189"/>
      <c r="BO39" s="189"/>
      <c r="BP39" s="189"/>
      <c r="BQ39" s="190"/>
    </row>
    <row r="40" spans="1:106" ht="27" customHeight="1" x14ac:dyDescent="0.15">
      <c r="B40" s="191"/>
      <c r="C40" s="192"/>
      <c r="D40" s="193"/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3"/>
      <c r="Y40" s="191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3"/>
      <c r="BF40" s="191"/>
      <c r="BG40" s="192"/>
      <c r="BH40" s="192"/>
      <c r="BI40" s="192"/>
      <c r="BJ40" s="192"/>
      <c r="BK40" s="193"/>
      <c r="BL40" s="191"/>
      <c r="BM40" s="192"/>
      <c r="BN40" s="192"/>
      <c r="BO40" s="192"/>
      <c r="BP40" s="192"/>
      <c r="BQ40" s="193"/>
    </row>
    <row r="41" spans="1:106" ht="27" customHeight="1" thickBot="1" x14ac:dyDescent="0.2">
      <c r="B41" s="248"/>
      <c r="C41" s="249"/>
      <c r="D41" s="250"/>
      <c r="E41" s="248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50"/>
      <c r="Y41" s="248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50"/>
      <c r="BF41" s="248"/>
      <c r="BG41" s="249"/>
      <c r="BH41" s="249"/>
      <c r="BI41" s="249"/>
      <c r="BJ41" s="249"/>
      <c r="BK41" s="250"/>
      <c r="BL41" s="248"/>
      <c r="BM41" s="249"/>
      <c r="BN41" s="249"/>
      <c r="BO41" s="249"/>
      <c r="BP41" s="249"/>
      <c r="BQ41" s="250"/>
    </row>
    <row r="42" spans="1:106" ht="13.15" customHeight="1" thickTop="1" x14ac:dyDescent="0.15">
      <c r="B42" s="251">
        <v>1</v>
      </c>
      <c r="C42" s="252"/>
      <c r="D42" s="253"/>
      <c r="E42" s="763"/>
      <c r="F42" s="764"/>
      <c r="G42" s="764"/>
      <c r="H42" s="764"/>
      <c r="I42" s="764"/>
      <c r="J42" s="764"/>
      <c r="K42" s="764"/>
      <c r="L42" s="764"/>
      <c r="M42" s="764"/>
      <c r="N42" s="764"/>
      <c r="O42" s="764"/>
      <c r="P42" s="764"/>
      <c r="Q42" s="764"/>
      <c r="R42" s="764"/>
      <c r="S42" s="764"/>
      <c r="T42" s="764"/>
      <c r="U42" s="764"/>
      <c r="V42" s="764"/>
      <c r="W42" s="764"/>
      <c r="X42" s="765"/>
      <c r="Y42" s="763"/>
      <c r="Z42" s="764"/>
      <c r="AA42" s="764"/>
      <c r="AB42" s="764"/>
      <c r="AC42" s="764"/>
      <c r="AD42" s="764"/>
      <c r="AE42" s="764"/>
      <c r="AF42" s="764"/>
      <c r="AG42" s="764"/>
      <c r="AH42" s="764"/>
      <c r="AI42" s="764"/>
      <c r="AJ42" s="764"/>
      <c r="AK42" s="764"/>
      <c r="AL42" s="764"/>
      <c r="AM42" s="764"/>
      <c r="AN42" s="764"/>
      <c r="AO42" s="764"/>
      <c r="AP42" s="764"/>
      <c r="AQ42" s="764"/>
      <c r="AR42" s="764"/>
      <c r="AS42" s="764"/>
      <c r="AT42" s="764"/>
      <c r="AU42" s="764"/>
      <c r="AV42" s="764"/>
      <c r="AW42" s="764"/>
      <c r="AX42" s="764"/>
      <c r="AY42" s="764"/>
      <c r="AZ42" s="764"/>
      <c r="BA42" s="764"/>
      <c r="BB42" s="764"/>
      <c r="BC42" s="764"/>
      <c r="BD42" s="764"/>
      <c r="BE42" s="765"/>
      <c r="BF42" s="766"/>
      <c r="BG42" s="766"/>
      <c r="BH42" s="766"/>
      <c r="BI42" s="766"/>
      <c r="BJ42" s="766"/>
      <c r="BK42" s="766"/>
      <c r="BL42" s="766"/>
      <c r="BM42" s="766"/>
      <c r="BN42" s="766"/>
      <c r="BO42" s="766"/>
      <c r="BP42" s="766"/>
      <c r="BQ42" s="766"/>
    </row>
    <row r="43" spans="1:106" ht="13.15" customHeight="1" x14ac:dyDescent="0.15">
      <c r="B43" s="191"/>
      <c r="C43" s="192"/>
      <c r="D43" s="193"/>
      <c r="E43" s="742"/>
      <c r="F43" s="743"/>
      <c r="G43" s="743"/>
      <c r="H43" s="743"/>
      <c r="I43" s="743"/>
      <c r="J43" s="743"/>
      <c r="K43" s="743"/>
      <c r="L43" s="743"/>
      <c r="M43" s="743"/>
      <c r="N43" s="743"/>
      <c r="O43" s="743"/>
      <c r="P43" s="743"/>
      <c r="Q43" s="743"/>
      <c r="R43" s="743"/>
      <c r="S43" s="743"/>
      <c r="T43" s="743"/>
      <c r="U43" s="743"/>
      <c r="V43" s="743"/>
      <c r="W43" s="743"/>
      <c r="X43" s="744"/>
      <c r="Y43" s="742"/>
      <c r="Z43" s="743"/>
      <c r="AA43" s="743"/>
      <c r="AB43" s="743"/>
      <c r="AC43" s="743"/>
      <c r="AD43" s="743"/>
      <c r="AE43" s="743"/>
      <c r="AF43" s="743"/>
      <c r="AG43" s="743"/>
      <c r="AH43" s="743"/>
      <c r="AI43" s="743"/>
      <c r="AJ43" s="743"/>
      <c r="AK43" s="743"/>
      <c r="AL43" s="743"/>
      <c r="AM43" s="743"/>
      <c r="AN43" s="743"/>
      <c r="AO43" s="743"/>
      <c r="AP43" s="743"/>
      <c r="AQ43" s="743"/>
      <c r="AR43" s="743"/>
      <c r="AS43" s="743"/>
      <c r="AT43" s="743"/>
      <c r="AU43" s="743"/>
      <c r="AV43" s="743"/>
      <c r="AW43" s="743"/>
      <c r="AX43" s="743"/>
      <c r="AY43" s="743"/>
      <c r="AZ43" s="743"/>
      <c r="BA43" s="743"/>
      <c r="BB43" s="743"/>
      <c r="BC43" s="743"/>
      <c r="BD43" s="743"/>
      <c r="BE43" s="744"/>
      <c r="BF43" s="761"/>
      <c r="BG43" s="761"/>
      <c r="BH43" s="761"/>
      <c r="BI43" s="761"/>
      <c r="BJ43" s="761"/>
      <c r="BK43" s="761"/>
      <c r="BL43" s="761"/>
      <c r="BM43" s="761"/>
      <c r="BN43" s="761"/>
      <c r="BO43" s="761"/>
      <c r="BP43" s="761"/>
      <c r="BQ43" s="761"/>
    </row>
    <row r="44" spans="1:106" ht="13.15" customHeight="1" x14ac:dyDescent="0.15">
      <c r="B44" s="194"/>
      <c r="C44" s="195"/>
      <c r="D44" s="196"/>
      <c r="E44" s="745"/>
      <c r="F44" s="746"/>
      <c r="G44" s="746"/>
      <c r="H44" s="746"/>
      <c r="I44" s="746"/>
      <c r="J44" s="746"/>
      <c r="K44" s="746"/>
      <c r="L44" s="746"/>
      <c r="M44" s="746"/>
      <c r="N44" s="746"/>
      <c r="O44" s="746"/>
      <c r="P44" s="746"/>
      <c r="Q44" s="746"/>
      <c r="R44" s="746"/>
      <c r="S44" s="746"/>
      <c r="T44" s="746"/>
      <c r="U44" s="746"/>
      <c r="V44" s="746"/>
      <c r="W44" s="746"/>
      <c r="X44" s="747"/>
      <c r="Y44" s="745"/>
      <c r="Z44" s="746"/>
      <c r="AA44" s="746"/>
      <c r="AB44" s="746"/>
      <c r="AC44" s="746"/>
      <c r="AD44" s="746"/>
      <c r="AE44" s="746"/>
      <c r="AF44" s="746"/>
      <c r="AG44" s="746"/>
      <c r="AH44" s="746"/>
      <c r="AI44" s="746"/>
      <c r="AJ44" s="746"/>
      <c r="AK44" s="746"/>
      <c r="AL44" s="746"/>
      <c r="AM44" s="746"/>
      <c r="AN44" s="746"/>
      <c r="AO44" s="746"/>
      <c r="AP44" s="746"/>
      <c r="AQ44" s="746"/>
      <c r="AR44" s="746"/>
      <c r="AS44" s="746"/>
      <c r="AT44" s="746"/>
      <c r="AU44" s="746"/>
      <c r="AV44" s="746"/>
      <c r="AW44" s="746"/>
      <c r="AX44" s="746"/>
      <c r="AY44" s="746"/>
      <c r="AZ44" s="746"/>
      <c r="BA44" s="746"/>
      <c r="BB44" s="746"/>
      <c r="BC44" s="746"/>
      <c r="BD44" s="746"/>
      <c r="BE44" s="747"/>
      <c r="BF44" s="762"/>
      <c r="BG44" s="762"/>
      <c r="BH44" s="762"/>
      <c r="BI44" s="762"/>
      <c r="BJ44" s="762"/>
      <c r="BK44" s="762"/>
      <c r="BL44" s="762"/>
      <c r="BM44" s="762"/>
      <c r="BN44" s="762"/>
      <c r="BO44" s="762"/>
      <c r="BP44" s="762"/>
      <c r="BQ44" s="762"/>
    </row>
    <row r="45" spans="1:106" ht="13.15" customHeight="1" x14ac:dyDescent="0.15">
      <c r="B45" s="188">
        <v>2</v>
      </c>
      <c r="C45" s="189"/>
      <c r="D45" s="190"/>
      <c r="E45" s="739"/>
      <c r="F45" s="740"/>
      <c r="G45" s="740"/>
      <c r="H45" s="740"/>
      <c r="I45" s="740"/>
      <c r="J45" s="740"/>
      <c r="K45" s="740"/>
      <c r="L45" s="740"/>
      <c r="M45" s="740"/>
      <c r="N45" s="740"/>
      <c r="O45" s="740"/>
      <c r="P45" s="740"/>
      <c r="Q45" s="740"/>
      <c r="R45" s="740"/>
      <c r="S45" s="740"/>
      <c r="T45" s="740"/>
      <c r="U45" s="740"/>
      <c r="V45" s="740"/>
      <c r="W45" s="740"/>
      <c r="X45" s="741"/>
      <c r="Y45" s="739"/>
      <c r="Z45" s="740"/>
      <c r="AA45" s="740"/>
      <c r="AB45" s="740"/>
      <c r="AC45" s="740"/>
      <c r="AD45" s="740"/>
      <c r="AE45" s="740"/>
      <c r="AF45" s="740"/>
      <c r="AG45" s="740"/>
      <c r="AH45" s="740"/>
      <c r="AI45" s="740"/>
      <c r="AJ45" s="740"/>
      <c r="AK45" s="740"/>
      <c r="AL45" s="740"/>
      <c r="AM45" s="740"/>
      <c r="AN45" s="740"/>
      <c r="AO45" s="740"/>
      <c r="AP45" s="740"/>
      <c r="AQ45" s="740"/>
      <c r="AR45" s="740"/>
      <c r="AS45" s="740"/>
      <c r="AT45" s="740"/>
      <c r="AU45" s="740"/>
      <c r="AV45" s="740"/>
      <c r="AW45" s="740"/>
      <c r="AX45" s="740"/>
      <c r="AY45" s="740"/>
      <c r="AZ45" s="740"/>
      <c r="BA45" s="740"/>
      <c r="BB45" s="740"/>
      <c r="BC45" s="740"/>
      <c r="BD45" s="740"/>
      <c r="BE45" s="741"/>
      <c r="BF45" s="748"/>
      <c r="BG45" s="748"/>
      <c r="BH45" s="748"/>
      <c r="BI45" s="748"/>
      <c r="BJ45" s="748"/>
      <c r="BK45" s="748"/>
      <c r="BL45" s="748"/>
      <c r="BM45" s="748"/>
      <c r="BN45" s="748"/>
      <c r="BO45" s="748"/>
      <c r="BP45" s="748"/>
      <c r="BQ45" s="748"/>
    </row>
    <row r="46" spans="1:106" ht="13.15" customHeight="1" x14ac:dyDescent="0.15">
      <c r="B46" s="191"/>
      <c r="C46" s="192"/>
      <c r="D46" s="193"/>
      <c r="E46" s="742"/>
      <c r="F46" s="743"/>
      <c r="G46" s="743"/>
      <c r="H46" s="743"/>
      <c r="I46" s="743"/>
      <c r="J46" s="743"/>
      <c r="K46" s="743"/>
      <c r="L46" s="743"/>
      <c r="M46" s="743"/>
      <c r="N46" s="743"/>
      <c r="O46" s="743"/>
      <c r="P46" s="743"/>
      <c r="Q46" s="743"/>
      <c r="R46" s="743"/>
      <c r="S46" s="743"/>
      <c r="T46" s="743"/>
      <c r="U46" s="743"/>
      <c r="V46" s="743"/>
      <c r="W46" s="743"/>
      <c r="X46" s="744"/>
      <c r="Y46" s="742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3"/>
      <c r="AL46" s="743"/>
      <c r="AM46" s="743"/>
      <c r="AN46" s="743"/>
      <c r="AO46" s="743"/>
      <c r="AP46" s="743"/>
      <c r="AQ46" s="743"/>
      <c r="AR46" s="743"/>
      <c r="AS46" s="743"/>
      <c r="AT46" s="743"/>
      <c r="AU46" s="743"/>
      <c r="AV46" s="743"/>
      <c r="AW46" s="743"/>
      <c r="AX46" s="743"/>
      <c r="AY46" s="743"/>
      <c r="AZ46" s="743"/>
      <c r="BA46" s="743"/>
      <c r="BB46" s="743"/>
      <c r="BC46" s="743"/>
      <c r="BD46" s="743"/>
      <c r="BE46" s="744"/>
      <c r="BF46" s="748"/>
      <c r="BG46" s="748"/>
      <c r="BH46" s="748"/>
      <c r="BI46" s="748"/>
      <c r="BJ46" s="748"/>
      <c r="BK46" s="748"/>
      <c r="BL46" s="748"/>
      <c r="BM46" s="748"/>
      <c r="BN46" s="748"/>
      <c r="BO46" s="748"/>
      <c r="BP46" s="748"/>
      <c r="BQ46" s="748"/>
    </row>
    <row r="47" spans="1:106" ht="13.15" customHeight="1" x14ac:dyDescent="0.15">
      <c r="B47" s="194"/>
      <c r="C47" s="195"/>
      <c r="D47" s="196"/>
      <c r="E47" s="745"/>
      <c r="F47" s="746"/>
      <c r="G47" s="746"/>
      <c r="H47" s="746"/>
      <c r="I47" s="746"/>
      <c r="J47" s="746"/>
      <c r="K47" s="746"/>
      <c r="L47" s="746"/>
      <c r="M47" s="746"/>
      <c r="N47" s="746"/>
      <c r="O47" s="746"/>
      <c r="P47" s="746"/>
      <c r="Q47" s="746"/>
      <c r="R47" s="746"/>
      <c r="S47" s="746"/>
      <c r="T47" s="746"/>
      <c r="U47" s="746"/>
      <c r="V47" s="746"/>
      <c r="W47" s="746"/>
      <c r="X47" s="747"/>
      <c r="Y47" s="745"/>
      <c r="Z47" s="746"/>
      <c r="AA47" s="746"/>
      <c r="AB47" s="746"/>
      <c r="AC47" s="746"/>
      <c r="AD47" s="746"/>
      <c r="AE47" s="746"/>
      <c r="AF47" s="746"/>
      <c r="AG47" s="746"/>
      <c r="AH47" s="746"/>
      <c r="AI47" s="746"/>
      <c r="AJ47" s="746"/>
      <c r="AK47" s="746"/>
      <c r="AL47" s="746"/>
      <c r="AM47" s="746"/>
      <c r="AN47" s="746"/>
      <c r="AO47" s="746"/>
      <c r="AP47" s="746"/>
      <c r="AQ47" s="746"/>
      <c r="AR47" s="746"/>
      <c r="AS47" s="746"/>
      <c r="AT47" s="746"/>
      <c r="AU47" s="746"/>
      <c r="AV47" s="746"/>
      <c r="AW47" s="746"/>
      <c r="AX47" s="746"/>
      <c r="AY47" s="746"/>
      <c r="AZ47" s="746"/>
      <c r="BA47" s="746"/>
      <c r="BB47" s="746"/>
      <c r="BC47" s="746"/>
      <c r="BD47" s="746"/>
      <c r="BE47" s="747"/>
      <c r="BF47" s="748"/>
      <c r="BG47" s="748"/>
      <c r="BH47" s="748"/>
      <c r="BI47" s="748"/>
      <c r="BJ47" s="748"/>
      <c r="BK47" s="748"/>
      <c r="BL47" s="748"/>
      <c r="BM47" s="748"/>
      <c r="BN47" s="748"/>
      <c r="BO47" s="748"/>
      <c r="BP47" s="748"/>
      <c r="BQ47" s="748"/>
    </row>
    <row r="48" spans="1:106" ht="13.15" customHeight="1" x14ac:dyDescent="0.15">
      <c r="B48" s="188">
        <v>3</v>
      </c>
      <c r="C48" s="189"/>
      <c r="D48" s="190"/>
      <c r="E48" s="739"/>
      <c r="F48" s="740"/>
      <c r="G48" s="740"/>
      <c r="H48" s="740"/>
      <c r="I48" s="740"/>
      <c r="J48" s="740"/>
      <c r="K48" s="740"/>
      <c r="L48" s="740"/>
      <c r="M48" s="740"/>
      <c r="N48" s="740"/>
      <c r="O48" s="740"/>
      <c r="P48" s="740"/>
      <c r="Q48" s="740"/>
      <c r="R48" s="740"/>
      <c r="S48" s="740"/>
      <c r="T48" s="740"/>
      <c r="U48" s="740"/>
      <c r="V48" s="740"/>
      <c r="W48" s="740"/>
      <c r="X48" s="741"/>
      <c r="Y48" s="739"/>
      <c r="Z48" s="740"/>
      <c r="AA48" s="740"/>
      <c r="AB48" s="740"/>
      <c r="AC48" s="740"/>
      <c r="AD48" s="740"/>
      <c r="AE48" s="740"/>
      <c r="AF48" s="740"/>
      <c r="AG48" s="740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  <c r="BB48" s="740"/>
      <c r="BC48" s="740"/>
      <c r="BD48" s="740"/>
      <c r="BE48" s="741"/>
      <c r="BF48" s="748"/>
      <c r="BG48" s="748"/>
      <c r="BH48" s="748"/>
      <c r="BI48" s="748"/>
      <c r="BJ48" s="748"/>
      <c r="BK48" s="748"/>
      <c r="BL48" s="748"/>
      <c r="BM48" s="748"/>
      <c r="BN48" s="748"/>
      <c r="BO48" s="748"/>
      <c r="BP48" s="748"/>
      <c r="BQ48" s="748"/>
    </row>
    <row r="49" spans="2:69" ht="13.15" customHeight="1" x14ac:dyDescent="0.15">
      <c r="B49" s="191"/>
      <c r="C49" s="192"/>
      <c r="D49" s="193"/>
      <c r="E49" s="742"/>
      <c r="F49" s="743"/>
      <c r="G49" s="743"/>
      <c r="H49" s="743"/>
      <c r="I49" s="743"/>
      <c r="J49" s="743"/>
      <c r="K49" s="743"/>
      <c r="L49" s="743"/>
      <c r="M49" s="743"/>
      <c r="N49" s="743"/>
      <c r="O49" s="743"/>
      <c r="P49" s="743"/>
      <c r="Q49" s="743"/>
      <c r="R49" s="743"/>
      <c r="S49" s="743"/>
      <c r="T49" s="743"/>
      <c r="U49" s="743"/>
      <c r="V49" s="743"/>
      <c r="W49" s="743"/>
      <c r="X49" s="744"/>
      <c r="Y49" s="742"/>
      <c r="Z49" s="743"/>
      <c r="AA49" s="743"/>
      <c r="AB49" s="743"/>
      <c r="AC49" s="743"/>
      <c r="AD49" s="743"/>
      <c r="AE49" s="743"/>
      <c r="AF49" s="743"/>
      <c r="AG49" s="743"/>
      <c r="AH49" s="743"/>
      <c r="AI49" s="743"/>
      <c r="AJ49" s="743"/>
      <c r="AK49" s="743"/>
      <c r="AL49" s="743"/>
      <c r="AM49" s="743"/>
      <c r="AN49" s="743"/>
      <c r="AO49" s="743"/>
      <c r="AP49" s="743"/>
      <c r="AQ49" s="743"/>
      <c r="AR49" s="743"/>
      <c r="AS49" s="743"/>
      <c r="AT49" s="743"/>
      <c r="AU49" s="743"/>
      <c r="AV49" s="743"/>
      <c r="AW49" s="743"/>
      <c r="AX49" s="743"/>
      <c r="AY49" s="743"/>
      <c r="AZ49" s="743"/>
      <c r="BA49" s="743"/>
      <c r="BB49" s="743"/>
      <c r="BC49" s="743"/>
      <c r="BD49" s="743"/>
      <c r="BE49" s="744"/>
      <c r="BF49" s="748"/>
      <c r="BG49" s="748"/>
      <c r="BH49" s="748"/>
      <c r="BI49" s="748"/>
      <c r="BJ49" s="748"/>
      <c r="BK49" s="748"/>
      <c r="BL49" s="748"/>
      <c r="BM49" s="748"/>
      <c r="BN49" s="748"/>
      <c r="BO49" s="748"/>
      <c r="BP49" s="748"/>
      <c r="BQ49" s="748"/>
    </row>
    <row r="50" spans="2:69" ht="13.15" customHeight="1" x14ac:dyDescent="0.15">
      <c r="B50" s="194"/>
      <c r="C50" s="195"/>
      <c r="D50" s="196"/>
      <c r="E50" s="745"/>
      <c r="F50" s="746"/>
      <c r="G50" s="746"/>
      <c r="H50" s="746"/>
      <c r="I50" s="746"/>
      <c r="J50" s="746"/>
      <c r="K50" s="746"/>
      <c r="L50" s="746"/>
      <c r="M50" s="746"/>
      <c r="N50" s="746"/>
      <c r="O50" s="746"/>
      <c r="P50" s="746"/>
      <c r="Q50" s="746"/>
      <c r="R50" s="746"/>
      <c r="S50" s="746"/>
      <c r="T50" s="746"/>
      <c r="U50" s="746"/>
      <c r="V50" s="746"/>
      <c r="W50" s="746"/>
      <c r="X50" s="747"/>
      <c r="Y50" s="745"/>
      <c r="Z50" s="746"/>
      <c r="AA50" s="746"/>
      <c r="AB50" s="746"/>
      <c r="AC50" s="746"/>
      <c r="AD50" s="746"/>
      <c r="AE50" s="746"/>
      <c r="AF50" s="746"/>
      <c r="AG50" s="746"/>
      <c r="AH50" s="746"/>
      <c r="AI50" s="746"/>
      <c r="AJ50" s="746"/>
      <c r="AK50" s="746"/>
      <c r="AL50" s="746"/>
      <c r="AM50" s="746"/>
      <c r="AN50" s="746"/>
      <c r="AO50" s="746"/>
      <c r="AP50" s="746"/>
      <c r="AQ50" s="746"/>
      <c r="AR50" s="746"/>
      <c r="AS50" s="746"/>
      <c r="AT50" s="746"/>
      <c r="AU50" s="746"/>
      <c r="AV50" s="746"/>
      <c r="AW50" s="746"/>
      <c r="AX50" s="746"/>
      <c r="AY50" s="746"/>
      <c r="AZ50" s="746"/>
      <c r="BA50" s="746"/>
      <c r="BB50" s="746"/>
      <c r="BC50" s="746"/>
      <c r="BD50" s="746"/>
      <c r="BE50" s="747"/>
      <c r="BF50" s="748"/>
      <c r="BG50" s="748"/>
      <c r="BH50" s="748"/>
      <c r="BI50" s="748"/>
      <c r="BJ50" s="748"/>
      <c r="BK50" s="748"/>
      <c r="BL50" s="748"/>
      <c r="BM50" s="748"/>
      <c r="BN50" s="748"/>
      <c r="BO50" s="748"/>
      <c r="BP50" s="748"/>
      <c r="BQ50" s="748"/>
    </row>
    <row r="51" spans="2:69" ht="13.15" customHeight="1" x14ac:dyDescent="0.15">
      <c r="B51" s="188">
        <v>4</v>
      </c>
      <c r="C51" s="189"/>
      <c r="D51" s="190"/>
      <c r="E51" s="739"/>
      <c r="F51" s="740"/>
      <c r="G51" s="740"/>
      <c r="H51" s="740"/>
      <c r="I51" s="740"/>
      <c r="J51" s="740"/>
      <c r="K51" s="740"/>
      <c r="L51" s="740"/>
      <c r="M51" s="740"/>
      <c r="N51" s="740"/>
      <c r="O51" s="740"/>
      <c r="P51" s="740"/>
      <c r="Q51" s="740"/>
      <c r="R51" s="740"/>
      <c r="S51" s="740"/>
      <c r="T51" s="740"/>
      <c r="U51" s="740"/>
      <c r="V51" s="740"/>
      <c r="W51" s="740"/>
      <c r="X51" s="741"/>
      <c r="Y51" s="739"/>
      <c r="Z51" s="740"/>
      <c r="AA51" s="740"/>
      <c r="AB51" s="740"/>
      <c r="AC51" s="740"/>
      <c r="AD51" s="740"/>
      <c r="AE51" s="740"/>
      <c r="AF51" s="740"/>
      <c r="AG51" s="740"/>
      <c r="AH51" s="740"/>
      <c r="AI51" s="740"/>
      <c r="AJ51" s="740"/>
      <c r="AK51" s="740"/>
      <c r="AL51" s="740"/>
      <c r="AM51" s="740"/>
      <c r="AN51" s="740"/>
      <c r="AO51" s="740"/>
      <c r="AP51" s="740"/>
      <c r="AQ51" s="740"/>
      <c r="AR51" s="740"/>
      <c r="AS51" s="740"/>
      <c r="AT51" s="740"/>
      <c r="AU51" s="740"/>
      <c r="AV51" s="740"/>
      <c r="AW51" s="740"/>
      <c r="AX51" s="740"/>
      <c r="AY51" s="740"/>
      <c r="AZ51" s="740"/>
      <c r="BA51" s="740"/>
      <c r="BB51" s="740"/>
      <c r="BC51" s="740"/>
      <c r="BD51" s="740"/>
      <c r="BE51" s="741"/>
      <c r="BF51" s="748"/>
      <c r="BG51" s="748"/>
      <c r="BH51" s="748"/>
      <c r="BI51" s="748"/>
      <c r="BJ51" s="748"/>
      <c r="BK51" s="748"/>
      <c r="BL51" s="748"/>
      <c r="BM51" s="748"/>
      <c r="BN51" s="748"/>
      <c r="BO51" s="748"/>
      <c r="BP51" s="748"/>
      <c r="BQ51" s="748"/>
    </row>
    <row r="52" spans="2:69" ht="13.15" customHeight="1" x14ac:dyDescent="0.15">
      <c r="B52" s="191"/>
      <c r="C52" s="192"/>
      <c r="D52" s="193"/>
      <c r="E52" s="742"/>
      <c r="F52" s="743"/>
      <c r="G52" s="743"/>
      <c r="H52" s="743"/>
      <c r="I52" s="743"/>
      <c r="J52" s="743"/>
      <c r="K52" s="743"/>
      <c r="L52" s="743"/>
      <c r="M52" s="743"/>
      <c r="N52" s="743"/>
      <c r="O52" s="743"/>
      <c r="P52" s="743"/>
      <c r="Q52" s="743"/>
      <c r="R52" s="743"/>
      <c r="S52" s="743"/>
      <c r="T52" s="743"/>
      <c r="U52" s="743"/>
      <c r="V52" s="743"/>
      <c r="W52" s="743"/>
      <c r="X52" s="744"/>
      <c r="Y52" s="742"/>
      <c r="Z52" s="743"/>
      <c r="AA52" s="743"/>
      <c r="AB52" s="743"/>
      <c r="AC52" s="743"/>
      <c r="AD52" s="743"/>
      <c r="AE52" s="743"/>
      <c r="AF52" s="743"/>
      <c r="AG52" s="743"/>
      <c r="AH52" s="743"/>
      <c r="AI52" s="743"/>
      <c r="AJ52" s="743"/>
      <c r="AK52" s="743"/>
      <c r="AL52" s="743"/>
      <c r="AM52" s="743"/>
      <c r="AN52" s="743"/>
      <c r="AO52" s="743"/>
      <c r="AP52" s="743"/>
      <c r="AQ52" s="743"/>
      <c r="AR52" s="743"/>
      <c r="AS52" s="743"/>
      <c r="AT52" s="743"/>
      <c r="AU52" s="743"/>
      <c r="AV52" s="743"/>
      <c r="AW52" s="743"/>
      <c r="AX52" s="743"/>
      <c r="AY52" s="743"/>
      <c r="AZ52" s="743"/>
      <c r="BA52" s="743"/>
      <c r="BB52" s="743"/>
      <c r="BC52" s="743"/>
      <c r="BD52" s="743"/>
      <c r="BE52" s="744"/>
      <c r="BF52" s="748"/>
      <c r="BG52" s="748"/>
      <c r="BH52" s="748"/>
      <c r="BI52" s="748"/>
      <c r="BJ52" s="748"/>
      <c r="BK52" s="748"/>
      <c r="BL52" s="748"/>
      <c r="BM52" s="748"/>
      <c r="BN52" s="748"/>
      <c r="BO52" s="748"/>
      <c r="BP52" s="748"/>
      <c r="BQ52" s="748"/>
    </row>
    <row r="53" spans="2:69" ht="13.15" customHeight="1" x14ac:dyDescent="0.15">
      <c r="B53" s="194"/>
      <c r="C53" s="195"/>
      <c r="D53" s="196"/>
      <c r="E53" s="745"/>
      <c r="F53" s="746"/>
      <c r="G53" s="746"/>
      <c r="H53" s="746"/>
      <c r="I53" s="746"/>
      <c r="J53" s="746"/>
      <c r="K53" s="746"/>
      <c r="L53" s="746"/>
      <c r="M53" s="746"/>
      <c r="N53" s="746"/>
      <c r="O53" s="746"/>
      <c r="P53" s="746"/>
      <c r="Q53" s="746"/>
      <c r="R53" s="746"/>
      <c r="S53" s="746"/>
      <c r="T53" s="746"/>
      <c r="U53" s="746"/>
      <c r="V53" s="746"/>
      <c r="W53" s="746"/>
      <c r="X53" s="747"/>
      <c r="Y53" s="745"/>
      <c r="Z53" s="746"/>
      <c r="AA53" s="746"/>
      <c r="AB53" s="746"/>
      <c r="AC53" s="746"/>
      <c r="AD53" s="746"/>
      <c r="AE53" s="746"/>
      <c r="AF53" s="746"/>
      <c r="AG53" s="746"/>
      <c r="AH53" s="746"/>
      <c r="AI53" s="746"/>
      <c r="AJ53" s="746"/>
      <c r="AK53" s="746"/>
      <c r="AL53" s="746"/>
      <c r="AM53" s="746"/>
      <c r="AN53" s="746"/>
      <c r="AO53" s="746"/>
      <c r="AP53" s="746"/>
      <c r="AQ53" s="746"/>
      <c r="AR53" s="746"/>
      <c r="AS53" s="746"/>
      <c r="AT53" s="746"/>
      <c r="AU53" s="746"/>
      <c r="AV53" s="746"/>
      <c r="AW53" s="746"/>
      <c r="AX53" s="746"/>
      <c r="AY53" s="746"/>
      <c r="AZ53" s="746"/>
      <c r="BA53" s="746"/>
      <c r="BB53" s="746"/>
      <c r="BC53" s="746"/>
      <c r="BD53" s="746"/>
      <c r="BE53" s="747"/>
      <c r="BF53" s="748"/>
      <c r="BG53" s="748"/>
      <c r="BH53" s="748"/>
      <c r="BI53" s="748"/>
      <c r="BJ53" s="748"/>
      <c r="BK53" s="748"/>
      <c r="BL53" s="748"/>
      <c r="BM53" s="748"/>
      <c r="BN53" s="748"/>
      <c r="BO53" s="748"/>
      <c r="BP53" s="748"/>
      <c r="BQ53" s="748"/>
    </row>
    <row r="54" spans="2:69" ht="13.15" customHeight="1" x14ac:dyDescent="0.15">
      <c r="B54" s="188">
        <v>5</v>
      </c>
      <c r="C54" s="189"/>
      <c r="D54" s="190"/>
      <c r="E54" s="739"/>
      <c r="F54" s="740"/>
      <c r="G54" s="740"/>
      <c r="H54" s="740"/>
      <c r="I54" s="740"/>
      <c r="J54" s="740"/>
      <c r="K54" s="740"/>
      <c r="L54" s="740"/>
      <c r="M54" s="740"/>
      <c r="N54" s="740"/>
      <c r="O54" s="740"/>
      <c r="P54" s="740"/>
      <c r="Q54" s="740"/>
      <c r="R54" s="740"/>
      <c r="S54" s="740"/>
      <c r="T54" s="740"/>
      <c r="U54" s="740"/>
      <c r="V54" s="740"/>
      <c r="W54" s="740"/>
      <c r="X54" s="741"/>
      <c r="Y54" s="739"/>
      <c r="Z54" s="740"/>
      <c r="AA54" s="740"/>
      <c r="AB54" s="740"/>
      <c r="AC54" s="740"/>
      <c r="AD54" s="740"/>
      <c r="AE54" s="740"/>
      <c r="AF54" s="740"/>
      <c r="AG54" s="740"/>
      <c r="AH54" s="740"/>
      <c r="AI54" s="740"/>
      <c r="AJ54" s="740"/>
      <c r="AK54" s="740"/>
      <c r="AL54" s="740"/>
      <c r="AM54" s="740"/>
      <c r="AN54" s="740"/>
      <c r="AO54" s="740"/>
      <c r="AP54" s="740"/>
      <c r="AQ54" s="740"/>
      <c r="AR54" s="740"/>
      <c r="AS54" s="740"/>
      <c r="AT54" s="740"/>
      <c r="AU54" s="740"/>
      <c r="AV54" s="740"/>
      <c r="AW54" s="740"/>
      <c r="AX54" s="740"/>
      <c r="AY54" s="740"/>
      <c r="AZ54" s="740"/>
      <c r="BA54" s="740"/>
      <c r="BB54" s="740"/>
      <c r="BC54" s="740"/>
      <c r="BD54" s="740"/>
      <c r="BE54" s="741"/>
      <c r="BF54" s="748"/>
      <c r="BG54" s="748"/>
      <c r="BH54" s="748"/>
      <c r="BI54" s="748"/>
      <c r="BJ54" s="748"/>
      <c r="BK54" s="748"/>
      <c r="BL54" s="748"/>
      <c r="BM54" s="748"/>
      <c r="BN54" s="748"/>
      <c r="BO54" s="748"/>
      <c r="BP54" s="748"/>
      <c r="BQ54" s="748"/>
    </row>
    <row r="55" spans="2:69" ht="13.15" customHeight="1" x14ac:dyDescent="0.15">
      <c r="B55" s="191"/>
      <c r="C55" s="192"/>
      <c r="D55" s="193"/>
      <c r="E55" s="742"/>
      <c r="F55" s="743"/>
      <c r="G55" s="743"/>
      <c r="H55" s="743"/>
      <c r="I55" s="743"/>
      <c r="J55" s="743"/>
      <c r="K55" s="743"/>
      <c r="L55" s="743"/>
      <c r="M55" s="743"/>
      <c r="N55" s="743"/>
      <c r="O55" s="743"/>
      <c r="P55" s="743"/>
      <c r="Q55" s="743"/>
      <c r="R55" s="743"/>
      <c r="S55" s="743"/>
      <c r="T55" s="743"/>
      <c r="U55" s="743"/>
      <c r="V55" s="743"/>
      <c r="W55" s="743"/>
      <c r="X55" s="744"/>
      <c r="Y55" s="742"/>
      <c r="Z55" s="743"/>
      <c r="AA55" s="743"/>
      <c r="AB55" s="743"/>
      <c r="AC55" s="743"/>
      <c r="AD55" s="743"/>
      <c r="AE55" s="743"/>
      <c r="AF55" s="743"/>
      <c r="AG55" s="743"/>
      <c r="AH55" s="743"/>
      <c r="AI55" s="743"/>
      <c r="AJ55" s="743"/>
      <c r="AK55" s="743"/>
      <c r="AL55" s="743"/>
      <c r="AM55" s="743"/>
      <c r="AN55" s="743"/>
      <c r="AO55" s="743"/>
      <c r="AP55" s="743"/>
      <c r="AQ55" s="743"/>
      <c r="AR55" s="743"/>
      <c r="AS55" s="743"/>
      <c r="AT55" s="743"/>
      <c r="AU55" s="743"/>
      <c r="AV55" s="743"/>
      <c r="AW55" s="743"/>
      <c r="AX55" s="743"/>
      <c r="AY55" s="743"/>
      <c r="AZ55" s="743"/>
      <c r="BA55" s="743"/>
      <c r="BB55" s="743"/>
      <c r="BC55" s="743"/>
      <c r="BD55" s="743"/>
      <c r="BE55" s="744"/>
      <c r="BF55" s="748"/>
      <c r="BG55" s="748"/>
      <c r="BH55" s="748"/>
      <c r="BI55" s="748"/>
      <c r="BJ55" s="748"/>
      <c r="BK55" s="748"/>
      <c r="BL55" s="748"/>
      <c r="BM55" s="748"/>
      <c r="BN55" s="748"/>
      <c r="BO55" s="748"/>
      <c r="BP55" s="748"/>
      <c r="BQ55" s="748"/>
    </row>
    <row r="56" spans="2:69" ht="13.15" customHeight="1" x14ac:dyDescent="0.15">
      <c r="B56" s="194"/>
      <c r="C56" s="195"/>
      <c r="D56" s="196"/>
      <c r="E56" s="745"/>
      <c r="F56" s="746"/>
      <c r="G56" s="746"/>
      <c r="H56" s="746"/>
      <c r="I56" s="746"/>
      <c r="J56" s="746"/>
      <c r="K56" s="746"/>
      <c r="L56" s="746"/>
      <c r="M56" s="746"/>
      <c r="N56" s="746"/>
      <c r="O56" s="746"/>
      <c r="P56" s="746"/>
      <c r="Q56" s="746"/>
      <c r="R56" s="746"/>
      <c r="S56" s="746"/>
      <c r="T56" s="746"/>
      <c r="U56" s="746"/>
      <c r="V56" s="746"/>
      <c r="W56" s="746"/>
      <c r="X56" s="747"/>
      <c r="Y56" s="745"/>
      <c r="Z56" s="746"/>
      <c r="AA56" s="746"/>
      <c r="AB56" s="746"/>
      <c r="AC56" s="746"/>
      <c r="AD56" s="746"/>
      <c r="AE56" s="746"/>
      <c r="AF56" s="746"/>
      <c r="AG56" s="746"/>
      <c r="AH56" s="746"/>
      <c r="AI56" s="746"/>
      <c r="AJ56" s="746"/>
      <c r="AK56" s="746"/>
      <c r="AL56" s="746"/>
      <c r="AM56" s="746"/>
      <c r="AN56" s="746"/>
      <c r="AO56" s="746"/>
      <c r="AP56" s="746"/>
      <c r="AQ56" s="746"/>
      <c r="AR56" s="746"/>
      <c r="AS56" s="746"/>
      <c r="AT56" s="746"/>
      <c r="AU56" s="746"/>
      <c r="AV56" s="746"/>
      <c r="AW56" s="746"/>
      <c r="AX56" s="746"/>
      <c r="AY56" s="746"/>
      <c r="AZ56" s="746"/>
      <c r="BA56" s="746"/>
      <c r="BB56" s="746"/>
      <c r="BC56" s="746"/>
      <c r="BD56" s="746"/>
      <c r="BE56" s="747"/>
      <c r="BF56" s="748"/>
      <c r="BG56" s="748"/>
      <c r="BH56" s="748"/>
      <c r="BI56" s="748"/>
      <c r="BJ56" s="748"/>
      <c r="BK56" s="748"/>
      <c r="BL56" s="748"/>
      <c r="BM56" s="748"/>
      <c r="BN56" s="748"/>
      <c r="BO56" s="748"/>
      <c r="BP56" s="748"/>
      <c r="BQ56" s="748"/>
    </row>
    <row r="57" spans="2:69" ht="13.15" customHeight="1" x14ac:dyDescent="0.15">
      <c r="B57" s="188">
        <v>6</v>
      </c>
      <c r="C57" s="189"/>
      <c r="D57" s="190"/>
      <c r="E57" s="739"/>
      <c r="F57" s="740"/>
      <c r="G57" s="740"/>
      <c r="H57" s="740"/>
      <c r="I57" s="740"/>
      <c r="J57" s="740"/>
      <c r="K57" s="740"/>
      <c r="L57" s="740"/>
      <c r="M57" s="740"/>
      <c r="N57" s="740"/>
      <c r="O57" s="740"/>
      <c r="P57" s="740"/>
      <c r="Q57" s="740"/>
      <c r="R57" s="740"/>
      <c r="S57" s="740"/>
      <c r="T57" s="740"/>
      <c r="U57" s="740"/>
      <c r="V57" s="740"/>
      <c r="W57" s="740"/>
      <c r="X57" s="741"/>
      <c r="Y57" s="739"/>
      <c r="Z57" s="740"/>
      <c r="AA57" s="740"/>
      <c r="AB57" s="740"/>
      <c r="AC57" s="740"/>
      <c r="AD57" s="740"/>
      <c r="AE57" s="740"/>
      <c r="AF57" s="740"/>
      <c r="AG57" s="740"/>
      <c r="AH57" s="740"/>
      <c r="AI57" s="740"/>
      <c r="AJ57" s="740"/>
      <c r="AK57" s="740"/>
      <c r="AL57" s="740"/>
      <c r="AM57" s="740"/>
      <c r="AN57" s="740"/>
      <c r="AO57" s="740"/>
      <c r="AP57" s="740"/>
      <c r="AQ57" s="740"/>
      <c r="AR57" s="740"/>
      <c r="AS57" s="740"/>
      <c r="AT57" s="740"/>
      <c r="AU57" s="740"/>
      <c r="AV57" s="740"/>
      <c r="AW57" s="740"/>
      <c r="AX57" s="740"/>
      <c r="AY57" s="740"/>
      <c r="AZ57" s="740"/>
      <c r="BA57" s="740"/>
      <c r="BB57" s="740"/>
      <c r="BC57" s="740"/>
      <c r="BD57" s="740"/>
      <c r="BE57" s="741"/>
      <c r="BF57" s="748"/>
      <c r="BG57" s="748"/>
      <c r="BH57" s="748"/>
      <c r="BI57" s="748"/>
      <c r="BJ57" s="748"/>
      <c r="BK57" s="748"/>
      <c r="BL57" s="748"/>
      <c r="BM57" s="748"/>
      <c r="BN57" s="748"/>
      <c r="BO57" s="748"/>
      <c r="BP57" s="748"/>
      <c r="BQ57" s="748"/>
    </row>
    <row r="58" spans="2:69" ht="13.15" customHeight="1" x14ac:dyDescent="0.15">
      <c r="B58" s="191"/>
      <c r="C58" s="192"/>
      <c r="D58" s="193"/>
      <c r="E58" s="742"/>
      <c r="F58" s="743"/>
      <c r="G58" s="743"/>
      <c r="H58" s="743"/>
      <c r="I58" s="743"/>
      <c r="J58" s="743"/>
      <c r="K58" s="743"/>
      <c r="L58" s="743"/>
      <c r="M58" s="743"/>
      <c r="N58" s="743"/>
      <c r="O58" s="743"/>
      <c r="P58" s="743"/>
      <c r="Q58" s="743"/>
      <c r="R58" s="743"/>
      <c r="S58" s="743"/>
      <c r="T58" s="743"/>
      <c r="U58" s="743"/>
      <c r="V58" s="743"/>
      <c r="W58" s="743"/>
      <c r="X58" s="744"/>
      <c r="Y58" s="742"/>
      <c r="Z58" s="743"/>
      <c r="AA58" s="743"/>
      <c r="AB58" s="743"/>
      <c r="AC58" s="743"/>
      <c r="AD58" s="743"/>
      <c r="AE58" s="743"/>
      <c r="AF58" s="743"/>
      <c r="AG58" s="743"/>
      <c r="AH58" s="743"/>
      <c r="AI58" s="743"/>
      <c r="AJ58" s="743"/>
      <c r="AK58" s="743"/>
      <c r="AL58" s="743"/>
      <c r="AM58" s="743"/>
      <c r="AN58" s="743"/>
      <c r="AO58" s="743"/>
      <c r="AP58" s="743"/>
      <c r="AQ58" s="743"/>
      <c r="AR58" s="743"/>
      <c r="AS58" s="743"/>
      <c r="AT58" s="743"/>
      <c r="AU58" s="743"/>
      <c r="AV58" s="743"/>
      <c r="AW58" s="743"/>
      <c r="AX58" s="743"/>
      <c r="AY58" s="743"/>
      <c r="AZ58" s="743"/>
      <c r="BA58" s="743"/>
      <c r="BB58" s="743"/>
      <c r="BC58" s="743"/>
      <c r="BD58" s="743"/>
      <c r="BE58" s="744"/>
      <c r="BF58" s="748"/>
      <c r="BG58" s="748"/>
      <c r="BH58" s="748"/>
      <c r="BI58" s="748"/>
      <c r="BJ58" s="748"/>
      <c r="BK58" s="748"/>
      <c r="BL58" s="748"/>
      <c r="BM58" s="748"/>
      <c r="BN58" s="748"/>
      <c r="BO58" s="748"/>
      <c r="BP58" s="748"/>
      <c r="BQ58" s="748"/>
    </row>
    <row r="59" spans="2:69" ht="13.15" customHeight="1" x14ac:dyDescent="0.15">
      <c r="B59" s="194"/>
      <c r="C59" s="195"/>
      <c r="D59" s="196"/>
      <c r="E59" s="745"/>
      <c r="F59" s="746"/>
      <c r="G59" s="746"/>
      <c r="H59" s="746"/>
      <c r="I59" s="746"/>
      <c r="J59" s="746"/>
      <c r="K59" s="746"/>
      <c r="L59" s="746"/>
      <c r="M59" s="746"/>
      <c r="N59" s="746"/>
      <c r="O59" s="746"/>
      <c r="P59" s="746"/>
      <c r="Q59" s="746"/>
      <c r="R59" s="746"/>
      <c r="S59" s="746"/>
      <c r="T59" s="746"/>
      <c r="U59" s="746"/>
      <c r="V59" s="746"/>
      <c r="W59" s="746"/>
      <c r="X59" s="747"/>
      <c r="Y59" s="745"/>
      <c r="Z59" s="746"/>
      <c r="AA59" s="746"/>
      <c r="AB59" s="746"/>
      <c r="AC59" s="746"/>
      <c r="AD59" s="746"/>
      <c r="AE59" s="746"/>
      <c r="AF59" s="746"/>
      <c r="AG59" s="746"/>
      <c r="AH59" s="746"/>
      <c r="AI59" s="746"/>
      <c r="AJ59" s="746"/>
      <c r="AK59" s="746"/>
      <c r="AL59" s="746"/>
      <c r="AM59" s="746"/>
      <c r="AN59" s="746"/>
      <c r="AO59" s="746"/>
      <c r="AP59" s="746"/>
      <c r="AQ59" s="746"/>
      <c r="AR59" s="746"/>
      <c r="AS59" s="746"/>
      <c r="AT59" s="746"/>
      <c r="AU59" s="746"/>
      <c r="AV59" s="746"/>
      <c r="AW59" s="746"/>
      <c r="AX59" s="746"/>
      <c r="AY59" s="746"/>
      <c r="AZ59" s="746"/>
      <c r="BA59" s="746"/>
      <c r="BB59" s="746"/>
      <c r="BC59" s="746"/>
      <c r="BD59" s="746"/>
      <c r="BE59" s="747"/>
      <c r="BF59" s="748"/>
      <c r="BG59" s="748"/>
      <c r="BH59" s="748"/>
      <c r="BI59" s="748"/>
      <c r="BJ59" s="748"/>
      <c r="BK59" s="748"/>
      <c r="BL59" s="748"/>
      <c r="BM59" s="748"/>
      <c r="BN59" s="748"/>
      <c r="BO59" s="748"/>
      <c r="BP59" s="748"/>
      <c r="BQ59" s="748"/>
    </row>
    <row r="60" spans="2:69" ht="13.15" customHeight="1" x14ac:dyDescent="0.15">
      <c r="B60" s="188">
        <v>7</v>
      </c>
      <c r="C60" s="189"/>
      <c r="D60" s="190"/>
      <c r="E60" s="739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1"/>
      <c r="Y60" s="739"/>
      <c r="Z60" s="740"/>
      <c r="AA60" s="740"/>
      <c r="AB60" s="740"/>
      <c r="AC60" s="740"/>
      <c r="AD60" s="740"/>
      <c r="AE60" s="740"/>
      <c r="AF60" s="740"/>
      <c r="AG60" s="740"/>
      <c r="AH60" s="740"/>
      <c r="AI60" s="740"/>
      <c r="AJ60" s="740"/>
      <c r="AK60" s="740"/>
      <c r="AL60" s="740"/>
      <c r="AM60" s="740"/>
      <c r="AN60" s="740"/>
      <c r="AO60" s="740"/>
      <c r="AP60" s="740"/>
      <c r="AQ60" s="740"/>
      <c r="AR60" s="740"/>
      <c r="AS60" s="740"/>
      <c r="AT60" s="740"/>
      <c r="AU60" s="740"/>
      <c r="AV60" s="740"/>
      <c r="AW60" s="740"/>
      <c r="AX60" s="740"/>
      <c r="AY60" s="740"/>
      <c r="AZ60" s="740"/>
      <c r="BA60" s="740"/>
      <c r="BB60" s="740"/>
      <c r="BC60" s="740"/>
      <c r="BD60" s="740"/>
      <c r="BE60" s="741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</row>
    <row r="61" spans="2:69" ht="13.15" customHeight="1" x14ac:dyDescent="0.15">
      <c r="B61" s="191"/>
      <c r="C61" s="192"/>
      <c r="D61" s="193"/>
      <c r="E61" s="742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4"/>
      <c r="Y61" s="742"/>
      <c r="Z61" s="743"/>
      <c r="AA61" s="743"/>
      <c r="AB61" s="743"/>
      <c r="AC61" s="743"/>
      <c r="AD61" s="743"/>
      <c r="AE61" s="743"/>
      <c r="AF61" s="743"/>
      <c r="AG61" s="743"/>
      <c r="AH61" s="743"/>
      <c r="AI61" s="743"/>
      <c r="AJ61" s="743"/>
      <c r="AK61" s="743"/>
      <c r="AL61" s="743"/>
      <c r="AM61" s="743"/>
      <c r="AN61" s="743"/>
      <c r="AO61" s="743"/>
      <c r="AP61" s="743"/>
      <c r="AQ61" s="743"/>
      <c r="AR61" s="743"/>
      <c r="AS61" s="743"/>
      <c r="AT61" s="743"/>
      <c r="AU61" s="743"/>
      <c r="AV61" s="743"/>
      <c r="AW61" s="743"/>
      <c r="AX61" s="743"/>
      <c r="AY61" s="743"/>
      <c r="AZ61" s="743"/>
      <c r="BA61" s="743"/>
      <c r="BB61" s="743"/>
      <c r="BC61" s="743"/>
      <c r="BD61" s="743"/>
      <c r="BE61" s="744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</row>
    <row r="62" spans="2:69" ht="13.15" customHeight="1" x14ac:dyDescent="0.15">
      <c r="B62" s="194"/>
      <c r="C62" s="195"/>
      <c r="D62" s="196"/>
      <c r="E62" s="745"/>
      <c r="F62" s="746"/>
      <c r="G62" s="746"/>
      <c r="H62" s="746"/>
      <c r="I62" s="746"/>
      <c r="J62" s="746"/>
      <c r="K62" s="746"/>
      <c r="L62" s="746"/>
      <c r="M62" s="746"/>
      <c r="N62" s="746"/>
      <c r="O62" s="746"/>
      <c r="P62" s="746"/>
      <c r="Q62" s="746"/>
      <c r="R62" s="746"/>
      <c r="S62" s="746"/>
      <c r="T62" s="746"/>
      <c r="U62" s="746"/>
      <c r="V62" s="746"/>
      <c r="W62" s="746"/>
      <c r="X62" s="747"/>
      <c r="Y62" s="745"/>
      <c r="Z62" s="746"/>
      <c r="AA62" s="746"/>
      <c r="AB62" s="746"/>
      <c r="AC62" s="746"/>
      <c r="AD62" s="746"/>
      <c r="AE62" s="746"/>
      <c r="AF62" s="746"/>
      <c r="AG62" s="746"/>
      <c r="AH62" s="746"/>
      <c r="AI62" s="746"/>
      <c r="AJ62" s="746"/>
      <c r="AK62" s="746"/>
      <c r="AL62" s="746"/>
      <c r="AM62" s="746"/>
      <c r="AN62" s="746"/>
      <c r="AO62" s="746"/>
      <c r="AP62" s="746"/>
      <c r="AQ62" s="746"/>
      <c r="AR62" s="746"/>
      <c r="AS62" s="746"/>
      <c r="AT62" s="746"/>
      <c r="AU62" s="746"/>
      <c r="AV62" s="746"/>
      <c r="AW62" s="746"/>
      <c r="AX62" s="746"/>
      <c r="AY62" s="746"/>
      <c r="AZ62" s="746"/>
      <c r="BA62" s="746"/>
      <c r="BB62" s="746"/>
      <c r="BC62" s="746"/>
      <c r="BD62" s="746"/>
      <c r="BE62" s="747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</row>
    <row r="63" spans="2:69" ht="13.15" customHeight="1" x14ac:dyDescent="0.15">
      <c r="B63" s="188">
        <v>8</v>
      </c>
      <c r="C63" s="189"/>
      <c r="D63" s="190"/>
      <c r="E63" s="739"/>
      <c r="F63" s="740"/>
      <c r="G63" s="740"/>
      <c r="H63" s="740"/>
      <c r="I63" s="740"/>
      <c r="J63" s="740"/>
      <c r="K63" s="740"/>
      <c r="L63" s="740"/>
      <c r="M63" s="740"/>
      <c r="N63" s="740"/>
      <c r="O63" s="740"/>
      <c r="P63" s="740"/>
      <c r="Q63" s="740"/>
      <c r="R63" s="740"/>
      <c r="S63" s="740"/>
      <c r="T63" s="740"/>
      <c r="U63" s="740"/>
      <c r="V63" s="740"/>
      <c r="W63" s="740"/>
      <c r="X63" s="741"/>
      <c r="Y63" s="739"/>
      <c r="Z63" s="740"/>
      <c r="AA63" s="740"/>
      <c r="AB63" s="740"/>
      <c r="AC63" s="740"/>
      <c r="AD63" s="740"/>
      <c r="AE63" s="740"/>
      <c r="AF63" s="740"/>
      <c r="AG63" s="740"/>
      <c r="AH63" s="740"/>
      <c r="AI63" s="740"/>
      <c r="AJ63" s="740"/>
      <c r="AK63" s="740"/>
      <c r="AL63" s="740"/>
      <c r="AM63" s="740"/>
      <c r="AN63" s="740"/>
      <c r="AO63" s="740"/>
      <c r="AP63" s="740"/>
      <c r="AQ63" s="740"/>
      <c r="AR63" s="740"/>
      <c r="AS63" s="740"/>
      <c r="AT63" s="740"/>
      <c r="AU63" s="740"/>
      <c r="AV63" s="740"/>
      <c r="AW63" s="740"/>
      <c r="AX63" s="740"/>
      <c r="AY63" s="740"/>
      <c r="AZ63" s="740"/>
      <c r="BA63" s="740"/>
      <c r="BB63" s="740"/>
      <c r="BC63" s="740"/>
      <c r="BD63" s="740"/>
      <c r="BE63" s="741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</row>
    <row r="64" spans="2:69" ht="13.15" customHeight="1" x14ac:dyDescent="0.15">
      <c r="B64" s="191"/>
      <c r="C64" s="192"/>
      <c r="D64" s="193"/>
      <c r="E64" s="742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4"/>
      <c r="Y64" s="742"/>
      <c r="Z64" s="743"/>
      <c r="AA64" s="743"/>
      <c r="AB64" s="743"/>
      <c r="AC64" s="743"/>
      <c r="AD64" s="743"/>
      <c r="AE64" s="743"/>
      <c r="AF64" s="743"/>
      <c r="AG64" s="743"/>
      <c r="AH64" s="743"/>
      <c r="AI64" s="743"/>
      <c r="AJ64" s="743"/>
      <c r="AK64" s="743"/>
      <c r="AL64" s="743"/>
      <c r="AM64" s="743"/>
      <c r="AN64" s="743"/>
      <c r="AO64" s="743"/>
      <c r="AP64" s="743"/>
      <c r="AQ64" s="743"/>
      <c r="AR64" s="743"/>
      <c r="AS64" s="743"/>
      <c r="AT64" s="743"/>
      <c r="AU64" s="743"/>
      <c r="AV64" s="743"/>
      <c r="AW64" s="743"/>
      <c r="AX64" s="743"/>
      <c r="AY64" s="743"/>
      <c r="AZ64" s="743"/>
      <c r="BA64" s="743"/>
      <c r="BB64" s="743"/>
      <c r="BC64" s="743"/>
      <c r="BD64" s="743"/>
      <c r="BE64" s="744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</row>
    <row r="65" spans="2:69" ht="13.15" customHeight="1" x14ac:dyDescent="0.15">
      <c r="B65" s="194"/>
      <c r="C65" s="195"/>
      <c r="D65" s="196"/>
      <c r="E65" s="745"/>
      <c r="F65" s="746"/>
      <c r="G65" s="746"/>
      <c r="H65" s="746"/>
      <c r="I65" s="746"/>
      <c r="J65" s="746"/>
      <c r="K65" s="746"/>
      <c r="L65" s="746"/>
      <c r="M65" s="746"/>
      <c r="N65" s="746"/>
      <c r="O65" s="746"/>
      <c r="P65" s="746"/>
      <c r="Q65" s="746"/>
      <c r="R65" s="746"/>
      <c r="S65" s="746"/>
      <c r="T65" s="746"/>
      <c r="U65" s="746"/>
      <c r="V65" s="746"/>
      <c r="W65" s="746"/>
      <c r="X65" s="747"/>
      <c r="Y65" s="745"/>
      <c r="Z65" s="746"/>
      <c r="AA65" s="746"/>
      <c r="AB65" s="746"/>
      <c r="AC65" s="746"/>
      <c r="AD65" s="746"/>
      <c r="AE65" s="746"/>
      <c r="AF65" s="746"/>
      <c r="AG65" s="746"/>
      <c r="AH65" s="746"/>
      <c r="AI65" s="746"/>
      <c r="AJ65" s="746"/>
      <c r="AK65" s="746"/>
      <c r="AL65" s="746"/>
      <c r="AM65" s="746"/>
      <c r="AN65" s="746"/>
      <c r="AO65" s="746"/>
      <c r="AP65" s="746"/>
      <c r="AQ65" s="746"/>
      <c r="AR65" s="746"/>
      <c r="AS65" s="746"/>
      <c r="AT65" s="746"/>
      <c r="AU65" s="746"/>
      <c r="AV65" s="746"/>
      <c r="AW65" s="746"/>
      <c r="AX65" s="746"/>
      <c r="AY65" s="746"/>
      <c r="AZ65" s="746"/>
      <c r="BA65" s="746"/>
      <c r="BB65" s="746"/>
      <c r="BC65" s="746"/>
      <c r="BD65" s="746"/>
      <c r="BE65" s="747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</row>
    <row r="66" spans="2:69" ht="13.15" customHeight="1" x14ac:dyDescent="0.15">
      <c r="B66" s="188">
        <v>9</v>
      </c>
      <c r="C66" s="189"/>
      <c r="D66" s="190"/>
      <c r="E66" s="739"/>
      <c r="F66" s="740"/>
      <c r="G66" s="740"/>
      <c r="H66" s="740"/>
      <c r="I66" s="740"/>
      <c r="J66" s="740"/>
      <c r="K66" s="740"/>
      <c r="L66" s="740"/>
      <c r="M66" s="740"/>
      <c r="N66" s="740"/>
      <c r="O66" s="740"/>
      <c r="P66" s="740"/>
      <c r="Q66" s="740"/>
      <c r="R66" s="740"/>
      <c r="S66" s="740"/>
      <c r="T66" s="740"/>
      <c r="U66" s="740"/>
      <c r="V66" s="740"/>
      <c r="W66" s="740"/>
      <c r="X66" s="741"/>
      <c r="Y66" s="739"/>
      <c r="Z66" s="740"/>
      <c r="AA66" s="740"/>
      <c r="AB66" s="740"/>
      <c r="AC66" s="740"/>
      <c r="AD66" s="740"/>
      <c r="AE66" s="740"/>
      <c r="AF66" s="740"/>
      <c r="AG66" s="740"/>
      <c r="AH66" s="740"/>
      <c r="AI66" s="740"/>
      <c r="AJ66" s="740"/>
      <c r="AK66" s="740"/>
      <c r="AL66" s="740"/>
      <c r="AM66" s="740"/>
      <c r="AN66" s="740"/>
      <c r="AO66" s="740"/>
      <c r="AP66" s="740"/>
      <c r="AQ66" s="740"/>
      <c r="AR66" s="740"/>
      <c r="AS66" s="740"/>
      <c r="AT66" s="740"/>
      <c r="AU66" s="740"/>
      <c r="AV66" s="740"/>
      <c r="AW66" s="740"/>
      <c r="AX66" s="740"/>
      <c r="AY66" s="740"/>
      <c r="AZ66" s="740"/>
      <c r="BA66" s="740"/>
      <c r="BB66" s="740"/>
      <c r="BC66" s="740"/>
      <c r="BD66" s="740"/>
      <c r="BE66" s="741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</row>
    <row r="67" spans="2:69" ht="13.15" customHeight="1" x14ac:dyDescent="0.15">
      <c r="B67" s="191"/>
      <c r="C67" s="192"/>
      <c r="D67" s="193"/>
      <c r="E67" s="742"/>
      <c r="F67" s="743"/>
      <c r="G67" s="743"/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4"/>
      <c r="Y67" s="742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3"/>
      <c r="AL67" s="743"/>
      <c r="AM67" s="743"/>
      <c r="AN67" s="743"/>
      <c r="AO67" s="743"/>
      <c r="AP67" s="743"/>
      <c r="AQ67" s="743"/>
      <c r="AR67" s="743"/>
      <c r="AS67" s="743"/>
      <c r="AT67" s="743"/>
      <c r="AU67" s="743"/>
      <c r="AV67" s="743"/>
      <c r="AW67" s="743"/>
      <c r="AX67" s="743"/>
      <c r="AY67" s="743"/>
      <c r="AZ67" s="743"/>
      <c r="BA67" s="743"/>
      <c r="BB67" s="743"/>
      <c r="BC67" s="743"/>
      <c r="BD67" s="743"/>
      <c r="BE67" s="744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</row>
    <row r="68" spans="2:69" ht="13.15" customHeight="1" x14ac:dyDescent="0.15">
      <c r="B68" s="194"/>
      <c r="C68" s="195"/>
      <c r="D68" s="196"/>
      <c r="E68" s="745"/>
      <c r="F68" s="746"/>
      <c r="G68" s="746"/>
      <c r="H68" s="746"/>
      <c r="I68" s="746"/>
      <c r="J68" s="746"/>
      <c r="K68" s="746"/>
      <c r="L68" s="746"/>
      <c r="M68" s="746"/>
      <c r="N68" s="746"/>
      <c r="O68" s="746"/>
      <c r="P68" s="746"/>
      <c r="Q68" s="746"/>
      <c r="R68" s="746"/>
      <c r="S68" s="746"/>
      <c r="T68" s="746"/>
      <c r="U68" s="746"/>
      <c r="V68" s="746"/>
      <c r="W68" s="746"/>
      <c r="X68" s="747"/>
      <c r="Y68" s="745"/>
      <c r="Z68" s="746"/>
      <c r="AA68" s="746"/>
      <c r="AB68" s="746"/>
      <c r="AC68" s="746"/>
      <c r="AD68" s="746"/>
      <c r="AE68" s="746"/>
      <c r="AF68" s="746"/>
      <c r="AG68" s="746"/>
      <c r="AH68" s="746"/>
      <c r="AI68" s="746"/>
      <c r="AJ68" s="746"/>
      <c r="AK68" s="746"/>
      <c r="AL68" s="746"/>
      <c r="AM68" s="746"/>
      <c r="AN68" s="746"/>
      <c r="AO68" s="746"/>
      <c r="AP68" s="746"/>
      <c r="AQ68" s="746"/>
      <c r="AR68" s="746"/>
      <c r="AS68" s="746"/>
      <c r="AT68" s="746"/>
      <c r="AU68" s="746"/>
      <c r="AV68" s="746"/>
      <c r="AW68" s="746"/>
      <c r="AX68" s="746"/>
      <c r="AY68" s="746"/>
      <c r="AZ68" s="746"/>
      <c r="BA68" s="746"/>
      <c r="BB68" s="746"/>
      <c r="BC68" s="746"/>
      <c r="BD68" s="746"/>
      <c r="BE68" s="747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</row>
    <row r="69" spans="2:69" ht="13.15" customHeight="1" x14ac:dyDescent="0.15">
      <c r="B69" s="188">
        <v>10</v>
      </c>
      <c r="C69" s="189"/>
      <c r="D69" s="190"/>
      <c r="E69" s="739"/>
      <c r="F69" s="740"/>
      <c r="G69" s="740"/>
      <c r="H69" s="740"/>
      <c r="I69" s="740"/>
      <c r="J69" s="740"/>
      <c r="K69" s="740"/>
      <c r="L69" s="740"/>
      <c r="M69" s="740"/>
      <c r="N69" s="740"/>
      <c r="O69" s="740"/>
      <c r="P69" s="740"/>
      <c r="Q69" s="740"/>
      <c r="R69" s="740"/>
      <c r="S69" s="740"/>
      <c r="T69" s="740"/>
      <c r="U69" s="740"/>
      <c r="V69" s="740"/>
      <c r="W69" s="740"/>
      <c r="X69" s="741"/>
      <c r="Y69" s="739"/>
      <c r="Z69" s="740"/>
      <c r="AA69" s="740"/>
      <c r="AB69" s="740"/>
      <c r="AC69" s="740"/>
      <c r="AD69" s="740"/>
      <c r="AE69" s="740"/>
      <c r="AF69" s="740"/>
      <c r="AG69" s="740"/>
      <c r="AH69" s="740"/>
      <c r="AI69" s="740"/>
      <c r="AJ69" s="740"/>
      <c r="AK69" s="740"/>
      <c r="AL69" s="740"/>
      <c r="AM69" s="740"/>
      <c r="AN69" s="740"/>
      <c r="AO69" s="740"/>
      <c r="AP69" s="740"/>
      <c r="AQ69" s="740"/>
      <c r="AR69" s="740"/>
      <c r="AS69" s="740"/>
      <c r="AT69" s="740"/>
      <c r="AU69" s="740"/>
      <c r="AV69" s="740"/>
      <c r="AW69" s="740"/>
      <c r="AX69" s="740"/>
      <c r="AY69" s="740"/>
      <c r="AZ69" s="740"/>
      <c r="BA69" s="740"/>
      <c r="BB69" s="740"/>
      <c r="BC69" s="740"/>
      <c r="BD69" s="740"/>
      <c r="BE69" s="741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</row>
    <row r="70" spans="2:69" ht="13.15" customHeight="1" x14ac:dyDescent="0.15">
      <c r="B70" s="191"/>
      <c r="C70" s="192"/>
      <c r="D70" s="193"/>
      <c r="E70" s="742"/>
      <c r="F70" s="743"/>
      <c r="G70" s="743"/>
      <c r="H70" s="743"/>
      <c r="I70" s="743"/>
      <c r="J70" s="743"/>
      <c r="K70" s="743"/>
      <c r="L70" s="743"/>
      <c r="M70" s="743"/>
      <c r="N70" s="743"/>
      <c r="O70" s="743"/>
      <c r="P70" s="743"/>
      <c r="Q70" s="743"/>
      <c r="R70" s="743"/>
      <c r="S70" s="743"/>
      <c r="T70" s="743"/>
      <c r="U70" s="743"/>
      <c r="V70" s="743"/>
      <c r="W70" s="743"/>
      <c r="X70" s="744"/>
      <c r="Y70" s="742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3"/>
      <c r="BE70" s="744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</row>
    <row r="71" spans="2:69" ht="13.15" customHeight="1" x14ac:dyDescent="0.15">
      <c r="B71" s="194"/>
      <c r="C71" s="195"/>
      <c r="D71" s="196"/>
      <c r="E71" s="742"/>
      <c r="F71" s="743"/>
      <c r="G71" s="743"/>
      <c r="H71" s="743"/>
      <c r="I71" s="743"/>
      <c r="J71" s="743"/>
      <c r="K71" s="743"/>
      <c r="L71" s="743"/>
      <c r="M71" s="743"/>
      <c r="N71" s="743"/>
      <c r="O71" s="743"/>
      <c r="P71" s="743"/>
      <c r="Q71" s="743"/>
      <c r="R71" s="743"/>
      <c r="S71" s="743"/>
      <c r="T71" s="743"/>
      <c r="U71" s="743"/>
      <c r="V71" s="743"/>
      <c r="W71" s="743"/>
      <c r="X71" s="744"/>
      <c r="Y71" s="742"/>
      <c r="Z71" s="743"/>
      <c r="AA71" s="743"/>
      <c r="AB71" s="743"/>
      <c r="AC71" s="743"/>
      <c r="AD71" s="743"/>
      <c r="AE71" s="743"/>
      <c r="AF71" s="743"/>
      <c r="AG71" s="743"/>
      <c r="AH71" s="743"/>
      <c r="AI71" s="743"/>
      <c r="AJ71" s="743"/>
      <c r="AK71" s="743"/>
      <c r="AL71" s="743"/>
      <c r="AM71" s="743"/>
      <c r="AN71" s="743"/>
      <c r="AO71" s="743"/>
      <c r="AP71" s="743"/>
      <c r="AQ71" s="743"/>
      <c r="AR71" s="743"/>
      <c r="AS71" s="743"/>
      <c r="AT71" s="743"/>
      <c r="AU71" s="743"/>
      <c r="AV71" s="743"/>
      <c r="AW71" s="743"/>
      <c r="AX71" s="743"/>
      <c r="AY71" s="743"/>
      <c r="AZ71" s="743"/>
      <c r="BA71" s="743"/>
      <c r="BB71" s="743"/>
      <c r="BC71" s="743"/>
      <c r="BD71" s="743"/>
      <c r="BE71" s="744"/>
      <c r="BF71" s="760"/>
      <c r="BG71" s="760"/>
      <c r="BH71" s="760"/>
      <c r="BI71" s="760"/>
      <c r="BJ71" s="760"/>
      <c r="BK71" s="760"/>
      <c r="BL71" s="760"/>
      <c r="BM71" s="760"/>
      <c r="BN71" s="760"/>
      <c r="BO71" s="760"/>
      <c r="BP71" s="760"/>
      <c r="BQ71" s="760"/>
    </row>
    <row r="72" spans="2:69" ht="13.15" customHeight="1" x14ac:dyDescent="0.15">
      <c r="B72" s="188">
        <v>11</v>
      </c>
      <c r="C72" s="189"/>
      <c r="D72" s="190"/>
      <c r="E72" s="739"/>
      <c r="F72" s="740"/>
      <c r="G72" s="740"/>
      <c r="H72" s="740"/>
      <c r="I72" s="740"/>
      <c r="J72" s="740"/>
      <c r="K72" s="740"/>
      <c r="L72" s="740"/>
      <c r="M72" s="740"/>
      <c r="N72" s="740"/>
      <c r="O72" s="740"/>
      <c r="P72" s="740"/>
      <c r="Q72" s="740"/>
      <c r="R72" s="740"/>
      <c r="S72" s="740"/>
      <c r="T72" s="740"/>
      <c r="U72" s="740"/>
      <c r="V72" s="740"/>
      <c r="W72" s="740"/>
      <c r="X72" s="741"/>
      <c r="Y72" s="739"/>
      <c r="Z72" s="740"/>
      <c r="AA72" s="740"/>
      <c r="AB72" s="740"/>
      <c r="AC72" s="740"/>
      <c r="AD72" s="740"/>
      <c r="AE72" s="740"/>
      <c r="AF72" s="740"/>
      <c r="AG72" s="740"/>
      <c r="AH72" s="740"/>
      <c r="AI72" s="740"/>
      <c r="AJ72" s="740"/>
      <c r="AK72" s="740"/>
      <c r="AL72" s="740"/>
      <c r="AM72" s="740"/>
      <c r="AN72" s="740"/>
      <c r="AO72" s="740"/>
      <c r="AP72" s="740"/>
      <c r="AQ72" s="740"/>
      <c r="AR72" s="740"/>
      <c r="AS72" s="740"/>
      <c r="AT72" s="740"/>
      <c r="AU72" s="740"/>
      <c r="AV72" s="740"/>
      <c r="AW72" s="740"/>
      <c r="AX72" s="740"/>
      <c r="AY72" s="740"/>
      <c r="AZ72" s="740"/>
      <c r="BA72" s="740"/>
      <c r="BB72" s="740"/>
      <c r="BC72" s="740"/>
      <c r="BD72" s="740"/>
      <c r="BE72" s="741"/>
      <c r="BF72" s="760"/>
      <c r="BG72" s="760"/>
      <c r="BH72" s="760"/>
      <c r="BI72" s="760"/>
      <c r="BJ72" s="760"/>
      <c r="BK72" s="760"/>
      <c r="BL72" s="760"/>
      <c r="BM72" s="760"/>
      <c r="BN72" s="760"/>
      <c r="BO72" s="760"/>
      <c r="BP72" s="760"/>
      <c r="BQ72" s="760"/>
    </row>
    <row r="73" spans="2:69" ht="13.15" customHeight="1" x14ac:dyDescent="0.15">
      <c r="B73" s="191"/>
      <c r="C73" s="192"/>
      <c r="D73" s="193"/>
      <c r="E73" s="742"/>
      <c r="F73" s="743"/>
      <c r="G73" s="743"/>
      <c r="H73" s="743"/>
      <c r="I73" s="743"/>
      <c r="J73" s="743"/>
      <c r="K73" s="743"/>
      <c r="L73" s="743"/>
      <c r="M73" s="743"/>
      <c r="N73" s="743"/>
      <c r="O73" s="743"/>
      <c r="P73" s="743"/>
      <c r="Q73" s="743"/>
      <c r="R73" s="743"/>
      <c r="S73" s="743"/>
      <c r="T73" s="743"/>
      <c r="U73" s="743"/>
      <c r="V73" s="743"/>
      <c r="W73" s="743"/>
      <c r="X73" s="744"/>
      <c r="Y73" s="742"/>
      <c r="Z73" s="743"/>
      <c r="AA73" s="743"/>
      <c r="AB73" s="743"/>
      <c r="AC73" s="743"/>
      <c r="AD73" s="743"/>
      <c r="AE73" s="743"/>
      <c r="AF73" s="743"/>
      <c r="AG73" s="743"/>
      <c r="AH73" s="743"/>
      <c r="AI73" s="743"/>
      <c r="AJ73" s="743"/>
      <c r="AK73" s="743"/>
      <c r="AL73" s="743"/>
      <c r="AM73" s="743"/>
      <c r="AN73" s="743"/>
      <c r="AO73" s="743"/>
      <c r="AP73" s="743"/>
      <c r="AQ73" s="743"/>
      <c r="AR73" s="743"/>
      <c r="AS73" s="743"/>
      <c r="AT73" s="743"/>
      <c r="AU73" s="743"/>
      <c r="AV73" s="743"/>
      <c r="AW73" s="743"/>
      <c r="AX73" s="743"/>
      <c r="AY73" s="743"/>
      <c r="AZ73" s="743"/>
      <c r="BA73" s="743"/>
      <c r="BB73" s="743"/>
      <c r="BC73" s="743"/>
      <c r="BD73" s="743"/>
      <c r="BE73" s="744"/>
      <c r="BF73" s="761"/>
      <c r="BG73" s="761"/>
      <c r="BH73" s="761"/>
      <c r="BI73" s="761"/>
      <c r="BJ73" s="761"/>
      <c r="BK73" s="761"/>
      <c r="BL73" s="761"/>
      <c r="BM73" s="761"/>
      <c r="BN73" s="761"/>
      <c r="BO73" s="761"/>
      <c r="BP73" s="761"/>
      <c r="BQ73" s="761"/>
    </row>
    <row r="74" spans="2:69" ht="13.15" customHeight="1" x14ac:dyDescent="0.15">
      <c r="B74" s="194"/>
      <c r="C74" s="195"/>
      <c r="D74" s="196"/>
      <c r="E74" s="745"/>
      <c r="F74" s="746"/>
      <c r="G74" s="746"/>
      <c r="H74" s="746"/>
      <c r="I74" s="746"/>
      <c r="J74" s="746"/>
      <c r="K74" s="746"/>
      <c r="L74" s="746"/>
      <c r="M74" s="746"/>
      <c r="N74" s="746"/>
      <c r="O74" s="746"/>
      <c r="P74" s="746"/>
      <c r="Q74" s="746"/>
      <c r="R74" s="746"/>
      <c r="S74" s="746"/>
      <c r="T74" s="746"/>
      <c r="U74" s="746"/>
      <c r="V74" s="746"/>
      <c r="W74" s="746"/>
      <c r="X74" s="747"/>
      <c r="Y74" s="745"/>
      <c r="Z74" s="746"/>
      <c r="AA74" s="746"/>
      <c r="AB74" s="746"/>
      <c r="AC74" s="746"/>
      <c r="AD74" s="746"/>
      <c r="AE74" s="746"/>
      <c r="AF74" s="746"/>
      <c r="AG74" s="746"/>
      <c r="AH74" s="746"/>
      <c r="AI74" s="746"/>
      <c r="AJ74" s="746"/>
      <c r="AK74" s="746"/>
      <c r="AL74" s="746"/>
      <c r="AM74" s="746"/>
      <c r="AN74" s="746"/>
      <c r="AO74" s="746"/>
      <c r="AP74" s="746"/>
      <c r="AQ74" s="746"/>
      <c r="AR74" s="746"/>
      <c r="AS74" s="746"/>
      <c r="AT74" s="746"/>
      <c r="AU74" s="746"/>
      <c r="AV74" s="746"/>
      <c r="AW74" s="746"/>
      <c r="AX74" s="746"/>
      <c r="AY74" s="746"/>
      <c r="AZ74" s="746"/>
      <c r="BA74" s="746"/>
      <c r="BB74" s="746"/>
      <c r="BC74" s="746"/>
      <c r="BD74" s="746"/>
      <c r="BE74" s="747"/>
      <c r="BF74" s="762"/>
      <c r="BG74" s="762"/>
      <c r="BH74" s="762"/>
      <c r="BI74" s="762"/>
      <c r="BJ74" s="762"/>
      <c r="BK74" s="762"/>
      <c r="BL74" s="762"/>
      <c r="BM74" s="762"/>
      <c r="BN74" s="762"/>
      <c r="BO74" s="762"/>
      <c r="BP74" s="762"/>
      <c r="BQ74" s="762"/>
    </row>
    <row r="75" spans="2:69" ht="13.15" customHeight="1" x14ac:dyDescent="0.15">
      <c r="B75" s="188">
        <v>12</v>
      </c>
      <c r="C75" s="189"/>
      <c r="D75" s="190"/>
      <c r="E75" s="739"/>
      <c r="F75" s="740"/>
      <c r="G75" s="740"/>
      <c r="H75" s="740"/>
      <c r="I75" s="740"/>
      <c r="J75" s="740"/>
      <c r="K75" s="740"/>
      <c r="L75" s="740"/>
      <c r="M75" s="740"/>
      <c r="N75" s="740"/>
      <c r="O75" s="740"/>
      <c r="P75" s="740"/>
      <c r="Q75" s="740"/>
      <c r="R75" s="740"/>
      <c r="S75" s="740"/>
      <c r="T75" s="740"/>
      <c r="U75" s="740"/>
      <c r="V75" s="740"/>
      <c r="W75" s="740"/>
      <c r="X75" s="741"/>
      <c r="Y75" s="739"/>
      <c r="Z75" s="740"/>
      <c r="AA75" s="740"/>
      <c r="AB75" s="740"/>
      <c r="AC75" s="740"/>
      <c r="AD75" s="740"/>
      <c r="AE75" s="740"/>
      <c r="AF75" s="740"/>
      <c r="AG75" s="740"/>
      <c r="AH75" s="740"/>
      <c r="AI75" s="740"/>
      <c r="AJ75" s="740"/>
      <c r="AK75" s="740"/>
      <c r="AL75" s="740"/>
      <c r="AM75" s="740"/>
      <c r="AN75" s="740"/>
      <c r="AO75" s="740"/>
      <c r="AP75" s="740"/>
      <c r="AQ75" s="740"/>
      <c r="AR75" s="740"/>
      <c r="AS75" s="740"/>
      <c r="AT75" s="740"/>
      <c r="AU75" s="740"/>
      <c r="AV75" s="740"/>
      <c r="AW75" s="740"/>
      <c r="AX75" s="740"/>
      <c r="AY75" s="740"/>
      <c r="AZ75" s="740"/>
      <c r="BA75" s="740"/>
      <c r="BB75" s="740"/>
      <c r="BC75" s="740"/>
      <c r="BD75" s="740"/>
      <c r="BE75" s="741"/>
      <c r="BF75" s="748"/>
      <c r="BG75" s="748"/>
      <c r="BH75" s="748"/>
      <c r="BI75" s="748"/>
      <c r="BJ75" s="748"/>
      <c r="BK75" s="748"/>
      <c r="BL75" s="748"/>
      <c r="BM75" s="748"/>
      <c r="BN75" s="748"/>
      <c r="BO75" s="748"/>
      <c r="BP75" s="748"/>
      <c r="BQ75" s="748"/>
    </row>
    <row r="76" spans="2:69" ht="13.15" customHeight="1" x14ac:dyDescent="0.15">
      <c r="B76" s="191"/>
      <c r="C76" s="192"/>
      <c r="D76" s="193"/>
      <c r="E76" s="742"/>
      <c r="F76" s="743"/>
      <c r="G76" s="743"/>
      <c r="H76" s="743"/>
      <c r="I76" s="743"/>
      <c r="J76" s="743"/>
      <c r="K76" s="743"/>
      <c r="L76" s="743"/>
      <c r="M76" s="743"/>
      <c r="N76" s="743"/>
      <c r="O76" s="743"/>
      <c r="P76" s="743"/>
      <c r="Q76" s="743"/>
      <c r="R76" s="743"/>
      <c r="S76" s="743"/>
      <c r="T76" s="743"/>
      <c r="U76" s="743"/>
      <c r="V76" s="743"/>
      <c r="W76" s="743"/>
      <c r="X76" s="744"/>
      <c r="Y76" s="742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3"/>
      <c r="AL76" s="743"/>
      <c r="AM76" s="743"/>
      <c r="AN76" s="743"/>
      <c r="AO76" s="743"/>
      <c r="AP76" s="743"/>
      <c r="AQ76" s="743"/>
      <c r="AR76" s="743"/>
      <c r="AS76" s="743"/>
      <c r="AT76" s="743"/>
      <c r="AU76" s="743"/>
      <c r="AV76" s="743"/>
      <c r="AW76" s="743"/>
      <c r="AX76" s="743"/>
      <c r="AY76" s="743"/>
      <c r="AZ76" s="743"/>
      <c r="BA76" s="743"/>
      <c r="BB76" s="743"/>
      <c r="BC76" s="743"/>
      <c r="BD76" s="743"/>
      <c r="BE76" s="744"/>
      <c r="BF76" s="748"/>
      <c r="BG76" s="748"/>
      <c r="BH76" s="748"/>
      <c r="BI76" s="748"/>
      <c r="BJ76" s="748"/>
      <c r="BK76" s="748"/>
      <c r="BL76" s="748"/>
      <c r="BM76" s="748"/>
      <c r="BN76" s="748"/>
      <c r="BO76" s="748"/>
      <c r="BP76" s="748"/>
      <c r="BQ76" s="748"/>
    </row>
    <row r="77" spans="2:69" ht="13.15" customHeight="1" x14ac:dyDescent="0.15">
      <c r="B77" s="194"/>
      <c r="C77" s="195"/>
      <c r="D77" s="196"/>
      <c r="E77" s="745"/>
      <c r="F77" s="746"/>
      <c r="G77" s="746"/>
      <c r="H77" s="746"/>
      <c r="I77" s="746"/>
      <c r="J77" s="746"/>
      <c r="K77" s="746"/>
      <c r="L77" s="746"/>
      <c r="M77" s="746"/>
      <c r="N77" s="746"/>
      <c r="O77" s="746"/>
      <c r="P77" s="746"/>
      <c r="Q77" s="746"/>
      <c r="R77" s="746"/>
      <c r="S77" s="746"/>
      <c r="T77" s="746"/>
      <c r="U77" s="746"/>
      <c r="V77" s="746"/>
      <c r="W77" s="746"/>
      <c r="X77" s="747"/>
      <c r="Y77" s="745"/>
      <c r="Z77" s="746"/>
      <c r="AA77" s="746"/>
      <c r="AB77" s="746"/>
      <c r="AC77" s="746"/>
      <c r="AD77" s="746"/>
      <c r="AE77" s="746"/>
      <c r="AF77" s="746"/>
      <c r="AG77" s="746"/>
      <c r="AH77" s="746"/>
      <c r="AI77" s="746"/>
      <c r="AJ77" s="746"/>
      <c r="AK77" s="746"/>
      <c r="AL77" s="746"/>
      <c r="AM77" s="746"/>
      <c r="AN77" s="746"/>
      <c r="AO77" s="746"/>
      <c r="AP77" s="746"/>
      <c r="AQ77" s="746"/>
      <c r="AR77" s="746"/>
      <c r="AS77" s="746"/>
      <c r="AT77" s="746"/>
      <c r="AU77" s="746"/>
      <c r="AV77" s="746"/>
      <c r="AW77" s="746"/>
      <c r="AX77" s="746"/>
      <c r="AY77" s="746"/>
      <c r="AZ77" s="746"/>
      <c r="BA77" s="746"/>
      <c r="BB77" s="746"/>
      <c r="BC77" s="746"/>
      <c r="BD77" s="746"/>
      <c r="BE77" s="747"/>
      <c r="BF77" s="748"/>
      <c r="BG77" s="748"/>
      <c r="BH77" s="748"/>
      <c r="BI77" s="748"/>
      <c r="BJ77" s="748"/>
      <c r="BK77" s="748"/>
      <c r="BL77" s="748"/>
      <c r="BM77" s="748"/>
      <c r="BN77" s="748"/>
      <c r="BO77" s="748"/>
      <c r="BP77" s="748"/>
      <c r="BQ77" s="748"/>
    </row>
    <row r="78" spans="2:69" ht="13.15" customHeight="1" x14ac:dyDescent="0.15">
      <c r="B78" s="188">
        <v>13</v>
      </c>
      <c r="C78" s="189"/>
      <c r="D78" s="190"/>
      <c r="E78" s="739"/>
      <c r="F78" s="740"/>
      <c r="G78" s="740"/>
      <c r="H78" s="740"/>
      <c r="I78" s="740"/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740"/>
      <c r="V78" s="740"/>
      <c r="W78" s="740"/>
      <c r="X78" s="741"/>
      <c r="Y78" s="739"/>
      <c r="Z78" s="740"/>
      <c r="AA78" s="740"/>
      <c r="AB78" s="740"/>
      <c r="AC78" s="74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740"/>
      <c r="BB78" s="740"/>
      <c r="BC78" s="740"/>
      <c r="BD78" s="740"/>
      <c r="BE78" s="741"/>
      <c r="BF78" s="748"/>
      <c r="BG78" s="748"/>
      <c r="BH78" s="748"/>
      <c r="BI78" s="748"/>
      <c r="BJ78" s="748"/>
      <c r="BK78" s="748"/>
      <c r="BL78" s="748"/>
      <c r="BM78" s="748"/>
      <c r="BN78" s="748"/>
      <c r="BO78" s="748"/>
      <c r="BP78" s="748"/>
      <c r="BQ78" s="748"/>
    </row>
    <row r="79" spans="2:69" ht="13.15" customHeight="1" x14ac:dyDescent="0.15">
      <c r="B79" s="191"/>
      <c r="C79" s="192"/>
      <c r="D79" s="193"/>
      <c r="E79" s="742"/>
      <c r="F79" s="743"/>
      <c r="G79" s="743"/>
      <c r="H79" s="743"/>
      <c r="I79" s="743"/>
      <c r="J79" s="743"/>
      <c r="K79" s="743"/>
      <c r="L79" s="743"/>
      <c r="M79" s="743"/>
      <c r="N79" s="743"/>
      <c r="O79" s="743"/>
      <c r="P79" s="743"/>
      <c r="Q79" s="743"/>
      <c r="R79" s="743"/>
      <c r="S79" s="743"/>
      <c r="T79" s="743"/>
      <c r="U79" s="743"/>
      <c r="V79" s="743"/>
      <c r="W79" s="743"/>
      <c r="X79" s="744"/>
      <c r="Y79" s="742"/>
      <c r="Z79" s="743"/>
      <c r="AA79" s="743"/>
      <c r="AB79" s="743"/>
      <c r="AC79" s="743"/>
      <c r="AD79" s="743"/>
      <c r="AE79" s="743"/>
      <c r="AF79" s="743"/>
      <c r="AG79" s="743"/>
      <c r="AH79" s="743"/>
      <c r="AI79" s="743"/>
      <c r="AJ79" s="743"/>
      <c r="AK79" s="743"/>
      <c r="AL79" s="743"/>
      <c r="AM79" s="743"/>
      <c r="AN79" s="743"/>
      <c r="AO79" s="743"/>
      <c r="AP79" s="743"/>
      <c r="AQ79" s="743"/>
      <c r="AR79" s="743"/>
      <c r="AS79" s="743"/>
      <c r="AT79" s="743"/>
      <c r="AU79" s="743"/>
      <c r="AV79" s="743"/>
      <c r="AW79" s="743"/>
      <c r="AX79" s="743"/>
      <c r="AY79" s="743"/>
      <c r="AZ79" s="743"/>
      <c r="BA79" s="743"/>
      <c r="BB79" s="743"/>
      <c r="BC79" s="743"/>
      <c r="BD79" s="743"/>
      <c r="BE79" s="744"/>
      <c r="BF79" s="748"/>
      <c r="BG79" s="748"/>
      <c r="BH79" s="748"/>
      <c r="BI79" s="748"/>
      <c r="BJ79" s="748"/>
      <c r="BK79" s="748"/>
      <c r="BL79" s="748"/>
      <c r="BM79" s="748"/>
      <c r="BN79" s="748"/>
      <c r="BO79" s="748"/>
      <c r="BP79" s="748"/>
      <c r="BQ79" s="748"/>
    </row>
    <row r="80" spans="2:69" ht="13.15" customHeight="1" x14ac:dyDescent="0.15">
      <c r="B80" s="194"/>
      <c r="C80" s="195"/>
      <c r="D80" s="196"/>
      <c r="E80" s="745"/>
      <c r="F80" s="746"/>
      <c r="G80" s="746"/>
      <c r="H80" s="746"/>
      <c r="I80" s="746"/>
      <c r="J80" s="746"/>
      <c r="K80" s="746"/>
      <c r="L80" s="746"/>
      <c r="M80" s="746"/>
      <c r="N80" s="746"/>
      <c r="O80" s="746"/>
      <c r="P80" s="746"/>
      <c r="Q80" s="746"/>
      <c r="R80" s="746"/>
      <c r="S80" s="746"/>
      <c r="T80" s="746"/>
      <c r="U80" s="746"/>
      <c r="V80" s="746"/>
      <c r="W80" s="746"/>
      <c r="X80" s="747"/>
      <c r="Y80" s="745"/>
      <c r="Z80" s="746"/>
      <c r="AA80" s="746"/>
      <c r="AB80" s="746"/>
      <c r="AC80" s="746"/>
      <c r="AD80" s="746"/>
      <c r="AE80" s="746"/>
      <c r="AF80" s="746"/>
      <c r="AG80" s="746"/>
      <c r="AH80" s="746"/>
      <c r="AI80" s="746"/>
      <c r="AJ80" s="746"/>
      <c r="AK80" s="746"/>
      <c r="AL80" s="746"/>
      <c r="AM80" s="746"/>
      <c r="AN80" s="746"/>
      <c r="AO80" s="746"/>
      <c r="AP80" s="746"/>
      <c r="AQ80" s="746"/>
      <c r="AR80" s="746"/>
      <c r="AS80" s="746"/>
      <c r="AT80" s="746"/>
      <c r="AU80" s="746"/>
      <c r="AV80" s="746"/>
      <c r="AW80" s="746"/>
      <c r="AX80" s="746"/>
      <c r="AY80" s="746"/>
      <c r="AZ80" s="746"/>
      <c r="BA80" s="746"/>
      <c r="BB80" s="746"/>
      <c r="BC80" s="746"/>
      <c r="BD80" s="746"/>
      <c r="BE80" s="747"/>
      <c r="BF80" s="748"/>
      <c r="BG80" s="748"/>
      <c r="BH80" s="748"/>
      <c r="BI80" s="748"/>
      <c r="BJ80" s="748"/>
      <c r="BK80" s="748"/>
      <c r="BL80" s="748"/>
      <c r="BM80" s="748"/>
      <c r="BN80" s="748"/>
      <c r="BO80" s="748"/>
      <c r="BP80" s="748"/>
      <c r="BQ80" s="748"/>
    </row>
    <row r="81" spans="2:69" ht="13.15" customHeight="1" x14ac:dyDescent="0.15">
      <c r="B81" s="188">
        <v>14</v>
      </c>
      <c r="C81" s="189"/>
      <c r="D81" s="190"/>
      <c r="E81" s="739"/>
      <c r="F81" s="740"/>
      <c r="G81" s="740"/>
      <c r="H81" s="740"/>
      <c r="I81" s="740"/>
      <c r="J81" s="740"/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39"/>
      <c r="Z81" s="740"/>
      <c r="AA81" s="740"/>
      <c r="AB81" s="740"/>
      <c r="AC81" s="74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1"/>
      <c r="BF81" s="748"/>
      <c r="BG81" s="748"/>
      <c r="BH81" s="748"/>
      <c r="BI81" s="748"/>
      <c r="BJ81" s="748"/>
      <c r="BK81" s="748"/>
      <c r="BL81" s="748"/>
      <c r="BM81" s="748"/>
      <c r="BN81" s="748"/>
      <c r="BO81" s="748"/>
      <c r="BP81" s="748"/>
      <c r="BQ81" s="748"/>
    </row>
    <row r="82" spans="2:69" ht="13.15" customHeight="1" x14ac:dyDescent="0.15">
      <c r="B82" s="191"/>
      <c r="C82" s="192"/>
      <c r="D82" s="193"/>
      <c r="E82" s="742"/>
      <c r="F82" s="743"/>
      <c r="G82" s="743"/>
      <c r="H82" s="743"/>
      <c r="I82" s="743"/>
      <c r="J82" s="743"/>
      <c r="K82" s="743"/>
      <c r="L82" s="743"/>
      <c r="M82" s="743"/>
      <c r="N82" s="743"/>
      <c r="O82" s="743"/>
      <c r="P82" s="743"/>
      <c r="Q82" s="743"/>
      <c r="R82" s="743"/>
      <c r="S82" s="743"/>
      <c r="T82" s="743"/>
      <c r="U82" s="743"/>
      <c r="V82" s="743"/>
      <c r="W82" s="743"/>
      <c r="X82" s="744"/>
      <c r="Y82" s="742"/>
      <c r="Z82" s="743"/>
      <c r="AA82" s="743"/>
      <c r="AB82" s="743"/>
      <c r="AC82" s="743"/>
      <c r="AD82" s="743"/>
      <c r="AE82" s="743"/>
      <c r="AF82" s="743"/>
      <c r="AG82" s="743"/>
      <c r="AH82" s="743"/>
      <c r="AI82" s="743"/>
      <c r="AJ82" s="743"/>
      <c r="AK82" s="743"/>
      <c r="AL82" s="743"/>
      <c r="AM82" s="743"/>
      <c r="AN82" s="743"/>
      <c r="AO82" s="743"/>
      <c r="AP82" s="743"/>
      <c r="AQ82" s="743"/>
      <c r="AR82" s="743"/>
      <c r="AS82" s="743"/>
      <c r="AT82" s="743"/>
      <c r="AU82" s="743"/>
      <c r="AV82" s="743"/>
      <c r="AW82" s="743"/>
      <c r="AX82" s="743"/>
      <c r="AY82" s="743"/>
      <c r="AZ82" s="743"/>
      <c r="BA82" s="743"/>
      <c r="BB82" s="743"/>
      <c r="BC82" s="743"/>
      <c r="BD82" s="743"/>
      <c r="BE82" s="744"/>
      <c r="BF82" s="748"/>
      <c r="BG82" s="748"/>
      <c r="BH82" s="748"/>
      <c r="BI82" s="748"/>
      <c r="BJ82" s="748"/>
      <c r="BK82" s="748"/>
      <c r="BL82" s="748"/>
      <c r="BM82" s="748"/>
      <c r="BN82" s="748"/>
      <c r="BO82" s="748"/>
      <c r="BP82" s="748"/>
      <c r="BQ82" s="748"/>
    </row>
    <row r="83" spans="2:69" ht="13.15" customHeight="1" x14ac:dyDescent="0.15">
      <c r="B83" s="194"/>
      <c r="C83" s="195"/>
      <c r="D83" s="196"/>
      <c r="E83" s="745"/>
      <c r="F83" s="746"/>
      <c r="G83" s="746"/>
      <c r="H83" s="746"/>
      <c r="I83" s="746"/>
      <c r="J83" s="746"/>
      <c r="K83" s="746"/>
      <c r="L83" s="746"/>
      <c r="M83" s="746"/>
      <c r="N83" s="746"/>
      <c r="O83" s="746"/>
      <c r="P83" s="746"/>
      <c r="Q83" s="746"/>
      <c r="R83" s="746"/>
      <c r="S83" s="746"/>
      <c r="T83" s="746"/>
      <c r="U83" s="746"/>
      <c r="V83" s="746"/>
      <c r="W83" s="746"/>
      <c r="X83" s="747"/>
      <c r="Y83" s="745"/>
      <c r="Z83" s="746"/>
      <c r="AA83" s="746"/>
      <c r="AB83" s="746"/>
      <c r="AC83" s="746"/>
      <c r="AD83" s="746"/>
      <c r="AE83" s="746"/>
      <c r="AF83" s="746"/>
      <c r="AG83" s="746"/>
      <c r="AH83" s="746"/>
      <c r="AI83" s="746"/>
      <c r="AJ83" s="746"/>
      <c r="AK83" s="746"/>
      <c r="AL83" s="746"/>
      <c r="AM83" s="746"/>
      <c r="AN83" s="746"/>
      <c r="AO83" s="746"/>
      <c r="AP83" s="746"/>
      <c r="AQ83" s="746"/>
      <c r="AR83" s="746"/>
      <c r="AS83" s="746"/>
      <c r="AT83" s="746"/>
      <c r="AU83" s="746"/>
      <c r="AV83" s="746"/>
      <c r="AW83" s="746"/>
      <c r="AX83" s="746"/>
      <c r="AY83" s="746"/>
      <c r="AZ83" s="746"/>
      <c r="BA83" s="746"/>
      <c r="BB83" s="746"/>
      <c r="BC83" s="746"/>
      <c r="BD83" s="746"/>
      <c r="BE83" s="747"/>
      <c r="BF83" s="748"/>
      <c r="BG83" s="748"/>
      <c r="BH83" s="748"/>
      <c r="BI83" s="748"/>
      <c r="BJ83" s="748"/>
      <c r="BK83" s="748"/>
      <c r="BL83" s="748"/>
      <c r="BM83" s="748"/>
      <c r="BN83" s="748"/>
      <c r="BO83" s="748"/>
      <c r="BP83" s="748"/>
      <c r="BQ83" s="748"/>
    </row>
    <row r="84" spans="2:69" ht="13.15" customHeight="1" x14ac:dyDescent="0.15">
      <c r="B84" s="188">
        <v>15</v>
      </c>
      <c r="C84" s="189"/>
      <c r="D84" s="190"/>
      <c r="E84" s="739"/>
      <c r="F84" s="740"/>
      <c r="G84" s="740"/>
      <c r="H84" s="740"/>
      <c r="I84" s="740"/>
      <c r="J84" s="740"/>
      <c r="K84" s="740"/>
      <c r="L84" s="740"/>
      <c r="M84" s="740"/>
      <c r="N84" s="740"/>
      <c r="O84" s="740"/>
      <c r="P84" s="740"/>
      <c r="Q84" s="740"/>
      <c r="R84" s="740"/>
      <c r="S84" s="740"/>
      <c r="T84" s="740"/>
      <c r="U84" s="740"/>
      <c r="V84" s="740"/>
      <c r="W84" s="740"/>
      <c r="X84" s="741"/>
      <c r="Y84" s="739"/>
      <c r="Z84" s="740"/>
      <c r="AA84" s="740"/>
      <c r="AB84" s="740"/>
      <c r="AC84" s="740"/>
      <c r="AD84" s="740"/>
      <c r="AE84" s="740"/>
      <c r="AF84" s="740"/>
      <c r="AG84" s="740"/>
      <c r="AH84" s="740"/>
      <c r="AI84" s="740"/>
      <c r="AJ84" s="740"/>
      <c r="AK84" s="740"/>
      <c r="AL84" s="740"/>
      <c r="AM84" s="740"/>
      <c r="AN84" s="740"/>
      <c r="AO84" s="740"/>
      <c r="AP84" s="740"/>
      <c r="AQ84" s="740"/>
      <c r="AR84" s="740"/>
      <c r="AS84" s="740"/>
      <c r="AT84" s="740"/>
      <c r="AU84" s="740"/>
      <c r="AV84" s="740"/>
      <c r="AW84" s="740"/>
      <c r="AX84" s="740"/>
      <c r="AY84" s="740"/>
      <c r="AZ84" s="740"/>
      <c r="BA84" s="740"/>
      <c r="BB84" s="740"/>
      <c r="BC84" s="740"/>
      <c r="BD84" s="740"/>
      <c r="BE84" s="741"/>
      <c r="BF84" s="748"/>
      <c r="BG84" s="748"/>
      <c r="BH84" s="748"/>
      <c r="BI84" s="748"/>
      <c r="BJ84" s="748"/>
      <c r="BK84" s="748"/>
      <c r="BL84" s="748"/>
      <c r="BM84" s="748"/>
      <c r="BN84" s="748"/>
      <c r="BO84" s="748"/>
      <c r="BP84" s="748"/>
      <c r="BQ84" s="748"/>
    </row>
    <row r="85" spans="2:69" ht="13.15" customHeight="1" x14ac:dyDescent="0.15">
      <c r="B85" s="191"/>
      <c r="C85" s="192"/>
      <c r="D85" s="193"/>
      <c r="E85" s="742"/>
      <c r="F85" s="743"/>
      <c r="G85" s="743"/>
      <c r="H85" s="743"/>
      <c r="I85" s="743"/>
      <c r="J85" s="743"/>
      <c r="K85" s="743"/>
      <c r="L85" s="743"/>
      <c r="M85" s="743"/>
      <c r="N85" s="743"/>
      <c r="O85" s="743"/>
      <c r="P85" s="743"/>
      <c r="Q85" s="743"/>
      <c r="R85" s="743"/>
      <c r="S85" s="743"/>
      <c r="T85" s="743"/>
      <c r="U85" s="743"/>
      <c r="V85" s="743"/>
      <c r="W85" s="743"/>
      <c r="X85" s="744"/>
      <c r="Y85" s="742"/>
      <c r="Z85" s="743"/>
      <c r="AA85" s="743"/>
      <c r="AB85" s="743"/>
      <c r="AC85" s="743"/>
      <c r="AD85" s="743"/>
      <c r="AE85" s="743"/>
      <c r="AF85" s="743"/>
      <c r="AG85" s="743"/>
      <c r="AH85" s="743"/>
      <c r="AI85" s="743"/>
      <c r="AJ85" s="743"/>
      <c r="AK85" s="743"/>
      <c r="AL85" s="743"/>
      <c r="AM85" s="743"/>
      <c r="AN85" s="743"/>
      <c r="AO85" s="743"/>
      <c r="AP85" s="743"/>
      <c r="AQ85" s="743"/>
      <c r="AR85" s="743"/>
      <c r="AS85" s="743"/>
      <c r="AT85" s="743"/>
      <c r="AU85" s="743"/>
      <c r="AV85" s="743"/>
      <c r="AW85" s="743"/>
      <c r="AX85" s="743"/>
      <c r="AY85" s="743"/>
      <c r="AZ85" s="743"/>
      <c r="BA85" s="743"/>
      <c r="BB85" s="743"/>
      <c r="BC85" s="743"/>
      <c r="BD85" s="743"/>
      <c r="BE85" s="744"/>
      <c r="BF85" s="748"/>
      <c r="BG85" s="748"/>
      <c r="BH85" s="748"/>
      <c r="BI85" s="748"/>
      <c r="BJ85" s="748"/>
      <c r="BK85" s="748"/>
      <c r="BL85" s="748"/>
      <c r="BM85" s="748"/>
      <c r="BN85" s="748"/>
      <c r="BO85" s="748"/>
      <c r="BP85" s="748"/>
      <c r="BQ85" s="748"/>
    </row>
    <row r="86" spans="2:69" ht="13.15" customHeight="1" x14ac:dyDescent="0.15">
      <c r="B86" s="194"/>
      <c r="C86" s="195"/>
      <c r="D86" s="196"/>
      <c r="E86" s="745"/>
      <c r="F86" s="746"/>
      <c r="G86" s="746"/>
      <c r="H86" s="746"/>
      <c r="I86" s="746"/>
      <c r="J86" s="746"/>
      <c r="K86" s="746"/>
      <c r="L86" s="746"/>
      <c r="M86" s="746"/>
      <c r="N86" s="746"/>
      <c r="O86" s="746"/>
      <c r="P86" s="746"/>
      <c r="Q86" s="746"/>
      <c r="R86" s="746"/>
      <c r="S86" s="746"/>
      <c r="T86" s="746"/>
      <c r="U86" s="746"/>
      <c r="V86" s="746"/>
      <c r="W86" s="746"/>
      <c r="X86" s="747"/>
      <c r="Y86" s="745"/>
      <c r="Z86" s="746"/>
      <c r="AA86" s="746"/>
      <c r="AB86" s="746"/>
      <c r="AC86" s="746"/>
      <c r="AD86" s="746"/>
      <c r="AE86" s="746"/>
      <c r="AF86" s="746"/>
      <c r="AG86" s="746"/>
      <c r="AH86" s="746"/>
      <c r="AI86" s="746"/>
      <c r="AJ86" s="746"/>
      <c r="AK86" s="746"/>
      <c r="AL86" s="746"/>
      <c r="AM86" s="746"/>
      <c r="AN86" s="746"/>
      <c r="AO86" s="746"/>
      <c r="AP86" s="746"/>
      <c r="AQ86" s="746"/>
      <c r="AR86" s="746"/>
      <c r="AS86" s="746"/>
      <c r="AT86" s="746"/>
      <c r="AU86" s="746"/>
      <c r="AV86" s="746"/>
      <c r="AW86" s="746"/>
      <c r="AX86" s="746"/>
      <c r="AY86" s="746"/>
      <c r="AZ86" s="746"/>
      <c r="BA86" s="746"/>
      <c r="BB86" s="746"/>
      <c r="BC86" s="746"/>
      <c r="BD86" s="746"/>
      <c r="BE86" s="747"/>
      <c r="BF86" s="748"/>
      <c r="BG86" s="748"/>
      <c r="BH86" s="748"/>
      <c r="BI86" s="748"/>
      <c r="BJ86" s="748"/>
      <c r="BK86" s="748"/>
      <c r="BL86" s="748"/>
      <c r="BM86" s="748"/>
      <c r="BN86" s="748"/>
      <c r="BO86" s="748"/>
      <c r="BP86" s="748"/>
      <c r="BQ86" s="748"/>
    </row>
    <row r="87" spans="2:69" ht="13.15" customHeight="1" x14ac:dyDescent="0.15">
      <c r="B87" s="188">
        <v>16</v>
      </c>
      <c r="C87" s="189"/>
      <c r="D87" s="190"/>
      <c r="E87" s="739"/>
      <c r="F87" s="740"/>
      <c r="G87" s="740"/>
      <c r="H87" s="740"/>
      <c r="I87" s="740"/>
      <c r="J87" s="740"/>
      <c r="K87" s="740"/>
      <c r="L87" s="740"/>
      <c r="M87" s="740"/>
      <c r="N87" s="740"/>
      <c r="O87" s="740"/>
      <c r="P87" s="740"/>
      <c r="Q87" s="740"/>
      <c r="R87" s="740"/>
      <c r="S87" s="740"/>
      <c r="T87" s="740"/>
      <c r="U87" s="740"/>
      <c r="V87" s="740"/>
      <c r="W87" s="740"/>
      <c r="X87" s="741"/>
      <c r="Y87" s="739"/>
      <c r="Z87" s="740"/>
      <c r="AA87" s="740"/>
      <c r="AB87" s="740"/>
      <c r="AC87" s="740"/>
      <c r="AD87" s="740"/>
      <c r="AE87" s="740"/>
      <c r="AF87" s="740"/>
      <c r="AG87" s="740"/>
      <c r="AH87" s="740"/>
      <c r="AI87" s="740"/>
      <c r="AJ87" s="740"/>
      <c r="AK87" s="740"/>
      <c r="AL87" s="740"/>
      <c r="AM87" s="740"/>
      <c r="AN87" s="740"/>
      <c r="AO87" s="740"/>
      <c r="AP87" s="740"/>
      <c r="AQ87" s="740"/>
      <c r="AR87" s="740"/>
      <c r="AS87" s="740"/>
      <c r="AT87" s="740"/>
      <c r="AU87" s="740"/>
      <c r="AV87" s="740"/>
      <c r="AW87" s="740"/>
      <c r="AX87" s="740"/>
      <c r="AY87" s="740"/>
      <c r="AZ87" s="740"/>
      <c r="BA87" s="740"/>
      <c r="BB87" s="740"/>
      <c r="BC87" s="740"/>
      <c r="BD87" s="740"/>
      <c r="BE87" s="741"/>
      <c r="BF87" s="748"/>
      <c r="BG87" s="748"/>
      <c r="BH87" s="748"/>
      <c r="BI87" s="748"/>
      <c r="BJ87" s="748"/>
      <c r="BK87" s="748"/>
      <c r="BL87" s="748"/>
      <c r="BM87" s="748"/>
      <c r="BN87" s="748"/>
      <c r="BO87" s="748"/>
      <c r="BP87" s="748"/>
      <c r="BQ87" s="748"/>
    </row>
    <row r="88" spans="2:69" ht="13.15" customHeight="1" x14ac:dyDescent="0.15">
      <c r="B88" s="191"/>
      <c r="C88" s="192"/>
      <c r="D88" s="193"/>
      <c r="E88" s="742"/>
      <c r="F88" s="743"/>
      <c r="G88" s="743"/>
      <c r="H88" s="743"/>
      <c r="I88" s="743"/>
      <c r="J88" s="743"/>
      <c r="K88" s="743"/>
      <c r="L88" s="743"/>
      <c r="M88" s="743"/>
      <c r="N88" s="743"/>
      <c r="O88" s="743"/>
      <c r="P88" s="743"/>
      <c r="Q88" s="743"/>
      <c r="R88" s="743"/>
      <c r="S88" s="743"/>
      <c r="T88" s="743"/>
      <c r="U88" s="743"/>
      <c r="V88" s="743"/>
      <c r="W88" s="743"/>
      <c r="X88" s="744"/>
      <c r="Y88" s="742"/>
      <c r="Z88" s="743"/>
      <c r="AA88" s="743"/>
      <c r="AB88" s="743"/>
      <c r="AC88" s="743"/>
      <c r="AD88" s="743"/>
      <c r="AE88" s="743"/>
      <c r="AF88" s="743"/>
      <c r="AG88" s="743"/>
      <c r="AH88" s="743"/>
      <c r="AI88" s="743"/>
      <c r="AJ88" s="743"/>
      <c r="AK88" s="743"/>
      <c r="AL88" s="743"/>
      <c r="AM88" s="743"/>
      <c r="AN88" s="743"/>
      <c r="AO88" s="743"/>
      <c r="AP88" s="743"/>
      <c r="AQ88" s="743"/>
      <c r="AR88" s="743"/>
      <c r="AS88" s="743"/>
      <c r="AT88" s="743"/>
      <c r="AU88" s="743"/>
      <c r="AV88" s="743"/>
      <c r="AW88" s="743"/>
      <c r="AX88" s="743"/>
      <c r="AY88" s="743"/>
      <c r="AZ88" s="743"/>
      <c r="BA88" s="743"/>
      <c r="BB88" s="743"/>
      <c r="BC88" s="743"/>
      <c r="BD88" s="743"/>
      <c r="BE88" s="744"/>
      <c r="BF88" s="748"/>
      <c r="BG88" s="748"/>
      <c r="BH88" s="748"/>
      <c r="BI88" s="748"/>
      <c r="BJ88" s="748"/>
      <c r="BK88" s="748"/>
      <c r="BL88" s="748"/>
      <c r="BM88" s="748"/>
      <c r="BN88" s="748"/>
      <c r="BO88" s="748"/>
      <c r="BP88" s="748"/>
      <c r="BQ88" s="748"/>
    </row>
    <row r="89" spans="2:69" ht="13.15" customHeight="1" x14ac:dyDescent="0.15">
      <c r="B89" s="194"/>
      <c r="C89" s="195"/>
      <c r="D89" s="196"/>
      <c r="E89" s="745"/>
      <c r="F89" s="746"/>
      <c r="G89" s="746"/>
      <c r="H89" s="746"/>
      <c r="I89" s="746"/>
      <c r="J89" s="746"/>
      <c r="K89" s="746"/>
      <c r="L89" s="746"/>
      <c r="M89" s="746"/>
      <c r="N89" s="746"/>
      <c r="O89" s="746"/>
      <c r="P89" s="746"/>
      <c r="Q89" s="746"/>
      <c r="R89" s="746"/>
      <c r="S89" s="746"/>
      <c r="T89" s="746"/>
      <c r="U89" s="746"/>
      <c r="V89" s="746"/>
      <c r="W89" s="746"/>
      <c r="X89" s="747"/>
      <c r="Y89" s="745"/>
      <c r="Z89" s="746"/>
      <c r="AA89" s="746"/>
      <c r="AB89" s="746"/>
      <c r="AC89" s="746"/>
      <c r="AD89" s="746"/>
      <c r="AE89" s="746"/>
      <c r="AF89" s="746"/>
      <c r="AG89" s="746"/>
      <c r="AH89" s="746"/>
      <c r="AI89" s="746"/>
      <c r="AJ89" s="746"/>
      <c r="AK89" s="746"/>
      <c r="AL89" s="746"/>
      <c r="AM89" s="746"/>
      <c r="AN89" s="746"/>
      <c r="AO89" s="746"/>
      <c r="AP89" s="746"/>
      <c r="AQ89" s="746"/>
      <c r="AR89" s="746"/>
      <c r="AS89" s="746"/>
      <c r="AT89" s="746"/>
      <c r="AU89" s="746"/>
      <c r="AV89" s="746"/>
      <c r="AW89" s="746"/>
      <c r="AX89" s="746"/>
      <c r="AY89" s="746"/>
      <c r="AZ89" s="746"/>
      <c r="BA89" s="746"/>
      <c r="BB89" s="746"/>
      <c r="BC89" s="746"/>
      <c r="BD89" s="746"/>
      <c r="BE89" s="747"/>
      <c r="BF89" s="748"/>
      <c r="BG89" s="748"/>
      <c r="BH89" s="748"/>
      <c r="BI89" s="748"/>
      <c r="BJ89" s="748"/>
      <c r="BK89" s="748"/>
      <c r="BL89" s="748"/>
      <c r="BM89" s="748"/>
      <c r="BN89" s="748"/>
      <c r="BO89" s="748"/>
      <c r="BP89" s="748"/>
      <c r="BQ89" s="748"/>
    </row>
    <row r="90" spans="2:69" ht="13.15" customHeight="1" x14ac:dyDescent="0.15">
      <c r="B90" s="188">
        <v>17</v>
      </c>
      <c r="C90" s="189"/>
      <c r="D90" s="190"/>
      <c r="E90" s="739"/>
      <c r="F90" s="740"/>
      <c r="G90" s="740"/>
      <c r="H90" s="740"/>
      <c r="I90" s="740"/>
      <c r="J90" s="740"/>
      <c r="K90" s="740"/>
      <c r="L90" s="740"/>
      <c r="M90" s="740"/>
      <c r="N90" s="740"/>
      <c r="O90" s="740"/>
      <c r="P90" s="740"/>
      <c r="Q90" s="740"/>
      <c r="R90" s="740"/>
      <c r="S90" s="740"/>
      <c r="T90" s="740"/>
      <c r="U90" s="740"/>
      <c r="V90" s="740"/>
      <c r="W90" s="740"/>
      <c r="X90" s="741"/>
      <c r="Y90" s="739"/>
      <c r="Z90" s="740"/>
      <c r="AA90" s="740"/>
      <c r="AB90" s="740"/>
      <c r="AC90" s="740"/>
      <c r="AD90" s="740"/>
      <c r="AE90" s="740"/>
      <c r="AF90" s="740"/>
      <c r="AG90" s="740"/>
      <c r="AH90" s="740"/>
      <c r="AI90" s="740"/>
      <c r="AJ90" s="740"/>
      <c r="AK90" s="740"/>
      <c r="AL90" s="740"/>
      <c r="AM90" s="740"/>
      <c r="AN90" s="740"/>
      <c r="AO90" s="740"/>
      <c r="AP90" s="740"/>
      <c r="AQ90" s="740"/>
      <c r="AR90" s="740"/>
      <c r="AS90" s="740"/>
      <c r="AT90" s="740"/>
      <c r="AU90" s="740"/>
      <c r="AV90" s="740"/>
      <c r="AW90" s="740"/>
      <c r="AX90" s="740"/>
      <c r="AY90" s="740"/>
      <c r="AZ90" s="740"/>
      <c r="BA90" s="740"/>
      <c r="BB90" s="740"/>
      <c r="BC90" s="740"/>
      <c r="BD90" s="740"/>
      <c r="BE90" s="741"/>
      <c r="BF90" s="748"/>
      <c r="BG90" s="748"/>
      <c r="BH90" s="748"/>
      <c r="BI90" s="748"/>
      <c r="BJ90" s="748"/>
      <c r="BK90" s="748"/>
      <c r="BL90" s="748"/>
      <c r="BM90" s="748"/>
      <c r="BN90" s="748"/>
      <c r="BO90" s="748"/>
      <c r="BP90" s="748"/>
      <c r="BQ90" s="748"/>
    </row>
    <row r="91" spans="2:69" ht="13.15" customHeight="1" x14ac:dyDescent="0.15">
      <c r="B91" s="191"/>
      <c r="C91" s="192"/>
      <c r="D91" s="193"/>
      <c r="E91" s="742"/>
      <c r="F91" s="743"/>
      <c r="G91" s="743"/>
      <c r="H91" s="743"/>
      <c r="I91" s="743"/>
      <c r="J91" s="743"/>
      <c r="K91" s="743"/>
      <c r="L91" s="743"/>
      <c r="M91" s="743"/>
      <c r="N91" s="743"/>
      <c r="O91" s="743"/>
      <c r="P91" s="743"/>
      <c r="Q91" s="743"/>
      <c r="R91" s="743"/>
      <c r="S91" s="743"/>
      <c r="T91" s="743"/>
      <c r="U91" s="743"/>
      <c r="V91" s="743"/>
      <c r="W91" s="743"/>
      <c r="X91" s="744"/>
      <c r="Y91" s="742"/>
      <c r="Z91" s="743"/>
      <c r="AA91" s="743"/>
      <c r="AB91" s="743"/>
      <c r="AC91" s="743"/>
      <c r="AD91" s="743"/>
      <c r="AE91" s="743"/>
      <c r="AF91" s="743"/>
      <c r="AG91" s="743"/>
      <c r="AH91" s="743"/>
      <c r="AI91" s="743"/>
      <c r="AJ91" s="743"/>
      <c r="AK91" s="743"/>
      <c r="AL91" s="743"/>
      <c r="AM91" s="743"/>
      <c r="AN91" s="743"/>
      <c r="AO91" s="743"/>
      <c r="AP91" s="743"/>
      <c r="AQ91" s="743"/>
      <c r="AR91" s="743"/>
      <c r="AS91" s="743"/>
      <c r="AT91" s="743"/>
      <c r="AU91" s="743"/>
      <c r="AV91" s="743"/>
      <c r="AW91" s="743"/>
      <c r="AX91" s="743"/>
      <c r="AY91" s="743"/>
      <c r="AZ91" s="743"/>
      <c r="BA91" s="743"/>
      <c r="BB91" s="743"/>
      <c r="BC91" s="743"/>
      <c r="BD91" s="743"/>
      <c r="BE91" s="744"/>
      <c r="BF91" s="748"/>
      <c r="BG91" s="748"/>
      <c r="BH91" s="748"/>
      <c r="BI91" s="748"/>
      <c r="BJ91" s="748"/>
      <c r="BK91" s="748"/>
      <c r="BL91" s="748"/>
      <c r="BM91" s="748"/>
      <c r="BN91" s="748"/>
      <c r="BO91" s="748"/>
      <c r="BP91" s="748"/>
      <c r="BQ91" s="748"/>
    </row>
    <row r="92" spans="2:69" ht="13.15" customHeight="1" x14ac:dyDescent="0.15">
      <c r="B92" s="194"/>
      <c r="C92" s="195"/>
      <c r="D92" s="196"/>
      <c r="E92" s="745"/>
      <c r="F92" s="746"/>
      <c r="G92" s="746"/>
      <c r="H92" s="746"/>
      <c r="I92" s="746"/>
      <c r="J92" s="746"/>
      <c r="K92" s="746"/>
      <c r="L92" s="746"/>
      <c r="M92" s="746"/>
      <c r="N92" s="746"/>
      <c r="O92" s="746"/>
      <c r="P92" s="746"/>
      <c r="Q92" s="746"/>
      <c r="R92" s="746"/>
      <c r="S92" s="746"/>
      <c r="T92" s="746"/>
      <c r="U92" s="746"/>
      <c r="V92" s="746"/>
      <c r="W92" s="746"/>
      <c r="X92" s="747"/>
      <c r="Y92" s="745"/>
      <c r="Z92" s="746"/>
      <c r="AA92" s="746"/>
      <c r="AB92" s="746"/>
      <c r="AC92" s="746"/>
      <c r="AD92" s="746"/>
      <c r="AE92" s="746"/>
      <c r="AF92" s="746"/>
      <c r="AG92" s="746"/>
      <c r="AH92" s="746"/>
      <c r="AI92" s="746"/>
      <c r="AJ92" s="746"/>
      <c r="AK92" s="746"/>
      <c r="AL92" s="746"/>
      <c r="AM92" s="746"/>
      <c r="AN92" s="746"/>
      <c r="AO92" s="746"/>
      <c r="AP92" s="746"/>
      <c r="AQ92" s="746"/>
      <c r="AR92" s="746"/>
      <c r="AS92" s="746"/>
      <c r="AT92" s="746"/>
      <c r="AU92" s="746"/>
      <c r="AV92" s="746"/>
      <c r="AW92" s="746"/>
      <c r="AX92" s="746"/>
      <c r="AY92" s="746"/>
      <c r="AZ92" s="746"/>
      <c r="BA92" s="746"/>
      <c r="BB92" s="746"/>
      <c r="BC92" s="746"/>
      <c r="BD92" s="746"/>
      <c r="BE92" s="747"/>
      <c r="BF92" s="748"/>
      <c r="BG92" s="748"/>
      <c r="BH92" s="748"/>
      <c r="BI92" s="748"/>
      <c r="BJ92" s="748"/>
      <c r="BK92" s="748"/>
      <c r="BL92" s="748"/>
      <c r="BM92" s="748"/>
      <c r="BN92" s="748"/>
      <c r="BO92" s="748"/>
      <c r="BP92" s="748"/>
      <c r="BQ92" s="748"/>
    </row>
    <row r="93" spans="2:69" ht="13.15" customHeight="1" x14ac:dyDescent="0.15">
      <c r="B93" s="188">
        <v>18</v>
      </c>
      <c r="C93" s="189"/>
      <c r="D93" s="190"/>
      <c r="E93" s="739"/>
      <c r="F93" s="740"/>
      <c r="G93" s="740"/>
      <c r="H93" s="740"/>
      <c r="I93" s="740"/>
      <c r="J93" s="740"/>
      <c r="K93" s="740"/>
      <c r="L93" s="740"/>
      <c r="M93" s="740"/>
      <c r="N93" s="740"/>
      <c r="O93" s="740"/>
      <c r="P93" s="740"/>
      <c r="Q93" s="740"/>
      <c r="R93" s="740"/>
      <c r="S93" s="740"/>
      <c r="T93" s="740"/>
      <c r="U93" s="740"/>
      <c r="V93" s="740"/>
      <c r="W93" s="740"/>
      <c r="X93" s="741"/>
      <c r="Y93" s="739"/>
      <c r="Z93" s="740"/>
      <c r="AA93" s="740"/>
      <c r="AB93" s="740"/>
      <c r="AC93" s="740"/>
      <c r="AD93" s="740"/>
      <c r="AE93" s="740"/>
      <c r="AF93" s="740"/>
      <c r="AG93" s="740"/>
      <c r="AH93" s="740"/>
      <c r="AI93" s="740"/>
      <c r="AJ93" s="740"/>
      <c r="AK93" s="740"/>
      <c r="AL93" s="740"/>
      <c r="AM93" s="740"/>
      <c r="AN93" s="740"/>
      <c r="AO93" s="740"/>
      <c r="AP93" s="740"/>
      <c r="AQ93" s="740"/>
      <c r="AR93" s="740"/>
      <c r="AS93" s="740"/>
      <c r="AT93" s="740"/>
      <c r="AU93" s="740"/>
      <c r="AV93" s="740"/>
      <c r="AW93" s="740"/>
      <c r="AX93" s="740"/>
      <c r="AY93" s="740"/>
      <c r="AZ93" s="740"/>
      <c r="BA93" s="740"/>
      <c r="BB93" s="740"/>
      <c r="BC93" s="740"/>
      <c r="BD93" s="740"/>
      <c r="BE93" s="741"/>
      <c r="BF93" s="748"/>
      <c r="BG93" s="748"/>
      <c r="BH93" s="748"/>
      <c r="BI93" s="748"/>
      <c r="BJ93" s="748"/>
      <c r="BK93" s="748"/>
      <c r="BL93" s="748"/>
      <c r="BM93" s="748"/>
      <c r="BN93" s="748"/>
      <c r="BO93" s="748"/>
      <c r="BP93" s="748"/>
      <c r="BQ93" s="748"/>
    </row>
    <row r="94" spans="2:69" ht="13.15" customHeight="1" x14ac:dyDescent="0.15">
      <c r="B94" s="191"/>
      <c r="C94" s="192"/>
      <c r="D94" s="193"/>
      <c r="E94" s="742"/>
      <c r="F94" s="743"/>
      <c r="G94" s="743"/>
      <c r="H94" s="743"/>
      <c r="I94" s="743"/>
      <c r="J94" s="743"/>
      <c r="K94" s="743"/>
      <c r="L94" s="743"/>
      <c r="M94" s="743"/>
      <c r="N94" s="743"/>
      <c r="O94" s="743"/>
      <c r="P94" s="743"/>
      <c r="Q94" s="743"/>
      <c r="R94" s="743"/>
      <c r="S94" s="743"/>
      <c r="T94" s="743"/>
      <c r="U94" s="743"/>
      <c r="V94" s="743"/>
      <c r="W94" s="743"/>
      <c r="X94" s="744"/>
      <c r="Y94" s="742"/>
      <c r="Z94" s="743"/>
      <c r="AA94" s="743"/>
      <c r="AB94" s="743"/>
      <c r="AC94" s="743"/>
      <c r="AD94" s="743"/>
      <c r="AE94" s="743"/>
      <c r="AF94" s="743"/>
      <c r="AG94" s="743"/>
      <c r="AH94" s="743"/>
      <c r="AI94" s="743"/>
      <c r="AJ94" s="743"/>
      <c r="AK94" s="743"/>
      <c r="AL94" s="743"/>
      <c r="AM94" s="743"/>
      <c r="AN94" s="743"/>
      <c r="AO94" s="743"/>
      <c r="AP94" s="743"/>
      <c r="AQ94" s="743"/>
      <c r="AR94" s="743"/>
      <c r="AS94" s="743"/>
      <c r="AT94" s="743"/>
      <c r="AU94" s="743"/>
      <c r="AV94" s="743"/>
      <c r="AW94" s="743"/>
      <c r="AX94" s="743"/>
      <c r="AY94" s="743"/>
      <c r="AZ94" s="743"/>
      <c r="BA94" s="743"/>
      <c r="BB94" s="743"/>
      <c r="BC94" s="743"/>
      <c r="BD94" s="743"/>
      <c r="BE94" s="744"/>
      <c r="BF94" s="748"/>
      <c r="BG94" s="748"/>
      <c r="BH94" s="748"/>
      <c r="BI94" s="748"/>
      <c r="BJ94" s="748"/>
      <c r="BK94" s="748"/>
      <c r="BL94" s="748"/>
      <c r="BM94" s="748"/>
      <c r="BN94" s="748"/>
      <c r="BO94" s="748"/>
      <c r="BP94" s="748"/>
      <c r="BQ94" s="748"/>
    </row>
    <row r="95" spans="2:69" ht="13.15" customHeight="1" x14ac:dyDescent="0.15">
      <c r="B95" s="194"/>
      <c r="C95" s="195"/>
      <c r="D95" s="196"/>
      <c r="E95" s="745"/>
      <c r="F95" s="746"/>
      <c r="G95" s="746"/>
      <c r="H95" s="746"/>
      <c r="I95" s="746"/>
      <c r="J95" s="746"/>
      <c r="K95" s="746"/>
      <c r="L95" s="746"/>
      <c r="M95" s="746"/>
      <c r="N95" s="746"/>
      <c r="O95" s="746"/>
      <c r="P95" s="746"/>
      <c r="Q95" s="746"/>
      <c r="R95" s="746"/>
      <c r="S95" s="746"/>
      <c r="T95" s="746"/>
      <c r="U95" s="746"/>
      <c r="V95" s="746"/>
      <c r="W95" s="746"/>
      <c r="X95" s="747"/>
      <c r="Y95" s="745"/>
      <c r="Z95" s="746"/>
      <c r="AA95" s="746"/>
      <c r="AB95" s="746"/>
      <c r="AC95" s="746"/>
      <c r="AD95" s="746"/>
      <c r="AE95" s="746"/>
      <c r="AF95" s="746"/>
      <c r="AG95" s="746"/>
      <c r="AH95" s="746"/>
      <c r="AI95" s="746"/>
      <c r="AJ95" s="746"/>
      <c r="AK95" s="746"/>
      <c r="AL95" s="746"/>
      <c r="AM95" s="746"/>
      <c r="AN95" s="746"/>
      <c r="AO95" s="746"/>
      <c r="AP95" s="746"/>
      <c r="AQ95" s="746"/>
      <c r="AR95" s="746"/>
      <c r="AS95" s="746"/>
      <c r="AT95" s="746"/>
      <c r="AU95" s="746"/>
      <c r="AV95" s="746"/>
      <c r="AW95" s="746"/>
      <c r="AX95" s="746"/>
      <c r="AY95" s="746"/>
      <c r="AZ95" s="746"/>
      <c r="BA95" s="746"/>
      <c r="BB95" s="746"/>
      <c r="BC95" s="746"/>
      <c r="BD95" s="746"/>
      <c r="BE95" s="747"/>
      <c r="BF95" s="748"/>
      <c r="BG95" s="748"/>
      <c r="BH95" s="748"/>
      <c r="BI95" s="748"/>
      <c r="BJ95" s="748"/>
      <c r="BK95" s="748"/>
      <c r="BL95" s="748"/>
      <c r="BM95" s="748"/>
      <c r="BN95" s="748"/>
      <c r="BO95" s="748"/>
      <c r="BP95" s="748"/>
      <c r="BQ95" s="748"/>
    </row>
    <row r="96" spans="2:69" ht="13.15" customHeight="1" x14ac:dyDescent="0.15">
      <c r="B96" s="188">
        <v>19</v>
      </c>
      <c r="C96" s="189"/>
      <c r="D96" s="190"/>
      <c r="E96" s="73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740"/>
      <c r="U96" s="740"/>
      <c r="V96" s="740"/>
      <c r="W96" s="740"/>
      <c r="X96" s="741"/>
      <c r="Y96" s="739"/>
      <c r="Z96" s="740"/>
      <c r="AA96" s="740"/>
      <c r="AB96" s="740"/>
      <c r="AC96" s="740"/>
      <c r="AD96" s="740"/>
      <c r="AE96" s="740"/>
      <c r="AF96" s="740"/>
      <c r="AG96" s="740"/>
      <c r="AH96" s="740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740"/>
      <c r="AV96" s="740"/>
      <c r="AW96" s="740"/>
      <c r="AX96" s="740"/>
      <c r="AY96" s="740"/>
      <c r="AZ96" s="740"/>
      <c r="BA96" s="740"/>
      <c r="BB96" s="740"/>
      <c r="BC96" s="740"/>
      <c r="BD96" s="740"/>
      <c r="BE96" s="741"/>
      <c r="BF96" s="748"/>
      <c r="BG96" s="748"/>
      <c r="BH96" s="748"/>
      <c r="BI96" s="748"/>
      <c r="BJ96" s="748"/>
      <c r="BK96" s="748"/>
      <c r="BL96" s="748"/>
      <c r="BM96" s="748"/>
      <c r="BN96" s="748"/>
      <c r="BO96" s="748"/>
      <c r="BP96" s="748"/>
      <c r="BQ96" s="748"/>
    </row>
    <row r="97" spans="2:69" ht="13.15" customHeight="1" x14ac:dyDescent="0.15">
      <c r="B97" s="191"/>
      <c r="C97" s="192"/>
      <c r="D97" s="193"/>
      <c r="E97" s="742"/>
      <c r="F97" s="743"/>
      <c r="G97" s="743"/>
      <c r="H97" s="743"/>
      <c r="I97" s="743"/>
      <c r="J97" s="743"/>
      <c r="K97" s="743"/>
      <c r="L97" s="743"/>
      <c r="M97" s="743"/>
      <c r="N97" s="743"/>
      <c r="O97" s="743"/>
      <c r="P97" s="743"/>
      <c r="Q97" s="743"/>
      <c r="R97" s="743"/>
      <c r="S97" s="743"/>
      <c r="T97" s="743"/>
      <c r="U97" s="743"/>
      <c r="V97" s="743"/>
      <c r="W97" s="743"/>
      <c r="X97" s="744"/>
      <c r="Y97" s="742"/>
      <c r="Z97" s="743"/>
      <c r="AA97" s="743"/>
      <c r="AB97" s="743"/>
      <c r="AC97" s="743"/>
      <c r="AD97" s="743"/>
      <c r="AE97" s="743"/>
      <c r="AF97" s="743"/>
      <c r="AG97" s="743"/>
      <c r="AH97" s="743"/>
      <c r="AI97" s="743"/>
      <c r="AJ97" s="743"/>
      <c r="AK97" s="743"/>
      <c r="AL97" s="743"/>
      <c r="AM97" s="743"/>
      <c r="AN97" s="743"/>
      <c r="AO97" s="743"/>
      <c r="AP97" s="743"/>
      <c r="AQ97" s="743"/>
      <c r="AR97" s="743"/>
      <c r="AS97" s="743"/>
      <c r="AT97" s="743"/>
      <c r="AU97" s="743"/>
      <c r="AV97" s="743"/>
      <c r="AW97" s="743"/>
      <c r="AX97" s="743"/>
      <c r="AY97" s="743"/>
      <c r="AZ97" s="743"/>
      <c r="BA97" s="743"/>
      <c r="BB97" s="743"/>
      <c r="BC97" s="743"/>
      <c r="BD97" s="743"/>
      <c r="BE97" s="744"/>
      <c r="BF97" s="748"/>
      <c r="BG97" s="748"/>
      <c r="BH97" s="748"/>
      <c r="BI97" s="748"/>
      <c r="BJ97" s="748"/>
      <c r="BK97" s="748"/>
      <c r="BL97" s="748"/>
      <c r="BM97" s="748"/>
      <c r="BN97" s="748"/>
      <c r="BO97" s="748"/>
      <c r="BP97" s="748"/>
      <c r="BQ97" s="748"/>
    </row>
    <row r="98" spans="2:69" ht="13.15" customHeight="1" x14ac:dyDescent="0.15">
      <c r="B98" s="194"/>
      <c r="C98" s="195"/>
      <c r="D98" s="196"/>
      <c r="E98" s="745"/>
      <c r="F98" s="746"/>
      <c r="G98" s="746"/>
      <c r="H98" s="746"/>
      <c r="I98" s="746"/>
      <c r="J98" s="746"/>
      <c r="K98" s="746"/>
      <c r="L98" s="746"/>
      <c r="M98" s="746"/>
      <c r="N98" s="746"/>
      <c r="O98" s="746"/>
      <c r="P98" s="746"/>
      <c r="Q98" s="746"/>
      <c r="R98" s="746"/>
      <c r="S98" s="746"/>
      <c r="T98" s="746"/>
      <c r="U98" s="746"/>
      <c r="V98" s="746"/>
      <c r="W98" s="746"/>
      <c r="X98" s="747"/>
      <c r="Y98" s="745"/>
      <c r="Z98" s="746"/>
      <c r="AA98" s="746"/>
      <c r="AB98" s="746"/>
      <c r="AC98" s="746"/>
      <c r="AD98" s="746"/>
      <c r="AE98" s="746"/>
      <c r="AF98" s="746"/>
      <c r="AG98" s="746"/>
      <c r="AH98" s="746"/>
      <c r="AI98" s="746"/>
      <c r="AJ98" s="746"/>
      <c r="AK98" s="746"/>
      <c r="AL98" s="746"/>
      <c r="AM98" s="746"/>
      <c r="AN98" s="746"/>
      <c r="AO98" s="746"/>
      <c r="AP98" s="746"/>
      <c r="AQ98" s="746"/>
      <c r="AR98" s="746"/>
      <c r="AS98" s="746"/>
      <c r="AT98" s="746"/>
      <c r="AU98" s="746"/>
      <c r="AV98" s="746"/>
      <c r="AW98" s="746"/>
      <c r="AX98" s="746"/>
      <c r="AY98" s="746"/>
      <c r="AZ98" s="746"/>
      <c r="BA98" s="746"/>
      <c r="BB98" s="746"/>
      <c r="BC98" s="746"/>
      <c r="BD98" s="746"/>
      <c r="BE98" s="747"/>
      <c r="BF98" s="748"/>
      <c r="BG98" s="748"/>
      <c r="BH98" s="748"/>
      <c r="BI98" s="748"/>
      <c r="BJ98" s="748"/>
      <c r="BK98" s="748"/>
      <c r="BL98" s="748"/>
      <c r="BM98" s="748"/>
      <c r="BN98" s="748"/>
      <c r="BO98" s="748"/>
      <c r="BP98" s="748"/>
      <c r="BQ98" s="748"/>
    </row>
    <row r="99" spans="2:69" ht="13.15" customHeight="1" x14ac:dyDescent="0.15">
      <c r="B99" s="188">
        <v>20</v>
      </c>
      <c r="C99" s="189"/>
      <c r="D99" s="190"/>
      <c r="E99" s="739"/>
      <c r="F99" s="740"/>
      <c r="G99" s="740"/>
      <c r="H99" s="740"/>
      <c r="I99" s="740"/>
      <c r="J99" s="740"/>
      <c r="K99" s="740"/>
      <c r="L99" s="740"/>
      <c r="M99" s="740"/>
      <c r="N99" s="740"/>
      <c r="O99" s="740"/>
      <c r="P99" s="740"/>
      <c r="Q99" s="740"/>
      <c r="R99" s="740"/>
      <c r="S99" s="740"/>
      <c r="T99" s="740"/>
      <c r="U99" s="740"/>
      <c r="V99" s="740"/>
      <c r="W99" s="740"/>
      <c r="X99" s="741"/>
      <c r="Y99" s="739"/>
      <c r="Z99" s="740"/>
      <c r="AA99" s="740"/>
      <c r="AB99" s="740"/>
      <c r="AC99" s="740"/>
      <c r="AD99" s="740"/>
      <c r="AE99" s="740"/>
      <c r="AF99" s="740"/>
      <c r="AG99" s="740"/>
      <c r="AH99" s="740"/>
      <c r="AI99" s="740"/>
      <c r="AJ99" s="740"/>
      <c r="AK99" s="740"/>
      <c r="AL99" s="740"/>
      <c r="AM99" s="740"/>
      <c r="AN99" s="740"/>
      <c r="AO99" s="740"/>
      <c r="AP99" s="740"/>
      <c r="AQ99" s="740"/>
      <c r="AR99" s="740"/>
      <c r="AS99" s="740"/>
      <c r="AT99" s="740"/>
      <c r="AU99" s="740"/>
      <c r="AV99" s="740"/>
      <c r="AW99" s="740"/>
      <c r="AX99" s="740"/>
      <c r="AY99" s="740"/>
      <c r="AZ99" s="740"/>
      <c r="BA99" s="740"/>
      <c r="BB99" s="740"/>
      <c r="BC99" s="740"/>
      <c r="BD99" s="740"/>
      <c r="BE99" s="741"/>
      <c r="BF99" s="748"/>
      <c r="BG99" s="748"/>
      <c r="BH99" s="748"/>
      <c r="BI99" s="748"/>
      <c r="BJ99" s="748"/>
      <c r="BK99" s="748"/>
      <c r="BL99" s="748"/>
      <c r="BM99" s="748"/>
      <c r="BN99" s="748"/>
      <c r="BO99" s="748"/>
      <c r="BP99" s="748"/>
      <c r="BQ99" s="748"/>
    </row>
    <row r="100" spans="2:69" ht="13.15" customHeight="1" x14ac:dyDescent="0.15">
      <c r="B100" s="191"/>
      <c r="C100" s="192"/>
      <c r="D100" s="193"/>
      <c r="E100" s="742"/>
      <c r="F100" s="743"/>
      <c r="G100" s="743"/>
      <c r="H100" s="743"/>
      <c r="I100" s="743"/>
      <c r="J100" s="743"/>
      <c r="K100" s="743"/>
      <c r="L100" s="743"/>
      <c r="M100" s="743"/>
      <c r="N100" s="743"/>
      <c r="O100" s="743"/>
      <c r="P100" s="743"/>
      <c r="Q100" s="743"/>
      <c r="R100" s="743"/>
      <c r="S100" s="743"/>
      <c r="T100" s="743"/>
      <c r="U100" s="743"/>
      <c r="V100" s="743"/>
      <c r="W100" s="743"/>
      <c r="X100" s="744"/>
      <c r="Y100" s="742"/>
      <c r="Z100" s="743"/>
      <c r="AA100" s="743"/>
      <c r="AB100" s="743"/>
      <c r="AC100" s="743"/>
      <c r="AD100" s="743"/>
      <c r="AE100" s="743"/>
      <c r="AF100" s="743"/>
      <c r="AG100" s="743"/>
      <c r="AH100" s="743"/>
      <c r="AI100" s="743"/>
      <c r="AJ100" s="743"/>
      <c r="AK100" s="743"/>
      <c r="AL100" s="743"/>
      <c r="AM100" s="743"/>
      <c r="AN100" s="743"/>
      <c r="AO100" s="743"/>
      <c r="AP100" s="743"/>
      <c r="AQ100" s="743"/>
      <c r="AR100" s="743"/>
      <c r="AS100" s="743"/>
      <c r="AT100" s="743"/>
      <c r="AU100" s="743"/>
      <c r="AV100" s="743"/>
      <c r="AW100" s="743"/>
      <c r="AX100" s="743"/>
      <c r="AY100" s="743"/>
      <c r="AZ100" s="743"/>
      <c r="BA100" s="743"/>
      <c r="BB100" s="743"/>
      <c r="BC100" s="743"/>
      <c r="BD100" s="743"/>
      <c r="BE100" s="744"/>
      <c r="BF100" s="748"/>
      <c r="BG100" s="748"/>
      <c r="BH100" s="748"/>
      <c r="BI100" s="748"/>
      <c r="BJ100" s="748"/>
      <c r="BK100" s="748"/>
      <c r="BL100" s="748"/>
      <c r="BM100" s="748"/>
      <c r="BN100" s="748"/>
      <c r="BO100" s="748"/>
      <c r="BP100" s="748"/>
      <c r="BQ100" s="748"/>
    </row>
    <row r="101" spans="2:69" ht="13.15" customHeight="1" x14ac:dyDescent="0.15">
      <c r="B101" s="194"/>
      <c r="C101" s="195"/>
      <c r="D101" s="196"/>
      <c r="E101" s="745"/>
      <c r="F101" s="746"/>
      <c r="G101" s="746"/>
      <c r="H101" s="746"/>
      <c r="I101" s="746"/>
      <c r="J101" s="746"/>
      <c r="K101" s="746"/>
      <c r="L101" s="746"/>
      <c r="M101" s="746"/>
      <c r="N101" s="746"/>
      <c r="O101" s="746"/>
      <c r="P101" s="746"/>
      <c r="Q101" s="746"/>
      <c r="R101" s="746"/>
      <c r="S101" s="746"/>
      <c r="T101" s="746"/>
      <c r="U101" s="746"/>
      <c r="V101" s="746"/>
      <c r="W101" s="746"/>
      <c r="X101" s="747"/>
      <c r="Y101" s="745"/>
      <c r="Z101" s="746"/>
      <c r="AA101" s="746"/>
      <c r="AB101" s="746"/>
      <c r="AC101" s="746"/>
      <c r="AD101" s="746"/>
      <c r="AE101" s="746"/>
      <c r="AF101" s="746"/>
      <c r="AG101" s="746"/>
      <c r="AH101" s="746"/>
      <c r="AI101" s="746"/>
      <c r="AJ101" s="746"/>
      <c r="AK101" s="746"/>
      <c r="AL101" s="746"/>
      <c r="AM101" s="746"/>
      <c r="AN101" s="746"/>
      <c r="AO101" s="746"/>
      <c r="AP101" s="746"/>
      <c r="AQ101" s="746"/>
      <c r="AR101" s="746"/>
      <c r="AS101" s="746"/>
      <c r="AT101" s="746"/>
      <c r="AU101" s="746"/>
      <c r="AV101" s="746"/>
      <c r="AW101" s="746"/>
      <c r="AX101" s="746"/>
      <c r="AY101" s="746"/>
      <c r="AZ101" s="746"/>
      <c r="BA101" s="746"/>
      <c r="BB101" s="746"/>
      <c r="BC101" s="746"/>
      <c r="BD101" s="746"/>
      <c r="BE101" s="747"/>
      <c r="BF101" s="748"/>
      <c r="BG101" s="748"/>
      <c r="BH101" s="748"/>
      <c r="BI101" s="748"/>
      <c r="BJ101" s="748"/>
      <c r="BK101" s="748"/>
      <c r="BL101" s="748"/>
      <c r="BM101" s="748"/>
      <c r="BN101" s="748"/>
      <c r="BO101" s="748"/>
      <c r="BP101" s="748"/>
      <c r="BQ101" s="748"/>
    </row>
    <row r="104" spans="2:69" ht="27" customHeight="1" x14ac:dyDescent="0.15">
      <c r="B104" s="52" t="s">
        <v>104</v>
      </c>
    </row>
    <row r="105" spans="2:69" ht="38.25" customHeight="1" x14ac:dyDescent="0.15">
      <c r="B105" s="208" t="s">
        <v>11</v>
      </c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749"/>
      <c r="O105" s="750"/>
      <c r="P105" s="750"/>
      <c r="Q105" s="750"/>
      <c r="R105" s="750"/>
      <c r="S105" s="750"/>
      <c r="T105" s="750"/>
      <c r="U105" s="750"/>
      <c r="V105" s="750"/>
      <c r="W105" s="750"/>
      <c r="X105" s="750"/>
      <c r="Y105" s="750"/>
      <c r="Z105" s="750"/>
      <c r="AA105" s="750"/>
      <c r="AB105" s="750"/>
      <c r="AC105" s="750"/>
      <c r="AD105" s="750"/>
      <c r="AE105" s="750"/>
      <c r="AF105" s="750"/>
      <c r="AG105" s="750"/>
      <c r="AH105" s="750"/>
      <c r="AI105" s="750"/>
      <c r="AJ105" s="750"/>
      <c r="AK105" s="750"/>
      <c r="AL105" s="750"/>
      <c r="AM105" s="750"/>
      <c r="AN105" s="750"/>
      <c r="AO105" s="750"/>
      <c r="AP105" s="750"/>
      <c r="AQ105" s="750"/>
      <c r="AR105" s="750"/>
      <c r="AS105" s="750"/>
      <c r="AT105" s="750"/>
      <c r="AU105" s="750"/>
      <c r="AV105" s="750"/>
      <c r="AW105" s="750"/>
      <c r="AX105" s="750"/>
      <c r="AY105" s="750"/>
      <c r="AZ105" s="750"/>
      <c r="BA105" s="750"/>
      <c r="BB105" s="750"/>
      <c r="BC105" s="750"/>
      <c r="BD105" s="750"/>
      <c r="BE105" s="750"/>
      <c r="BF105" s="211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3"/>
    </row>
    <row r="106" spans="2:69" ht="38.25" customHeight="1" x14ac:dyDescent="0.15">
      <c r="B106" s="208" t="s">
        <v>36</v>
      </c>
      <c r="C106" s="208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749"/>
      <c r="O106" s="750"/>
      <c r="P106" s="750"/>
      <c r="Q106" s="750"/>
      <c r="R106" s="750"/>
      <c r="S106" s="750"/>
      <c r="T106" s="750"/>
      <c r="U106" s="750"/>
      <c r="V106" s="750"/>
      <c r="W106" s="750"/>
      <c r="X106" s="750"/>
      <c r="Y106" s="750"/>
      <c r="Z106" s="750"/>
      <c r="AA106" s="750"/>
      <c r="AB106" s="750"/>
      <c r="AC106" s="750"/>
      <c r="AD106" s="750"/>
      <c r="AE106" s="750"/>
      <c r="AF106" s="750"/>
      <c r="AG106" s="750"/>
      <c r="AH106" s="750"/>
      <c r="AI106" s="750"/>
      <c r="AJ106" s="750"/>
      <c r="AK106" s="750"/>
      <c r="AL106" s="750"/>
      <c r="AM106" s="750"/>
      <c r="AN106" s="750"/>
      <c r="AO106" s="750"/>
      <c r="AP106" s="750"/>
      <c r="AQ106" s="750"/>
      <c r="AR106" s="750"/>
      <c r="AS106" s="750"/>
      <c r="AT106" s="750"/>
      <c r="AU106" s="750"/>
      <c r="AV106" s="750"/>
      <c r="AW106" s="750"/>
      <c r="AX106" s="750"/>
      <c r="AY106" s="750"/>
      <c r="AZ106" s="750"/>
      <c r="BA106" s="750"/>
      <c r="BB106" s="750"/>
      <c r="BC106" s="750"/>
      <c r="BD106" s="750"/>
      <c r="BE106" s="750"/>
      <c r="BF106" s="214"/>
      <c r="BG106" s="215"/>
      <c r="BH106" s="215"/>
      <c r="BI106" s="215"/>
      <c r="BJ106" s="215"/>
      <c r="BK106" s="215"/>
      <c r="BL106" s="215"/>
      <c r="BM106" s="215"/>
      <c r="BN106" s="215"/>
      <c r="BO106" s="215"/>
      <c r="BP106" s="215"/>
      <c r="BQ106" s="216"/>
    </row>
    <row r="107" spans="2:69" ht="38.25" customHeight="1" x14ac:dyDescent="0.15">
      <c r="B107" s="208" t="s">
        <v>37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749"/>
      <c r="O107" s="750"/>
      <c r="P107" s="750"/>
      <c r="Q107" s="750"/>
      <c r="R107" s="750"/>
      <c r="S107" s="750"/>
      <c r="T107" s="750"/>
      <c r="U107" s="750"/>
      <c r="V107" s="750"/>
      <c r="W107" s="750"/>
      <c r="X107" s="750"/>
      <c r="Y107" s="750"/>
      <c r="Z107" s="750"/>
      <c r="AA107" s="750"/>
      <c r="AB107" s="750"/>
      <c r="AC107" s="750"/>
      <c r="AD107" s="750"/>
      <c r="AE107" s="750"/>
      <c r="AF107" s="750"/>
      <c r="AG107" s="750"/>
      <c r="AH107" s="750"/>
      <c r="AI107" s="750"/>
      <c r="AJ107" s="750"/>
      <c r="AK107" s="750"/>
      <c r="AL107" s="750"/>
      <c r="AM107" s="750"/>
      <c r="AN107" s="750"/>
      <c r="AO107" s="750"/>
      <c r="AP107" s="750"/>
      <c r="AQ107" s="750"/>
      <c r="AR107" s="750"/>
      <c r="AS107" s="750"/>
      <c r="AT107" s="750"/>
      <c r="AU107" s="750"/>
      <c r="AV107" s="750"/>
      <c r="AW107" s="750"/>
      <c r="AX107" s="750"/>
      <c r="AY107" s="750"/>
      <c r="AZ107" s="750"/>
      <c r="BA107" s="750"/>
      <c r="BB107" s="750"/>
      <c r="BC107" s="750"/>
      <c r="BD107" s="750"/>
      <c r="BE107" s="750"/>
      <c r="BF107" s="217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9"/>
    </row>
  </sheetData>
  <sheetProtection algorithmName="SHA-512" hashValue="imzec74+fmCgGz9795z1uFxLfVVzoLXxkjKmsbQRADsn7f8f3HnXS5RNKX/SS13nkvTMQRmMDoMnSx3KNzO7sQ==" saltValue="u2TRyaq0unXwG9wQCHv0fA==" spinCount="100000" sheet="1" selectLockedCells="1"/>
  <protectedRanges>
    <protectedRange password="B6C9" sqref="BF2:BG2" name="範囲1"/>
  </protectedRanges>
  <mergeCells count="173">
    <mergeCell ref="B105:M105"/>
    <mergeCell ref="N105:BE105"/>
    <mergeCell ref="BF105:BQ107"/>
    <mergeCell ref="B106:M106"/>
    <mergeCell ref="N106:BE106"/>
    <mergeCell ref="B107:M107"/>
    <mergeCell ref="N107:BE107"/>
    <mergeCell ref="B96:D98"/>
    <mergeCell ref="E96:X98"/>
    <mergeCell ref="Y96:BE98"/>
    <mergeCell ref="BF96:BK98"/>
    <mergeCell ref="BL96:BQ98"/>
    <mergeCell ref="B99:D101"/>
    <mergeCell ref="E99:X101"/>
    <mergeCell ref="Y99:BE101"/>
    <mergeCell ref="BF99:BK101"/>
    <mergeCell ref="BL99:BQ101"/>
    <mergeCell ref="B90:D92"/>
    <mergeCell ref="E90:X92"/>
    <mergeCell ref="Y90:BE92"/>
    <mergeCell ref="BF90:BK92"/>
    <mergeCell ref="BL90:BQ92"/>
    <mergeCell ref="B93:D95"/>
    <mergeCell ref="E93:X95"/>
    <mergeCell ref="Y93:BE95"/>
    <mergeCell ref="BF93:BK95"/>
    <mergeCell ref="BL93:BQ95"/>
    <mergeCell ref="B84:D86"/>
    <mergeCell ref="E84:X86"/>
    <mergeCell ref="Y84:BE86"/>
    <mergeCell ref="BF84:BK86"/>
    <mergeCell ref="BL84:BQ86"/>
    <mergeCell ref="B87:D89"/>
    <mergeCell ref="E87:X89"/>
    <mergeCell ref="Y87:BE89"/>
    <mergeCell ref="BF87:BK89"/>
    <mergeCell ref="BL87:BQ89"/>
    <mergeCell ref="B78:D80"/>
    <mergeCell ref="E78:X80"/>
    <mergeCell ref="Y78:BE80"/>
    <mergeCell ref="BF78:BK80"/>
    <mergeCell ref="BL78:BQ80"/>
    <mergeCell ref="B81:D83"/>
    <mergeCell ref="E81:X83"/>
    <mergeCell ref="Y81:BE83"/>
    <mergeCell ref="BF81:BK83"/>
    <mergeCell ref="BL81:BQ83"/>
    <mergeCell ref="B72:D74"/>
    <mergeCell ref="E72:X74"/>
    <mergeCell ref="Y72:BE74"/>
    <mergeCell ref="BF72:BK74"/>
    <mergeCell ref="BL72:BQ74"/>
    <mergeCell ref="B75:D77"/>
    <mergeCell ref="E75:X77"/>
    <mergeCell ref="Y75:BE77"/>
    <mergeCell ref="BF75:BK77"/>
    <mergeCell ref="BL75:BQ77"/>
    <mergeCell ref="B66:D68"/>
    <mergeCell ref="E66:X68"/>
    <mergeCell ref="Y66:BE68"/>
    <mergeCell ref="BF66:BK68"/>
    <mergeCell ref="BL66:BQ68"/>
    <mergeCell ref="B69:D71"/>
    <mergeCell ref="E69:X71"/>
    <mergeCell ref="Y69:BE71"/>
    <mergeCell ref="BF69:BK71"/>
    <mergeCell ref="BL69:BQ71"/>
    <mergeCell ref="B60:D62"/>
    <mergeCell ref="E60:X62"/>
    <mergeCell ref="Y60:BE62"/>
    <mergeCell ref="BF60:BK62"/>
    <mergeCell ref="BL60:BQ62"/>
    <mergeCell ref="B63:D65"/>
    <mergeCell ref="E63:X65"/>
    <mergeCell ref="Y63:BE65"/>
    <mergeCell ref="BF63:BK65"/>
    <mergeCell ref="BL63:BQ65"/>
    <mergeCell ref="B54:D56"/>
    <mergeCell ref="E54:X56"/>
    <mergeCell ref="Y54:BE56"/>
    <mergeCell ref="BF54:BK56"/>
    <mergeCell ref="BL54:BQ56"/>
    <mergeCell ref="B57:D59"/>
    <mergeCell ref="E57:X59"/>
    <mergeCell ref="Y57:BE59"/>
    <mergeCell ref="BF57:BK59"/>
    <mergeCell ref="BL57:BQ59"/>
    <mergeCell ref="B48:D50"/>
    <mergeCell ref="E48:X50"/>
    <mergeCell ref="Y48:BE50"/>
    <mergeCell ref="BF48:BK50"/>
    <mergeCell ref="BL48:BQ50"/>
    <mergeCell ref="B51:D53"/>
    <mergeCell ref="E51:X53"/>
    <mergeCell ref="Y51:BE53"/>
    <mergeCell ref="BF51:BK53"/>
    <mergeCell ref="BL51:BQ53"/>
    <mergeCell ref="B42:D44"/>
    <mergeCell ref="E42:X44"/>
    <mergeCell ref="Y42:BE44"/>
    <mergeCell ref="BF42:BK44"/>
    <mergeCell ref="BL42:BQ44"/>
    <mergeCell ref="B45:D47"/>
    <mergeCell ref="E45:X47"/>
    <mergeCell ref="Y45:BE47"/>
    <mergeCell ref="BF45:BK47"/>
    <mergeCell ref="BL45:BQ47"/>
    <mergeCell ref="BS28:CF29"/>
    <mergeCell ref="BS30:CF31"/>
    <mergeCell ref="B31:E33"/>
    <mergeCell ref="F31:H33"/>
    <mergeCell ref="I31:L33"/>
    <mergeCell ref="M31:O33"/>
    <mergeCell ref="P31:S33"/>
    <mergeCell ref="T31:V33"/>
    <mergeCell ref="W31:AC33"/>
    <mergeCell ref="AD31:AG33"/>
    <mergeCell ref="AD28:AG30"/>
    <mergeCell ref="AH28:AT30"/>
    <mergeCell ref="AH31:AT33"/>
    <mergeCell ref="BS32:CE33"/>
    <mergeCell ref="AU28:BB33"/>
    <mergeCell ref="BC28:BJ33"/>
    <mergeCell ref="BK28:BQ33"/>
    <mergeCell ref="B36:BQ38"/>
    <mergeCell ref="B39:D41"/>
    <mergeCell ref="E39:X41"/>
    <mergeCell ref="Y39:BE41"/>
    <mergeCell ref="BF39:BK41"/>
    <mergeCell ref="BL39:BQ41"/>
    <mergeCell ref="B28:E30"/>
    <mergeCell ref="F28:H30"/>
    <mergeCell ref="I28:L30"/>
    <mergeCell ref="M28:O30"/>
    <mergeCell ref="P28:S30"/>
    <mergeCell ref="T28:V30"/>
    <mergeCell ref="W28:Z30"/>
    <mergeCell ref="AA28:AC30"/>
    <mergeCell ref="P24:V27"/>
    <mergeCell ref="W24:AC27"/>
    <mergeCell ref="B17:I18"/>
    <mergeCell ref="J17:AI18"/>
    <mergeCell ref="BS18:CF21"/>
    <mergeCell ref="CG18:CK20"/>
    <mergeCell ref="B21:BQ23"/>
    <mergeCell ref="BS22:CF25"/>
    <mergeCell ref="B24:H27"/>
    <mergeCell ref="I24:O27"/>
    <mergeCell ref="AU24:BB27"/>
    <mergeCell ref="BC24:BJ27"/>
    <mergeCell ref="BK24:BQ27"/>
    <mergeCell ref="BS26:CF27"/>
    <mergeCell ref="AD24:AT27"/>
    <mergeCell ref="B13:I14"/>
    <mergeCell ref="J13:AI14"/>
    <mergeCell ref="BC3:BI3"/>
    <mergeCell ref="BJ3:BQ3"/>
    <mergeCell ref="BL4:BM4"/>
    <mergeCell ref="BO4:BP4"/>
    <mergeCell ref="B5:BR5"/>
    <mergeCell ref="B7:BR7"/>
    <mergeCell ref="B15:I16"/>
    <mergeCell ref="J15:AI16"/>
    <mergeCell ref="BV1:BW1"/>
    <mergeCell ref="BD2:BG2"/>
    <mergeCell ref="BH2:BI2"/>
    <mergeCell ref="BJ2:BK2"/>
    <mergeCell ref="BL2:BM2"/>
    <mergeCell ref="BN2:BO2"/>
    <mergeCell ref="B9:I10"/>
    <mergeCell ref="J9:AI10"/>
    <mergeCell ref="B11:I12"/>
    <mergeCell ref="J11:AI12"/>
  </mergeCells>
  <phoneticPr fontId="32"/>
  <conditionalFormatting sqref="AH28:AT30">
    <cfRule type="expression" dxfId="17" priority="8">
      <formula>AND($I$28&gt;0,$AH$28="")</formula>
    </cfRule>
  </conditionalFormatting>
  <conditionalFormatting sqref="AH31:AT33">
    <cfRule type="expression" dxfId="16" priority="7">
      <formula>AND($I$28&gt;0,$AH$31="")</formula>
    </cfRule>
  </conditionalFormatting>
  <conditionalFormatting sqref="BC28:BG33">
    <cfRule type="expression" dxfId="15" priority="2">
      <formula>$BC$28="該当する"</formula>
    </cfRule>
  </conditionalFormatting>
  <conditionalFormatting sqref="BK28:BO33">
    <cfRule type="expression" dxfId="14" priority="3">
      <formula>$BK$28="該当する"</formula>
    </cfRule>
  </conditionalFormatting>
  <conditionalFormatting sqref="AU28:AY33">
    <cfRule type="expression" dxfId="13" priority="1">
      <formula>$AU$28="有"</formula>
    </cfRule>
  </conditionalFormatting>
  <dataValidations count="4">
    <dataValidation type="list" allowBlank="1" showInputMessage="1" showErrorMessage="1" sqref="BC28:BQ33" xr:uid="{E714D859-2071-4830-A93C-C6270ED0D051}">
      <formula1>"該当しない,該当する"</formula1>
    </dataValidation>
    <dataValidation type="list" allowBlank="1" showInputMessage="1" showErrorMessage="1" sqref="AU28:BB33" xr:uid="{37E7C120-27B5-4E8D-94EE-661D519D34A9}">
      <formula1>"有,無"</formula1>
    </dataValidation>
    <dataValidation operator="lessThanOrEqual" allowBlank="1" showInputMessage="1" showErrorMessage="1" error="リース契約期間より長い年数が入力されています。_x000a_入力間違いがないか確認してください。" sqref="W28:Z30" xr:uid="{AA899181-7563-4057-9D0C-2BCC75D4DF13}"/>
    <dataValidation type="whole" operator="greaterThan" allowBlank="1" showInputMessage="1" showErrorMessage="1" error="不正な契約期間が入力されています。_x000a_入力間違いがないか確認してください。" sqref="B28:E30" xr:uid="{393246F8-F48D-4D4D-8D48-3547AFEF9FE2}">
      <formula1>12</formula1>
    </dataValidation>
  </dataValidations>
  <pageMargins left="0.74803149606299213" right="0.74803149606299213" top="0.59055118110236227" bottom="0.59055118110236227" header="0.31496062992125984" footer="0.31496062992125984"/>
  <pageSetup paperSize="9" scale="4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A789-BA92-4A2C-B0DE-1A43D26E7661}">
  <sheetPr>
    <tabColor theme="8" tint="0.39997558519241921"/>
    <pageSetUpPr fitToPage="1"/>
  </sheetPr>
  <dimension ref="A1:CD121"/>
  <sheetViews>
    <sheetView showGridLines="0" view="pageBreakPreview" zoomScale="50" zoomScaleNormal="55" zoomScaleSheetLayoutView="50" workbookViewId="0">
      <selection activeCell="BG25" sqref="BG25:BN27"/>
    </sheetView>
  </sheetViews>
  <sheetFormatPr defaultColWidth="9" defaultRowHeight="13.5" x14ac:dyDescent="0.15"/>
  <cols>
    <col min="1" max="69" width="2.625" style="30" customWidth="1"/>
    <col min="70" max="70" width="7.125" style="30" customWidth="1"/>
    <col min="71" max="16384" width="9" style="30"/>
  </cols>
  <sheetData>
    <row r="1" spans="2:70" ht="13.5" customHeight="1" x14ac:dyDescent="0.15">
      <c r="BJ1" s="134"/>
      <c r="BK1" s="134"/>
      <c r="BN1" s="24"/>
      <c r="BO1" s="24"/>
    </row>
    <row r="2" spans="2:70" ht="21.75" customHeight="1" x14ac:dyDescent="0.15">
      <c r="AV2" s="114"/>
      <c r="AW2" s="114"/>
      <c r="AX2" s="114"/>
      <c r="AY2" s="114"/>
      <c r="AZ2" s="114"/>
      <c r="BA2" s="114"/>
      <c r="BB2" s="115" t="s">
        <v>114</v>
      </c>
      <c r="BC2" s="116"/>
      <c r="BD2" s="915">
        <f>IF(【契約⑤】契約内容申告書!BD2="","",【契約⑤】契約内容申告書!BD2)</f>
        <v>2022</v>
      </c>
      <c r="BE2" s="915"/>
      <c r="BF2" s="915"/>
      <c r="BG2" s="915"/>
      <c r="BH2" s="795" t="s">
        <v>1</v>
      </c>
      <c r="BI2" s="795"/>
      <c r="BJ2" s="965" t="str">
        <f>IF(【契約⑤】契約内容申告書!BJ2="","",【契約⑤】契約内容申告書!BJ2)</f>
        <v/>
      </c>
      <c r="BK2" s="965"/>
      <c r="BL2" s="795" t="s">
        <v>3</v>
      </c>
      <c r="BM2" s="795"/>
      <c r="BN2" s="965" t="str">
        <f>IF(【契約⑤】契約内容申告書!BN2="","",【契約⑤】契約内容申告書!BN2)</f>
        <v/>
      </c>
      <c r="BO2" s="965"/>
      <c r="BP2" s="114" t="s">
        <v>4</v>
      </c>
      <c r="BQ2" s="24"/>
    </row>
    <row r="3" spans="2:70" s="45" customFormat="1" ht="21.75" customHeight="1" x14ac:dyDescent="0.15"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805" t="s">
        <v>49</v>
      </c>
      <c r="AB3" s="912"/>
      <c r="AC3" s="912"/>
      <c r="AD3" s="912"/>
      <c r="AE3" s="912"/>
      <c r="AF3" s="912"/>
      <c r="AG3" s="912"/>
      <c r="AH3" s="912"/>
      <c r="AI3" s="912"/>
      <c r="AJ3" s="912"/>
      <c r="AK3" s="912"/>
      <c r="AL3" s="912"/>
      <c r="AM3" s="912"/>
      <c r="AN3" s="912"/>
      <c r="AO3" s="912"/>
      <c r="AP3" s="912"/>
      <c r="AQ3" s="912"/>
      <c r="AR3" s="912"/>
      <c r="AS3" s="135"/>
      <c r="AT3" s="135"/>
      <c r="AU3" s="135"/>
      <c r="AV3" s="114"/>
      <c r="AW3" s="114"/>
      <c r="AX3" s="114"/>
      <c r="AY3" s="114"/>
      <c r="AZ3" s="114"/>
      <c r="BA3" s="114"/>
      <c r="BB3" s="115" t="s">
        <v>5</v>
      </c>
      <c r="BC3" s="180" t="s">
        <v>136</v>
      </c>
      <c r="BD3" s="180"/>
      <c r="BE3" s="180"/>
      <c r="BF3" s="180"/>
      <c r="BG3" s="180"/>
      <c r="BH3" s="180"/>
      <c r="BI3" s="180"/>
      <c r="BJ3" s="916" t="str">
        <f>IF(【契約⑤】契約内容申告書!BJ3="","",【契約⑤】契約内容申告書!BJ3)</f>
        <v/>
      </c>
      <c r="BK3" s="916"/>
      <c r="BL3" s="916"/>
      <c r="BM3" s="916"/>
      <c r="BN3" s="916"/>
      <c r="BO3" s="916"/>
      <c r="BP3" s="916"/>
      <c r="BQ3" s="916"/>
      <c r="BR3" s="135"/>
    </row>
    <row r="4" spans="2:70" ht="22.15" customHeight="1" x14ac:dyDescent="0.15">
      <c r="AA4" s="912"/>
      <c r="AB4" s="912"/>
      <c r="AC4" s="912"/>
      <c r="AD4" s="912"/>
      <c r="AE4" s="912"/>
      <c r="AF4" s="912"/>
      <c r="AG4" s="912"/>
      <c r="AH4" s="912"/>
      <c r="AI4" s="912"/>
      <c r="AJ4" s="912"/>
      <c r="AK4" s="912"/>
      <c r="AL4" s="912"/>
      <c r="AM4" s="912"/>
      <c r="AN4" s="912"/>
      <c r="AO4" s="912"/>
      <c r="AP4" s="912"/>
      <c r="AQ4" s="912"/>
      <c r="AR4" s="912"/>
      <c r="AV4" s="114"/>
      <c r="AW4" s="114"/>
      <c r="AX4" s="114"/>
      <c r="AY4" s="114"/>
      <c r="AZ4" s="114"/>
      <c r="BA4" s="114"/>
      <c r="BB4" s="114"/>
      <c r="BC4" s="114"/>
      <c r="BD4" s="24"/>
      <c r="BE4" s="24"/>
      <c r="BF4" s="24"/>
      <c r="BG4" s="24"/>
      <c r="BH4" s="115"/>
      <c r="BI4" s="23"/>
      <c r="BJ4" s="136"/>
      <c r="BK4" s="137" t="s">
        <v>6</v>
      </c>
      <c r="BL4" s="914">
        <f>【契約⑤】契約内容申告書!BL4</f>
        <v>5</v>
      </c>
      <c r="BM4" s="914"/>
      <c r="BN4" s="17" t="s">
        <v>7</v>
      </c>
      <c r="BO4" s="914" t="str">
        <f>IF(J15="","",J15)</f>
        <v>　</v>
      </c>
      <c r="BP4" s="914"/>
      <c r="BQ4" s="137" t="s">
        <v>8</v>
      </c>
    </row>
    <row r="5" spans="2:70" s="52" customFormat="1" ht="24" x14ac:dyDescent="0.15">
      <c r="B5" s="806" t="s">
        <v>103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807"/>
      <c r="AA5" s="807"/>
      <c r="AB5" s="807"/>
      <c r="AC5" s="807"/>
      <c r="AD5" s="807"/>
      <c r="AE5" s="807"/>
      <c r="AF5" s="807"/>
      <c r="AG5" s="807"/>
      <c r="AH5" s="807"/>
      <c r="AI5" s="807"/>
      <c r="AJ5" s="807"/>
      <c r="AK5" s="807"/>
      <c r="AL5" s="807"/>
      <c r="AM5" s="807"/>
      <c r="AN5" s="807"/>
      <c r="AO5" s="807"/>
      <c r="AP5" s="807"/>
      <c r="AQ5" s="807"/>
      <c r="AR5" s="807"/>
      <c r="AS5" s="807"/>
      <c r="AT5" s="807"/>
      <c r="AU5" s="807"/>
      <c r="AV5" s="807"/>
      <c r="AW5" s="807"/>
      <c r="AX5" s="807"/>
      <c r="AY5" s="807"/>
      <c r="AZ5" s="807"/>
      <c r="BA5" s="807"/>
      <c r="BB5" s="807"/>
      <c r="BC5" s="807"/>
      <c r="BD5" s="807"/>
      <c r="BE5" s="807"/>
      <c r="BF5" s="807"/>
      <c r="BG5" s="807"/>
      <c r="BH5" s="807"/>
      <c r="BI5" s="807"/>
      <c r="BJ5" s="807"/>
      <c r="BK5" s="807"/>
      <c r="BL5" s="807"/>
      <c r="BM5" s="807"/>
      <c r="BN5" s="807"/>
      <c r="BO5" s="807"/>
      <c r="BP5" s="807"/>
      <c r="BQ5" s="807"/>
      <c r="BR5" s="807"/>
    </row>
    <row r="6" spans="2:70" s="52" customFormat="1" ht="24" x14ac:dyDescent="0.15">
      <c r="B6" s="806" t="s">
        <v>53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807"/>
      <c r="AJ6" s="807"/>
      <c r="AK6" s="807"/>
      <c r="AL6" s="807"/>
      <c r="AM6" s="807"/>
      <c r="AN6" s="807"/>
      <c r="AO6" s="807"/>
      <c r="AP6" s="807"/>
      <c r="AQ6" s="807"/>
      <c r="AR6" s="807"/>
      <c r="AS6" s="807"/>
      <c r="AT6" s="807"/>
      <c r="AU6" s="807"/>
      <c r="AV6" s="807"/>
      <c r="AW6" s="807"/>
      <c r="AX6" s="807"/>
      <c r="AY6" s="807"/>
      <c r="AZ6" s="807"/>
      <c r="BA6" s="807"/>
      <c r="BB6" s="807"/>
      <c r="BC6" s="807"/>
      <c r="BD6" s="807"/>
      <c r="BE6" s="807"/>
      <c r="BF6" s="807"/>
      <c r="BG6" s="807"/>
      <c r="BH6" s="807"/>
      <c r="BI6" s="807"/>
      <c r="BJ6" s="807"/>
      <c r="BK6" s="807"/>
      <c r="BL6" s="807"/>
      <c r="BM6" s="807"/>
      <c r="BN6" s="807"/>
      <c r="BO6" s="807"/>
      <c r="BP6" s="807"/>
      <c r="BQ6" s="807"/>
      <c r="BR6" s="807"/>
    </row>
    <row r="7" spans="2:70" s="24" customFormat="1" ht="24" x14ac:dyDescent="0.15">
      <c r="B7" s="806"/>
      <c r="C7" s="807"/>
      <c r="D7" s="807"/>
      <c r="E7" s="807"/>
      <c r="F7" s="807"/>
      <c r="G7" s="807"/>
      <c r="H7" s="807"/>
      <c r="I7" s="807"/>
      <c r="J7" s="807"/>
      <c r="K7" s="807"/>
      <c r="L7" s="807"/>
      <c r="M7" s="807"/>
      <c r="N7" s="807"/>
      <c r="O7" s="807"/>
      <c r="P7" s="807"/>
      <c r="Q7" s="807"/>
      <c r="R7" s="807"/>
      <c r="S7" s="807"/>
      <c r="T7" s="807"/>
      <c r="U7" s="807"/>
      <c r="V7" s="807"/>
      <c r="W7" s="807"/>
      <c r="X7" s="807"/>
      <c r="Y7" s="807"/>
      <c r="Z7" s="807"/>
      <c r="AA7" s="807"/>
      <c r="AB7" s="807"/>
      <c r="AC7" s="807"/>
      <c r="AD7" s="807"/>
      <c r="AE7" s="807"/>
      <c r="AF7" s="807"/>
      <c r="AG7" s="807"/>
      <c r="AH7" s="807"/>
      <c r="AI7" s="807"/>
      <c r="AJ7" s="807"/>
      <c r="AK7" s="807"/>
      <c r="AL7" s="807"/>
      <c r="AM7" s="807"/>
      <c r="AN7" s="807"/>
      <c r="AO7" s="807"/>
      <c r="AP7" s="807"/>
      <c r="AQ7" s="807"/>
      <c r="AR7" s="807"/>
      <c r="AS7" s="807"/>
      <c r="AT7" s="807"/>
      <c r="AU7" s="807"/>
      <c r="AV7" s="807"/>
      <c r="AW7" s="807"/>
      <c r="AX7" s="807"/>
      <c r="AY7" s="807"/>
      <c r="AZ7" s="807"/>
      <c r="BA7" s="807"/>
      <c r="BB7" s="807"/>
      <c r="BC7" s="807"/>
      <c r="BD7" s="807"/>
      <c r="BE7" s="807"/>
      <c r="BF7" s="807"/>
      <c r="BG7" s="807"/>
      <c r="BH7" s="807"/>
      <c r="BI7" s="807"/>
      <c r="BJ7" s="807"/>
      <c r="BK7" s="807"/>
      <c r="BL7" s="807"/>
      <c r="BM7" s="807"/>
      <c r="BN7" s="807"/>
      <c r="BO7" s="807"/>
      <c r="BP7" s="807"/>
      <c r="BQ7" s="807"/>
      <c r="BR7" s="807"/>
    </row>
    <row r="8" spans="2:70" s="55" customFormat="1" ht="12" customHeight="1" x14ac:dyDescent="0.15"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2:70" s="55" customFormat="1" ht="17.25" customHeight="1" x14ac:dyDescent="0.15">
      <c r="B9" s="239" t="s">
        <v>9</v>
      </c>
      <c r="C9" s="240"/>
      <c r="D9" s="240"/>
      <c r="E9" s="240"/>
      <c r="F9" s="240"/>
      <c r="G9" s="240"/>
      <c r="H9" s="240"/>
      <c r="I9" s="241"/>
      <c r="J9" s="966" t="str">
        <f>IF(【契約⑤】契約内容申告書!J9="","",【契約⑤】契約内容申告書!J9)</f>
        <v>　</v>
      </c>
      <c r="K9" s="966"/>
      <c r="L9" s="966"/>
      <c r="M9" s="966"/>
      <c r="N9" s="966"/>
      <c r="O9" s="966"/>
      <c r="P9" s="966"/>
      <c r="Q9" s="966"/>
      <c r="R9" s="966"/>
      <c r="S9" s="966"/>
      <c r="T9" s="966"/>
      <c r="U9" s="966"/>
      <c r="V9" s="966"/>
      <c r="W9" s="966"/>
      <c r="X9" s="966"/>
      <c r="Y9" s="966"/>
      <c r="Z9" s="966"/>
      <c r="AA9" s="966"/>
      <c r="AB9" s="966"/>
      <c r="AC9" s="966"/>
      <c r="AD9" s="966"/>
      <c r="AE9" s="966"/>
      <c r="AF9" s="966"/>
      <c r="AG9" s="966"/>
      <c r="AH9" s="966"/>
      <c r="AI9" s="966"/>
      <c r="AJ9" s="966"/>
      <c r="AK9" s="966"/>
      <c r="AL9" s="966"/>
      <c r="BI9" s="138"/>
      <c r="BJ9" s="139"/>
      <c r="BK9" s="139"/>
      <c r="BQ9" s="139"/>
    </row>
    <row r="10" spans="2:70" s="55" customFormat="1" ht="17.25" customHeight="1" x14ac:dyDescent="0.15">
      <c r="B10" s="245"/>
      <c r="C10" s="246"/>
      <c r="D10" s="246"/>
      <c r="E10" s="246"/>
      <c r="F10" s="246"/>
      <c r="G10" s="246"/>
      <c r="H10" s="246"/>
      <c r="I10" s="247"/>
      <c r="J10" s="966"/>
      <c r="K10" s="966"/>
      <c r="L10" s="966"/>
      <c r="M10" s="966"/>
      <c r="N10" s="966"/>
      <c r="O10" s="966"/>
      <c r="P10" s="966"/>
      <c r="Q10" s="966"/>
      <c r="R10" s="966"/>
      <c r="S10" s="966"/>
      <c r="T10" s="966"/>
      <c r="U10" s="966"/>
      <c r="V10" s="966"/>
      <c r="W10" s="966"/>
      <c r="X10" s="966"/>
      <c r="Y10" s="966"/>
      <c r="Z10" s="966"/>
      <c r="AA10" s="966"/>
      <c r="AB10" s="966"/>
      <c r="AC10" s="966"/>
      <c r="AD10" s="966"/>
      <c r="AE10" s="966"/>
      <c r="AF10" s="966"/>
      <c r="AG10" s="966"/>
      <c r="AH10" s="966"/>
      <c r="AI10" s="966"/>
      <c r="AJ10" s="966"/>
      <c r="AK10" s="966"/>
      <c r="AL10" s="966"/>
      <c r="BI10" s="138"/>
      <c r="BJ10" s="138"/>
      <c r="BK10" s="138"/>
      <c r="BQ10" s="138"/>
    </row>
    <row r="11" spans="2:70" ht="17.25" customHeight="1" x14ac:dyDescent="0.15">
      <c r="B11" s="239" t="s">
        <v>11</v>
      </c>
      <c r="C11" s="240"/>
      <c r="D11" s="240"/>
      <c r="E11" s="240"/>
      <c r="F11" s="240"/>
      <c r="G11" s="240"/>
      <c r="H11" s="240"/>
      <c r="I11" s="241"/>
      <c r="J11" s="966" t="str">
        <f>IF(【契約⑤】契約内容申告書!J11="","",【契約⑤】契約内容申告書!J11)</f>
        <v>　</v>
      </c>
      <c r="K11" s="966"/>
      <c r="L11" s="966"/>
      <c r="M11" s="966"/>
      <c r="N11" s="966"/>
      <c r="O11" s="966"/>
      <c r="P11" s="966"/>
      <c r="Q11" s="966"/>
      <c r="R11" s="966"/>
      <c r="S11" s="966"/>
      <c r="T11" s="966"/>
      <c r="U11" s="966"/>
      <c r="V11" s="966"/>
      <c r="W11" s="966"/>
      <c r="X11" s="966"/>
      <c r="Y11" s="966"/>
      <c r="Z11" s="966"/>
      <c r="AA11" s="966"/>
      <c r="AB11" s="966"/>
      <c r="AC11" s="966"/>
      <c r="AD11" s="966"/>
      <c r="AE11" s="966"/>
      <c r="AF11" s="966"/>
      <c r="AG11" s="966"/>
      <c r="AH11" s="966"/>
      <c r="AI11" s="966"/>
      <c r="AJ11" s="966"/>
      <c r="AK11" s="966"/>
      <c r="AL11" s="966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H11" s="55"/>
      <c r="BI11" s="138"/>
      <c r="BJ11" s="138"/>
      <c r="BK11" s="138"/>
      <c r="BQ11" s="138"/>
    </row>
    <row r="12" spans="2:70" ht="17.25" customHeight="1" x14ac:dyDescent="0.15">
      <c r="B12" s="245"/>
      <c r="C12" s="246"/>
      <c r="D12" s="246"/>
      <c r="E12" s="246"/>
      <c r="F12" s="246"/>
      <c r="G12" s="246"/>
      <c r="H12" s="246"/>
      <c r="I12" s="247"/>
      <c r="J12" s="966"/>
      <c r="K12" s="966"/>
      <c r="L12" s="966"/>
      <c r="M12" s="966"/>
      <c r="N12" s="966"/>
      <c r="O12" s="966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6"/>
      <c r="AL12" s="966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H12" s="55"/>
      <c r="BI12" s="138"/>
      <c r="BJ12" s="138"/>
      <c r="BK12" s="138"/>
      <c r="BQ12" s="138"/>
    </row>
    <row r="13" spans="2:70" ht="17.25" customHeight="1" x14ac:dyDescent="0.15">
      <c r="B13" s="239" t="s">
        <v>13</v>
      </c>
      <c r="C13" s="240"/>
      <c r="D13" s="240"/>
      <c r="E13" s="240"/>
      <c r="F13" s="240"/>
      <c r="G13" s="240"/>
      <c r="H13" s="240"/>
      <c r="I13" s="241"/>
      <c r="J13" s="966" t="str">
        <f>IF(【契約⑤】契約内容申告書!J13="","",【契約⑤】契約内容申告書!J13)</f>
        <v>　</v>
      </c>
      <c r="K13" s="966"/>
      <c r="L13" s="966"/>
      <c r="M13" s="966"/>
      <c r="N13" s="966"/>
      <c r="O13" s="966"/>
      <c r="P13" s="966"/>
      <c r="Q13" s="966"/>
      <c r="R13" s="966"/>
      <c r="S13" s="966"/>
      <c r="T13" s="966"/>
      <c r="U13" s="966"/>
      <c r="V13" s="966"/>
      <c r="W13" s="966"/>
      <c r="X13" s="966"/>
      <c r="Y13" s="966"/>
      <c r="Z13" s="966"/>
      <c r="AA13" s="966"/>
      <c r="AB13" s="966"/>
      <c r="AC13" s="966"/>
      <c r="AD13" s="966"/>
      <c r="AE13" s="966"/>
      <c r="AF13" s="966"/>
      <c r="AG13" s="966"/>
      <c r="AH13" s="966"/>
      <c r="AI13" s="966"/>
      <c r="AJ13" s="966"/>
      <c r="AK13" s="966"/>
      <c r="AL13" s="966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38"/>
      <c r="BJ13" s="138"/>
      <c r="BK13" s="138"/>
      <c r="BL13" s="138"/>
      <c r="BM13" s="138"/>
      <c r="BN13" s="138"/>
      <c r="BO13" s="138"/>
      <c r="BP13" s="138"/>
      <c r="BQ13" s="138"/>
    </row>
    <row r="14" spans="2:70" ht="17.25" customHeight="1" x14ac:dyDescent="0.15">
      <c r="B14" s="245"/>
      <c r="C14" s="246"/>
      <c r="D14" s="246"/>
      <c r="E14" s="246"/>
      <c r="F14" s="246"/>
      <c r="G14" s="246"/>
      <c r="H14" s="246"/>
      <c r="I14" s="247"/>
      <c r="J14" s="966"/>
      <c r="K14" s="966"/>
      <c r="L14" s="966"/>
      <c r="M14" s="966"/>
      <c r="N14" s="966"/>
      <c r="O14" s="966"/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/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966"/>
      <c r="AM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138"/>
      <c r="BJ14" s="138"/>
      <c r="BK14" s="138"/>
      <c r="BL14" s="138"/>
      <c r="BM14" s="138"/>
      <c r="BN14" s="138"/>
      <c r="BO14" s="138"/>
      <c r="BP14" s="138"/>
      <c r="BQ14" s="138"/>
    </row>
    <row r="15" spans="2:70" s="55" customFormat="1" ht="17.25" customHeight="1" x14ac:dyDescent="0.15">
      <c r="B15" s="324" t="s">
        <v>15</v>
      </c>
      <c r="C15" s="324"/>
      <c r="D15" s="324"/>
      <c r="E15" s="324"/>
      <c r="F15" s="324"/>
      <c r="G15" s="324"/>
      <c r="H15" s="324"/>
      <c r="I15" s="324"/>
      <c r="J15" s="964" t="str">
        <f>IF(【契約⑤】契約内容申告書!J15="","",【契約⑤】契約内容申告書!J15)</f>
        <v>　</v>
      </c>
      <c r="K15" s="964"/>
      <c r="L15" s="964"/>
      <c r="M15" s="964"/>
      <c r="N15" s="964"/>
      <c r="O15" s="964"/>
      <c r="P15" s="964"/>
      <c r="Q15" s="964"/>
      <c r="R15" s="964"/>
      <c r="S15" s="964"/>
      <c r="T15" s="964"/>
      <c r="U15" s="964"/>
      <c r="V15" s="964"/>
      <c r="W15" s="964"/>
      <c r="X15" s="964"/>
      <c r="Y15" s="964"/>
      <c r="Z15" s="964"/>
      <c r="AA15" s="964"/>
      <c r="AB15" s="964"/>
      <c r="AC15" s="964"/>
      <c r="AD15" s="964"/>
      <c r="AE15" s="964"/>
      <c r="AF15" s="964"/>
      <c r="AG15" s="964"/>
      <c r="AH15" s="964"/>
      <c r="AI15" s="964"/>
      <c r="AJ15" s="964"/>
      <c r="AK15" s="964"/>
      <c r="AL15" s="964"/>
      <c r="AM15" s="30"/>
      <c r="AT15" s="138"/>
    </row>
    <row r="16" spans="2:70" s="55" customFormat="1" ht="17.25" customHeight="1" x14ac:dyDescent="0.15">
      <c r="B16" s="324"/>
      <c r="C16" s="324"/>
      <c r="D16" s="324"/>
      <c r="E16" s="324"/>
      <c r="F16" s="324"/>
      <c r="G16" s="324"/>
      <c r="H16" s="324"/>
      <c r="I16" s="32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  <c r="V16" s="964"/>
      <c r="W16" s="964"/>
      <c r="X16" s="964"/>
      <c r="Y16" s="964"/>
      <c r="Z16" s="964"/>
      <c r="AA16" s="964"/>
      <c r="AB16" s="964"/>
      <c r="AC16" s="964"/>
      <c r="AD16" s="964"/>
      <c r="AE16" s="964"/>
      <c r="AF16" s="964"/>
      <c r="AG16" s="964"/>
      <c r="AH16" s="964"/>
      <c r="AI16" s="964"/>
      <c r="AJ16" s="964"/>
      <c r="AK16" s="964"/>
      <c r="AL16" s="964"/>
      <c r="AM16" s="30"/>
      <c r="AT16" s="138"/>
    </row>
    <row r="17" spans="2:69" ht="17.25" customHeight="1" x14ac:dyDescent="0.15">
      <c r="B17" s="239" t="s">
        <v>16</v>
      </c>
      <c r="C17" s="240"/>
      <c r="D17" s="240"/>
      <c r="E17" s="240"/>
      <c r="F17" s="240"/>
      <c r="G17" s="240"/>
      <c r="H17" s="240"/>
      <c r="I17" s="241"/>
      <c r="J17" s="964">
        <f>IF(【契約⑤】契約内容申告書!J17="","",【契約⑤】契約内容申告書!J17)</f>
        <v>5</v>
      </c>
      <c r="K17" s="964"/>
      <c r="L17" s="964"/>
      <c r="M17" s="964"/>
      <c r="N17" s="964"/>
      <c r="O17" s="964"/>
      <c r="P17" s="964"/>
      <c r="Q17" s="964"/>
      <c r="R17" s="964"/>
      <c r="S17" s="964"/>
      <c r="T17" s="964"/>
      <c r="U17" s="964"/>
      <c r="V17" s="964"/>
      <c r="W17" s="964"/>
      <c r="X17" s="964"/>
      <c r="Y17" s="964"/>
      <c r="Z17" s="964"/>
      <c r="AA17" s="964"/>
      <c r="AB17" s="964"/>
      <c r="AC17" s="964"/>
      <c r="AD17" s="964"/>
      <c r="AE17" s="964"/>
      <c r="AF17" s="964"/>
      <c r="AG17" s="964"/>
      <c r="AH17" s="964"/>
      <c r="AI17" s="964"/>
      <c r="AJ17" s="964"/>
      <c r="AK17" s="964"/>
      <c r="AL17" s="964"/>
      <c r="AM17" s="55"/>
      <c r="AN17" s="55"/>
      <c r="AO17" s="55"/>
      <c r="AP17" s="55"/>
      <c r="AQ17" s="55"/>
      <c r="AR17" s="55"/>
      <c r="AS17" s="55"/>
      <c r="AT17" s="138"/>
    </row>
    <row r="18" spans="2:69" ht="17.25" customHeight="1" x14ac:dyDescent="0.15">
      <c r="B18" s="245"/>
      <c r="C18" s="246"/>
      <c r="D18" s="246"/>
      <c r="E18" s="246"/>
      <c r="F18" s="246"/>
      <c r="G18" s="246"/>
      <c r="H18" s="246"/>
      <c r="I18" s="247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  <c r="V18" s="964"/>
      <c r="W18" s="964"/>
      <c r="X18" s="964"/>
      <c r="Y18" s="964"/>
      <c r="Z18" s="964"/>
      <c r="AA18" s="964"/>
      <c r="AB18" s="964"/>
      <c r="AC18" s="964"/>
      <c r="AD18" s="964"/>
      <c r="AE18" s="964"/>
      <c r="AF18" s="964"/>
      <c r="AG18" s="964"/>
      <c r="AH18" s="964"/>
      <c r="AI18" s="964"/>
      <c r="AJ18" s="964"/>
      <c r="AK18" s="964"/>
      <c r="AL18" s="964"/>
      <c r="AM18" s="55"/>
      <c r="AN18" s="55"/>
      <c r="AO18" s="55"/>
      <c r="AP18" s="55"/>
      <c r="AQ18" s="55"/>
      <c r="AR18" s="55"/>
      <c r="AS18" s="55"/>
      <c r="AT18" s="139"/>
    </row>
    <row r="19" spans="2:69" ht="7.5" customHeight="1" x14ac:dyDescent="0.15">
      <c r="B19" s="140"/>
      <c r="C19" s="140"/>
      <c r="D19" s="140"/>
      <c r="E19" s="140"/>
      <c r="F19" s="140"/>
      <c r="G19" s="140"/>
      <c r="H19" s="140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127"/>
      <c r="BN19" s="55"/>
      <c r="BO19" s="127"/>
      <c r="BP19" s="55"/>
      <c r="BQ19" s="55"/>
    </row>
    <row r="20" spans="2:69" ht="7.5" customHeight="1" x14ac:dyDescent="0.1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</row>
    <row r="21" spans="2:69" ht="13.5" customHeight="1" x14ac:dyDescent="0.15">
      <c r="B21" s="239" t="s">
        <v>56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1"/>
    </row>
    <row r="22" spans="2:69" ht="13.5" customHeight="1" x14ac:dyDescent="0.15">
      <c r="B22" s="242"/>
      <c r="C22" s="957"/>
      <c r="D22" s="957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957"/>
      <c r="P22" s="957"/>
      <c r="Q22" s="957"/>
      <c r="R22" s="957"/>
      <c r="S22" s="957"/>
      <c r="T22" s="957"/>
      <c r="U22" s="957"/>
      <c r="V22" s="957"/>
      <c r="W22" s="957"/>
      <c r="X22" s="957"/>
      <c r="Y22" s="957"/>
      <c r="Z22" s="957"/>
      <c r="AA22" s="957"/>
      <c r="AB22" s="957"/>
      <c r="AC22" s="957"/>
      <c r="AD22" s="957"/>
      <c r="AE22" s="957"/>
      <c r="AF22" s="957"/>
      <c r="AG22" s="957"/>
      <c r="AH22" s="957"/>
      <c r="AI22" s="957"/>
      <c r="AJ22" s="957"/>
      <c r="AK22" s="957"/>
      <c r="AL22" s="957"/>
      <c r="AM22" s="957"/>
      <c r="AN22" s="957"/>
      <c r="AO22" s="957"/>
      <c r="AP22" s="957"/>
      <c r="AQ22" s="957"/>
      <c r="AR22" s="957"/>
      <c r="AS22" s="957"/>
      <c r="AT22" s="957"/>
      <c r="AU22" s="957"/>
      <c r="AV22" s="957"/>
      <c r="AW22" s="957"/>
      <c r="AX22" s="957"/>
      <c r="AY22" s="957"/>
      <c r="AZ22" s="957"/>
      <c r="BA22" s="957"/>
      <c r="BB22" s="957"/>
      <c r="BC22" s="957"/>
      <c r="BD22" s="957"/>
      <c r="BE22" s="957"/>
      <c r="BF22" s="957"/>
      <c r="BG22" s="957"/>
      <c r="BH22" s="957"/>
      <c r="BI22" s="957"/>
      <c r="BJ22" s="957"/>
      <c r="BK22" s="957"/>
      <c r="BL22" s="957"/>
      <c r="BM22" s="957"/>
      <c r="BN22" s="957"/>
      <c r="BO22" s="957"/>
      <c r="BP22" s="957"/>
      <c r="BQ22" s="244"/>
    </row>
    <row r="23" spans="2:69" ht="13.5" customHeight="1" x14ac:dyDescent="0.15">
      <c r="B23" s="245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246"/>
      <c r="BO23" s="246"/>
      <c r="BP23" s="246"/>
      <c r="BQ23" s="247"/>
    </row>
    <row r="25" spans="2:69" ht="13.5" customHeight="1" x14ac:dyDescent="0.15">
      <c r="B25" s="458" t="s">
        <v>57</v>
      </c>
      <c r="C25" s="459"/>
      <c r="D25" s="460"/>
      <c r="E25" s="467" t="s">
        <v>58</v>
      </c>
      <c r="F25" s="468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69"/>
      <c r="T25" s="526">
        <f>T28+T31</f>
        <v>0</v>
      </c>
      <c r="U25" s="527"/>
      <c r="V25" s="527"/>
      <c r="W25" s="527"/>
      <c r="X25" s="527"/>
      <c r="Y25" s="527"/>
      <c r="Z25" s="527"/>
      <c r="AA25" s="527"/>
      <c r="AB25" s="527"/>
      <c r="AC25" s="527"/>
      <c r="AD25" s="527"/>
      <c r="AE25" s="527"/>
      <c r="AF25" s="527"/>
      <c r="AG25" s="527"/>
      <c r="AH25" s="527"/>
      <c r="AI25" s="527"/>
      <c r="AJ25" s="527"/>
      <c r="AK25" s="527"/>
      <c r="AL25" s="527"/>
      <c r="AM25" s="528"/>
      <c r="AN25" s="485" t="s">
        <v>59</v>
      </c>
      <c r="AO25" s="486"/>
      <c r="AP25" s="487"/>
      <c r="AS25" s="142"/>
      <c r="AT25" s="458" t="s">
        <v>125</v>
      </c>
      <c r="AU25" s="459"/>
      <c r="AV25" s="460"/>
      <c r="AW25" s="467" t="s">
        <v>124</v>
      </c>
      <c r="AX25" s="468"/>
      <c r="AY25" s="468"/>
      <c r="AZ25" s="468"/>
      <c r="BA25" s="468"/>
      <c r="BB25" s="468"/>
      <c r="BC25" s="468"/>
      <c r="BD25" s="468"/>
      <c r="BE25" s="468"/>
      <c r="BF25" s="469"/>
      <c r="BG25" s="919"/>
      <c r="BH25" s="920"/>
      <c r="BI25" s="920"/>
      <c r="BJ25" s="920"/>
      <c r="BK25" s="920"/>
      <c r="BL25" s="920"/>
      <c r="BM25" s="920"/>
      <c r="BN25" s="921"/>
      <c r="BO25" s="485" t="s">
        <v>59</v>
      </c>
      <c r="BP25" s="486"/>
      <c r="BQ25" s="487"/>
    </row>
    <row r="26" spans="2:69" ht="13.5" customHeight="1" x14ac:dyDescent="0.15">
      <c r="B26" s="461"/>
      <c r="C26" s="950"/>
      <c r="D26" s="463"/>
      <c r="E26" s="470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472"/>
      <c r="T26" s="529"/>
      <c r="U26" s="951"/>
      <c r="V26" s="951"/>
      <c r="W26" s="951"/>
      <c r="X26" s="951"/>
      <c r="Y26" s="951"/>
      <c r="Z26" s="951"/>
      <c r="AA26" s="951"/>
      <c r="AB26" s="951"/>
      <c r="AC26" s="951"/>
      <c r="AD26" s="951"/>
      <c r="AE26" s="951"/>
      <c r="AF26" s="951"/>
      <c r="AG26" s="951"/>
      <c r="AH26" s="951"/>
      <c r="AI26" s="951"/>
      <c r="AJ26" s="951"/>
      <c r="AK26" s="951"/>
      <c r="AL26" s="951"/>
      <c r="AM26" s="531"/>
      <c r="AN26" s="488"/>
      <c r="AO26" s="963"/>
      <c r="AP26" s="490"/>
      <c r="AQ26" s="128"/>
      <c r="AS26" s="142"/>
      <c r="AT26" s="461"/>
      <c r="AU26" s="462"/>
      <c r="AV26" s="463"/>
      <c r="AW26" s="470"/>
      <c r="AX26" s="471"/>
      <c r="AY26" s="471"/>
      <c r="AZ26" s="471"/>
      <c r="BA26" s="471"/>
      <c r="BB26" s="471"/>
      <c r="BC26" s="471"/>
      <c r="BD26" s="471"/>
      <c r="BE26" s="471"/>
      <c r="BF26" s="472"/>
      <c r="BG26" s="922"/>
      <c r="BH26" s="923"/>
      <c r="BI26" s="923"/>
      <c r="BJ26" s="923"/>
      <c r="BK26" s="923"/>
      <c r="BL26" s="923"/>
      <c r="BM26" s="923"/>
      <c r="BN26" s="924"/>
      <c r="BO26" s="488"/>
      <c r="BP26" s="489"/>
      <c r="BQ26" s="490"/>
    </row>
    <row r="27" spans="2:69" ht="13.5" customHeight="1" x14ac:dyDescent="0.15">
      <c r="B27" s="464"/>
      <c r="C27" s="465"/>
      <c r="D27" s="466"/>
      <c r="E27" s="473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5"/>
      <c r="T27" s="660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61"/>
      <c r="AJ27" s="661"/>
      <c r="AK27" s="661"/>
      <c r="AL27" s="661"/>
      <c r="AM27" s="662"/>
      <c r="AN27" s="663"/>
      <c r="AO27" s="664"/>
      <c r="AP27" s="665"/>
      <c r="AS27" s="142"/>
      <c r="AT27" s="464"/>
      <c r="AU27" s="465"/>
      <c r="AV27" s="466"/>
      <c r="AW27" s="473"/>
      <c r="AX27" s="474"/>
      <c r="AY27" s="474"/>
      <c r="AZ27" s="474"/>
      <c r="BA27" s="474"/>
      <c r="BB27" s="474"/>
      <c r="BC27" s="474"/>
      <c r="BD27" s="474"/>
      <c r="BE27" s="474"/>
      <c r="BF27" s="475"/>
      <c r="BG27" s="925"/>
      <c r="BH27" s="926"/>
      <c r="BI27" s="926"/>
      <c r="BJ27" s="926"/>
      <c r="BK27" s="926"/>
      <c r="BL27" s="926"/>
      <c r="BM27" s="926"/>
      <c r="BN27" s="927"/>
      <c r="BO27" s="491"/>
      <c r="BP27" s="492"/>
      <c r="BQ27" s="493"/>
    </row>
    <row r="28" spans="2:69" ht="13.5" customHeight="1" x14ac:dyDescent="0.15">
      <c r="E28" s="458" t="s">
        <v>60</v>
      </c>
      <c r="F28" s="459"/>
      <c r="G28" s="460"/>
      <c r="H28" s="467" t="s">
        <v>61</v>
      </c>
      <c r="I28" s="468"/>
      <c r="J28" s="468"/>
      <c r="K28" s="468"/>
      <c r="L28" s="468"/>
      <c r="M28" s="468"/>
      <c r="N28" s="468"/>
      <c r="O28" s="468"/>
      <c r="P28" s="468"/>
      <c r="Q28" s="469"/>
      <c r="T28" s="654">
        <f>【契約⑤】契約内容申告書!B28</f>
        <v>0</v>
      </c>
      <c r="U28" s="655"/>
      <c r="V28" s="655"/>
      <c r="W28" s="655"/>
      <c r="X28" s="655"/>
      <c r="Y28" s="655"/>
      <c r="Z28" s="655"/>
      <c r="AA28" s="655"/>
      <c r="AB28" s="655"/>
      <c r="AC28" s="655"/>
      <c r="AD28" s="655"/>
      <c r="AE28" s="655"/>
      <c r="AF28" s="655"/>
      <c r="AG28" s="655"/>
      <c r="AH28" s="655"/>
      <c r="AI28" s="655"/>
      <c r="AJ28" s="655"/>
      <c r="AK28" s="655"/>
      <c r="AL28" s="655"/>
      <c r="AM28" s="656"/>
      <c r="AN28" s="657" t="s">
        <v>59</v>
      </c>
      <c r="AO28" s="658"/>
      <c r="AP28" s="659"/>
    </row>
    <row r="29" spans="2:69" ht="13.5" customHeight="1" x14ac:dyDescent="0.15">
      <c r="E29" s="461"/>
      <c r="F29" s="950"/>
      <c r="G29" s="463"/>
      <c r="H29" s="470"/>
      <c r="I29" s="962"/>
      <c r="J29" s="962"/>
      <c r="K29" s="962"/>
      <c r="L29" s="962"/>
      <c r="M29" s="962"/>
      <c r="N29" s="962"/>
      <c r="O29" s="962"/>
      <c r="P29" s="962"/>
      <c r="Q29" s="472"/>
      <c r="T29" s="529"/>
      <c r="U29" s="951"/>
      <c r="V29" s="951"/>
      <c r="W29" s="951"/>
      <c r="X29" s="951"/>
      <c r="Y29" s="951"/>
      <c r="Z29" s="951"/>
      <c r="AA29" s="951"/>
      <c r="AB29" s="951"/>
      <c r="AC29" s="951"/>
      <c r="AD29" s="951"/>
      <c r="AE29" s="951"/>
      <c r="AF29" s="951"/>
      <c r="AG29" s="951"/>
      <c r="AH29" s="951"/>
      <c r="AI29" s="951"/>
      <c r="AJ29" s="951"/>
      <c r="AK29" s="951"/>
      <c r="AL29" s="951"/>
      <c r="AM29" s="531"/>
      <c r="AN29" s="488"/>
      <c r="AO29" s="963"/>
      <c r="AP29" s="490"/>
    </row>
    <row r="30" spans="2:69" ht="13.5" customHeight="1" x14ac:dyDescent="0.15">
      <c r="E30" s="464"/>
      <c r="F30" s="465"/>
      <c r="G30" s="466"/>
      <c r="H30" s="473"/>
      <c r="I30" s="474"/>
      <c r="J30" s="474"/>
      <c r="K30" s="474"/>
      <c r="L30" s="474"/>
      <c r="M30" s="474"/>
      <c r="N30" s="474"/>
      <c r="O30" s="474"/>
      <c r="P30" s="474"/>
      <c r="Q30" s="475"/>
      <c r="T30" s="660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1"/>
      <c r="AG30" s="661"/>
      <c r="AH30" s="661"/>
      <c r="AI30" s="661"/>
      <c r="AJ30" s="661"/>
      <c r="AK30" s="661"/>
      <c r="AL30" s="661"/>
      <c r="AM30" s="662"/>
      <c r="AN30" s="663"/>
      <c r="AO30" s="664"/>
      <c r="AP30" s="665"/>
    </row>
    <row r="31" spans="2:69" ht="13.5" customHeight="1" x14ac:dyDescent="0.15">
      <c r="E31" s="458" t="s">
        <v>62</v>
      </c>
      <c r="F31" s="459"/>
      <c r="G31" s="460"/>
      <c r="H31" s="467" t="s">
        <v>63</v>
      </c>
      <c r="I31" s="468"/>
      <c r="J31" s="468"/>
      <c r="K31" s="468"/>
      <c r="L31" s="468"/>
      <c r="M31" s="468"/>
      <c r="N31" s="468"/>
      <c r="O31" s="468"/>
      <c r="P31" s="468"/>
      <c r="Q31" s="469"/>
      <c r="T31" s="654">
        <f>【契約⑤】契約内容申告書!I28</f>
        <v>0</v>
      </c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6"/>
      <c r="AN31" s="657" t="s">
        <v>59</v>
      </c>
      <c r="AO31" s="658"/>
      <c r="AP31" s="659"/>
    </row>
    <row r="32" spans="2:69" ht="13.5" customHeight="1" x14ac:dyDescent="0.15">
      <c r="E32" s="461"/>
      <c r="F32" s="950"/>
      <c r="G32" s="463"/>
      <c r="H32" s="470"/>
      <c r="I32" s="962"/>
      <c r="J32" s="962"/>
      <c r="K32" s="962"/>
      <c r="L32" s="962"/>
      <c r="M32" s="962"/>
      <c r="N32" s="962"/>
      <c r="O32" s="962"/>
      <c r="P32" s="962"/>
      <c r="Q32" s="472"/>
      <c r="T32" s="529"/>
      <c r="U32" s="951"/>
      <c r="V32" s="951"/>
      <c r="W32" s="951"/>
      <c r="X32" s="951"/>
      <c r="Y32" s="951"/>
      <c r="Z32" s="951"/>
      <c r="AA32" s="951"/>
      <c r="AB32" s="951"/>
      <c r="AC32" s="951"/>
      <c r="AD32" s="951"/>
      <c r="AE32" s="951"/>
      <c r="AF32" s="951"/>
      <c r="AG32" s="951"/>
      <c r="AH32" s="951"/>
      <c r="AI32" s="951"/>
      <c r="AJ32" s="951"/>
      <c r="AK32" s="951"/>
      <c r="AL32" s="951"/>
      <c r="AM32" s="531"/>
      <c r="AN32" s="488"/>
      <c r="AO32" s="963"/>
      <c r="AP32" s="490"/>
    </row>
    <row r="33" spans="2:69" ht="13.5" customHeight="1" x14ac:dyDescent="0.15">
      <c r="E33" s="464"/>
      <c r="F33" s="465"/>
      <c r="G33" s="466"/>
      <c r="H33" s="473"/>
      <c r="I33" s="474"/>
      <c r="J33" s="474"/>
      <c r="K33" s="474"/>
      <c r="L33" s="474"/>
      <c r="M33" s="474"/>
      <c r="N33" s="474"/>
      <c r="O33" s="474"/>
      <c r="P33" s="474"/>
      <c r="Q33" s="475"/>
      <c r="T33" s="532"/>
      <c r="U33" s="533"/>
      <c r="V33" s="533"/>
      <c r="W33" s="533"/>
      <c r="X33" s="533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3"/>
      <c r="AJ33" s="533"/>
      <c r="AK33" s="533"/>
      <c r="AL33" s="533"/>
      <c r="AM33" s="534"/>
      <c r="AN33" s="491"/>
      <c r="AO33" s="492"/>
      <c r="AP33" s="493"/>
    </row>
    <row r="34" spans="2:69" ht="13.5" customHeight="1" x14ac:dyDescent="0.15">
      <c r="B34" s="458" t="s">
        <v>64</v>
      </c>
      <c r="C34" s="459"/>
      <c r="D34" s="460"/>
      <c r="E34" s="505" t="s">
        <v>65</v>
      </c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T34" s="526">
        <f>T37+T40</f>
        <v>0</v>
      </c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7"/>
      <c r="AJ34" s="527"/>
      <c r="AK34" s="527"/>
      <c r="AL34" s="527"/>
      <c r="AM34" s="528"/>
      <c r="AN34" s="584" t="s">
        <v>55</v>
      </c>
      <c r="AO34" s="585"/>
      <c r="AP34" s="586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</row>
    <row r="35" spans="2:69" ht="13.5" customHeight="1" x14ac:dyDescent="0.15">
      <c r="B35" s="461"/>
      <c r="C35" s="950"/>
      <c r="D35" s="463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T35" s="529"/>
      <c r="U35" s="951"/>
      <c r="V35" s="951"/>
      <c r="W35" s="951"/>
      <c r="X35" s="951"/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  <c r="AM35" s="531"/>
      <c r="AN35" s="565"/>
      <c r="AO35" s="566"/>
      <c r="AP35" s="567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2"/>
      <c r="BN35" s="142"/>
      <c r="BO35" s="142"/>
      <c r="BP35" s="142"/>
      <c r="BQ35" s="142"/>
    </row>
    <row r="36" spans="2:69" x14ac:dyDescent="0.15">
      <c r="B36" s="464"/>
      <c r="C36" s="465"/>
      <c r="D36" s="466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T36" s="660"/>
      <c r="U36" s="661"/>
      <c r="V36" s="661"/>
      <c r="W36" s="661"/>
      <c r="X36" s="661"/>
      <c r="Y36" s="661"/>
      <c r="Z36" s="661"/>
      <c r="AA36" s="661"/>
      <c r="AB36" s="661"/>
      <c r="AC36" s="661"/>
      <c r="AD36" s="661"/>
      <c r="AE36" s="661"/>
      <c r="AF36" s="661"/>
      <c r="AG36" s="661"/>
      <c r="AH36" s="661"/>
      <c r="AI36" s="661"/>
      <c r="AJ36" s="661"/>
      <c r="AK36" s="661"/>
      <c r="AL36" s="661"/>
      <c r="AM36" s="662"/>
      <c r="AN36" s="565"/>
      <c r="AO36" s="566"/>
      <c r="AP36" s="567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2"/>
    </row>
    <row r="37" spans="2:69" ht="13.5" customHeight="1" x14ac:dyDescent="0.15">
      <c r="E37" s="458" t="s">
        <v>66</v>
      </c>
      <c r="F37" s="459"/>
      <c r="G37" s="460"/>
      <c r="H37" s="467" t="s">
        <v>67</v>
      </c>
      <c r="I37" s="468"/>
      <c r="J37" s="468"/>
      <c r="K37" s="468"/>
      <c r="L37" s="468"/>
      <c r="M37" s="468"/>
      <c r="N37" s="468"/>
      <c r="O37" s="468"/>
      <c r="P37" s="468"/>
      <c r="Q37" s="469"/>
      <c r="T37" s="883"/>
      <c r="U37" s="884"/>
      <c r="V37" s="884"/>
      <c r="W37" s="884"/>
      <c r="X37" s="884"/>
      <c r="Y37" s="884"/>
      <c r="Z37" s="884"/>
      <c r="AA37" s="884"/>
      <c r="AB37" s="884"/>
      <c r="AC37" s="884"/>
      <c r="AD37" s="884"/>
      <c r="AE37" s="884"/>
      <c r="AF37" s="884"/>
      <c r="AG37" s="884"/>
      <c r="AH37" s="884"/>
      <c r="AI37" s="884"/>
      <c r="AJ37" s="884"/>
      <c r="AK37" s="884"/>
      <c r="AL37" s="884"/>
      <c r="AM37" s="885"/>
      <c r="AN37" s="565" t="s">
        <v>55</v>
      </c>
      <c r="AO37" s="566"/>
      <c r="AP37" s="567"/>
    </row>
    <row r="38" spans="2:69" ht="13.5" customHeight="1" x14ac:dyDescent="0.15">
      <c r="E38" s="461"/>
      <c r="F38" s="950"/>
      <c r="G38" s="463"/>
      <c r="H38" s="470"/>
      <c r="I38" s="962"/>
      <c r="J38" s="962"/>
      <c r="K38" s="962"/>
      <c r="L38" s="962"/>
      <c r="M38" s="962"/>
      <c r="N38" s="962"/>
      <c r="O38" s="962"/>
      <c r="P38" s="962"/>
      <c r="Q38" s="472"/>
      <c r="T38" s="877"/>
      <c r="U38" s="953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3"/>
      <c r="AJ38" s="953"/>
      <c r="AK38" s="953"/>
      <c r="AL38" s="953"/>
      <c r="AM38" s="879"/>
      <c r="AN38" s="565"/>
      <c r="AO38" s="566"/>
      <c r="AP38" s="567"/>
    </row>
    <row r="39" spans="2:69" ht="13.5" customHeight="1" x14ac:dyDescent="0.15">
      <c r="E39" s="464"/>
      <c r="F39" s="465"/>
      <c r="G39" s="466"/>
      <c r="H39" s="473"/>
      <c r="I39" s="474"/>
      <c r="J39" s="474"/>
      <c r="K39" s="474"/>
      <c r="L39" s="474"/>
      <c r="M39" s="474"/>
      <c r="N39" s="474"/>
      <c r="O39" s="474"/>
      <c r="P39" s="474"/>
      <c r="Q39" s="475"/>
      <c r="T39" s="889"/>
      <c r="U39" s="890"/>
      <c r="V39" s="890"/>
      <c r="W39" s="890"/>
      <c r="X39" s="890"/>
      <c r="Y39" s="890"/>
      <c r="Z39" s="890"/>
      <c r="AA39" s="890"/>
      <c r="AB39" s="890"/>
      <c r="AC39" s="890"/>
      <c r="AD39" s="890"/>
      <c r="AE39" s="890"/>
      <c r="AF39" s="890"/>
      <c r="AG39" s="890"/>
      <c r="AH39" s="890"/>
      <c r="AI39" s="890"/>
      <c r="AJ39" s="890"/>
      <c r="AK39" s="890"/>
      <c r="AL39" s="890"/>
      <c r="AM39" s="891"/>
      <c r="AN39" s="565"/>
      <c r="AO39" s="566"/>
      <c r="AP39" s="567"/>
    </row>
    <row r="40" spans="2:69" ht="13.5" customHeight="1" x14ac:dyDescent="0.15">
      <c r="E40" s="458" t="s">
        <v>68</v>
      </c>
      <c r="F40" s="459"/>
      <c r="G40" s="460"/>
      <c r="H40" s="467" t="s">
        <v>69</v>
      </c>
      <c r="I40" s="468"/>
      <c r="J40" s="468"/>
      <c r="K40" s="468"/>
      <c r="L40" s="468"/>
      <c r="M40" s="468"/>
      <c r="N40" s="468"/>
      <c r="O40" s="468"/>
      <c r="P40" s="468"/>
      <c r="Q40" s="469"/>
      <c r="T40" s="883"/>
      <c r="U40" s="884"/>
      <c r="V40" s="884"/>
      <c r="W40" s="884"/>
      <c r="X40" s="884"/>
      <c r="Y40" s="884"/>
      <c r="Z40" s="884"/>
      <c r="AA40" s="884"/>
      <c r="AB40" s="884"/>
      <c r="AC40" s="884"/>
      <c r="AD40" s="884"/>
      <c r="AE40" s="884"/>
      <c r="AF40" s="884"/>
      <c r="AG40" s="884"/>
      <c r="AH40" s="884"/>
      <c r="AI40" s="884"/>
      <c r="AJ40" s="884"/>
      <c r="AK40" s="884"/>
      <c r="AL40" s="884"/>
      <c r="AM40" s="885"/>
      <c r="AN40" s="565" t="s">
        <v>55</v>
      </c>
      <c r="AO40" s="566"/>
      <c r="AP40" s="567"/>
    </row>
    <row r="41" spans="2:69" ht="13.5" customHeight="1" x14ac:dyDescent="0.15">
      <c r="E41" s="461"/>
      <c r="F41" s="950"/>
      <c r="G41" s="463"/>
      <c r="H41" s="470"/>
      <c r="I41" s="962"/>
      <c r="J41" s="962"/>
      <c r="K41" s="962"/>
      <c r="L41" s="962"/>
      <c r="M41" s="962"/>
      <c r="N41" s="962"/>
      <c r="O41" s="962"/>
      <c r="P41" s="962"/>
      <c r="Q41" s="472"/>
      <c r="T41" s="877"/>
      <c r="U41" s="953"/>
      <c r="V41" s="953"/>
      <c r="W41" s="953"/>
      <c r="X41" s="953"/>
      <c r="Y41" s="953"/>
      <c r="Z41" s="953"/>
      <c r="AA41" s="953"/>
      <c r="AB41" s="953"/>
      <c r="AC41" s="953"/>
      <c r="AD41" s="953"/>
      <c r="AE41" s="953"/>
      <c r="AF41" s="953"/>
      <c r="AG41" s="953"/>
      <c r="AH41" s="953"/>
      <c r="AI41" s="953"/>
      <c r="AJ41" s="953"/>
      <c r="AK41" s="953"/>
      <c r="AL41" s="953"/>
      <c r="AM41" s="879"/>
      <c r="AN41" s="565"/>
      <c r="AO41" s="566"/>
      <c r="AP41" s="567"/>
    </row>
    <row r="42" spans="2:69" ht="13.5" customHeight="1" x14ac:dyDescent="0.15">
      <c r="E42" s="464"/>
      <c r="F42" s="465"/>
      <c r="G42" s="466"/>
      <c r="H42" s="473"/>
      <c r="I42" s="474"/>
      <c r="J42" s="474"/>
      <c r="K42" s="474"/>
      <c r="L42" s="474"/>
      <c r="M42" s="474"/>
      <c r="N42" s="474"/>
      <c r="O42" s="474"/>
      <c r="P42" s="474"/>
      <c r="Q42" s="475"/>
      <c r="T42" s="880"/>
      <c r="U42" s="881"/>
      <c r="V42" s="881"/>
      <c r="W42" s="881"/>
      <c r="X42" s="881"/>
      <c r="Y42" s="881"/>
      <c r="Z42" s="881"/>
      <c r="AA42" s="881"/>
      <c r="AB42" s="881"/>
      <c r="AC42" s="881"/>
      <c r="AD42" s="881"/>
      <c r="AE42" s="881"/>
      <c r="AF42" s="881"/>
      <c r="AG42" s="881"/>
      <c r="AH42" s="881"/>
      <c r="AI42" s="881"/>
      <c r="AJ42" s="881"/>
      <c r="AK42" s="881"/>
      <c r="AL42" s="881"/>
      <c r="AM42" s="882"/>
      <c r="AN42" s="568"/>
      <c r="AO42" s="569"/>
      <c r="AP42" s="570"/>
    </row>
    <row r="43" spans="2:69" ht="13.5" customHeight="1" thickBot="1" x14ac:dyDescent="0.2">
      <c r="E43" s="143"/>
      <c r="F43" s="143"/>
      <c r="G43" s="14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33"/>
      <c r="AO43" s="33"/>
      <c r="AP43" s="33"/>
    </row>
    <row r="44" spans="2:69" ht="46.5" customHeight="1" x14ac:dyDescent="0.15">
      <c r="B44" s="55" t="s">
        <v>70</v>
      </c>
      <c r="E44" s="146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T44" s="907"/>
      <c r="U44" s="908"/>
      <c r="V44" s="908"/>
      <c r="W44" s="908"/>
      <c r="X44" s="908"/>
      <c r="Y44" s="908"/>
      <c r="Z44" s="908"/>
      <c r="AA44" s="908"/>
      <c r="AB44" s="908"/>
      <c r="AC44" s="908"/>
      <c r="AD44" s="908"/>
      <c r="AE44" s="908"/>
      <c r="AF44" s="908"/>
      <c r="AG44" s="908"/>
      <c r="AH44" s="908"/>
      <c r="AI44" s="908"/>
      <c r="AJ44" s="908"/>
      <c r="AK44" s="908"/>
      <c r="AL44" s="908"/>
      <c r="AM44" s="909"/>
      <c r="AN44" s="147"/>
      <c r="AO44" s="147"/>
      <c r="AP44" s="147"/>
      <c r="AQ44" s="147"/>
      <c r="AR44" s="147"/>
      <c r="AS44" s="147"/>
      <c r="AT44" s="171" t="str">
        <f>IF(T44="積算","※①のフォームで入力してください。",IF(T44="料率","②のフォームに入力してください。",""))</f>
        <v/>
      </c>
      <c r="AU44" s="141"/>
      <c r="AV44" s="141"/>
      <c r="AW44" s="141"/>
      <c r="AX44" s="141"/>
      <c r="AY44" s="141"/>
      <c r="AZ44" s="141"/>
      <c r="BA44" s="148"/>
      <c r="BB44" s="148"/>
      <c r="BC44" s="148"/>
      <c r="BD44" s="148"/>
      <c r="BE44" s="148"/>
      <c r="BF44" s="148"/>
      <c r="BG44" s="33"/>
      <c r="BH44" s="33"/>
      <c r="BI44" s="33"/>
      <c r="BJ44" s="33"/>
    </row>
    <row r="45" spans="2:69" ht="13.5" customHeight="1" x14ac:dyDescent="0.15">
      <c r="B45" s="239" t="s">
        <v>71</v>
      </c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1"/>
    </row>
    <row r="46" spans="2:69" ht="13.5" customHeight="1" x14ac:dyDescent="0.15">
      <c r="B46" s="242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957"/>
      <c r="P46" s="957"/>
      <c r="Q46" s="957"/>
      <c r="R46" s="957"/>
      <c r="S46" s="957"/>
      <c r="T46" s="957"/>
      <c r="U46" s="957"/>
      <c r="V46" s="957"/>
      <c r="W46" s="957"/>
      <c r="X46" s="957"/>
      <c r="Y46" s="957"/>
      <c r="Z46" s="957"/>
      <c r="AA46" s="957"/>
      <c r="AB46" s="957"/>
      <c r="AC46" s="957"/>
      <c r="AD46" s="957"/>
      <c r="AE46" s="957"/>
      <c r="AF46" s="957"/>
      <c r="AG46" s="957"/>
      <c r="AH46" s="957"/>
      <c r="AI46" s="957"/>
      <c r="AJ46" s="957"/>
      <c r="AK46" s="957"/>
      <c r="AL46" s="957"/>
      <c r="AM46" s="957"/>
      <c r="AN46" s="957"/>
      <c r="AO46" s="957"/>
      <c r="AP46" s="957"/>
      <c r="AQ46" s="957"/>
      <c r="AR46" s="957"/>
      <c r="AS46" s="957"/>
      <c r="AT46" s="957"/>
      <c r="AU46" s="957"/>
      <c r="AV46" s="957"/>
      <c r="AW46" s="957"/>
      <c r="AX46" s="957"/>
      <c r="AY46" s="957"/>
      <c r="AZ46" s="957"/>
      <c r="BA46" s="957"/>
      <c r="BB46" s="957"/>
      <c r="BC46" s="957"/>
      <c r="BD46" s="957"/>
      <c r="BE46" s="957"/>
      <c r="BF46" s="957"/>
      <c r="BG46" s="957"/>
      <c r="BH46" s="957"/>
      <c r="BI46" s="957"/>
      <c r="BJ46" s="957"/>
      <c r="BK46" s="957"/>
      <c r="BL46" s="957"/>
      <c r="BM46" s="957"/>
      <c r="BN46" s="957"/>
      <c r="BO46" s="957"/>
      <c r="BP46" s="957"/>
      <c r="BQ46" s="244"/>
    </row>
    <row r="47" spans="2:69" ht="13.5" customHeight="1" x14ac:dyDescent="0.15"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  <c r="BI47" s="246"/>
      <c r="BJ47" s="246"/>
      <c r="BK47" s="246"/>
      <c r="BL47" s="246"/>
      <c r="BM47" s="246"/>
      <c r="BN47" s="246"/>
      <c r="BO47" s="246"/>
      <c r="BP47" s="246"/>
      <c r="BQ47" s="247"/>
    </row>
    <row r="48" spans="2:69" ht="13.5" customHeight="1" x14ac:dyDescent="0.15"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</row>
    <row r="49" spans="1:82" ht="11.25" customHeight="1" x14ac:dyDescent="0.15"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S49" s="957" t="s">
        <v>72</v>
      </c>
      <c r="T49" s="957"/>
      <c r="U49" s="957"/>
      <c r="V49" s="957"/>
      <c r="W49" s="957"/>
      <c r="X49" s="957"/>
      <c r="Y49" s="957"/>
      <c r="Z49" s="957"/>
      <c r="AA49" s="957"/>
      <c r="AB49" s="957"/>
      <c r="AC49" s="957"/>
      <c r="AD49" s="957"/>
      <c r="AE49" s="957"/>
      <c r="AF49" s="957"/>
      <c r="AG49" s="957"/>
      <c r="AH49" s="957"/>
      <c r="AI49" s="957"/>
      <c r="AJ49" s="957"/>
      <c r="AK49" s="957"/>
      <c r="AL49" s="957"/>
      <c r="AM49" s="957"/>
      <c r="AN49" s="957"/>
      <c r="AO49" s="957"/>
      <c r="AP49" s="957"/>
      <c r="AQ49" s="957"/>
      <c r="AS49" s="957" t="s">
        <v>73</v>
      </c>
      <c r="AT49" s="957"/>
      <c r="AU49" s="957"/>
      <c r="AV49" s="957"/>
      <c r="AW49" s="957"/>
      <c r="AX49" s="957"/>
      <c r="AY49" s="957"/>
      <c r="AZ49" s="957"/>
      <c r="BA49" s="957"/>
      <c r="BB49" s="957"/>
      <c r="BC49" s="957"/>
      <c r="BD49" s="957"/>
      <c r="BE49" s="957"/>
      <c r="BF49" s="957"/>
      <c r="BG49" s="957"/>
      <c r="BH49" s="957"/>
      <c r="BI49" s="957"/>
      <c r="BJ49" s="957"/>
      <c r="BK49" s="957"/>
      <c r="BL49" s="957"/>
      <c r="BM49" s="957"/>
      <c r="BN49" s="957"/>
      <c r="BO49" s="957"/>
      <c r="BP49" s="957"/>
      <c r="BQ49" s="957"/>
    </row>
    <row r="50" spans="1:82" ht="11.25" customHeight="1" x14ac:dyDescent="0.15"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S50" s="957"/>
      <c r="T50" s="957"/>
      <c r="U50" s="957"/>
      <c r="V50" s="957"/>
      <c r="W50" s="957"/>
      <c r="X50" s="957"/>
      <c r="Y50" s="957"/>
      <c r="Z50" s="957"/>
      <c r="AA50" s="957"/>
      <c r="AB50" s="957"/>
      <c r="AC50" s="957"/>
      <c r="AD50" s="957"/>
      <c r="AE50" s="957"/>
      <c r="AF50" s="957"/>
      <c r="AG50" s="957"/>
      <c r="AH50" s="957"/>
      <c r="AI50" s="957"/>
      <c r="AJ50" s="957"/>
      <c r="AK50" s="957"/>
      <c r="AL50" s="957"/>
      <c r="AM50" s="957"/>
      <c r="AN50" s="957"/>
      <c r="AO50" s="957"/>
      <c r="AP50" s="957"/>
      <c r="AQ50" s="957"/>
      <c r="AS50" s="957"/>
      <c r="AT50" s="957"/>
      <c r="AU50" s="957"/>
      <c r="AV50" s="957"/>
      <c r="AW50" s="957"/>
      <c r="AX50" s="957"/>
      <c r="AY50" s="957"/>
      <c r="AZ50" s="957"/>
      <c r="BA50" s="957"/>
      <c r="BB50" s="957"/>
      <c r="BC50" s="957"/>
      <c r="BD50" s="957"/>
      <c r="BE50" s="957"/>
      <c r="BF50" s="957"/>
      <c r="BG50" s="957"/>
      <c r="BH50" s="957"/>
      <c r="BI50" s="957"/>
      <c r="BJ50" s="957"/>
      <c r="BK50" s="957"/>
      <c r="BL50" s="957"/>
      <c r="BM50" s="957"/>
      <c r="BN50" s="957"/>
      <c r="BO50" s="957"/>
      <c r="BP50" s="957"/>
      <c r="BQ50" s="957"/>
    </row>
    <row r="51" spans="1:82" ht="11.25" customHeight="1" x14ac:dyDescent="0.15"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</row>
    <row r="52" spans="1:82" x14ac:dyDescent="0.15">
      <c r="B52" s="458" t="s">
        <v>74</v>
      </c>
      <c r="C52" s="459"/>
      <c r="D52" s="460"/>
      <c r="E52" s="525" t="s">
        <v>75</v>
      </c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S52" s="149"/>
      <c r="T52" s="599">
        <v>0</v>
      </c>
      <c r="U52" s="600"/>
      <c r="V52" s="600"/>
      <c r="W52" s="600"/>
      <c r="X52" s="600"/>
      <c r="Y52" s="600"/>
      <c r="Z52" s="600"/>
      <c r="AA52" s="600"/>
      <c r="AB52" s="600"/>
      <c r="AC52" s="600"/>
      <c r="AD52" s="600"/>
      <c r="AE52" s="600"/>
      <c r="AF52" s="600"/>
      <c r="AG52" s="600"/>
      <c r="AH52" s="600"/>
      <c r="AI52" s="600"/>
      <c r="AJ52" s="600"/>
      <c r="AK52" s="600"/>
      <c r="AL52" s="600"/>
      <c r="AM52" s="601"/>
      <c r="AN52" s="608" t="s">
        <v>55</v>
      </c>
      <c r="AO52" s="609"/>
      <c r="AP52" s="610"/>
      <c r="AQ52" s="149"/>
      <c r="AS52" s="149"/>
      <c r="AT52" s="849"/>
      <c r="AU52" s="850"/>
      <c r="AV52" s="850"/>
      <c r="AW52" s="850"/>
      <c r="AX52" s="850"/>
      <c r="AY52" s="850"/>
      <c r="AZ52" s="850"/>
      <c r="BA52" s="850"/>
      <c r="BB52" s="850"/>
      <c r="BC52" s="850"/>
      <c r="BD52" s="850"/>
      <c r="BE52" s="850"/>
      <c r="BF52" s="850"/>
      <c r="BG52" s="850"/>
      <c r="BH52" s="850"/>
      <c r="BI52" s="850"/>
      <c r="BJ52" s="850"/>
      <c r="BK52" s="850"/>
      <c r="BL52" s="850"/>
      <c r="BM52" s="851"/>
      <c r="BN52" s="535" t="s">
        <v>55</v>
      </c>
      <c r="BO52" s="536"/>
      <c r="BP52" s="537"/>
      <c r="BQ52" s="149"/>
    </row>
    <row r="53" spans="1:82" x14ac:dyDescent="0.15">
      <c r="B53" s="461"/>
      <c r="C53" s="950"/>
      <c r="D53" s="463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S53" s="149"/>
      <c r="T53" s="602"/>
      <c r="U53" s="958"/>
      <c r="V53" s="958"/>
      <c r="W53" s="958"/>
      <c r="X53" s="958"/>
      <c r="Y53" s="958"/>
      <c r="Z53" s="958"/>
      <c r="AA53" s="958"/>
      <c r="AB53" s="958"/>
      <c r="AC53" s="958"/>
      <c r="AD53" s="958"/>
      <c r="AE53" s="958"/>
      <c r="AF53" s="958"/>
      <c r="AG53" s="958"/>
      <c r="AH53" s="958"/>
      <c r="AI53" s="958"/>
      <c r="AJ53" s="958"/>
      <c r="AK53" s="958"/>
      <c r="AL53" s="958"/>
      <c r="AM53" s="604"/>
      <c r="AN53" s="611"/>
      <c r="AO53" s="959"/>
      <c r="AP53" s="613"/>
      <c r="AQ53" s="149"/>
      <c r="AS53" s="149"/>
      <c r="AT53" s="852"/>
      <c r="AU53" s="960"/>
      <c r="AV53" s="960"/>
      <c r="AW53" s="960"/>
      <c r="AX53" s="960"/>
      <c r="AY53" s="960"/>
      <c r="AZ53" s="960"/>
      <c r="BA53" s="960"/>
      <c r="BB53" s="960"/>
      <c r="BC53" s="960"/>
      <c r="BD53" s="960"/>
      <c r="BE53" s="960"/>
      <c r="BF53" s="960"/>
      <c r="BG53" s="960"/>
      <c r="BH53" s="960"/>
      <c r="BI53" s="960"/>
      <c r="BJ53" s="960"/>
      <c r="BK53" s="960"/>
      <c r="BL53" s="960"/>
      <c r="BM53" s="854"/>
      <c r="BN53" s="538"/>
      <c r="BO53" s="912"/>
      <c r="BP53" s="540"/>
      <c r="BQ53" s="149"/>
    </row>
    <row r="54" spans="1:82" x14ac:dyDescent="0.15">
      <c r="B54" s="464"/>
      <c r="C54" s="465"/>
      <c r="D54" s="466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S54" s="149"/>
      <c r="T54" s="605"/>
      <c r="U54" s="606"/>
      <c r="V54" s="606"/>
      <c r="W54" s="606"/>
      <c r="X54" s="606"/>
      <c r="Y54" s="606"/>
      <c r="Z54" s="606"/>
      <c r="AA54" s="606"/>
      <c r="AB54" s="606"/>
      <c r="AC54" s="606"/>
      <c r="AD54" s="606"/>
      <c r="AE54" s="606"/>
      <c r="AF54" s="606"/>
      <c r="AG54" s="606"/>
      <c r="AH54" s="606"/>
      <c r="AI54" s="606"/>
      <c r="AJ54" s="606"/>
      <c r="AK54" s="606"/>
      <c r="AL54" s="606"/>
      <c r="AM54" s="607"/>
      <c r="AN54" s="614"/>
      <c r="AO54" s="615"/>
      <c r="AP54" s="616"/>
      <c r="AQ54" s="149"/>
      <c r="AS54" s="149"/>
      <c r="AT54" s="855"/>
      <c r="AU54" s="856"/>
      <c r="AV54" s="856"/>
      <c r="AW54" s="856"/>
      <c r="AX54" s="856"/>
      <c r="AY54" s="856"/>
      <c r="AZ54" s="856"/>
      <c r="BA54" s="856"/>
      <c r="BB54" s="856"/>
      <c r="BC54" s="856"/>
      <c r="BD54" s="856"/>
      <c r="BE54" s="856"/>
      <c r="BF54" s="856"/>
      <c r="BG54" s="856"/>
      <c r="BH54" s="856"/>
      <c r="BI54" s="856"/>
      <c r="BJ54" s="856"/>
      <c r="BK54" s="856"/>
      <c r="BL54" s="856"/>
      <c r="BM54" s="857"/>
      <c r="BN54" s="541"/>
      <c r="BO54" s="542"/>
      <c r="BP54" s="543"/>
      <c r="BQ54" s="149"/>
    </row>
    <row r="55" spans="1:82" x14ac:dyDescent="0.15">
      <c r="B55" s="458" t="s">
        <v>76</v>
      </c>
      <c r="C55" s="459"/>
      <c r="D55" s="460"/>
      <c r="E55" s="524" t="s">
        <v>77</v>
      </c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S55" s="149"/>
      <c r="T55" s="526" t="str">
        <f>IF(T44="積算",T34-T52,"")</f>
        <v/>
      </c>
      <c r="U55" s="527"/>
      <c r="V55" s="527"/>
      <c r="W55" s="527"/>
      <c r="X55" s="527"/>
      <c r="Y55" s="527"/>
      <c r="Z55" s="527"/>
      <c r="AA55" s="527"/>
      <c r="AB55" s="527"/>
      <c r="AC55" s="527"/>
      <c r="AD55" s="527"/>
      <c r="AE55" s="527"/>
      <c r="AF55" s="527"/>
      <c r="AG55" s="527"/>
      <c r="AH55" s="527"/>
      <c r="AI55" s="527"/>
      <c r="AJ55" s="527"/>
      <c r="AK55" s="527"/>
      <c r="AL55" s="527"/>
      <c r="AM55" s="528"/>
      <c r="AN55" s="535" t="s">
        <v>55</v>
      </c>
      <c r="AO55" s="536"/>
      <c r="AP55" s="537"/>
      <c r="AQ55" s="149"/>
      <c r="AS55" s="149"/>
      <c r="AT55" s="526" t="str">
        <f>IF(T44="積算",T34-AT52,"")</f>
        <v/>
      </c>
      <c r="AU55" s="527"/>
      <c r="AV55" s="527"/>
      <c r="AW55" s="527"/>
      <c r="AX55" s="527"/>
      <c r="AY55" s="527"/>
      <c r="AZ55" s="527"/>
      <c r="BA55" s="527"/>
      <c r="BB55" s="527"/>
      <c r="BC55" s="527"/>
      <c r="BD55" s="527"/>
      <c r="BE55" s="527"/>
      <c r="BF55" s="527"/>
      <c r="BG55" s="527"/>
      <c r="BH55" s="527"/>
      <c r="BI55" s="527"/>
      <c r="BJ55" s="527"/>
      <c r="BK55" s="527"/>
      <c r="BL55" s="527"/>
      <c r="BM55" s="528"/>
      <c r="BN55" s="535" t="s">
        <v>55</v>
      </c>
      <c r="BO55" s="536"/>
      <c r="BP55" s="537"/>
      <c r="BQ55" s="149"/>
    </row>
    <row r="56" spans="1:82" x14ac:dyDescent="0.15">
      <c r="B56" s="461"/>
      <c r="C56" s="950"/>
      <c r="D56" s="463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S56" s="149"/>
      <c r="T56" s="529"/>
      <c r="U56" s="951"/>
      <c r="V56" s="951"/>
      <c r="W56" s="951"/>
      <c r="X56" s="951"/>
      <c r="Y56" s="951"/>
      <c r="Z56" s="951"/>
      <c r="AA56" s="951"/>
      <c r="AB56" s="951"/>
      <c r="AC56" s="951"/>
      <c r="AD56" s="951"/>
      <c r="AE56" s="951"/>
      <c r="AF56" s="951"/>
      <c r="AG56" s="951"/>
      <c r="AH56" s="951"/>
      <c r="AI56" s="951"/>
      <c r="AJ56" s="951"/>
      <c r="AK56" s="951"/>
      <c r="AL56" s="951"/>
      <c r="AM56" s="531"/>
      <c r="AN56" s="538"/>
      <c r="AO56" s="912"/>
      <c r="AP56" s="540"/>
      <c r="AQ56" s="149"/>
      <c r="AS56" s="149"/>
      <c r="AT56" s="529"/>
      <c r="AU56" s="951"/>
      <c r="AV56" s="951"/>
      <c r="AW56" s="951"/>
      <c r="AX56" s="951"/>
      <c r="AY56" s="951"/>
      <c r="AZ56" s="951"/>
      <c r="BA56" s="951"/>
      <c r="BB56" s="951"/>
      <c r="BC56" s="951"/>
      <c r="BD56" s="951"/>
      <c r="BE56" s="951"/>
      <c r="BF56" s="951"/>
      <c r="BG56" s="951"/>
      <c r="BH56" s="951"/>
      <c r="BI56" s="951"/>
      <c r="BJ56" s="951"/>
      <c r="BK56" s="951"/>
      <c r="BL56" s="951"/>
      <c r="BM56" s="531"/>
      <c r="BN56" s="538"/>
      <c r="BO56" s="912"/>
      <c r="BP56" s="540"/>
      <c r="BQ56" s="149"/>
    </row>
    <row r="57" spans="1:82" x14ac:dyDescent="0.15">
      <c r="B57" s="464"/>
      <c r="C57" s="465"/>
      <c r="D57" s="466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S57" s="149"/>
      <c r="T57" s="532"/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3"/>
      <c r="AM57" s="534"/>
      <c r="AN57" s="541"/>
      <c r="AO57" s="542"/>
      <c r="AP57" s="543"/>
      <c r="AQ57" s="149"/>
      <c r="AS57" s="149"/>
      <c r="AT57" s="532"/>
      <c r="AU57" s="533"/>
      <c r="AV57" s="533"/>
      <c r="AW57" s="533"/>
      <c r="AX57" s="533"/>
      <c r="AY57" s="533"/>
      <c r="AZ57" s="533"/>
      <c r="BA57" s="533"/>
      <c r="BB57" s="533"/>
      <c r="BC57" s="533"/>
      <c r="BD57" s="533"/>
      <c r="BE57" s="533"/>
      <c r="BF57" s="533"/>
      <c r="BG57" s="533"/>
      <c r="BH57" s="533"/>
      <c r="BI57" s="533"/>
      <c r="BJ57" s="533"/>
      <c r="BK57" s="533"/>
      <c r="BL57" s="533"/>
      <c r="BM57" s="534"/>
      <c r="BN57" s="541"/>
      <c r="BO57" s="542"/>
      <c r="BP57" s="543"/>
      <c r="BQ57" s="149"/>
    </row>
    <row r="58" spans="1:82" ht="13.5" customHeight="1" x14ac:dyDescent="0.15">
      <c r="B58" s="458" t="s">
        <v>78</v>
      </c>
      <c r="C58" s="459"/>
      <c r="D58" s="460"/>
      <c r="E58" s="505" t="s">
        <v>79</v>
      </c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S58" s="149"/>
      <c r="T58" s="886"/>
      <c r="U58" s="887"/>
      <c r="V58" s="887"/>
      <c r="W58" s="887"/>
      <c r="X58" s="887"/>
      <c r="Y58" s="887"/>
      <c r="Z58" s="887"/>
      <c r="AA58" s="887"/>
      <c r="AB58" s="887"/>
      <c r="AC58" s="887"/>
      <c r="AD58" s="887"/>
      <c r="AE58" s="887"/>
      <c r="AF58" s="887"/>
      <c r="AG58" s="887"/>
      <c r="AH58" s="887"/>
      <c r="AI58" s="887"/>
      <c r="AJ58" s="887"/>
      <c r="AK58" s="887"/>
      <c r="AL58" s="887"/>
      <c r="AM58" s="888"/>
      <c r="AN58" s="584" t="s">
        <v>55</v>
      </c>
      <c r="AO58" s="585"/>
      <c r="AP58" s="586"/>
      <c r="AQ58" s="149"/>
      <c r="AS58" s="149"/>
      <c r="AT58" s="886"/>
      <c r="AU58" s="887"/>
      <c r="AV58" s="887"/>
      <c r="AW58" s="887"/>
      <c r="AX58" s="887"/>
      <c r="AY58" s="887"/>
      <c r="AZ58" s="887"/>
      <c r="BA58" s="887"/>
      <c r="BB58" s="887"/>
      <c r="BC58" s="887"/>
      <c r="BD58" s="887"/>
      <c r="BE58" s="887"/>
      <c r="BF58" s="887"/>
      <c r="BG58" s="887"/>
      <c r="BH58" s="887"/>
      <c r="BI58" s="887"/>
      <c r="BJ58" s="887"/>
      <c r="BK58" s="887"/>
      <c r="BL58" s="887"/>
      <c r="BM58" s="888"/>
      <c r="BN58" s="584" t="s">
        <v>55</v>
      </c>
      <c r="BO58" s="585"/>
      <c r="BP58" s="586"/>
      <c r="BQ58" s="149"/>
      <c r="BR58" s="912"/>
    </row>
    <row r="59" spans="1:82" ht="13.5" customHeight="1" x14ac:dyDescent="0.15">
      <c r="B59" s="461"/>
      <c r="C59" s="950"/>
      <c r="D59" s="463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S59" s="149"/>
      <c r="T59" s="877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3"/>
      <c r="AK59" s="953"/>
      <c r="AL59" s="953"/>
      <c r="AM59" s="879"/>
      <c r="AN59" s="565"/>
      <c r="AO59" s="566"/>
      <c r="AP59" s="567"/>
      <c r="AQ59" s="149"/>
      <c r="AS59" s="149"/>
      <c r="AT59" s="877"/>
      <c r="AU59" s="953"/>
      <c r="AV59" s="953"/>
      <c r="AW59" s="953"/>
      <c r="AX59" s="953"/>
      <c r="AY59" s="953"/>
      <c r="AZ59" s="953"/>
      <c r="BA59" s="953"/>
      <c r="BB59" s="953"/>
      <c r="BC59" s="953"/>
      <c r="BD59" s="953"/>
      <c r="BE59" s="953"/>
      <c r="BF59" s="953"/>
      <c r="BG59" s="953"/>
      <c r="BH59" s="953"/>
      <c r="BI59" s="953"/>
      <c r="BJ59" s="953"/>
      <c r="BK59" s="953"/>
      <c r="BL59" s="953"/>
      <c r="BM59" s="879"/>
      <c r="BN59" s="565"/>
      <c r="BO59" s="566"/>
      <c r="BP59" s="567"/>
      <c r="BQ59" s="149"/>
      <c r="BR59" s="912"/>
    </row>
    <row r="60" spans="1:82" ht="13.5" customHeight="1" x14ac:dyDescent="0.15">
      <c r="B60" s="464"/>
      <c r="C60" s="465"/>
      <c r="D60" s="466"/>
      <c r="E60" s="508"/>
      <c r="F60" s="508"/>
      <c r="G60" s="508"/>
      <c r="H60" s="508"/>
      <c r="I60" s="508"/>
      <c r="J60" s="508"/>
      <c r="K60" s="508"/>
      <c r="L60" s="508"/>
      <c r="M60" s="508"/>
      <c r="N60" s="508"/>
      <c r="O60" s="508"/>
      <c r="P60" s="508"/>
      <c r="Q60" s="508"/>
      <c r="S60" s="149"/>
      <c r="T60" s="889"/>
      <c r="U60" s="890"/>
      <c r="V60" s="890"/>
      <c r="W60" s="890"/>
      <c r="X60" s="890"/>
      <c r="Y60" s="890"/>
      <c r="Z60" s="890"/>
      <c r="AA60" s="890"/>
      <c r="AB60" s="890"/>
      <c r="AC60" s="890"/>
      <c r="AD60" s="890"/>
      <c r="AE60" s="890"/>
      <c r="AF60" s="890"/>
      <c r="AG60" s="890"/>
      <c r="AH60" s="890"/>
      <c r="AI60" s="890"/>
      <c r="AJ60" s="890"/>
      <c r="AK60" s="890"/>
      <c r="AL60" s="890"/>
      <c r="AM60" s="891"/>
      <c r="AN60" s="565"/>
      <c r="AO60" s="566"/>
      <c r="AP60" s="567"/>
      <c r="AQ60" s="149"/>
      <c r="AS60" s="149"/>
      <c r="AT60" s="889"/>
      <c r="AU60" s="890"/>
      <c r="AV60" s="890"/>
      <c r="AW60" s="890"/>
      <c r="AX60" s="890"/>
      <c r="AY60" s="890"/>
      <c r="AZ60" s="890"/>
      <c r="BA60" s="890"/>
      <c r="BB60" s="890"/>
      <c r="BC60" s="890"/>
      <c r="BD60" s="890"/>
      <c r="BE60" s="890"/>
      <c r="BF60" s="890"/>
      <c r="BG60" s="890"/>
      <c r="BH60" s="890"/>
      <c r="BI60" s="890"/>
      <c r="BJ60" s="890"/>
      <c r="BK60" s="890"/>
      <c r="BL60" s="890"/>
      <c r="BM60" s="891"/>
      <c r="BN60" s="565"/>
      <c r="BO60" s="566"/>
      <c r="BP60" s="567"/>
      <c r="BQ60" s="149"/>
      <c r="BR60" s="912"/>
    </row>
    <row r="61" spans="1:82" ht="13.5" customHeight="1" x14ac:dyDescent="0.15">
      <c r="B61" s="544" t="s">
        <v>80</v>
      </c>
      <c r="C61" s="545"/>
      <c r="D61" s="546"/>
      <c r="E61" s="505" t="s">
        <v>81</v>
      </c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S61" s="149"/>
      <c r="T61" s="526" t="str">
        <f>IF(T44="積算",T55+T58,"")</f>
        <v/>
      </c>
      <c r="U61" s="527"/>
      <c r="V61" s="527"/>
      <c r="W61" s="527"/>
      <c r="X61" s="527"/>
      <c r="Y61" s="527"/>
      <c r="Z61" s="527"/>
      <c r="AA61" s="527"/>
      <c r="AB61" s="527"/>
      <c r="AC61" s="527"/>
      <c r="AD61" s="527"/>
      <c r="AE61" s="527"/>
      <c r="AF61" s="527"/>
      <c r="AG61" s="527"/>
      <c r="AH61" s="527"/>
      <c r="AI61" s="527"/>
      <c r="AJ61" s="527"/>
      <c r="AK61" s="527"/>
      <c r="AL61" s="527"/>
      <c r="AM61" s="528"/>
      <c r="AN61" s="722" t="s">
        <v>55</v>
      </c>
      <c r="AO61" s="723"/>
      <c r="AP61" s="724"/>
      <c r="AQ61" s="150"/>
      <c r="AR61" s="92"/>
      <c r="AS61" s="150"/>
      <c r="AT61" s="526" t="str">
        <f>IF(T44="積算",AT55+AT58,"")</f>
        <v/>
      </c>
      <c r="AU61" s="527"/>
      <c r="AV61" s="527"/>
      <c r="AW61" s="527"/>
      <c r="AX61" s="527"/>
      <c r="AY61" s="527"/>
      <c r="AZ61" s="527"/>
      <c r="BA61" s="527"/>
      <c r="BB61" s="527"/>
      <c r="BC61" s="527"/>
      <c r="BD61" s="527"/>
      <c r="BE61" s="527"/>
      <c r="BF61" s="527"/>
      <c r="BG61" s="527"/>
      <c r="BH61" s="527"/>
      <c r="BI61" s="527"/>
      <c r="BJ61" s="527"/>
      <c r="BK61" s="527"/>
      <c r="BL61" s="527"/>
      <c r="BM61" s="528"/>
      <c r="BN61" s="584" t="s">
        <v>55</v>
      </c>
      <c r="BO61" s="585"/>
      <c r="BP61" s="586"/>
      <c r="BQ61" s="149"/>
      <c r="BR61" s="931" t="str">
        <f>IF($AT$61&gt;=$AT$55,"","※1")</f>
        <v/>
      </c>
      <c r="BS61" s="952" t="str">
        <f>IF(BR61="※1","残価設定がないリース契約であることが確認できません。","")</f>
        <v/>
      </c>
      <c r="BT61" s="952"/>
      <c r="BU61" s="952"/>
      <c r="BV61" s="952"/>
      <c r="BW61" s="952"/>
      <c r="BX61" s="952"/>
      <c r="BY61" s="952"/>
      <c r="BZ61" s="952"/>
      <c r="CA61" s="952"/>
      <c r="CB61" s="952"/>
      <c r="CC61" s="952"/>
      <c r="CD61" s="952"/>
    </row>
    <row r="62" spans="1:82" ht="13.5" customHeight="1" x14ac:dyDescent="0.15">
      <c r="B62" s="547"/>
      <c r="C62" s="548"/>
      <c r="D62" s="549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S62" s="149"/>
      <c r="T62" s="529"/>
      <c r="U62" s="951"/>
      <c r="V62" s="951"/>
      <c r="W62" s="951"/>
      <c r="X62" s="951"/>
      <c r="Y62" s="951"/>
      <c r="Z62" s="951"/>
      <c r="AA62" s="951"/>
      <c r="AB62" s="951"/>
      <c r="AC62" s="951"/>
      <c r="AD62" s="951"/>
      <c r="AE62" s="951"/>
      <c r="AF62" s="951"/>
      <c r="AG62" s="951"/>
      <c r="AH62" s="951"/>
      <c r="AI62" s="951"/>
      <c r="AJ62" s="951"/>
      <c r="AK62" s="951"/>
      <c r="AL62" s="951"/>
      <c r="AM62" s="531"/>
      <c r="AN62" s="402"/>
      <c r="AO62" s="403"/>
      <c r="AP62" s="404"/>
      <c r="AQ62" s="150"/>
      <c r="AR62" s="92"/>
      <c r="AS62" s="150"/>
      <c r="AT62" s="529"/>
      <c r="AU62" s="951"/>
      <c r="AV62" s="951"/>
      <c r="AW62" s="951"/>
      <c r="AX62" s="951"/>
      <c r="AY62" s="951"/>
      <c r="AZ62" s="951"/>
      <c r="BA62" s="951"/>
      <c r="BB62" s="951"/>
      <c r="BC62" s="951"/>
      <c r="BD62" s="951"/>
      <c r="BE62" s="951"/>
      <c r="BF62" s="951"/>
      <c r="BG62" s="951"/>
      <c r="BH62" s="951"/>
      <c r="BI62" s="951"/>
      <c r="BJ62" s="951"/>
      <c r="BK62" s="951"/>
      <c r="BL62" s="951"/>
      <c r="BM62" s="531"/>
      <c r="BN62" s="565"/>
      <c r="BO62" s="566"/>
      <c r="BP62" s="567"/>
      <c r="BQ62" s="149"/>
      <c r="BR62" s="931"/>
      <c r="BS62" s="952"/>
      <c r="BT62" s="952"/>
      <c r="BU62" s="952"/>
      <c r="BV62" s="952"/>
      <c r="BW62" s="952"/>
      <c r="BX62" s="952"/>
      <c r="BY62" s="952"/>
      <c r="BZ62" s="952"/>
      <c r="CA62" s="952"/>
      <c r="CB62" s="952"/>
      <c r="CC62" s="952"/>
      <c r="CD62" s="952"/>
    </row>
    <row r="63" spans="1:82" ht="13.5" customHeight="1" x14ac:dyDescent="0.15">
      <c r="B63" s="550"/>
      <c r="C63" s="551"/>
      <c r="D63" s="552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S63" s="149"/>
      <c r="T63" s="660"/>
      <c r="U63" s="661"/>
      <c r="V63" s="661"/>
      <c r="W63" s="661"/>
      <c r="X63" s="661"/>
      <c r="Y63" s="661"/>
      <c r="Z63" s="661"/>
      <c r="AA63" s="661"/>
      <c r="AB63" s="661"/>
      <c r="AC63" s="661"/>
      <c r="AD63" s="661"/>
      <c r="AE63" s="661"/>
      <c r="AF63" s="661"/>
      <c r="AG63" s="661"/>
      <c r="AH63" s="661"/>
      <c r="AI63" s="661"/>
      <c r="AJ63" s="661"/>
      <c r="AK63" s="661"/>
      <c r="AL63" s="661"/>
      <c r="AM63" s="662"/>
      <c r="AN63" s="402"/>
      <c r="AO63" s="403"/>
      <c r="AP63" s="404"/>
      <c r="AQ63" s="150"/>
      <c r="AR63" s="92"/>
      <c r="AS63" s="150"/>
      <c r="AT63" s="660"/>
      <c r="AU63" s="661"/>
      <c r="AV63" s="661"/>
      <c r="AW63" s="661"/>
      <c r="AX63" s="661"/>
      <c r="AY63" s="661"/>
      <c r="AZ63" s="661"/>
      <c r="BA63" s="66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661"/>
      <c r="BM63" s="662"/>
      <c r="BN63" s="565"/>
      <c r="BO63" s="566"/>
      <c r="BP63" s="567"/>
      <c r="BQ63" s="149"/>
      <c r="BR63" s="931"/>
      <c r="BS63" s="952"/>
      <c r="BT63" s="952"/>
      <c r="BU63" s="952"/>
      <c r="BV63" s="952"/>
      <c r="BW63" s="952"/>
      <c r="BX63" s="952"/>
      <c r="BY63" s="952"/>
      <c r="BZ63" s="952"/>
      <c r="CA63" s="952"/>
      <c r="CB63" s="952"/>
      <c r="CC63" s="952"/>
      <c r="CD63" s="952"/>
    </row>
    <row r="64" spans="1:82" customFormat="1" ht="13.5" customHeight="1" x14ac:dyDescent="0.15">
      <c r="A64" s="30"/>
      <c r="B64" s="725"/>
      <c r="C64" s="725"/>
      <c r="D64" s="725"/>
      <c r="E64" s="726" t="s">
        <v>122</v>
      </c>
      <c r="F64" s="727"/>
      <c r="G64" s="728"/>
      <c r="H64" s="428" t="s">
        <v>131</v>
      </c>
      <c r="I64" s="429"/>
      <c r="J64" s="429"/>
      <c r="K64" s="429"/>
      <c r="L64" s="429"/>
      <c r="M64" s="429"/>
      <c r="N64" s="429"/>
      <c r="O64" s="429"/>
      <c r="P64" s="429"/>
      <c r="Q64" s="430"/>
      <c r="R64" s="30"/>
      <c r="S64" s="79"/>
      <c r="T64" s="901"/>
      <c r="U64" s="902"/>
      <c r="V64" s="902"/>
      <c r="W64" s="902"/>
      <c r="X64" s="902"/>
      <c r="Y64" s="902"/>
      <c r="Z64" s="902"/>
      <c r="AA64" s="902"/>
      <c r="AB64" s="902"/>
      <c r="AC64" s="902"/>
      <c r="AD64" s="902"/>
      <c r="AE64" s="902"/>
      <c r="AF64" s="902"/>
      <c r="AG64" s="902"/>
      <c r="AH64" s="902"/>
      <c r="AI64" s="902"/>
      <c r="AJ64" s="902"/>
      <c r="AK64" s="902"/>
      <c r="AL64" s="902"/>
      <c r="AM64" s="903"/>
      <c r="AN64" s="402" t="s">
        <v>55</v>
      </c>
      <c r="AO64" s="403"/>
      <c r="AP64" s="404"/>
      <c r="AQ64" s="80"/>
      <c r="AR64" s="92"/>
      <c r="AS64" s="80"/>
      <c r="AT64" s="901"/>
      <c r="AU64" s="902"/>
      <c r="AV64" s="902"/>
      <c r="AW64" s="902"/>
      <c r="AX64" s="902"/>
      <c r="AY64" s="902"/>
      <c r="AZ64" s="902"/>
      <c r="BA64" s="902"/>
      <c r="BB64" s="902"/>
      <c r="BC64" s="902"/>
      <c r="BD64" s="902"/>
      <c r="BE64" s="902"/>
      <c r="BF64" s="902"/>
      <c r="BG64" s="902"/>
      <c r="BH64" s="902"/>
      <c r="BI64" s="902"/>
      <c r="BJ64" s="902"/>
      <c r="BK64" s="902"/>
      <c r="BL64" s="902"/>
      <c r="BM64" s="903"/>
      <c r="BN64" s="411" t="s">
        <v>55</v>
      </c>
      <c r="BO64" s="412"/>
      <c r="BP64" s="413"/>
      <c r="BQ64" s="79"/>
      <c r="BR64" s="417" t="str">
        <f>IF($T$44="積算",IF(AT64+AT67=0,"",IF(AT64&amp;AT67="","",IF(AT64="","※3",IF(AT64+AT67*(BG25-1)=AT61,"","※3")))),"")</f>
        <v/>
      </c>
      <c r="BS64" s="911" t="str">
        <f>IF(BR64="※3","初回リース契約期間のリース料金支払額合計額と一致しません。","")</f>
        <v/>
      </c>
      <c r="BT64" s="911"/>
      <c r="BU64" s="911"/>
      <c r="BV64" s="911"/>
      <c r="BW64" s="911"/>
      <c r="BX64" s="911"/>
      <c r="BY64" s="911"/>
      <c r="BZ64" s="911"/>
      <c r="CA64" s="911"/>
      <c r="CB64" s="911"/>
      <c r="CC64" s="911"/>
      <c r="CD64" s="911"/>
    </row>
    <row r="65" spans="1:82" customFormat="1" ht="13.5" customHeight="1" x14ac:dyDescent="0.15">
      <c r="A65" s="30"/>
      <c r="B65" s="725"/>
      <c r="C65" s="725"/>
      <c r="D65" s="725"/>
      <c r="E65" s="729"/>
      <c r="F65" s="730"/>
      <c r="G65" s="731"/>
      <c r="H65" s="431"/>
      <c r="I65" s="432"/>
      <c r="J65" s="432"/>
      <c r="K65" s="432"/>
      <c r="L65" s="432"/>
      <c r="M65" s="432"/>
      <c r="N65" s="432"/>
      <c r="O65" s="432"/>
      <c r="P65" s="432"/>
      <c r="Q65" s="433"/>
      <c r="R65" s="30"/>
      <c r="S65" s="79"/>
      <c r="T65" s="852"/>
      <c r="U65" s="853"/>
      <c r="V65" s="853"/>
      <c r="W65" s="853"/>
      <c r="X65" s="853"/>
      <c r="Y65" s="853"/>
      <c r="Z65" s="853"/>
      <c r="AA65" s="853"/>
      <c r="AB65" s="853"/>
      <c r="AC65" s="853"/>
      <c r="AD65" s="853"/>
      <c r="AE65" s="853"/>
      <c r="AF65" s="853"/>
      <c r="AG65" s="853"/>
      <c r="AH65" s="853"/>
      <c r="AI65" s="853"/>
      <c r="AJ65" s="853"/>
      <c r="AK65" s="853"/>
      <c r="AL65" s="853"/>
      <c r="AM65" s="854"/>
      <c r="AN65" s="402"/>
      <c r="AO65" s="403"/>
      <c r="AP65" s="404"/>
      <c r="AQ65" s="80"/>
      <c r="AR65" s="92"/>
      <c r="AS65" s="80"/>
      <c r="AT65" s="852"/>
      <c r="AU65" s="853"/>
      <c r="AV65" s="853"/>
      <c r="AW65" s="853"/>
      <c r="AX65" s="853"/>
      <c r="AY65" s="853"/>
      <c r="AZ65" s="853"/>
      <c r="BA65" s="853"/>
      <c r="BB65" s="853"/>
      <c r="BC65" s="853"/>
      <c r="BD65" s="853"/>
      <c r="BE65" s="853"/>
      <c r="BF65" s="853"/>
      <c r="BG65" s="853"/>
      <c r="BH65" s="853"/>
      <c r="BI65" s="853"/>
      <c r="BJ65" s="853"/>
      <c r="BK65" s="853"/>
      <c r="BL65" s="853"/>
      <c r="BM65" s="854"/>
      <c r="BN65" s="411"/>
      <c r="BO65" s="412"/>
      <c r="BP65" s="413"/>
      <c r="BQ65" s="79"/>
      <c r="BR65" s="417"/>
      <c r="BS65" s="911"/>
      <c r="BT65" s="911"/>
      <c r="BU65" s="911"/>
      <c r="BV65" s="911"/>
      <c r="BW65" s="911"/>
      <c r="BX65" s="911"/>
      <c r="BY65" s="911"/>
      <c r="BZ65" s="911"/>
      <c r="CA65" s="911"/>
      <c r="CB65" s="911"/>
      <c r="CC65" s="911"/>
      <c r="CD65" s="911"/>
    </row>
    <row r="66" spans="1:82" customFormat="1" ht="13.5" customHeight="1" x14ac:dyDescent="0.15">
      <c r="A66" s="30"/>
      <c r="B66" s="725"/>
      <c r="C66" s="725"/>
      <c r="D66" s="725"/>
      <c r="E66" s="732"/>
      <c r="F66" s="733"/>
      <c r="G66" s="734"/>
      <c r="H66" s="434"/>
      <c r="I66" s="435"/>
      <c r="J66" s="435"/>
      <c r="K66" s="435"/>
      <c r="L66" s="435"/>
      <c r="M66" s="435"/>
      <c r="N66" s="435"/>
      <c r="O66" s="435"/>
      <c r="P66" s="435"/>
      <c r="Q66" s="436"/>
      <c r="R66" s="30"/>
      <c r="S66" s="79"/>
      <c r="T66" s="904"/>
      <c r="U66" s="905"/>
      <c r="V66" s="905"/>
      <c r="W66" s="905"/>
      <c r="X66" s="905"/>
      <c r="Y66" s="905"/>
      <c r="Z66" s="905"/>
      <c r="AA66" s="905"/>
      <c r="AB66" s="905"/>
      <c r="AC66" s="905"/>
      <c r="AD66" s="905"/>
      <c r="AE66" s="905"/>
      <c r="AF66" s="905"/>
      <c r="AG66" s="905"/>
      <c r="AH66" s="905"/>
      <c r="AI66" s="905"/>
      <c r="AJ66" s="905"/>
      <c r="AK66" s="905"/>
      <c r="AL66" s="905"/>
      <c r="AM66" s="906"/>
      <c r="AN66" s="402"/>
      <c r="AO66" s="403"/>
      <c r="AP66" s="404"/>
      <c r="AQ66" s="80"/>
      <c r="AR66" s="92"/>
      <c r="AS66" s="80"/>
      <c r="AT66" s="852"/>
      <c r="AU66" s="853"/>
      <c r="AV66" s="853"/>
      <c r="AW66" s="853"/>
      <c r="AX66" s="853"/>
      <c r="AY66" s="853"/>
      <c r="AZ66" s="853"/>
      <c r="BA66" s="853"/>
      <c r="BB66" s="853"/>
      <c r="BC66" s="853"/>
      <c r="BD66" s="853"/>
      <c r="BE66" s="853"/>
      <c r="BF66" s="853"/>
      <c r="BG66" s="853"/>
      <c r="BH66" s="853"/>
      <c r="BI66" s="853"/>
      <c r="BJ66" s="853"/>
      <c r="BK66" s="853"/>
      <c r="BL66" s="853"/>
      <c r="BM66" s="854"/>
      <c r="BN66" s="411"/>
      <c r="BO66" s="412"/>
      <c r="BP66" s="413"/>
      <c r="BQ66" s="79"/>
      <c r="BR66" s="417"/>
      <c r="BS66" s="911"/>
      <c r="BT66" s="911"/>
      <c r="BU66" s="911"/>
      <c r="BV66" s="911"/>
      <c r="BW66" s="911"/>
      <c r="BX66" s="911"/>
      <c r="BY66" s="911"/>
      <c r="BZ66" s="911"/>
      <c r="CA66" s="911"/>
      <c r="CB66" s="911"/>
      <c r="CC66" s="911"/>
      <c r="CD66" s="911"/>
    </row>
    <row r="67" spans="1:82" customFormat="1" ht="13.5" customHeight="1" x14ac:dyDescent="0.15">
      <c r="A67" s="30"/>
      <c r="B67" s="725"/>
      <c r="C67" s="725"/>
      <c r="D67" s="725"/>
      <c r="E67" s="726" t="s">
        <v>123</v>
      </c>
      <c r="F67" s="727"/>
      <c r="G67" s="728"/>
      <c r="H67" s="428" t="s">
        <v>135</v>
      </c>
      <c r="I67" s="429"/>
      <c r="J67" s="429"/>
      <c r="K67" s="429"/>
      <c r="L67" s="429"/>
      <c r="M67" s="429"/>
      <c r="N67" s="429"/>
      <c r="O67" s="429"/>
      <c r="P67" s="429"/>
      <c r="Q67" s="430"/>
      <c r="R67" s="30"/>
      <c r="S67" s="79"/>
      <c r="T67" s="901"/>
      <c r="U67" s="902"/>
      <c r="V67" s="902"/>
      <c r="W67" s="902"/>
      <c r="X67" s="902"/>
      <c r="Y67" s="902"/>
      <c r="Z67" s="902"/>
      <c r="AA67" s="902"/>
      <c r="AB67" s="902"/>
      <c r="AC67" s="902"/>
      <c r="AD67" s="902"/>
      <c r="AE67" s="902"/>
      <c r="AF67" s="902"/>
      <c r="AG67" s="902"/>
      <c r="AH67" s="902"/>
      <c r="AI67" s="902"/>
      <c r="AJ67" s="902"/>
      <c r="AK67" s="902"/>
      <c r="AL67" s="902"/>
      <c r="AM67" s="903"/>
      <c r="AN67" s="399" t="s">
        <v>55</v>
      </c>
      <c r="AO67" s="400"/>
      <c r="AP67" s="401"/>
      <c r="AQ67" s="80"/>
      <c r="AR67" s="92"/>
      <c r="AS67" s="80"/>
      <c r="AT67" s="901"/>
      <c r="AU67" s="902"/>
      <c r="AV67" s="902"/>
      <c r="AW67" s="902"/>
      <c r="AX67" s="902"/>
      <c r="AY67" s="902"/>
      <c r="AZ67" s="902"/>
      <c r="BA67" s="902"/>
      <c r="BB67" s="902"/>
      <c r="BC67" s="902"/>
      <c r="BD67" s="902"/>
      <c r="BE67" s="902"/>
      <c r="BF67" s="902"/>
      <c r="BG67" s="902"/>
      <c r="BH67" s="902"/>
      <c r="BI67" s="902"/>
      <c r="BJ67" s="902"/>
      <c r="BK67" s="902"/>
      <c r="BL67" s="902"/>
      <c r="BM67" s="903"/>
      <c r="BN67" s="408" t="s">
        <v>55</v>
      </c>
      <c r="BO67" s="409"/>
      <c r="BP67" s="410"/>
      <c r="BQ67" s="79"/>
      <c r="BR67" s="417" t="str">
        <f>IF($T$44="積算",IF(T64+T67=0,"",IF(T64&amp;T67="","",IF(T64="","※3",IF(T64+T67*(BG25-1)=T61,"","※3")))),"")</f>
        <v/>
      </c>
      <c r="BS67" s="911" t="str">
        <f>IF(BR67="※3","初回リース契約期間のリース料金支払額合計額と一致しません。","")</f>
        <v/>
      </c>
      <c r="BT67" s="911"/>
      <c r="BU67" s="911"/>
      <c r="BV67" s="911"/>
      <c r="BW67" s="911"/>
      <c r="BX67" s="911"/>
      <c r="BY67" s="911"/>
      <c r="BZ67" s="911"/>
      <c r="CA67" s="911"/>
      <c r="CB67" s="911"/>
      <c r="CC67" s="911"/>
      <c r="CD67" s="911"/>
    </row>
    <row r="68" spans="1:82" customFormat="1" ht="13.5" customHeight="1" x14ac:dyDescent="0.15">
      <c r="A68" s="30"/>
      <c r="B68" s="725"/>
      <c r="C68" s="725"/>
      <c r="D68" s="725"/>
      <c r="E68" s="729"/>
      <c r="F68" s="730"/>
      <c r="G68" s="731"/>
      <c r="H68" s="431"/>
      <c r="I68" s="647"/>
      <c r="J68" s="647"/>
      <c r="K68" s="647"/>
      <c r="L68" s="647"/>
      <c r="M68" s="647"/>
      <c r="N68" s="647"/>
      <c r="O68" s="647"/>
      <c r="P68" s="647"/>
      <c r="Q68" s="433"/>
      <c r="R68" s="30"/>
      <c r="S68" s="79"/>
      <c r="T68" s="852"/>
      <c r="U68" s="853"/>
      <c r="V68" s="853"/>
      <c r="W68" s="853"/>
      <c r="X68" s="853"/>
      <c r="Y68" s="853"/>
      <c r="Z68" s="853"/>
      <c r="AA68" s="853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4"/>
      <c r="AN68" s="402"/>
      <c r="AO68" s="403"/>
      <c r="AP68" s="404"/>
      <c r="AQ68" s="80"/>
      <c r="AR68" s="92"/>
      <c r="AS68" s="80"/>
      <c r="AT68" s="852"/>
      <c r="AU68" s="853"/>
      <c r="AV68" s="853"/>
      <c r="AW68" s="853"/>
      <c r="AX68" s="853"/>
      <c r="AY68" s="853"/>
      <c r="AZ68" s="853"/>
      <c r="BA68" s="853"/>
      <c r="BB68" s="853"/>
      <c r="BC68" s="853"/>
      <c r="BD68" s="853"/>
      <c r="BE68" s="853"/>
      <c r="BF68" s="853"/>
      <c r="BG68" s="853"/>
      <c r="BH68" s="853"/>
      <c r="BI68" s="853"/>
      <c r="BJ68" s="853"/>
      <c r="BK68" s="853"/>
      <c r="BL68" s="853"/>
      <c r="BM68" s="854"/>
      <c r="BN68" s="411"/>
      <c r="BO68" s="412"/>
      <c r="BP68" s="413"/>
      <c r="BQ68" s="79"/>
      <c r="BR68" s="417"/>
      <c r="BS68" s="911"/>
      <c r="BT68" s="911"/>
      <c r="BU68" s="911"/>
      <c r="BV68" s="911"/>
      <c r="BW68" s="911"/>
      <c r="BX68" s="911"/>
      <c r="BY68" s="911"/>
      <c r="BZ68" s="911"/>
      <c r="CA68" s="911"/>
      <c r="CB68" s="911"/>
      <c r="CC68" s="911"/>
      <c r="CD68" s="911"/>
    </row>
    <row r="69" spans="1:82" customFormat="1" ht="13.5" customHeight="1" x14ac:dyDescent="0.15">
      <c r="A69" s="30"/>
      <c r="B69" s="725"/>
      <c r="C69" s="725"/>
      <c r="D69" s="725"/>
      <c r="E69" s="732"/>
      <c r="F69" s="733"/>
      <c r="G69" s="734"/>
      <c r="H69" s="434"/>
      <c r="I69" s="435"/>
      <c r="J69" s="435"/>
      <c r="K69" s="435"/>
      <c r="L69" s="435"/>
      <c r="M69" s="435"/>
      <c r="N69" s="435"/>
      <c r="O69" s="435"/>
      <c r="P69" s="435"/>
      <c r="Q69" s="436"/>
      <c r="R69" s="30"/>
      <c r="S69" s="79"/>
      <c r="T69" s="855"/>
      <c r="U69" s="856"/>
      <c r="V69" s="856"/>
      <c r="W69" s="856"/>
      <c r="X69" s="856"/>
      <c r="Y69" s="856"/>
      <c r="Z69" s="856"/>
      <c r="AA69" s="856"/>
      <c r="AB69" s="856"/>
      <c r="AC69" s="856"/>
      <c r="AD69" s="856"/>
      <c r="AE69" s="856"/>
      <c r="AF69" s="856"/>
      <c r="AG69" s="856"/>
      <c r="AH69" s="856"/>
      <c r="AI69" s="856"/>
      <c r="AJ69" s="856"/>
      <c r="AK69" s="856"/>
      <c r="AL69" s="856"/>
      <c r="AM69" s="857"/>
      <c r="AN69" s="405"/>
      <c r="AO69" s="406"/>
      <c r="AP69" s="407"/>
      <c r="AQ69" s="80"/>
      <c r="AR69" s="92"/>
      <c r="AS69" s="80"/>
      <c r="AT69" s="855"/>
      <c r="AU69" s="856"/>
      <c r="AV69" s="856"/>
      <c r="AW69" s="856"/>
      <c r="AX69" s="856"/>
      <c r="AY69" s="856"/>
      <c r="AZ69" s="856"/>
      <c r="BA69" s="856"/>
      <c r="BB69" s="856"/>
      <c r="BC69" s="856"/>
      <c r="BD69" s="856"/>
      <c r="BE69" s="856"/>
      <c r="BF69" s="856"/>
      <c r="BG69" s="856"/>
      <c r="BH69" s="856"/>
      <c r="BI69" s="856"/>
      <c r="BJ69" s="856"/>
      <c r="BK69" s="856"/>
      <c r="BL69" s="856"/>
      <c r="BM69" s="857"/>
      <c r="BN69" s="414"/>
      <c r="BO69" s="415"/>
      <c r="BP69" s="416"/>
      <c r="BQ69" s="79"/>
      <c r="BR69" s="417"/>
      <c r="BS69" s="911"/>
      <c r="BT69" s="911"/>
      <c r="BU69" s="911"/>
      <c r="BV69" s="911"/>
      <c r="BW69" s="911"/>
      <c r="BX69" s="911"/>
      <c r="BY69" s="911"/>
      <c r="BZ69" s="911"/>
      <c r="CA69" s="911"/>
      <c r="CB69" s="911"/>
      <c r="CC69" s="911"/>
      <c r="CD69" s="911"/>
    </row>
    <row r="70" spans="1:82" x14ac:dyDescent="0.15">
      <c r="B70" s="544" t="s">
        <v>82</v>
      </c>
      <c r="C70" s="545"/>
      <c r="D70" s="546"/>
      <c r="E70" s="505" t="s">
        <v>83</v>
      </c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S70" s="149"/>
      <c r="T70" s="883"/>
      <c r="U70" s="884"/>
      <c r="V70" s="884"/>
      <c r="W70" s="884"/>
      <c r="X70" s="884"/>
      <c r="Y70" s="884"/>
      <c r="Z70" s="884"/>
      <c r="AA70" s="884"/>
      <c r="AB70" s="884"/>
      <c r="AC70" s="884"/>
      <c r="AD70" s="884"/>
      <c r="AE70" s="884"/>
      <c r="AF70" s="884"/>
      <c r="AG70" s="884"/>
      <c r="AH70" s="884"/>
      <c r="AI70" s="884"/>
      <c r="AJ70" s="884"/>
      <c r="AK70" s="884"/>
      <c r="AL70" s="884"/>
      <c r="AM70" s="885"/>
      <c r="AN70" s="565" t="s">
        <v>55</v>
      </c>
      <c r="AO70" s="566"/>
      <c r="AP70" s="567"/>
      <c r="AQ70" s="149"/>
      <c r="AS70" s="149"/>
      <c r="AT70" s="883"/>
      <c r="AU70" s="884"/>
      <c r="AV70" s="884"/>
      <c r="AW70" s="884"/>
      <c r="AX70" s="884"/>
      <c r="AY70" s="884"/>
      <c r="AZ70" s="884"/>
      <c r="BA70" s="884"/>
      <c r="BB70" s="884"/>
      <c r="BC70" s="884"/>
      <c r="BD70" s="884"/>
      <c r="BE70" s="884"/>
      <c r="BF70" s="884"/>
      <c r="BG70" s="884"/>
      <c r="BH70" s="884"/>
      <c r="BI70" s="884"/>
      <c r="BJ70" s="884"/>
      <c r="BK70" s="884"/>
      <c r="BL70" s="884"/>
      <c r="BM70" s="885"/>
      <c r="BN70" s="565" t="s">
        <v>55</v>
      </c>
      <c r="BO70" s="566"/>
      <c r="BP70" s="567"/>
      <c r="BQ70" s="149"/>
    </row>
    <row r="71" spans="1:82" ht="13.5" customHeight="1" x14ac:dyDescent="0.15">
      <c r="B71" s="547"/>
      <c r="C71" s="548"/>
      <c r="D71" s="549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507"/>
      <c r="Q71" s="507"/>
      <c r="S71" s="149"/>
      <c r="T71" s="877"/>
      <c r="U71" s="953"/>
      <c r="V71" s="953"/>
      <c r="W71" s="953"/>
      <c r="X71" s="953"/>
      <c r="Y71" s="953"/>
      <c r="Z71" s="953"/>
      <c r="AA71" s="953"/>
      <c r="AB71" s="953"/>
      <c r="AC71" s="953"/>
      <c r="AD71" s="953"/>
      <c r="AE71" s="953"/>
      <c r="AF71" s="953"/>
      <c r="AG71" s="953"/>
      <c r="AH71" s="953"/>
      <c r="AI71" s="953"/>
      <c r="AJ71" s="953"/>
      <c r="AK71" s="953"/>
      <c r="AL71" s="953"/>
      <c r="AM71" s="879"/>
      <c r="AN71" s="565"/>
      <c r="AO71" s="566"/>
      <c r="AP71" s="567"/>
      <c r="AQ71" s="149"/>
      <c r="AS71" s="149"/>
      <c r="AT71" s="877"/>
      <c r="AU71" s="953"/>
      <c r="AV71" s="953"/>
      <c r="AW71" s="953"/>
      <c r="AX71" s="953"/>
      <c r="AY71" s="953"/>
      <c r="AZ71" s="953"/>
      <c r="BA71" s="953"/>
      <c r="BB71" s="953"/>
      <c r="BC71" s="953"/>
      <c r="BD71" s="953"/>
      <c r="BE71" s="953"/>
      <c r="BF71" s="953"/>
      <c r="BG71" s="953"/>
      <c r="BH71" s="953"/>
      <c r="BI71" s="953"/>
      <c r="BJ71" s="953"/>
      <c r="BK71" s="953"/>
      <c r="BL71" s="953"/>
      <c r="BM71" s="879"/>
      <c r="BN71" s="565"/>
      <c r="BO71" s="566"/>
      <c r="BP71" s="567"/>
      <c r="BQ71" s="149"/>
    </row>
    <row r="72" spans="1:82" ht="13.5" customHeight="1" x14ac:dyDescent="0.15">
      <c r="B72" s="550"/>
      <c r="C72" s="551"/>
      <c r="D72" s="552"/>
      <c r="E72" s="508"/>
      <c r="F72" s="508"/>
      <c r="G72" s="508"/>
      <c r="H72" s="508"/>
      <c r="I72" s="508"/>
      <c r="J72" s="508"/>
      <c r="K72" s="508"/>
      <c r="L72" s="508"/>
      <c r="M72" s="508"/>
      <c r="N72" s="508"/>
      <c r="O72" s="508"/>
      <c r="P72" s="508"/>
      <c r="Q72" s="508"/>
      <c r="S72" s="149"/>
      <c r="T72" s="880"/>
      <c r="U72" s="881"/>
      <c r="V72" s="881"/>
      <c r="W72" s="881"/>
      <c r="X72" s="881"/>
      <c r="Y72" s="881"/>
      <c r="Z72" s="881"/>
      <c r="AA72" s="881"/>
      <c r="AB72" s="881"/>
      <c r="AC72" s="881"/>
      <c r="AD72" s="881"/>
      <c r="AE72" s="881"/>
      <c r="AF72" s="881"/>
      <c r="AG72" s="881"/>
      <c r="AH72" s="881"/>
      <c r="AI72" s="881"/>
      <c r="AJ72" s="881"/>
      <c r="AK72" s="881"/>
      <c r="AL72" s="881"/>
      <c r="AM72" s="882"/>
      <c r="AN72" s="568"/>
      <c r="AO72" s="569"/>
      <c r="AP72" s="570"/>
      <c r="AQ72" s="149"/>
      <c r="AS72" s="149"/>
      <c r="AT72" s="880"/>
      <c r="AU72" s="881"/>
      <c r="AV72" s="881"/>
      <c r="AW72" s="881"/>
      <c r="AX72" s="881"/>
      <c r="AY72" s="881"/>
      <c r="AZ72" s="881"/>
      <c r="BA72" s="881"/>
      <c r="BB72" s="881"/>
      <c r="BC72" s="881"/>
      <c r="BD72" s="881"/>
      <c r="BE72" s="881"/>
      <c r="BF72" s="881"/>
      <c r="BG72" s="881"/>
      <c r="BH72" s="881"/>
      <c r="BI72" s="881"/>
      <c r="BJ72" s="881"/>
      <c r="BK72" s="881"/>
      <c r="BL72" s="881"/>
      <c r="BM72" s="882"/>
      <c r="BN72" s="568"/>
      <c r="BO72" s="569"/>
      <c r="BP72" s="570"/>
      <c r="BQ72" s="149"/>
    </row>
    <row r="73" spans="1:82" ht="13.5" customHeight="1" x14ac:dyDescent="0.15">
      <c r="B73" s="458" t="s">
        <v>84</v>
      </c>
      <c r="C73" s="459"/>
      <c r="D73" s="460"/>
      <c r="E73" s="524" t="s">
        <v>85</v>
      </c>
      <c r="F73" s="525"/>
      <c r="G73" s="525"/>
      <c r="H73" s="525"/>
      <c r="I73" s="525"/>
      <c r="J73" s="525"/>
      <c r="K73" s="525"/>
      <c r="L73" s="525"/>
      <c r="M73" s="525"/>
      <c r="N73" s="525"/>
      <c r="O73" s="525"/>
      <c r="P73" s="525"/>
      <c r="Q73" s="525"/>
      <c r="S73" s="149"/>
      <c r="T73" s="526" t="str">
        <f>IF(T44="積算",T61+T70,"")</f>
        <v/>
      </c>
      <c r="U73" s="527"/>
      <c r="V73" s="527"/>
      <c r="W73" s="527"/>
      <c r="X73" s="527"/>
      <c r="Y73" s="527"/>
      <c r="Z73" s="527"/>
      <c r="AA73" s="527"/>
      <c r="AB73" s="527"/>
      <c r="AC73" s="527"/>
      <c r="AD73" s="527"/>
      <c r="AE73" s="527"/>
      <c r="AF73" s="527"/>
      <c r="AG73" s="527"/>
      <c r="AH73" s="527"/>
      <c r="AI73" s="527"/>
      <c r="AJ73" s="527"/>
      <c r="AK73" s="527"/>
      <c r="AL73" s="527"/>
      <c r="AM73" s="528"/>
      <c r="AN73" s="713" t="s">
        <v>55</v>
      </c>
      <c r="AO73" s="714"/>
      <c r="AP73" s="715"/>
      <c r="AQ73" s="150"/>
      <c r="AR73" s="92"/>
      <c r="AS73" s="150"/>
      <c r="AT73" s="526" t="str">
        <f>IF(T44="積算",AT61+AT70,"")</f>
        <v/>
      </c>
      <c r="AU73" s="527"/>
      <c r="AV73" s="527"/>
      <c r="AW73" s="527"/>
      <c r="AX73" s="527"/>
      <c r="AY73" s="527"/>
      <c r="AZ73" s="527"/>
      <c r="BA73" s="527"/>
      <c r="BB73" s="527"/>
      <c r="BC73" s="527"/>
      <c r="BD73" s="527"/>
      <c r="BE73" s="527"/>
      <c r="BF73" s="527"/>
      <c r="BG73" s="527"/>
      <c r="BH73" s="527"/>
      <c r="BI73" s="527"/>
      <c r="BJ73" s="527"/>
      <c r="BK73" s="527"/>
      <c r="BL73" s="527"/>
      <c r="BM73" s="528"/>
      <c r="BN73" s="535" t="s">
        <v>55</v>
      </c>
      <c r="BO73" s="536"/>
      <c r="BP73" s="537"/>
      <c r="BQ73" s="149"/>
      <c r="BR73" s="946" t="str">
        <f>IF($T$44="積算",IF($AT$58="","",IF($T$73-$AT$73&gt;$AT$52,"","※2")),"")</f>
        <v/>
      </c>
      <c r="BS73" s="517" t="str">
        <f>IF(BR73="※2","補助金が有る場合の「リース料金支払額総合計」から、補助金相当分の減額がされていることが確認できません。","")</f>
        <v/>
      </c>
      <c r="BT73" s="517"/>
      <c r="BU73" s="517"/>
      <c r="BV73" s="517"/>
      <c r="BW73" s="517"/>
      <c r="BX73" s="517"/>
      <c r="BY73" s="517"/>
      <c r="BZ73" s="517"/>
      <c r="CA73" s="517"/>
      <c r="CB73" s="517"/>
      <c r="CC73" s="517"/>
      <c r="CD73" s="517"/>
    </row>
    <row r="74" spans="1:82" ht="13.5" customHeight="1" x14ac:dyDescent="0.15">
      <c r="B74" s="461"/>
      <c r="C74" s="950"/>
      <c r="D74" s="463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S74" s="149"/>
      <c r="T74" s="529"/>
      <c r="U74" s="951"/>
      <c r="V74" s="951"/>
      <c r="W74" s="951"/>
      <c r="X74" s="951"/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531"/>
      <c r="AN74" s="716"/>
      <c r="AO74" s="961"/>
      <c r="AP74" s="718"/>
      <c r="AQ74" s="150"/>
      <c r="AR74" s="92"/>
      <c r="AS74" s="150"/>
      <c r="AT74" s="529"/>
      <c r="AU74" s="951"/>
      <c r="AV74" s="951"/>
      <c r="AW74" s="951"/>
      <c r="AX74" s="951"/>
      <c r="AY74" s="951"/>
      <c r="AZ74" s="951"/>
      <c r="BA74" s="951"/>
      <c r="BB74" s="951"/>
      <c r="BC74" s="951"/>
      <c r="BD74" s="951"/>
      <c r="BE74" s="951"/>
      <c r="BF74" s="951"/>
      <c r="BG74" s="951"/>
      <c r="BH74" s="951"/>
      <c r="BI74" s="951"/>
      <c r="BJ74" s="951"/>
      <c r="BK74" s="951"/>
      <c r="BL74" s="951"/>
      <c r="BM74" s="531"/>
      <c r="BN74" s="538"/>
      <c r="BO74" s="912"/>
      <c r="BP74" s="540"/>
      <c r="BQ74" s="149"/>
      <c r="BR74" s="946"/>
      <c r="BS74" s="517"/>
      <c r="BT74" s="517"/>
      <c r="BU74" s="517"/>
      <c r="BV74" s="517"/>
      <c r="BW74" s="517"/>
      <c r="BX74" s="517"/>
      <c r="BY74" s="517"/>
      <c r="BZ74" s="517"/>
      <c r="CA74" s="517"/>
      <c r="CB74" s="517"/>
      <c r="CC74" s="517"/>
      <c r="CD74" s="517"/>
    </row>
    <row r="75" spans="1:82" ht="13.5" customHeight="1" x14ac:dyDescent="0.15">
      <c r="B75" s="464"/>
      <c r="C75" s="465"/>
      <c r="D75" s="466"/>
      <c r="E75" s="525"/>
      <c r="F75" s="525"/>
      <c r="G75" s="525"/>
      <c r="H75" s="525"/>
      <c r="I75" s="525"/>
      <c r="J75" s="525"/>
      <c r="K75" s="525"/>
      <c r="L75" s="525"/>
      <c r="M75" s="525"/>
      <c r="N75" s="525"/>
      <c r="O75" s="525"/>
      <c r="P75" s="525"/>
      <c r="Q75" s="525"/>
      <c r="S75" s="149"/>
      <c r="T75" s="532"/>
      <c r="U75" s="533"/>
      <c r="V75" s="533"/>
      <c r="W75" s="533"/>
      <c r="X75" s="533"/>
      <c r="Y75" s="533"/>
      <c r="Z75" s="533"/>
      <c r="AA75" s="533"/>
      <c r="AB75" s="533"/>
      <c r="AC75" s="533"/>
      <c r="AD75" s="533"/>
      <c r="AE75" s="533"/>
      <c r="AF75" s="533"/>
      <c r="AG75" s="533"/>
      <c r="AH75" s="533"/>
      <c r="AI75" s="533"/>
      <c r="AJ75" s="533"/>
      <c r="AK75" s="533"/>
      <c r="AL75" s="533"/>
      <c r="AM75" s="534"/>
      <c r="AN75" s="719"/>
      <c r="AO75" s="720"/>
      <c r="AP75" s="721"/>
      <c r="AQ75" s="150"/>
      <c r="AR75" s="92"/>
      <c r="AS75" s="150"/>
      <c r="AT75" s="532"/>
      <c r="AU75" s="533"/>
      <c r="AV75" s="533"/>
      <c r="AW75" s="533"/>
      <c r="AX75" s="533"/>
      <c r="AY75" s="533"/>
      <c r="AZ75" s="533"/>
      <c r="BA75" s="533"/>
      <c r="BB75" s="533"/>
      <c r="BC75" s="533"/>
      <c r="BD75" s="533"/>
      <c r="BE75" s="533"/>
      <c r="BF75" s="533"/>
      <c r="BG75" s="533"/>
      <c r="BH75" s="533"/>
      <c r="BI75" s="533"/>
      <c r="BJ75" s="533"/>
      <c r="BK75" s="533"/>
      <c r="BL75" s="533"/>
      <c r="BM75" s="534"/>
      <c r="BN75" s="541"/>
      <c r="BO75" s="542"/>
      <c r="BP75" s="543"/>
      <c r="BQ75" s="149"/>
      <c r="BR75" s="946"/>
      <c r="BS75" s="517"/>
      <c r="BT75" s="517"/>
      <c r="BU75" s="517"/>
      <c r="BV75" s="517"/>
      <c r="BW75" s="517"/>
      <c r="BX75" s="517"/>
      <c r="BY75" s="517"/>
      <c r="BZ75" s="517"/>
      <c r="CA75" s="517"/>
      <c r="CB75" s="517"/>
      <c r="CC75" s="517"/>
      <c r="CD75" s="517"/>
    </row>
    <row r="76" spans="1:82" x14ac:dyDescent="0.15"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</row>
    <row r="77" spans="1:82" ht="13.5" customHeight="1" x14ac:dyDescent="0.15"/>
    <row r="78" spans="1:82" ht="13.5" customHeight="1" x14ac:dyDescent="0.15"/>
    <row r="79" spans="1:82" ht="13.5" customHeight="1" x14ac:dyDescent="0.15">
      <c r="B79" s="239" t="s">
        <v>86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40"/>
      <c r="BN79" s="240"/>
      <c r="BO79" s="240"/>
      <c r="BP79" s="240"/>
      <c r="BQ79" s="241"/>
    </row>
    <row r="80" spans="1:82" ht="13.5" customHeight="1" x14ac:dyDescent="0.15">
      <c r="B80" s="242"/>
      <c r="C80" s="957"/>
      <c r="D80" s="957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957"/>
      <c r="P80" s="957"/>
      <c r="Q80" s="957"/>
      <c r="R80" s="957"/>
      <c r="S80" s="957"/>
      <c r="T80" s="957"/>
      <c r="U80" s="957"/>
      <c r="V80" s="957"/>
      <c r="W80" s="957"/>
      <c r="X80" s="957"/>
      <c r="Y80" s="957"/>
      <c r="Z80" s="957"/>
      <c r="AA80" s="957"/>
      <c r="AB80" s="957"/>
      <c r="AC80" s="957"/>
      <c r="AD80" s="957"/>
      <c r="AE80" s="957"/>
      <c r="AF80" s="957"/>
      <c r="AG80" s="957"/>
      <c r="AH80" s="957"/>
      <c r="AI80" s="957"/>
      <c r="AJ80" s="957"/>
      <c r="AK80" s="957"/>
      <c r="AL80" s="957"/>
      <c r="AM80" s="957"/>
      <c r="AN80" s="957"/>
      <c r="AO80" s="957"/>
      <c r="AP80" s="957"/>
      <c r="AQ80" s="957"/>
      <c r="AR80" s="957"/>
      <c r="AS80" s="957"/>
      <c r="AT80" s="957"/>
      <c r="AU80" s="957"/>
      <c r="AV80" s="957"/>
      <c r="AW80" s="957"/>
      <c r="AX80" s="957"/>
      <c r="AY80" s="957"/>
      <c r="AZ80" s="957"/>
      <c r="BA80" s="957"/>
      <c r="BB80" s="957"/>
      <c r="BC80" s="957"/>
      <c r="BD80" s="957"/>
      <c r="BE80" s="957"/>
      <c r="BF80" s="957"/>
      <c r="BG80" s="957"/>
      <c r="BH80" s="957"/>
      <c r="BI80" s="957"/>
      <c r="BJ80" s="957"/>
      <c r="BK80" s="957"/>
      <c r="BL80" s="957"/>
      <c r="BM80" s="957"/>
      <c r="BN80" s="957"/>
      <c r="BO80" s="957"/>
      <c r="BP80" s="957"/>
      <c r="BQ80" s="244"/>
    </row>
    <row r="81" spans="2:69" ht="13.5" customHeight="1" x14ac:dyDescent="0.15">
      <c r="B81" s="245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  <c r="AA81" s="246"/>
      <c r="AB81" s="246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7"/>
    </row>
    <row r="82" spans="2:69" ht="13.5" customHeight="1" x14ac:dyDescent="0.15"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69" x14ac:dyDescent="0.15"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S83" s="957" t="s">
        <v>72</v>
      </c>
      <c r="T83" s="957"/>
      <c r="U83" s="957"/>
      <c r="V83" s="957"/>
      <c r="W83" s="957"/>
      <c r="X83" s="957"/>
      <c r="Y83" s="957"/>
      <c r="Z83" s="957"/>
      <c r="AA83" s="957"/>
      <c r="AB83" s="957"/>
      <c r="AC83" s="957"/>
      <c r="AD83" s="957"/>
      <c r="AE83" s="957"/>
      <c r="AF83" s="957"/>
      <c r="AG83" s="957"/>
      <c r="AH83" s="957"/>
      <c r="AI83" s="957"/>
      <c r="AJ83" s="957"/>
      <c r="AK83" s="957"/>
      <c r="AL83" s="957"/>
      <c r="AM83" s="957"/>
      <c r="AN83" s="957"/>
      <c r="AO83" s="957"/>
      <c r="AP83" s="957"/>
      <c r="AQ83" s="957"/>
      <c r="AS83" s="957" t="s">
        <v>73</v>
      </c>
      <c r="AT83" s="957"/>
      <c r="AU83" s="957"/>
      <c r="AV83" s="957"/>
      <c r="AW83" s="957"/>
      <c r="AX83" s="957"/>
      <c r="AY83" s="957"/>
      <c r="AZ83" s="957"/>
      <c r="BA83" s="957"/>
      <c r="BB83" s="957"/>
      <c r="BC83" s="957"/>
      <c r="BD83" s="957"/>
      <c r="BE83" s="957"/>
      <c r="BF83" s="957"/>
      <c r="BG83" s="957"/>
      <c r="BH83" s="957"/>
      <c r="BI83" s="957"/>
      <c r="BJ83" s="957"/>
      <c r="BK83" s="957"/>
      <c r="BL83" s="957"/>
      <c r="BM83" s="957"/>
      <c r="BN83" s="957"/>
      <c r="BO83" s="957"/>
      <c r="BP83" s="957"/>
      <c r="BQ83" s="957"/>
    </row>
    <row r="84" spans="2:69" x14ac:dyDescent="0.15"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S84" s="957"/>
      <c r="T84" s="957"/>
      <c r="U84" s="957"/>
      <c r="V84" s="957"/>
      <c r="W84" s="957"/>
      <c r="X84" s="957"/>
      <c r="Y84" s="957"/>
      <c r="Z84" s="957"/>
      <c r="AA84" s="957"/>
      <c r="AB84" s="957"/>
      <c r="AC84" s="957"/>
      <c r="AD84" s="957"/>
      <c r="AE84" s="957"/>
      <c r="AF84" s="957"/>
      <c r="AG84" s="957"/>
      <c r="AH84" s="957"/>
      <c r="AI84" s="957"/>
      <c r="AJ84" s="957"/>
      <c r="AK84" s="957"/>
      <c r="AL84" s="957"/>
      <c r="AM84" s="957"/>
      <c r="AN84" s="957"/>
      <c r="AO84" s="957"/>
      <c r="AP84" s="957"/>
      <c r="AQ84" s="957"/>
      <c r="AS84" s="957"/>
      <c r="AT84" s="957"/>
      <c r="AU84" s="957"/>
      <c r="AV84" s="957"/>
      <c r="AW84" s="957"/>
      <c r="AX84" s="957"/>
      <c r="AY84" s="957"/>
      <c r="AZ84" s="957"/>
      <c r="BA84" s="957"/>
      <c r="BB84" s="957"/>
      <c r="BC84" s="957"/>
      <c r="BD84" s="957"/>
      <c r="BE84" s="957"/>
      <c r="BF84" s="957"/>
      <c r="BG84" s="957"/>
      <c r="BH84" s="957"/>
      <c r="BI84" s="957"/>
      <c r="BJ84" s="957"/>
      <c r="BK84" s="957"/>
      <c r="BL84" s="957"/>
      <c r="BM84" s="957"/>
      <c r="BN84" s="957"/>
      <c r="BO84" s="957"/>
      <c r="BP84" s="957"/>
      <c r="BQ84" s="957"/>
    </row>
    <row r="85" spans="2:69" ht="11.25" customHeight="1" x14ac:dyDescent="0.15"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  <c r="BI85" s="149"/>
      <c r="BJ85" s="149"/>
      <c r="BK85" s="149"/>
      <c r="BL85" s="149"/>
      <c r="BM85" s="149"/>
      <c r="BN85" s="149"/>
      <c r="BO85" s="149"/>
      <c r="BP85" s="149"/>
      <c r="BQ85" s="149"/>
    </row>
    <row r="86" spans="2:69" ht="13.5" customHeight="1" x14ac:dyDescent="0.15">
      <c r="B86" s="458" t="s">
        <v>74</v>
      </c>
      <c r="C86" s="459"/>
      <c r="D86" s="460"/>
      <c r="E86" s="525" t="s">
        <v>75</v>
      </c>
      <c r="F86" s="525"/>
      <c r="G86" s="525"/>
      <c r="H86" s="525"/>
      <c r="I86" s="525"/>
      <c r="J86" s="525"/>
      <c r="K86" s="525"/>
      <c r="L86" s="525"/>
      <c r="M86" s="525"/>
      <c r="N86" s="525"/>
      <c r="O86" s="525"/>
      <c r="P86" s="525"/>
      <c r="Q86" s="525"/>
      <c r="S86" s="149"/>
      <c r="T86" s="599">
        <v>0</v>
      </c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1"/>
      <c r="AN86" s="608" t="s">
        <v>55</v>
      </c>
      <c r="AO86" s="609"/>
      <c r="AP86" s="610"/>
      <c r="AQ86" s="149"/>
      <c r="AS86" s="149"/>
      <c r="AT86" s="849"/>
      <c r="AU86" s="850"/>
      <c r="AV86" s="850"/>
      <c r="AW86" s="850"/>
      <c r="AX86" s="850"/>
      <c r="AY86" s="850"/>
      <c r="AZ86" s="850"/>
      <c r="BA86" s="850"/>
      <c r="BB86" s="850"/>
      <c r="BC86" s="850"/>
      <c r="BD86" s="850"/>
      <c r="BE86" s="850"/>
      <c r="BF86" s="850"/>
      <c r="BG86" s="850"/>
      <c r="BH86" s="850"/>
      <c r="BI86" s="850"/>
      <c r="BJ86" s="850"/>
      <c r="BK86" s="850"/>
      <c r="BL86" s="850"/>
      <c r="BM86" s="851"/>
      <c r="BN86" s="535" t="s">
        <v>55</v>
      </c>
      <c r="BO86" s="536"/>
      <c r="BP86" s="537"/>
      <c r="BQ86" s="149"/>
    </row>
    <row r="87" spans="2:69" ht="13.5" customHeight="1" x14ac:dyDescent="0.15">
      <c r="B87" s="461"/>
      <c r="C87" s="950"/>
      <c r="D87" s="463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S87" s="149"/>
      <c r="T87" s="602"/>
      <c r="U87" s="958"/>
      <c r="V87" s="958"/>
      <c r="W87" s="958"/>
      <c r="X87" s="958"/>
      <c r="Y87" s="958"/>
      <c r="Z87" s="958"/>
      <c r="AA87" s="958"/>
      <c r="AB87" s="958"/>
      <c r="AC87" s="958"/>
      <c r="AD87" s="958"/>
      <c r="AE87" s="958"/>
      <c r="AF87" s="958"/>
      <c r="AG87" s="958"/>
      <c r="AH87" s="958"/>
      <c r="AI87" s="958"/>
      <c r="AJ87" s="958"/>
      <c r="AK87" s="958"/>
      <c r="AL87" s="958"/>
      <c r="AM87" s="604"/>
      <c r="AN87" s="611"/>
      <c r="AO87" s="959"/>
      <c r="AP87" s="613"/>
      <c r="AQ87" s="149"/>
      <c r="AS87" s="149"/>
      <c r="AT87" s="852"/>
      <c r="AU87" s="960"/>
      <c r="AV87" s="960"/>
      <c r="AW87" s="960"/>
      <c r="AX87" s="960"/>
      <c r="AY87" s="960"/>
      <c r="AZ87" s="960"/>
      <c r="BA87" s="960"/>
      <c r="BB87" s="960"/>
      <c r="BC87" s="960"/>
      <c r="BD87" s="960"/>
      <c r="BE87" s="960"/>
      <c r="BF87" s="960"/>
      <c r="BG87" s="960"/>
      <c r="BH87" s="960"/>
      <c r="BI87" s="960"/>
      <c r="BJ87" s="960"/>
      <c r="BK87" s="960"/>
      <c r="BL87" s="960"/>
      <c r="BM87" s="854"/>
      <c r="BN87" s="538"/>
      <c r="BO87" s="912"/>
      <c r="BP87" s="540"/>
      <c r="BQ87" s="149"/>
    </row>
    <row r="88" spans="2:69" ht="13.5" customHeight="1" x14ac:dyDescent="0.15">
      <c r="B88" s="464"/>
      <c r="C88" s="465"/>
      <c r="D88" s="466"/>
      <c r="E88" s="525"/>
      <c r="F88" s="525"/>
      <c r="G88" s="525"/>
      <c r="H88" s="525"/>
      <c r="I88" s="525"/>
      <c r="J88" s="525"/>
      <c r="K88" s="525"/>
      <c r="L88" s="525"/>
      <c r="M88" s="525"/>
      <c r="N88" s="525"/>
      <c r="O88" s="525"/>
      <c r="P88" s="525"/>
      <c r="Q88" s="525"/>
      <c r="S88" s="149"/>
      <c r="T88" s="605"/>
      <c r="U88" s="606"/>
      <c r="V88" s="606"/>
      <c r="W88" s="606"/>
      <c r="X88" s="606"/>
      <c r="Y88" s="606"/>
      <c r="Z88" s="606"/>
      <c r="AA88" s="606"/>
      <c r="AB88" s="606"/>
      <c r="AC88" s="606"/>
      <c r="AD88" s="606"/>
      <c r="AE88" s="606"/>
      <c r="AF88" s="606"/>
      <c r="AG88" s="606"/>
      <c r="AH88" s="606"/>
      <c r="AI88" s="606"/>
      <c r="AJ88" s="606"/>
      <c r="AK88" s="606"/>
      <c r="AL88" s="606"/>
      <c r="AM88" s="607"/>
      <c r="AN88" s="614"/>
      <c r="AO88" s="615"/>
      <c r="AP88" s="616"/>
      <c r="AQ88" s="149"/>
      <c r="AS88" s="149"/>
      <c r="AT88" s="855"/>
      <c r="AU88" s="856"/>
      <c r="AV88" s="856"/>
      <c r="AW88" s="856"/>
      <c r="AX88" s="856"/>
      <c r="AY88" s="856"/>
      <c r="AZ88" s="856"/>
      <c r="BA88" s="856"/>
      <c r="BB88" s="856"/>
      <c r="BC88" s="856"/>
      <c r="BD88" s="856"/>
      <c r="BE88" s="856"/>
      <c r="BF88" s="856"/>
      <c r="BG88" s="856"/>
      <c r="BH88" s="856"/>
      <c r="BI88" s="856"/>
      <c r="BJ88" s="856"/>
      <c r="BK88" s="856"/>
      <c r="BL88" s="856"/>
      <c r="BM88" s="857"/>
      <c r="BN88" s="541"/>
      <c r="BO88" s="542"/>
      <c r="BP88" s="543"/>
      <c r="BQ88" s="149"/>
    </row>
    <row r="89" spans="2:69" ht="13.5" customHeight="1" x14ac:dyDescent="0.15">
      <c r="B89" s="458" t="s">
        <v>76</v>
      </c>
      <c r="C89" s="459"/>
      <c r="D89" s="460"/>
      <c r="E89" s="524" t="s">
        <v>77</v>
      </c>
      <c r="F89" s="525"/>
      <c r="G89" s="525"/>
      <c r="H89" s="525"/>
      <c r="I89" s="525"/>
      <c r="J89" s="525"/>
      <c r="K89" s="525"/>
      <c r="L89" s="525"/>
      <c r="M89" s="525"/>
      <c r="N89" s="525"/>
      <c r="O89" s="525"/>
      <c r="P89" s="525"/>
      <c r="Q89" s="525"/>
      <c r="S89" s="149"/>
      <c r="T89" s="526" t="str">
        <f>IF($T$44="料率",T34-T52,"")</f>
        <v/>
      </c>
      <c r="U89" s="527"/>
      <c r="V89" s="527"/>
      <c r="W89" s="527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8"/>
      <c r="AN89" s="535" t="s">
        <v>55</v>
      </c>
      <c r="AO89" s="536"/>
      <c r="AP89" s="537"/>
      <c r="AQ89" s="149"/>
      <c r="AS89" s="149"/>
      <c r="AT89" s="526" t="str">
        <f>IF($T$44="料率",T34-AT86,"")</f>
        <v/>
      </c>
      <c r="AU89" s="527"/>
      <c r="AV89" s="527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7"/>
      <c r="BK89" s="527"/>
      <c r="BL89" s="527"/>
      <c r="BM89" s="528"/>
      <c r="BN89" s="535" t="s">
        <v>55</v>
      </c>
      <c r="BO89" s="536"/>
      <c r="BP89" s="537"/>
      <c r="BQ89" s="149"/>
    </row>
    <row r="90" spans="2:69" ht="13.5" customHeight="1" x14ac:dyDescent="0.15">
      <c r="B90" s="461"/>
      <c r="C90" s="950"/>
      <c r="D90" s="463"/>
      <c r="E90" s="525"/>
      <c r="F90" s="525"/>
      <c r="G90" s="525"/>
      <c r="H90" s="525"/>
      <c r="I90" s="525"/>
      <c r="J90" s="525"/>
      <c r="K90" s="525"/>
      <c r="L90" s="525"/>
      <c r="M90" s="525"/>
      <c r="N90" s="525"/>
      <c r="O90" s="525"/>
      <c r="P90" s="525"/>
      <c r="Q90" s="525"/>
      <c r="S90" s="149"/>
      <c r="T90" s="529"/>
      <c r="U90" s="951"/>
      <c r="V90" s="951"/>
      <c r="W90" s="951"/>
      <c r="X90" s="951"/>
      <c r="Y90" s="951"/>
      <c r="Z90" s="951"/>
      <c r="AA90" s="951"/>
      <c r="AB90" s="951"/>
      <c r="AC90" s="951"/>
      <c r="AD90" s="951"/>
      <c r="AE90" s="951"/>
      <c r="AF90" s="951"/>
      <c r="AG90" s="951"/>
      <c r="AH90" s="951"/>
      <c r="AI90" s="951"/>
      <c r="AJ90" s="951"/>
      <c r="AK90" s="951"/>
      <c r="AL90" s="951"/>
      <c r="AM90" s="531"/>
      <c r="AN90" s="538"/>
      <c r="AO90" s="912"/>
      <c r="AP90" s="540"/>
      <c r="AQ90" s="149"/>
      <c r="AS90" s="149"/>
      <c r="AT90" s="529"/>
      <c r="AU90" s="951"/>
      <c r="AV90" s="951"/>
      <c r="AW90" s="951"/>
      <c r="AX90" s="951"/>
      <c r="AY90" s="951"/>
      <c r="AZ90" s="951"/>
      <c r="BA90" s="951"/>
      <c r="BB90" s="951"/>
      <c r="BC90" s="951"/>
      <c r="BD90" s="951"/>
      <c r="BE90" s="951"/>
      <c r="BF90" s="951"/>
      <c r="BG90" s="951"/>
      <c r="BH90" s="951"/>
      <c r="BI90" s="951"/>
      <c r="BJ90" s="951"/>
      <c r="BK90" s="951"/>
      <c r="BL90" s="951"/>
      <c r="BM90" s="531"/>
      <c r="BN90" s="538"/>
      <c r="BO90" s="912"/>
      <c r="BP90" s="540"/>
      <c r="BQ90" s="149"/>
    </row>
    <row r="91" spans="2:69" ht="13.5" customHeight="1" x14ac:dyDescent="0.15">
      <c r="B91" s="464"/>
      <c r="C91" s="465"/>
      <c r="D91" s="466"/>
      <c r="E91" s="525"/>
      <c r="F91" s="525"/>
      <c r="G91" s="525"/>
      <c r="H91" s="525"/>
      <c r="I91" s="525"/>
      <c r="J91" s="525"/>
      <c r="K91" s="525"/>
      <c r="L91" s="525"/>
      <c r="M91" s="525"/>
      <c r="N91" s="525"/>
      <c r="O91" s="525"/>
      <c r="P91" s="525"/>
      <c r="Q91" s="525"/>
      <c r="S91" s="149"/>
      <c r="T91" s="532"/>
      <c r="U91" s="533"/>
      <c r="V91" s="533"/>
      <c r="W91" s="533"/>
      <c r="X91" s="533"/>
      <c r="Y91" s="533"/>
      <c r="Z91" s="533"/>
      <c r="AA91" s="533"/>
      <c r="AB91" s="533"/>
      <c r="AC91" s="533"/>
      <c r="AD91" s="533"/>
      <c r="AE91" s="533"/>
      <c r="AF91" s="533"/>
      <c r="AG91" s="533"/>
      <c r="AH91" s="533"/>
      <c r="AI91" s="533"/>
      <c r="AJ91" s="533"/>
      <c r="AK91" s="533"/>
      <c r="AL91" s="533"/>
      <c r="AM91" s="534"/>
      <c r="AN91" s="541"/>
      <c r="AO91" s="542"/>
      <c r="AP91" s="543"/>
      <c r="AQ91" s="149"/>
      <c r="AS91" s="149"/>
      <c r="AT91" s="532"/>
      <c r="AU91" s="533"/>
      <c r="AV91" s="533"/>
      <c r="AW91" s="533"/>
      <c r="AX91" s="533"/>
      <c r="AY91" s="533"/>
      <c r="AZ91" s="533"/>
      <c r="BA91" s="533"/>
      <c r="BB91" s="533"/>
      <c r="BC91" s="533"/>
      <c r="BD91" s="533"/>
      <c r="BE91" s="533"/>
      <c r="BF91" s="533"/>
      <c r="BG91" s="533"/>
      <c r="BH91" s="533"/>
      <c r="BI91" s="533"/>
      <c r="BJ91" s="533"/>
      <c r="BK91" s="533"/>
      <c r="BL91" s="533"/>
      <c r="BM91" s="534"/>
      <c r="BN91" s="541"/>
      <c r="BO91" s="542"/>
      <c r="BP91" s="543"/>
      <c r="BQ91" s="149"/>
    </row>
    <row r="92" spans="2:69" x14ac:dyDescent="0.15"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S92" s="149"/>
      <c r="T92" s="591" t="s">
        <v>88</v>
      </c>
      <c r="U92" s="591"/>
      <c r="V92" s="591"/>
      <c r="W92" s="591"/>
      <c r="X92" s="591"/>
      <c r="Y92" s="591"/>
      <c r="Z92" s="591"/>
      <c r="AA92" s="591"/>
      <c r="AB92" s="591"/>
      <c r="AC92" s="591"/>
      <c r="AD92" s="591"/>
      <c r="AE92" s="591"/>
      <c r="AF92" s="591"/>
      <c r="AG92" s="591"/>
      <c r="AH92" s="591"/>
      <c r="AI92" s="591"/>
      <c r="AJ92" s="591"/>
      <c r="AK92" s="591"/>
      <c r="AL92" s="591"/>
      <c r="AM92" s="591"/>
      <c r="AN92" s="82"/>
      <c r="AO92" s="82"/>
      <c r="AP92" s="82"/>
      <c r="AQ92" s="149"/>
      <c r="AS92" s="149"/>
      <c r="AT92" s="592" t="s">
        <v>88</v>
      </c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92"/>
      <c r="BF92" s="592"/>
      <c r="BG92" s="592"/>
      <c r="BH92" s="592"/>
      <c r="BI92" s="592"/>
      <c r="BJ92" s="592"/>
      <c r="BK92" s="592"/>
      <c r="BL92" s="592"/>
      <c r="BM92" s="592"/>
      <c r="BN92" s="82"/>
      <c r="BO92" s="82"/>
      <c r="BP92" s="82"/>
      <c r="BQ92" s="149"/>
    </row>
    <row r="93" spans="2:69" ht="13.5" customHeight="1" x14ac:dyDescent="0.15">
      <c r="B93" s="544" t="s">
        <v>89</v>
      </c>
      <c r="C93" s="545"/>
      <c r="D93" s="546"/>
      <c r="E93" s="505" t="s">
        <v>90</v>
      </c>
      <c r="F93" s="506"/>
      <c r="G93" s="506"/>
      <c r="H93" s="506"/>
      <c r="I93" s="506"/>
      <c r="J93" s="506"/>
      <c r="K93" s="506"/>
      <c r="L93" s="506"/>
      <c r="M93" s="506"/>
      <c r="N93" s="506"/>
      <c r="O93" s="506"/>
      <c r="P93" s="506"/>
      <c r="Q93" s="506"/>
      <c r="S93" s="149"/>
      <c r="T93" s="892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93"/>
      <c r="AF93" s="893"/>
      <c r="AG93" s="893"/>
      <c r="AH93" s="893"/>
      <c r="AI93" s="893"/>
      <c r="AJ93" s="893"/>
      <c r="AK93" s="893"/>
      <c r="AL93" s="893"/>
      <c r="AM93" s="894"/>
      <c r="AN93" s="584" t="s">
        <v>91</v>
      </c>
      <c r="AO93" s="585"/>
      <c r="AP93" s="586"/>
      <c r="AQ93" s="149"/>
      <c r="AS93" s="149"/>
      <c r="AT93" s="892"/>
      <c r="AU93" s="893"/>
      <c r="AV93" s="893"/>
      <c r="AW93" s="893"/>
      <c r="AX93" s="893"/>
      <c r="AY93" s="893"/>
      <c r="AZ93" s="893"/>
      <c r="BA93" s="893"/>
      <c r="BB93" s="893"/>
      <c r="BC93" s="893"/>
      <c r="BD93" s="893"/>
      <c r="BE93" s="893"/>
      <c r="BF93" s="893"/>
      <c r="BG93" s="893"/>
      <c r="BH93" s="893"/>
      <c r="BI93" s="893"/>
      <c r="BJ93" s="893"/>
      <c r="BK93" s="893"/>
      <c r="BL93" s="893"/>
      <c r="BM93" s="894"/>
      <c r="BN93" s="584" t="s">
        <v>91</v>
      </c>
      <c r="BO93" s="585"/>
      <c r="BP93" s="586"/>
      <c r="BQ93" s="149"/>
    </row>
    <row r="94" spans="2:69" ht="13.5" customHeight="1" x14ac:dyDescent="0.15">
      <c r="B94" s="547"/>
      <c r="C94" s="548"/>
      <c r="D94" s="549"/>
      <c r="E94" s="507"/>
      <c r="F94" s="507"/>
      <c r="G94" s="507"/>
      <c r="H94" s="507"/>
      <c r="I94" s="507"/>
      <c r="J94" s="507"/>
      <c r="K94" s="507"/>
      <c r="L94" s="507"/>
      <c r="M94" s="507"/>
      <c r="N94" s="507"/>
      <c r="O94" s="507"/>
      <c r="P94" s="507"/>
      <c r="Q94" s="507"/>
      <c r="S94" s="149"/>
      <c r="T94" s="895"/>
      <c r="U94" s="896"/>
      <c r="V94" s="896"/>
      <c r="W94" s="896"/>
      <c r="X94" s="896"/>
      <c r="Y94" s="896"/>
      <c r="Z94" s="896"/>
      <c r="AA94" s="896"/>
      <c r="AB94" s="896"/>
      <c r="AC94" s="896"/>
      <c r="AD94" s="896"/>
      <c r="AE94" s="896"/>
      <c r="AF94" s="896"/>
      <c r="AG94" s="896"/>
      <c r="AH94" s="896"/>
      <c r="AI94" s="896"/>
      <c r="AJ94" s="896"/>
      <c r="AK94" s="896"/>
      <c r="AL94" s="896"/>
      <c r="AM94" s="897"/>
      <c r="AN94" s="565"/>
      <c r="AO94" s="566"/>
      <c r="AP94" s="567"/>
      <c r="AQ94" s="149"/>
      <c r="AS94" s="149"/>
      <c r="AT94" s="895"/>
      <c r="AU94" s="896"/>
      <c r="AV94" s="896"/>
      <c r="AW94" s="896"/>
      <c r="AX94" s="896"/>
      <c r="AY94" s="896"/>
      <c r="AZ94" s="896"/>
      <c r="BA94" s="896"/>
      <c r="BB94" s="896"/>
      <c r="BC94" s="896"/>
      <c r="BD94" s="896"/>
      <c r="BE94" s="896"/>
      <c r="BF94" s="896"/>
      <c r="BG94" s="896"/>
      <c r="BH94" s="896"/>
      <c r="BI94" s="896"/>
      <c r="BJ94" s="896"/>
      <c r="BK94" s="896"/>
      <c r="BL94" s="896"/>
      <c r="BM94" s="897"/>
      <c r="BN94" s="565"/>
      <c r="BO94" s="566"/>
      <c r="BP94" s="567"/>
      <c r="BQ94" s="149"/>
    </row>
    <row r="95" spans="2:69" ht="13.5" customHeight="1" x14ac:dyDescent="0.15">
      <c r="B95" s="547"/>
      <c r="C95" s="548"/>
      <c r="D95" s="549"/>
      <c r="E95" s="507"/>
      <c r="F95" s="507"/>
      <c r="G95" s="507"/>
      <c r="H95" s="507"/>
      <c r="I95" s="507"/>
      <c r="J95" s="507"/>
      <c r="K95" s="507"/>
      <c r="L95" s="507"/>
      <c r="M95" s="507"/>
      <c r="N95" s="507"/>
      <c r="O95" s="507"/>
      <c r="P95" s="507"/>
      <c r="Q95" s="507"/>
      <c r="S95" s="149"/>
      <c r="T95" s="895"/>
      <c r="U95" s="896"/>
      <c r="V95" s="896"/>
      <c r="W95" s="896"/>
      <c r="X95" s="896"/>
      <c r="Y95" s="896"/>
      <c r="Z95" s="896"/>
      <c r="AA95" s="896"/>
      <c r="AB95" s="896"/>
      <c r="AC95" s="896"/>
      <c r="AD95" s="896"/>
      <c r="AE95" s="896"/>
      <c r="AF95" s="896"/>
      <c r="AG95" s="896"/>
      <c r="AH95" s="896"/>
      <c r="AI95" s="896"/>
      <c r="AJ95" s="896"/>
      <c r="AK95" s="896"/>
      <c r="AL95" s="896"/>
      <c r="AM95" s="897"/>
      <c r="AN95" s="565"/>
      <c r="AO95" s="566"/>
      <c r="AP95" s="567"/>
      <c r="AQ95" s="149"/>
      <c r="AS95" s="149"/>
      <c r="AT95" s="895"/>
      <c r="AU95" s="896"/>
      <c r="AV95" s="896"/>
      <c r="AW95" s="896"/>
      <c r="AX95" s="896"/>
      <c r="AY95" s="896"/>
      <c r="AZ95" s="896"/>
      <c r="BA95" s="896"/>
      <c r="BB95" s="896"/>
      <c r="BC95" s="896"/>
      <c r="BD95" s="896"/>
      <c r="BE95" s="896"/>
      <c r="BF95" s="896"/>
      <c r="BG95" s="896"/>
      <c r="BH95" s="896"/>
      <c r="BI95" s="896"/>
      <c r="BJ95" s="896"/>
      <c r="BK95" s="896"/>
      <c r="BL95" s="896"/>
      <c r="BM95" s="897"/>
      <c r="BN95" s="565"/>
      <c r="BO95" s="566"/>
      <c r="BP95" s="567"/>
      <c r="BQ95" s="149"/>
    </row>
    <row r="96" spans="2:69" ht="20.25" customHeight="1" x14ac:dyDescent="0.15">
      <c r="B96" s="547" t="s">
        <v>92</v>
      </c>
      <c r="C96" s="548"/>
      <c r="D96" s="549"/>
      <c r="E96" s="587" t="s">
        <v>93</v>
      </c>
      <c r="F96" s="507"/>
      <c r="G96" s="507"/>
      <c r="H96" s="507"/>
      <c r="I96" s="507"/>
      <c r="J96" s="507"/>
      <c r="K96" s="507"/>
      <c r="L96" s="507"/>
      <c r="M96" s="507"/>
      <c r="N96" s="507"/>
      <c r="O96" s="507"/>
      <c r="P96" s="507"/>
      <c r="Q96" s="507"/>
      <c r="S96" s="149"/>
      <c r="T96" s="954"/>
      <c r="U96" s="955"/>
      <c r="V96" s="955"/>
      <c r="W96" s="955"/>
      <c r="X96" s="955"/>
      <c r="Y96" s="955"/>
      <c r="Z96" s="955"/>
      <c r="AA96" s="955"/>
      <c r="AB96" s="955"/>
      <c r="AC96" s="955"/>
      <c r="AD96" s="955"/>
      <c r="AE96" s="955"/>
      <c r="AF96" s="955"/>
      <c r="AG96" s="955"/>
      <c r="AH96" s="955"/>
      <c r="AI96" s="955"/>
      <c r="AJ96" s="955"/>
      <c r="AK96" s="955"/>
      <c r="AL96" s="955"/>
      <c r="AM96" s="956"/>
      <c r="AN96" s="565" t="s">
        <v>55</v>
      </c>
      <c r="AO96" s="566"/>
      <c r="AP96" s="567"/>
      <c r="AQ96" s="149"/>
      <c r="AS96" s="149"/>
      <c r="AT96" s="954"/>
      <c r="AU96" s="955"/>
      <c r="AV96" s="955"/>
      <c r="AW96" s="955"/>
      <c r="AX96" s="955"/>
      <c r="AY96" s="955"/>
      <c r="AZ96" s="955"/>
      <c r="BA96" s="955"/>
      <c r="BB96" s="955"/>
      <c r="BC96" s="955"/>
      <c r="BD96" s="955"/>
      <c r="BE96" s="955"/>
      <c r="BF96" s="955"/>
      <c r="BG96" s="955"/>
      <c r="BH96" s="955"/>
      <c r="BI96" s="955"/>
      <c r="BJ96" s="955"/>
      <c r="BK96" s="955"/>
      <c r="BL96" s="955"/>
      <c r="BM96" s="956"/>
      <c r="BN96" s="565" t="s">
        <v>55</v>
      </c>
      <c r="BO96" s="566"/>
      <c r="BP96" s="567"/>
      <c r="BQ96" s="149"/>
    </row>
    <row r="97" spans="2:82" ht="13.5" customHeight="1" x14ac:dyDescent="0.15">
      <c r="B97" s="547"/>
      <c r="C97" s="548"/>
      <c r="D97" s="549"/>
      <c r="E97" s="507"/>
      <c r="F97" s="507"/>
      <c r="G97" s="507"/>
      <c r="H97" s="507"/>
      <c r="I97" s="507"/>
      <c r="J97" s="507"/>
      <c r="K97" s="507"/>
      <c r="L97" s="507"/>
      <c r="M97" s="507"/>
      <c r="N97" s="507"/>
      <c r="O97" s="507"/>
      <c r="P97" s="507"/>
      <c r="Q97" s="507"/>
      <c r="S97" s="149"/>
      <c r="T97" s="954"/>
      <c r="U97" s="955"/>
      <c r="V97" s="955"/>
      <c r="W97" s="955"/>
      <c r="X97" s="955"/>
      <c r="Y97" s="955"/>
      <c r="Z97" s="955"/>
      <c r="AA97" s="955"/>
      <c r="AB97" s="955"/>
      <c r="AC97" s="955"/>
      <c r="AD97" s="955"/>
      <c r="AE97" s="955"/>
      <c r="AF97" s="955"/>
      <c r="AG97" s="955"/>
      <c r="AH97" s="955"/>
      <c r="AI97" s="955"/>
      <c r="AJ97" s="955"/>
      <c r="AK97" s="955"/>
      <c r="AL97" s="955"/>
      <c r="AM97" s="956"/>
      <c r="AN97" s="565"/>
      <c r="AO97" s="566"/>
      <c r="AP97" s="567"/>
      <c r="AQ97" s="149"/>
      <c r="AS97" s="149"/>
      <c r="AT97" s="954"/>
      <c r="AU97" s="955"/>
      <c r="AV97" s="955"/>
      <c r="AW97" s="955"/>
      <c r="AX97" s="955"/>
      <c r="AY97" s="955"/>
      <c r="AZ97" s="955"/>
      <c r="BA97" s="955"/>
      <c r="BB97" s="955"/>
      <c r="BC97" s="955"/>
      <c r="BD97" s="955"/>
      <c r="BE97" s="955"/>
      <c r="BF97" s="955"/>
      <c r="BG97" s="955"/>
      <c r="BH97" s="955"/>
      <c r="BI97" s="955"/>
      <c r="BJ97" s="955"/>
      <c r="BK97" s="955"/>
      <c r="BL97" s="955"/>
      <c r="BM97" s="956"/>
      <c r="BN97" s="565"/>
      <c r="BO97" s="566"/>
      <c r="BP97" s="567"/>
      <c r="BQ97" s="149"/>
    </row>
    <row r="98" spans="2:82" ht="13.5" customHeight="1" x14ac:dyDescent="0.15">
      <c r="B98" s="550"/>
      <c r="C98" s="551"/>
      <c r="D98" s="552"/>
      <c r="E98" s="508"/>
      <c r="F98" s="508"/>
      <c r="G98" s="508"/>
      <c r="H98" s="508"/>
      <c r="I98" s="508"/>
      <c r="J98" s="508"/>
      <c r="K98" s="508"/>
      <c r="L98" s="508"/>
      <c r="M98" s="508"/>
      <c r="N98" s="508"/>
      <c r="O98" s="508"/>
      <c r="P98" s="508"/>
      <c r="Q98" s="508"/>
      <c r="S98" s="149"/>
      <c r="T98" s="954"/>
      <c r="U98" s="955"/>
      <c r="V98" s="955"/>
      <c r="W98" s="955"/>
      <c r="X98" s="955"/>
      <c r="Y98" s="955"/>
      <c r="Z98" s="955"/>
      <c r="AA98" s="955"/>
      <c r="AB98" s="955"/>
      <c r="AC98" s="955"/>
      <c r="AD98" s="955"/>
      <c r="AE98" s="955"/>
      <c r="AF98" s="955"/>
      <c r="AG98" s="955"/>
      <c r="AH98" s="955"/>
      <c r="AI98" s="955"/>
      <c r="AJ98" s="955"/>
      <c r="AK98" s="955"/>
      <c r="AL98" s="955"/>
      <c r="AM98" s="956"/>
      <c r="AN98" s="565"/>
      <c r="AO98" s="566"/>
      <c r="AP98" s="567"/>
      <c r="AQ98" s="149"/>
      <c r="AS98" s="149"/>
      <c r="AT98" s="954"/>
      <c r="AU98" s="955"/>
      <c r="AV98" s="955"/>
      <c r="AW98" s="955"/>
      <c r="AX98" s="955"/>
      <c r="AY98" s="955"/>
      <c r="AZ98" s="955"/>
      <c r="BA98" s="955"/>
      <c r="BB98" s="955"/>
      <c r="BC98" s="955"/>
      <c r="BD98" s="955"/>
      <c r="BE98" s="955"/>
      <c r="BF98" s="955"/>
      <c r="BG98" s="955"/>
      <c r="BH98" s="955"/>
      <c r="BI98" s="955"/>
      <c r="BJ98" s="955"/>
      <c r="BK98" s="955"/>
      <c r="BL98" s="955"/>
      <c r="BM98" s="956"/>
      <c r="BN98" s="565"/>
      <c r="BO98" s="566"/>
      <c r="BP98" s="567"/>
      <c r="BQ98" s="149"/>
    </row>
    <row r="99" spans="2:82" ht="13.5" customHeight="1" x14ac:dyDescent="0.15">
      <c r="B99" s="544" t="s">
        <v>80</v>
      </c>
      <c r="C99" s="545"/>
      <c r="D99" s="546"/>
      <c r="E99" s="574" t="s">
        <v>133</v>
      </c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S99" s="149"/>
      <c r="T99" s="886"/>
      <c r="U99" s="887"/>
      <c r="V99" s="887"/>
      <c r="W99" s="887"/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7"/>
      <c r="AI99" s="887"/>
      <c r="AJ99" s="887"/>
      <c r="AK99" s="887"/>
      <c r="AL99" s="887"/>
      <c r="AM99" s="888"/>
      <c r="AN99" s="584" t="s">
        <v>55</v>
      </c>
      <c r="AO99" s="585"/>
      <c r="AP99" s="586"/>
      <c r="AQ99" s="149"/>
      <c r="AS99" s="149"/>
      <c r="AT99" s="886"/>
      <c r="AU99" s="887"/>
      <c r="AV99" s="887"/>
      <c r="AW99" s="887"/>
      <c r="AX99" s="887"/>
      <c r="AY99" s="887"/>
      <c r="AZ99" s="887"/>
      <c r="BA99" s="887"/>
      <c r="BB99" s="887"/>
      <c r="BC99" s="887"/>
      <c r="BD99" s="887"/>
      <c r="BE99" s="887"/>
      <c r="BF99" s="887"/>
      <c r="BG99" s="887"/>
      <c r="BH99" s="887"/>
      <c r="BI99" s="887"/>
      <c r="BJ99" s="887"/>
      <c r="BK99" s="887"/>
      <c r="BL99" s="887"/>
      <c r="BM99" s="888"/>
      <c r="BN99" s="584" t="s">
        <v>55</v>
      </c>
      <c r="BO99" s="585"/>
      <c r="BP99" s="586"/>
      <c r="BQ99" s="149"/>
      <c r="BR99" s="946" t="str">
        <f>IF($T$44="料率",IF($AT$99="","",IF($AT$99&gt;=$AT$89,"","※1")),"")</f>
        <v/>
      </c>
      <c r="BS99" s="952" t="str">
        <f>IF(BR99="※1","残価設定がないリース契約であることが確認できません。","")</f>
        <v/>
      </c>
      <c r="BT99" s="952"/>
      <c r="BU99" s="952"/>
      <c r="BV99" s="952"/>
      <c r="BW99" s="952"/>
      <c r="BX99" s="952"/>
      <c r="BY99" s="952"/>
      <c r="BZ99" s="952"/>
      <c r="CA99" s="952"/>
      <c r="CB99" s="952"/>
      <c r="CC99" s="952"/>
      <c r="CD99" s="952"/>
    </row>
    <row r="100" spans="2:82" ht="13.5" customHeight="1" x14ac:dyDescent="0.15">
      <c r="B100" s="547"/>
      <c r="C100" s="548"/>
      <c r="D100" s="549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S100" s="149"/>
      <c r="T100" s="877"/>
      <c r="U100" s="953"/>
      <c r="V100" s="953"/>
      <c r="W100" s="953"/>
      <c r="X100" s="953"/>
      <c r="Y100" s="953"/>
      <c r="Z100" s="953"/>
      <c r="AA100" s="953"/>
      <c r="AB100" s="953"/>
      <c r="AC100" s="953"/>
      <c r="AD100" s="953"/>
      <c r="AE100" s="953"/>
      <c r="AF100" s="953"/>
      <c r="AG100" s="953"/>
      <c r="AH100" s="953"/>
      <c r="AI100" s="953"/>
      <c r="AJ100" s="953"/>
      <c r="AK100" s="953"/>
      <c r="AL100" s="953"/>
      <c r="AM100" s="879"/>
      <c r="AN100" s="565"/>
      <c r="AO100" s="566"/>
      <c r="AP100" s="567"/>
      <c r="AQ100" s="149"/>
      <c r="AS100" s="149"/>
      <c r="AT100" s="877"/>
      <c r="AU100" s="953"/>
      <c r="AV100" s="953"/>
      <c r="AW100" s="953"/>
      <c r="AX100" s="953"/>
      <c r="AY100" s="953"/>
      <c r="AZ100" s="953"/>
      <c r="BA100" s="953"/>
      <c r="BB100" s="953"/>
      <c r="BC100" s="953"/>
      <c r="BD100" s="953"/>
      <c r="BE100" s="953"/>
      <c r="BF100" s="953"/>
      <c r="BG100" s="953"/>
      <c r="BH100" s="953"/>
      <c r="BI100" s="953"/>
      <c r="BJ100" s="953"/>
      <c r="BK100" s="953"/>
      <c r="BL100" s="953"/>
      <c r="BM100" s="879"/>
      <c r="BN100" s="565"/>
      <c r="BO100" s="566"/>
      <c r="BP100" s="567"/>
      <c r="BQ100" s="149"/>
      <c r="BR100" s="946"/>
      <c r="BS100" s="952"/>
      <c r="BT100" s="952"/>
      <c r="BU100" s="952"/>
      <c r="BV100" s="952"/>
      <c r="BW100" s="952"/>
      <c r="BX100" s="952"/>
      <c r="BY100" s="952"/>
      <c r="BZ100" s="952"/>
      <c r="CA100" s="952"/>
      <c r="CB100" s="952"/>
      <c r="CC100" s="952"/>
      <c r="CD100" s="952"/>
    </row>
    <row r="101" spans="2:82" ht="13.5" customHeight="1" x14ac:dyDescent="0.15">
      <c r="B101" s="550"/>
      <c r="C101" s="551"/>
      <c r="D101" s="552"/>
      <c r="E101" s="577"/>
      <c r="F101" s="577"/>
      <c r="G101" s="577"/>
      <c r="H101" s="577"/>
      <c r="I101" s="577"/>
      <c r="J101" s="577"/>
      <c r="K101" s="577"/>
      <c r="L101" s="577"/>
      <c r="M101" s="577"/>
      <c r="N101" s="577"/>
      <c r="O101" s="577"/>
      <c r="P101" s="577"/>
      <c r="Q101" s="577"/>
      <c r="S101" s="149"/>
      <c r="T101" s="889"/>
      <c r="U101" s="890"/>
      <c r="V101" s="890"/>
      <c r="W101" s="890"/>
      <c r="X101" s="890"/>
      <c r="Y101" s="890"/>
      <c r="Z101" s="890"/>
      <c r="AA101" s="890"/>
      <c r="AB101" s="890"/>
      <c r="AC101" s="890"/>
      <c r="AD101" s="890"/>
      <c r="AE101" s="890"/>
      <c r="AF101" s="890"/>
      <c r="AG101" s="890"/>
      <c r="AH101" s="890"/>
      <c r="AI101" s="890"/>
      <c r="AJ101" s="890"/>
      <c r="AK101" s="890"/>
      <c r="AL101" s="890"/>
      <c r="AM101" s="891"/>
      <c r="AN101" s="565"/>
      <c r="AO101" s="566"/>
      <c r="AP101" s="567"/>
      <c r="AQ101" s="149"/>
      <c r="AS101" s="149"/>
      <c r="AT101" s="889"/>
      <c r="AU101" s="890"/>
      <c r="AV101" s="890"/>
      <c r="AW101" s="890"/>
      <c r="AX101" s="890"/>
      <c r="AY101" s="890"/>
      <c r="AZ101" s="890"/>
      <c r="BA101" s="890"/>
      <c r="BB101" s="890"/>
      <c r="BC101" s="890"/>
      <c r="BD101" s="890"/>
      <c r="BE101" s="890"/>
      <c r="BF101" s="890"/>
      <c r="BG101" s="890"/>
      <c r="BH101" s="890"/>
      <c r="BI101" s="890"/>
      <c r="BJ101" s="890"/>
      <c r="BK101" s="890"/>
      <c r="BL101" s="890"/>
      <c r="BM101" s="891"/>
      <c r="BN101" s="565"/>
      <c r="BO101" s="566"/>
      <c r="BP101" s="567"/>
      <c r="BQ101" s="149"/>
      <c r="BR101" s="946"/>
      <c r="BS101" s="952"/>
      <c r="BT101" s="952"/>
      <c r="BU101" s="952"/>
      <c r="BV101" s="952"/>
      <c r="BW101" s="952"/>
      <c r="BX101" s="952"/>
      <c r="BY101" s="952"/>
      <c r="BZ101" s="952"/>
      <c r="CA101" s="952"/>
      <c r="CB101" s="952"/>
      <c r="CC101" s="952"/>
      <c r="CD101" s="952"/>
    </row>
    <row r="102" spans="2:82" ht="13.5" customHeight="1" x14ac:dyDescent="0.15">
      <c r="B102" s="544" t="s">
        <v>82</v>
      </c>
      <c r="C102" s="545"/>
      <c r="D102" s="546"/>
      <c r="E102" s="505" t="s">
        <v>83</v>
      </c>
      <c r="F102" s="506"/>
      <c r="G102" s="506"/>
      <c r="H102" s="506"/>
      <c r="I102" s="506"/>
      <c r="J102" s="506"/>
      <c r="K102" s="506"/>
      <c r="L102" s="506"/>
      <c r="M102" s="506"/>
      <c r="N102" s="506"/>
      <c r="O102" s="506"/>
      <c r="P102" s="506"/>
      <c r="Q102" s="506"/>
      <c r="S102" s="149"/>
      <c r="T102" s="874"/>
      <c r="U102" s="875"/>
      <c r="V102" s="875"/>
      <c r="W102" s="875"/>
      <c r="X102" s="875"/>
      <c r="Y102" s="875"/>
      <c r="Z102" s="875"/>
      <c r="AA102" s="875"/>
      <c r="AB102" s="875"/>
      <c r="AC102" s="875"/>
      <c r="AD102" s="875"/>
      <c r="AE102" s="875"/>
      <c r="AF102" s="875"/>
      <c r="AG102" s="875"/>
      <c r="AH102" s="875"/>
      <c r="AI102" s="875"/>
      <c r="AJ102" s="875"/>
      <c r="AK102" s="875"/>
      <c r="AL102" s="875"/>
      <c r="AM102" s="876"/>
      <c r="AN102" s="562" t="s">
        <v>55</v>
      </c>
      <c r="AO102" s="563"/>
      <c r="AP102" s="564"/>
      <c r="AQ102" s="149"/>
      <c r="AS102" s="149"/>
      <c r="AT102" s="883"/>
      <c r="AU102" s="884"/>
      <c r="AV102" s="884"/>
      <c r="AW102" s="884"/>
      <c r="AX102" s="884"/>
      <c r="AY102" s="884"/>
      <c r="AZ102" s="884"/>
      <c r="BA102" s="884"/>
      <c r="BB102" s="884"/>
      <c r="BC102" s="884"/>
      <c r="BD102" s="884"/>
      <c r="BE102" s="884"/>
      <c r="BF102" s="884"/>
      <c r="BG102" s="884"/>
      <c r="BH102" s="884"/>
      <c r="BI102" s="884"/>
      <c r="BJ102" s="884"/>
      <c r="BK102" s="884"/>
      <c r="BL102" s="884"/>
      <c r="BM102" s="885"/>
      <c r="BN102" s="562" t="s">
        <v>55</v>
      </c>
      <c r="BO102" s="563"/>
      <c r="BP102" s="564"/>
      <c r="BQ102" s="149"/>
    </row>
    <row r="103" spans="2:82" ht="13.5" customHeight="1" x14ac:dyDescent="0.15">
      <c r="B103" s="547"/>
      <c r="C103" s="548"/>
      <c r="D103" s="549"/>
      <c r="E103" s="507"/>
      <c r="F103" s="507"/>
      <c r="G103" s="507"/>
      <c r="H103" s="507"/>
      <c r="I103" s="507"/>
      <c r="J103" s="507"/>
      <c r="K103" s="507"/>
      <c r="L103" s="507"/>
      <c r="M103" s="507"/>
      <c r="N103" s="507"/>
      <c r="O103" s="507"/>
      <c r="P103" s="507"/>
      <c r="Q103" s="507"/>
      <c r="S103" s="149"/>
      <c r="T103" s="877"/>
      <c r="U103" s="953"/>
      <c r="V103" s="953"/>
      <c r="W103" s="953"/>
      <c r="X103" s="953"/>
      <c r="Y103" s="953"/>
      <c r="Z103" s="953"/>
      <c r="AA103" s="953"/>
      <c r="AB103" s="953"/>
      <c r="AC103" s="953"/>
      <c r="AD103" s="953"/>
      <c r="AE103" s="953"/>
      <c r="AF103" s="953"/>
      <c r="AG103" s="953"/>
      <c r="AH103" s="953"/>
      <c r="AI103" s="953"/>
      <c r="AJ103" s="953"/>
      <c r="AK103" s="953"/>
      <c r="AL103" s="953"/>
      <c r="AM103" s="879"/>
      <c r="AN103" s="565"/>
      <c r="AO103" s="566"/>
      <c r="AP103" s="567"/>
      <c r="AQ103" s="149"/>
      <c r="AS103" s="149"/>
      <c r="AT103" s="877"/>
      <c r="AU103" s="953"/>
      <c r="AV103" s="953"/>
      <c r="AW103" s="953"/>
      <c r="AX103" s="953"/>
      <c r="AY103" s="953"/>
      <c r="AZ103" s="953"/>
      <c r="BA103" s="953"/>
      <c r="BB103" s="953"/>
      <c r="BC103" s="953"/>
      <c r="BD103" s="953"/>
      <c r="BE103" s="953"/>
      <c r="BF103" s="953"/>
      <c r="BG103" s="953"/>
      <c r="BH103" s="953"/>
      <c r="BI103" s="953"/>
      <c r="BJ103" s="953"/>
      <c r="BK103" s="953"/>
      <c r="BL103" s="953"/>
      <c r="BM103" s="879"/>
      <c r="BN103" s="565"/>
      <c r="BO103" s="566"/>
      <c r="BP103" s="567"/>
      <c r="BQ103" s="149"/>
    </row>
    <row r="104" spans="2:82" ht="13.5" customHeight="1" x14ac:dyDescent="0.15">
      <c r="B104" s="550"/>
      <c r="C104" s="551"/>
      <c r="D104" s="552"/>
      <c r="E104" s="508"/>
      <c r="F104" s="508"/>
      <c r="G104" s="508"/>
      <c r="H104" s="508"/>
      <c r="I104" s="508"/>
      <c r="J104" s="508"/>
      <c r="K104" s="508"/>
      <c r="L104" s="508"/>
      <c r="M104" s="508"/>
      <c r="N104" s="508"/>
      <c r="O104" s="508"/>
      <c r="P104" s="508"/>
      <c r="Q104" s="508"/>
      <c r="S104" s="149"/>
      <c r="T104" s="880"/>
      <c r="U104" s="881"/>
      <c r="V104" s="881"/>
      <c r="W104" s="881"/>
      <c r="X104" s="881"/>
      <c r="Y104" s="881"/>
      <c r="Z104" s="881"/>
      <c r="AA104" s="881"/>
      <c r="AB104" s="881"/>
      <c r="AC104" s="881"/>
      <c r="AD104" s="881"/>
      <c r="AE104" s="881"/>
      <c r="AF104" s="881"/>
      <c r="AG104" s="881"/>
      <c r="AH104" s="881"/>
      <c r="AI104" s="881"/>
      <c r="AJ104" s="881"/>
      <c r="AK104" s="881"/>
      <c r="AL104" s="881"/>
      <c r="AM104" s="882"/>
      <c r="AN104" s="568"/>
      <c r="AO104" s="569"/>
      <c r="AP104" s="570"/>
      <c r="AQ104" s="149"/>
      <c r="AS104" s="149"/>
      <c r="AT104" s="880"/>
      <c r="AU104" s="881"/>
      <c r="AV104" s="881"/>
      <c r="AW104" s="881"/>
      <c r="AX104" s="881"/>
      <c r="AY104" s="881"/>
      <c r="AZ104" s="881"/>
      <c r="BA104" s="881"/>
      <c r="BB104" s="881"/>
      <c r="BC104" s="881"/>
      <c r="BD104" s="881"/>
      <c r="BE104" s="881"/>
      <c r="BF104" s="881"/>
      <c r="BG104" s="881"/>
      <c r="BH104" s="881"/>
      <c r="BI104" s="881"/>
      <c r="BJ104" s="881"/>
      <c r="BK104" s="881"/>
      <c r="BL104" s="881"/>
      <c r="BM104" s="882"/>
      <c r="BN104" s="568"/>
      <c r="BO104" s="569"/>
      <c r="BP104" s="570"/>
      <c r="BQ104" s="149"/>
    </row>
    <row r="105" spans="2:82" ht="13.5" customHeight="1" x14ac:dyDescent="0.15">
      <c r="B105" s="458" t="s">
        <v>84</v>
      </c>
      <c r="C105" s="459"/>
      <c r="D105" s="460"/>
      <c r="E105" s="524" t="s">
        <v>95</v>
      </c>
      <c r="F105" s="525"/>
      <c r="G105" s="525"/>
      <c r="H105" s="525"/>
      <c r="I105" s="525"/>
      <c r="J105" s="525"/>
      <c r="K105" s="525"/>
      <c r="L105" s="525"/>
      <c r="M105" s="525"/>
      <c r="N105" s="525"/>
      <c r="O105" s="525"/>
      <c r="P105" s="525"/>
      <c r="Q105" s="525"/>
      <c r="S105" s="149"/>
      <c r="T105" s="526" t="str">
        <f>IF($T$44="料率",T99+T102,"")</f>
        <v/>
      </c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27"/>
      <c r="AL105" s="527"/>
      <c r="AM105" s="528"/>
      <c r="AN105" s="535" t="s">
        <v>55</v>
      </c>
      <c r="AO105" s="536"/>
      <c r="AP105" s="537"/>
      <c r="AQ105" s="149"/>
      <c r="AS105" s="149"/>
      <c r="AT105" s="526" t="str">
        <f>IF($T$44="料率",AT99+AT102,"")</f>
        <v/>
      </c>
      <c r="AU105" s="527"/>
      <c r="AV105" s="527"/>
      <c r="AW105" s="527"/>
      <c r="AX105" s="527"/>
      <c r="AY105" s="527"/>
      <c r="AZ105" s="527"/>
      <c r="BA105" s="527"/>
      <c r="BB105" s="527"/>
      <c r="BC105" s="527"/>
      <c r="BD105" s="527"/>
      <c r="BE105" s="527"/>
      <c r="BF105" s="527"/>
      <c r="BG105" s="527"/>
      <c r="BH105" s="527"/>
      <c r="BI105" s="527"/>
      <c r="BJ105" s="527"/>
      <c r="BK105" s="527"/>
      <c r="BL105" s="527"/>
      <c r="BM105" s="528"/>
      <c r="BN105" s="535" t="s">
        <v>55</v>
      </c>
      <c r="BO105" s="536"/>
      <c r="BP105" s="537"/>
      <c r="BQ105" s="149"/>
      <c r="BR105" s="946" t="str">
        <f>IF($T$44="料率",IF($AT$99="","",IF($T$105-$AT$105&gt;$AT$86,"","※2")),"")</f>
        <v/>
      </c>
      <c r="BS105" s="517" t="str">
        <f>IF(BR105="※2","補助金が有る場合の「リース料金支払額総合計」から、補助金相当分の減額がされていることが確認できません。","")</f>
        <v/>
      </c>
      <c r="BT105" s="517"/>
      <c r="BU105" s="517"/>
      <c r="BV105" s="517"/>
      <c r="BW105" s="517"/>
      <c r="BX105" s="517"/>
      <c r="BY105" s="517"/>
      <c r="BZ105" s="517"/>
      <c r="CA105" s="517"/>
      <c r="CB105" s="517"/>
      <c r="CC105" s="517"/>
      <c r="CD105" s="517"/>
    </row>
    <row r="106" spans="2:82" ht="13.5" customHeight="1" x14ac:dyDescent="0.15">
      <c r="B106" s="461"/>
      <c r="C106" s="950"/>
      <c r="D106" s="463"/>
      <c r="E106" s="525"/>
      <c r="F106" s="525"/>
      <c r="G106" s="525"/>
      <c r="H106" s="525"/>
      <c r="I106" s="525"/>
      <c r="J106" s="525"/>
      <c r="K106" s="525"/>
      <c r="L106" s="525"/>
      <c r="M106" s="525"/>
      <c r="N106" s="525"/>
      <c r="O106" s="525"/>
      <c r="P106" s="525"/>
      <c r="Q106" s="525"/>
      <c r="S106" s="149"/>
      <c r="T106" s="529"/>
      <c r="U106" s="951"/>
      <c r="V106" s="951"/>
      <c r="W106" s="951"/>
      <c r="X106" s="951"/>
      <c r="Y106" s="951"/>
      <c r="Z106" s="951"/>
      <c r="AA106" s="951"/>
      <c r="AB106" s="951"/>
      <c r="AC106" s="951"/>
      <c r="AD106" s="951"/>
      <c r="AE106" s="951"/>
      <c r="AF106" s="951"/>
      <c r="AG106" s="951"/>
      <c r="AH106" s="951"/>
      <c r="AI106" s="951"/>
      <c r="AJ106" s="951"/>
      <c r="AK106" s="951"/>
      <c r="AL106" s="951"/>
      <c r="AM106" s="531"/>
      <c r="AN106" s="538"/>
      <c r="AO106" s="912"/>
      <c r="AP106" s="540"/>
      <c r="AQ106" s="149"/>
      <c r="AS106" s="149"/>
      <c r="AT106" s="529"/>
      <c r="AU106" s="951"/>
      <c r="AV106" s="951"/>
      <c r="AW106" s="951"/>
      <c r="AX106" s="951"/>
      <c r="AY106" s="951"/>
      <c r="AZ106" s="951"/>
      <c r="BA106" s="951"/>
      <c r="BB106" s="951"/>
      <c r="BC106" s="951"/>
      <c r="BD106" s="951"/>
      <c r="BE106" s="951"/>
      <c r="BF106" s="951"/>
      <c r="BG106" s="951"/>
      <c r="BH106" s="951"/>
      <c r="BI106" s="951"/>
      <c r="BJ106" s="951"/>
      <c r="BK106" s="951"/>
      <c r="BL106" s="951"/>
      <c r="BM106" s="531"/>
      <c r="BN106" s="538"/>
      <c r="BO106" s="912"/>
      <c r="BP106" s="540"/>
      <c r="BQ106" s="149"/>
      <c r="BR106" s="946"/>
      <c r="BS106" s="517"/>
      <c r="BT106" s="517"/>
      <c r="BU106" s="517"/>
      <c r="BV106" s="517"/>
      <c r="BW106" s="517"/>
      <c r="BX106" s="517"/>
      <c r="BY106" s="517"/>
      <c r="BZ106" s="517"/>
      <c r="CA106" s="517"/>
      <c r="CB106" s="517"/>
      <c r="CC106" s="517"/>
      <c r="CD106" s="517"/>
    </row>
    <row r="107" spans="2:82" ht="13.5" customHeight="1" x14ac:dyDescent="0.15">
      <c r="B107" s="464"/>
      <c r="C107" s="465"/>
      <c r="D107" s="466"/>
      <c r="E107" s="525"/>
      <c r="F107" s="525"/>
      <c r="G107" s="525"/>
      <c r="H107" s="525"/>
      <c r="I107" s="525"/>
      <c r="J107" s="525"/>
      <c r="K107" s="525"/>
      <c r="L107" s="525"/>
      <c r="M107" s="525"/>
      <c r="N107" s="525"/>
      <c r="O107" s="525"/>
      <c r="P107" s="525"/>
      <c r="Q107" s="525"/>
      <c r="S107" s="149"/>
      <c r="T107" s="532"/>
      <c r="U107" s="533"/>
      <c r="V107" s="533"/>
      <c r="W107" s="533"/>
      <c r="X107" s="533"/>
      <c r="Y107" s="533"/>
      <c r="Z107" s="533"/>
      <c r="AA107" s="533"/>
      <c r="AB107" s="533"/>
      <c r="AC107" s="533"/>
      <c r="AD107" s="533"/>
      <c r="AE107" s="533"/>
      <c r="AF107" s="533"/>
      <c r="AG107" s="533"/>
      <c r="AH107" s="533"/>
      <c r="AI107" s="533"/>
      <c r="AJ107" s="533"/>
      <c r="AK107" s="533"/>
      <c r="AL107" s="533"/>
      <c r="AM107" s="534"/>
      <c r="AN107" s="541"/>
      <c r="AO107" s="542"/>
      <c r="AP107" s="543"/>
      <c r="AQ107" s="149"/>
      <c r="AS107" s="149"/>
      <c r="AT107" s="532"/>
      <c r="AU107" s="533"/>
      <c r="AV107" s="533"/>
      <c r="AW107" s="533"/>
      <c r="AX107" s="533"/>
      <c r="AY107" s="533"/>
      <c r="AZ107" s="533"/>
      <c r="BA107" s="533"/>
      <c r="BB107" s="533"/>
      <c r="BC107" s="533"/>
      <c r="BD107" s="533"/>
      <c r="BE107" s="533"/>
      <c r="BF107" s="533"/>
      <c r="BG107" s="533"/>
      <c r="BH107" s="533"/>
      <c r="BI107" s="533"/>
      <c r="BJ107" s="533"/>
      <c r="BK107" s="533"/>
      <c r="BL107" s="533"/>
      <c r="BM107" s="534"/>
      <c r="BN107" s="541"/>
      <c r="BO107" s="542"/>
      <c r="BP107" s="543"/>
      <c r="BQ107" s="149"/>
      <c r="BR107" s="946"/>
      <c r="BS107" s="517"/>
      <c r="BT107" s="517"/>
      <c r="BU107" s="517"/>
      <c r="BV107" s="517"/>
      <c r="BW107" s="517"/>
      <c r="BX107" s="517"/>
      <c r="BY107" s="517"/>
      <c r="BZ107" s="517"/>
      <c r="CA107" s="517"/>
      <c r="CB107" s="517"/>
      <c r="CC107" s="517"/>
      <c r="CD107" s="517"/>
    </row>
    <row r="108" spans="2:82" ht="13.5" customHeight="1" x14ac:dyDescent="0.15">
      <c r="S108" s="149"/>
      <c r="T108" s="149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28"/>
    </row>
    <row r="109" spans="2:82" ht="34.5" customHeight="1" x14ac:dyDescent="0.15">
      <c r="B109" s="710" t="s">
        <v>121</v>
      </c>
      <c r="C109" s="711"/>
      <c r="D109" s="711"/>
      <c r="E109" s="711"/>
      <c r="F109" s="711"/>
      <c r="G109" s="711"/>
      <c r="H109" s="711"/>
      <c r="I109" s="711"/>
      <c r="J109" s="711"/>
      <c r="K109" s="711"/>
      <c r="L109" s="711"/>
      <c r="M109" s="711"/>
      <c r="N109" s="711"/>
      <c r="O109" s="711"/>
      <c r="P109" s="711"/>
      <c r="Q109" s="712"/>
      <c r="S109" s="149"/>
      <c r="T109" s="518" t="str">
        <f>IF(T44="料率",IF(T99="","",T99-T89),"")</f>
        <v/>
      </c>
      <c r="U109" s="519"/>
      <c r="V109" s="519"/>
      <c r="W109" s="519"/>
      <c r="X109" s="519"/>
      <c r="Y109" s="519"/>
      <c r="Z109" s="519"/>
      <c r="AA109" s="519"/>
      <c r="AB109" s="519"/>
      <c r="AC109" s="519"/>
      <c r="AD109" s="519"/>
      <c r="AE109" s="519"/>
      <c r="AF109" s="519"/>
      <c r="AG109" s="519"/>
      <c r="AH109" s="519"/>
      <c r="AI109" s="519"/>
      <c r="AJ109" s="519"/>
      <c r="AK109" s="519"/>
      <c r="AL109" s="519"/>
      <c r="AM109" s="520"/>
      <c r="AN109" s="947" t="s">
        <v>55</v>
      </c>
      <c r="AO109" s="948"/>
      <c r="AP109" s="949"/>
      <c r="AQ109" s="149"/>
      <c r="AS109" s="151"/>
      <c r="AT109" s="518" t="str">
        <f>IF(T44="料率",IF(AT99="","",AT99-AT89),"")</f>
        <v/>
      </c>
      <c r="AU109" s="519"/>
      <c r="AV109" s="519"/>
      <c r="AW109" s="519"/>
      <c r="AX109" s="519"/>
      <c r="AY109" s="519"/>
      <c r="AZ109" s="519"/>
      <c r="BA109" s="519"/>
      <c r="BB109" s="519"/>
      <c r="BC109" s="519"/>
      <c r="BD109" s="519"/>
      <c r="BE109" s="519"/>
      <c r="BF109" s="519"/>
      <c r="BG109" s="519"/>
      <c r="BH109" s="519"/>
      <c r="BI109" s="519"/>
      <c r="BJ109" s="519"/>
      <c r="BK109" s="519"/>
      <c r="BL109" s="519"/>
      <c r="BM109" s="520"/>
      <c r="BN109" s="947" t="s">
        <v>55</v>
      </c>
      <c r="BO109" s="948"/>
      <c r="BP109" s="949"/>
      <c r="BQ109" s="149"/>
      <c r="BR109" s="128"/>
    </row>
    <row r="110" spans="2:82" ht="13.5" customHeight="1" x14ac:dyDescent="0.15"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28"/>
    </row>
    <row r="111" spans="2:82" ht="0.75" customHeight="1" x14ac:dyDescent="0.15">
      <c r="S111" s="149"/>
      <c r="T111" s="945"/>
      <c r="U111" s="945"/>
      <c r="V111" s="945"/>
      <c r="W111" s="945"/>
      <c r="X111" s="945"/>
      <c r="Y111" s="945"/>
      <c r="Z111" s="945"/>
      <c r="AA111" s="945"/>
      <c r="AB111" s="945"/>
      <c r="AC111" s="945"/>
      <c r="AD111" s="945"/>
      <c r="AE111" s="945"/>
      <c r="AF111" s="945"/>
      <c r="AG111" s="945"/>
      <c r="AH111" s="945"/>
      <c r="AI111" s="945"/>
      <c r="AJ111" s="945"/>
      <c r="AK111" s="945"/>
      <c r="AL111" s="945"/>
      <c r="AM111" s="945"/>
      <c r="AN111" s="149"/>
      <c r="AO111" s="149"/>
      <c r="AP111" s="149"/>
      <c r="AQ111" s="149"/>
      <c r="AS111" s="151"/>
      <c r="AT111" s="945"/>
      <c r="AU111" s="945"/>
      <c r="AV111" s="945"/>
      <c r="AW111" s="945"/>
      <c r="AX111" s="945"/>
      <c r="AY111" s="945"/>
      <c r="AZ111" s="945"/>
      <c r="BA111" s="945"/>
      <c r="BB111" s="945"/>
      <c r="BC111" s="945"/>
      <c r="BD111" s="945"/>
      <c r="BE111" s="945"/>
      <c r="BF111" s="945"/>
      <c r="BG111" s="945"/>
      <c r="BH111" s="945"/>
      <c r="BI111" s="945"/>
      <c r="BJ111" s="945"/>
      <c r="BK111" s="945"/>
      <c r="BL111" s="945"/>
      <c r="BM111" s="945"/>
      <c r="BN111" s="149"/>
      <c r="BO111" s="149"/>
      <c r="BP111" s="149"/>
      <c r="BQ111" s="149"/>
    </row>
    <row r="112" spans="2:82" ht="13.5" customHeight="1" x14ac:dyDescent="0.15"/>
    <row r="114" spans="34:68" ht="21" x14ac:dyDescent="0.15">
      <c r="AH114" s="24" t="s">
        <v>105</v>
      </c>
    </row>
    <row r="115" spans="34:68" x14ac:dyDescent="0.15">
      <c r="BL115" s="864"/>
      <c r="BM115" s="864"/>
      <c r="BN115" s="864"/>
      <c r="BO115" s="864"/>
      <c r="BP115" s="864"/>
    </row>
    <row r="116" spans="34:68" ht="13.5" customHeight="1" x14ac:dyDescent="0.15">
      <c r="BL116" s="864"/>
      <c r="BM116" s="864"/>
      <c r="BN116" s="864"/>
      <c r="BO116" s="864"/>
      <c r="BP116" s="864"/>
    </row>
    <row r="117" spans="34:68" ht="13.5" customHeight="1" x14ac:dyDescent="0.15">
      <c r="BL117" s="864"/>
      <c r="BM117" s="864"/>
      <c r="BN117" s="864"/>
      <c r="BO117" s="864"/>
      <c r="BP117" s="864"/>
    </row>
    <row r="118" spans="34:68" ht="13.5" customHeight="1" x14ac:dyDescent="0.15">
      <c r="AX118" s="865" t="str">
        <f>IF(【契約⑤】契約内容申告書!N107="","",【契約⑤】契約内容申告書!N107)</f>
        <v/>
      </c>
      <c r="AY118" s="866"/>
      <c r="AZ118" s="866"/>
      <c r="BA118" s="866"/>
      <c r="BB118" s="866"/>
      <c r="BC118" s="866"/>
      <c r="BD118" s="866"/>
      <c r="BE118" s="866"/>
      <c r="BF118" s="866"/>
      <c r="BG118" s="866"/>
      <c r="BH118" s="866"/>
      <c r="BI118" s="866"/>
      <c r="BJ118" s="867"/>
      <c r="BL118" s="864"/>
      <c r="BM118" s="864"/>
      <c r="BN118" s="864"/>
      <c r="BO118" s="864"/>
      <c r="BP118" s="864"/>
    </row>
    <row r="119" spans="34:68" ht="21" customHeight="1" x14ac:dyDescent="0.15">
      <c r="AQ119" s="20" t="s">
        <v>96</v>
      </c>
      <c r="AR119" s="85"/>
      <c r="AS119" s="85"/>
      <c r="AT119" s="85"/>
      <c r="AU119" s="85"/>
      <c r="AV119" s="85"/>
      <c r="AW119" s="20"/>
      <c r="AX119" s="868"/>
      <c r="AY119" s="869"/>
      <c r="AZ119" s="869"/>
      <c r="BA119" s="869"/>
      <c r="BB119" s="869"/>
      <c r="BC119" s="869"/>
      <c r="BD119" s="869"/>
      <c r="BE119" s="869"/>
      <c r="BF119" s="869"/>
      <c r="BG119" s="869"/>
      <c r="BH119" s="869"/>
      <c r="BI119" s="869"/>
      <c r="BJ119" s="870"/>
      <c r="BK119" s="40"/>
      <c r="BL119" s="864"/>
      <c r="BM119" s="864"/>
      <c r="BN119" s="864"/>
      <c r="BO119" s="864"/>
      <c r="BP119" s="864"/>
    </row>
    <row r="121" spans="34:68" ht="21.75" customHeight="1" x14ac:dyDescent="0.15"/>
  </sheetData>
  <sheetProtection algorithmName="SHA-512" hashValue="eZJW59SO4KSNfUCbPs9m7L2ulHvo9b6fQIfXmQ3/FTGWKsm9VJAC5MEDloPG79kn7iAx8zb6RStSqDeAhusrVQ==" saltValue="F5s4wQvhy8JQQAfG4mQDng==" spinCount="100000" sheet="1" selectLockedCells="1"/>
  <protectedRanges>
    <protectedRange password="B6C9" sqref="BF2:BG2" name="範囲1"/>
  </protectedRanges>
  <mergeCells count="175">
    <mergeCell ref="B17:I18"/>
    <mergeCell ref="J17:AL18"/>
    <mergeCell ref="B13:I14"/>
    <mergeCell ref="J13:AL14"/>
    <mergeCell ref="BL4:BM4"/>
    <mergeCell ref="BO4:BP4"/>
    <mergeCell ref="B5:BR5"/>
    <mergeCell ref="B6:BR6"/>
    <mergeCell ref="B7:BR7"/>
    <mergeCell ref="B15:I16"/>
    <mergeCell ref="J15:AL16"/>
    <mergeCell ref="BD2:BG2"/>
    <mergeCell ref="BH2:BI2"/>
    <mergeCell ref="BJ2:BK2"/>
    <mergeCell ref="BL2:BM2"/>
    <mergeCell ref="BN2:BO2"/>
    <mergeCell ref="B9:I10"/>
    <mergeCell ref="J9:AL10"/>
    <mergeCell ref="B11:I12"/>
    <mergeCell ref="J11:AL12"/>
    <mergeCell ref="AA3:AR4"/>
    <mergeCell ref="BC3:BI3"/>
    <mergeCell ref="BJ3:BQ3"/>
    <mergeCell ref="B21:BQ23"/>
    <mergeCell ref="B25:D27"/>
    <mergeCell ref="E25:Q27"/>
    <mergeCell ref="T25:AM27"/>
    <mergeCell ref="AN25:AP27"/>
    <mergeCell ref="B34:D36"/>
    <mergeCell ref="E34:Q36"/>
    <mergeCell ref="T34:AM36"/>
    <mergeCell ref="AN34:AP36"/>
    <mergeCell ref="AT25:AV27"/>
    <mergeCell ref="AW25:BF27"/>
    <mergeCell ref="BG25:BN27"/>
    <mergeCell ref="BO25:BQ27"/>
    <mergeCell ref="E37:G39"/>
    <mergeCell ref="H37:Q39"/>
    <mergeCell ref="T37:AM39"/>
    <mergeCell ref="AN37:AP39"/>
    <mergeCell ref="E28:G30"/>
    <mergeCell ref="H28:Q30"/>
    <mergeCell ref="T28:AM30"/>
    <mergeCell ref="AN28:AP30"/>
    <mergeCell ref="E31:G33"/>
    <mergeCell ref="H31:Q33"/>
    <mergeCell ref="T31:AM33"/>
    <mergeCell ref="AN31:AP33"/>
    <mergeCell ref="B52:D54"/>
    <mergeCell ref="E52:Q54"/>
    <mergeCell ref="T52:AM54"/>
    <mergeCell ref="AN52:AP54"/>
    <mergeCell ref="AT52:BM54"/>
    <mergeCell ref="BN52:BP54"/>
    <mergeCell ref="E40:G42"/>
    <mergeCell ref="H40:Q42"/>
    <mergeCell ref="T40:AM42"/>
    <mergeCell ref="AN40:AP42"/>
    <mergeCell ref="T44:AM44"/>
    <mergeCell ref="B45:BQ47"/>
    <mergeCell ref="B58:D60"/>
    <mergeCell ref="E58:Q60"/>
    <mergeCell ref="T58:AM60"/>
    <mergeCell ref="AN58:AP60"/>
    <mergeCell ref="AT58:BM60"/>
    <mergeCell ref="BN58:BP60"/>
    <mergeCell ref="B55:D57"/>
    <mergeCell ref="E55:Q57"/>
    <mergeCell ref="T55:AM57"/>
    <mergeCell ref="AN55:AP57"/>
    <mergeCell ref="AT55:BM57"/>
    <mergeCell ref="BN55:BP57"/>
    <mergeCell ref="B70:D72"/>
    <mergeCell ref="E70:Q72"/>
    <mergeCell ref="T70:AM72"/>
    <mergeCell ref="AN70:AP72"/>
    <mergeCell ref="AT70:BM72"/>
    <mergeCell ref="BN70:BP72"/>
    <mergeCell ref="B61:D63"/>
    <mergeCell ref="E61:Q63"/>
    <mergeCell ref="T61:AM63"/>
    <mergeCell ref="AN61:AP63"/>
    <mergeCell ref="AT61:BM63"/>
    <mergeCell ref="BN61:BP63"/>
    <mergeCell ref="B64:D66"/>
    <mergeCell ref="E64:G66"/>
    <mergeCell ref="H64:Q66"/>
    <mergeCell ref="B67:D69"/>
    <mergeCell ref="E67:G69"/>
    <mergeCell ref="H67:Q69"/>
    <mergeCell ref="T64:AM66"/>
    <mergeCell ref="AN64:AP66"/>
    <mergeCell ref="B89:D91"/>
    <mergeCell ref="E89:Q91"/>
    <mergeCell ref="T89:AM91"/>
    <mergeCell ref="AN89:AP91"/>
    <mergeCell ref="AT89:BM91"/>
    <mergeCell ref="BN89:BP91"/>
    <mergeCell ref="BR73:BR75"/>
    <mergeCell ref="BS73:CD75"/>
    <mergeCell ref="B79:BQ81"/>
    <mergeCell ref="S83:AQ84"/>
    <mergeCell ref="AS83:BQ84"/>
    <mergeCell ref="B86:D88"/>
    <mergeCell ref="E86:Q88"/>
    <mergeCell ref="T86:AM88"/>
    <mergeCell ref="AN86:AP88"/>
    <mergeCell ref="AT86:BM88"/>
    <mergeCell ref="B73:D75"/>
    <mergeCell ref="E73:Q75"/>
    <mergeCell ref="T73:AM75"/>
    <mergeCell ref="AN73:AP75"/>
    <mergeCell ref="AT73:BM75"/>
    <mergeCell ref="BN73:BP75"/>
    <mergeCell ref="BN86:BP88"/>
    <mergeCell ref="B96:D98"/>
    <mergeCell ref="E96:Q98"/>
    <mergeCell ref="T96:AM98"/>
    <mergeCell ref="AN96:AP98"/>
    <mergeCell ref="AT96:BM98"/>
    <mergeCell ref="BN96:BP98"/>
    <mergeCell ref="T92:AM92"/>
    <mergeCell ref="AT92:BM92"/>
    <mergeCell ref="B93:D95"/>
    <mergeCell ref="E93:Q95"/>
    <mergeCell ref="T93:AM95"/>
    <mergeCell ref="AN93:AP95"/>
    <mergeCell ref="AT93:BM95"/>
    <mergeCell ref="B105:D107"/>
    <mergeCell ref="E105:Q107"/>
    <mergeCell ref="T105:AM107"/>
    <mergeCell ref="AN105:AP107"/>
    <mergeCell ref="AT105:BM107"/>
    <mergeCell ref="BN105:BP107"/>
    <mergeCell ref="B109:Q109"/>
    <mergeCell ref="BR99:BR101"/>
    <mergeCell ref="BS99:CD101"/>
    <mergeCell ref="B102:D104"/>
    <mergeCell ref="E102:Q104"/>
    <mergeCell ref="T102:AM104"/>
    <mergeCell ref="AN102:AP104"/>
    <mergeCell ref="AT102:BM104"/>
    <mergeCell ref="BN102:BP104"/>
    <mergeCell ref="B99:D101"/>
    <mergeCell ref="E99:Q101"/>
    <mergeCell ref="T99:AM101"/>
    <mergeCell ref="AN99:AP101"/>
    <mergeCell ref="AT99:BM101"/>
    <mergeCell ref="BN99:BP101"/>
    <mergeCell ref="BL115:BP119"/>
    <mergeCell ref="AX118:BJ119"/>
    <mergeCell ref="BR105:BR107"/>
    <mergeCell ref="BS105:CD107"/>
    <mergeCell ref="T109:AM109"/>
    <mergeCell ref="AN109:AP109"/>
    <mergeCell ref="AT109:BM109"/>
    <mergeCell ref="BN109:BP109"/>
    <mergeCell ref="BN93:BP95"/>
    <mergeCell ref="T111:AM111"/>
    <mergeCell ref="AT111:BM111"/>
    <mergeCell ref="BS64:CD66"/>
    <mergeCell ref="AT64:BM66"/>
    <mergeCell ref="BN64:BP66"/>
    <mergeCell ref="T67:AM69"/>
    <mergeCell ref="AN67:AP69"/>
    <mergeCell ref="AT67:BM69"/>
    <mergeCell ref="BN67:BP69"/>
    <mergeCell ref="S49:AQ50"/>
    <mergeCell ref="AS49:BQ50"/>
    <mergeCell ref="BR64:BR66"/>
    <mergeCell ref="BR61:BR63"/>
    <mergeCell ref="BS61:CD63"/>
    <mergeCell ref="BR67:BR69"/>
    <mergeCell ref="BS67:CD69"/>
    <mergeCell ref="BR58:BR60"/>
  </mergeCells>
  <phoneticPr fontId="32"/>
  <conditionalFormatting sqref="A45:BQ76">
    <cfRule type="expression" dxfId="12" priority="17">
      <formula>$T$44="料率"</formula>
    </cfRule>
  </conditionalFormatting>
  <conditionalFormatting sqref="B79:BQ91 B92:T92 BN92:BQ92 AN92:AT92 B110:BQ110 B109 BQ109 R109:S109 B93:BQ98 B102:BQ108 B99:D101 R99:BQ101">
    <cfRule type="expression" dxfId="11" priority="16">
      <formula>$T$44="積算"</formula>
    </cfRule>
  </conditionalFormatting>
  <conditionalFormatting sqref="BN109">
    <cfRule type="expression" dxfId="10" priority="15">
      <formula>$T$44="積算"</formula>
    </cfRule>
  </conditionalFormatting>
  <conditionalFormatting sqref="AQ109:AS109 AN109">
    <cfRule type="expression" dxfId="9" priority="14">
      <formula>$T$44="積算"</formula>
    </cfRule>
  </conditionalFormatting>
  <conditionalFormatting sqref="T109:AM109">
    <cfRule type="expression" dxfId="8" priority="13">
      <formula>$T$44="積算"</formula>
    </cfRule>
  </conditionalFormatting>
  <conditionalFormatting sqref="AT109:BM109">
    <cfRule type="expression" dxfId="7" priority="12">
      <formula>$T$44="積算"</formula>
    </cfRule>
  </conditionalFormatting>
  <conditionalFormatting sqref="AW25">
    <cfRule type="expression" dxfId="6" priority="8">
      <formula>$T$44="料率"</formula>
    </cfRule>
  </conditionalFormatting>
  <conditionalFormatting sqref="E64:E69 R64:T64 R65:S69 T67 AN64:AS69 BN64:BQ69">
    <cfRule type="expression" dxfId="5" priority="7">
      <formula>$T$44="料率"</formula>
    </cfRule>
  </conditionalFormatting>
  <conditionalFormatting sqref="B64:D69">
    <cfRule type="expression" dxfId="4" priority="6">
      <formula>$T$44="料率"</formula>
    </cfRule>
  </conditionalFormatting>
  <conditionalFormatting sqref="AT64 AT67">
    <cfRule type="expression" dxfId="3" priority="5">
      <formula>$T$44="料率"</formula>
    </cfRule>
  </conditionalFormatting>
  <conditionalFormatting sqref="E99:Q101">
    <cfRule type="expression" dxfId="2" priority="4">
      <formula>$T$44="積算"</formula>
    </cfRule>
  </conditionalFormatting>
  <conditionalFormatting sqref="E64:G69">
    <cfRule type="containsText" dxfId="1" priority="3" operator="containsText" text="未確認">
      <formula>NOT(ISERROR(SEARCH("未確認",E64)))</formula>
    </cfRule>
    <cfRule type="containsText" dxfId="0" priority="1" operator="containsText" text="未確認">
      <formula>NOT(ISERROR(SEARCH("未確認",E64)))</formula>
    </cfRule>
  </conditionalFormatting>
  <dataValidations count="6">
    <dataValidation type="custom" showInputMessage="1" showErrorMessage="1" errorTitle="計算方法" error="計算方法で「料率」が選択されていません。" sqref="AQ102:BM109 T102:AN109 BN109 T86:BM101 AO102:AP108" xr:uid="{181D9D52-C916-4434-9ED1-0B414C5FFAF5}">
      <formula1>$T$44="料率"</formula1>
    </dataValidation>
    <dataValidation type="custom" showInputMessage="1" showErrorMessage="1" errorTitle="計算方法" error="計算方法が「積算」を選択されています。①の表に入力してください。" sqref="T110:BM110" xr:uid="{77674FB6-596E-4B81-895C-B1521919C635}">
      <formula1>T74="料率"</formula1>
    </dataValidation>
    <dataValidation type="custom" showInputMessage="1" showErrorMessage="1" errorTitle="計算方法" error="計算方法で「積算」が選択されていません。" sqref="T52:BM63 T70:BM75 T64 T67 AN64:AS69 AT64 AT67" xr:uid="{DB3FB86C-7B0E-4D39-8E34-068E610526E0}">
      <formula1>$T$44="積算"</formula1>
    </dataValidation>
    <dataValidation type="custom" allowBlank="1" showInputMessage="1" showErrorMessage="1" sqref="AP44" xr:uid="{C256EFDC-12A6-4492-A6F2-D4F34756C751}">
      <formula1>"if(R43=""料率"","""")"</formula1>
    </dataValidation>
    <dataValidation type="list" showInputMessage="1" showErrorMessage="1" sqref="T44" xr:uid="{E6E6E094-2BCE-43B2-B5D0-80387F50D63D}">
      <formula1>"積算,料率,"</formula1>
    </dataValidation>
    <dataValidation type="whole" allowBlank="1" showInputMessage="1" showErrorMessage="1" sqref="T28:AM33 T37:AM42" xr:uid="{D548F254-0A45-46D8-B668-CE5C9CC023D8}">
      <formula1>0</formula1>
      <formula2>9999999999</formula2>
    </dataValidation>
  </dataValidations>
  <pageMargins left="0.7" right="0.7" top="0.75" bottom="0.75" header="0.3" footer="0.3"/>
  <pageSetup paperSize="9" scale="46" orientation="portrait" r:id="rId1"/>
  <rowBreaks count="1" manualBreakCount="1">
    <brk id="120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【記入例】契約内容申告書</vt:lpstr>
      <vt:lpstr>【記入例】計算書</vt:lpstr>
      <vt:lpstr>【契約①】契約内容申告書</vt:lpstr>
      <vt:lpstr>【契約①】計算書</vt:lpstr>
      <vt:lpstr>【契約②】契約内容申告書</vt:lpstr>
      <vt:lpstr>【契約②】計算書</vt:lpstr>
      <vt:lpstr>【契約③】契約内容申告書</vt:lpstr>
      <vt:lpstr>【契約③】計算書</vt:lpstr>
      <vt:lpstr>【契約④】契約内容申告書</vt:lpstr>
      <vt:lpstr>【契約④】計算書</vt:lpstr>
      <vt:lpstr>【契約⑤】契約内容申告書</vt:lpstr>
      <vt:lpstr>【契約⑤】計算書</vt:lpstr>
      <vt:lpstr>【記入例】契約内容申告書!Print_Area</vt:lpstr>
      <vt:lpstr>【記入例】計算書!Print_Area</vt:lpstr>
      <vt:lpstr>【契約①】契約内容申告書!Print_Area</vt:lpstr>
      <vt:lpstr>【契約①】計算書!Print_Area</vt:lpstr>
      <vt:lpstr>【契約②】契約内容申告書!Print_Area</vt:lpstr>
      <vt:lpstr>【契約②】計算書!Print_Area</vt:lpstr>
      <vt:lpstr>【契約③】契約内容申告書!Print_Area</vt:lpstr>
      <vt:lpstr>【契約③】計算書!Print_Area</vt:lpstr>
      <vt:lpstr>【契約④】契約内容申告書!Print_Area</vt:lpstr>
      <vt:lpstr>【契約④】計算書!Print_Area</vt:lpstr>
      <vt:lpstr>【契約⑤】契約内容申告書!Print_Area</vt:lpstr>
      <vt:lpstr>【契約⑤】計算書!Print_Area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2018-03-16T08:14:35Z</dcterms:created>
  <dcterms:modified xsi:type="dcterms:W3CDTF">2022-02-03T03:05:03Z</dcterms:modified>
</cp:coreProperties>
</file>