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2ED7DBE6-7E3D-45F0-8CDD-92DF21F56781}" xr6:coauthVersionLast="47" xr6:coauthVersionMax="47" xr10:uidLastSave="{00000000-0000-0000-0000-000000000000}"/>
  <workbookProtection workbookAlgorithmName="SHA-512" workbookHashValue="NYsvSkv5lV8BRXvVOz3r5c/hUAKbkcW1b2sJspxTi4/cDDDtVqbg+6RgQk0AqhheMedDUu+nUBl17Kvwq1i3Kw==" workbookSaltValue="07EFfJ3bvbo526WOs8HbkQ==" workbookSpinCount="100000" lockStructure="1"/>
  <bookViews>
    <workbookView xWindow="-110" yWindow="-110" windowWidth="19420" windowHeight="10420" tabRatio="540" xr2:uid="{00000000-000D-0000-FFFF-FFFF00000000}"/>
  </bookViews>
  <sheets>
    <sheet name="入力例" sheetId="19" r:id="rId1"/>
    <sheet name="新規登録用" sheetId="14" r:id="rId2"/>
    <sheet name="基準値" sheetId="20" r:id="rId3"/>
    <sheet name="＜参考＞カテゴリー一覧" sheetId="18" r:id="rId4"/>
    <sheet name="登録申請メールテンプレート" sheetId="21" r:id="rId5"/>
    <sheet name="カテゴリ―番号※非表示" sheetId="17" state="hidden" r:id="rId6"/>
    <sheet name="※編集不可※選択項目" sheetId="22" state="hidden" r:id="rId7"/>
    <sheet name="読み取り用(非表示)" sheetId="15" state="hidden" r:id="rId8"/>
  </sheets>
  <externalReferences>
    <externalReference r:id="rId9"/>
    <externalReference r:id="rId10"/>
  </externalReferences>
  <definedNames>
    <definedName name="_" localSheetId="2">#REF!</definedName>
    <definedName name="_" localSheetId="4">#REF!</definedName>
    <definedName name="_" localSheetId="0">入力例!$T$12</definedName>
    <definedName name="_">新規登録用!$T$12</definedName>
    <definedName name="_xlnm._FilterDatabase" localSheetId="2" hidden="1">基準値!#REF!</definedName>
    <definedName name="_xlnm._FilterDatabase" localSheetId="1" hidden="1">新規登録用!$A$11:$AR$11</definedName>
    <definedName name="_xlnm._FilterDatabase" localSheetId="0" hidden="1">入力例!$A$11:$AT$11</definedName>
    <definedName name="_xlnm.Print_Area" localSheetId="3">'＜参考＞カテゴリー一覧'!$A$1:$T$58</definedName>
    <definedName name="_xlnm.Print_Area" localSheetId="2">基準値!$A$1:$J$16</definedName>
    <definedName name="_xlnm.Print_Area" localSheetId="1">新規登録用!$A$1:$AI$312</definedName>
    <definedName name="_xlnm.Print_Area" localSheetId="4">登録申請メールテンプレート!$A$1:$B$28</definedName>
    <definedName name="_xlnm.Print_Area" localSheetId="0">入力例!$A$1:$AI$47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4">[1]製品型番リスト管理表!$AY$5:$AY$8</definedName>
    <definedName name="工業会">[1]製品型番リスト管理表!$AY$5:$AY$8</definedName>
    <definedName name="無効化" localSheetId="2">[2]型番リスト!$AQ:$AQ</definedName>
    <definedName name="無効化" localSheetId="4">[2]型番リスト!$AQ:$AQ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0" i="19" l="1"/>
  <c r="T21" i="19"/>
  <c r="T22" i="19"/>
  <c r="T23" i="19"/>
  <c r="T24" i="19"/>
  <c r="T25" i="19"/>
  <c r="T26" i="19"/>
  <c r="T27" i="19"/>
  <c r="T28" i="19"/>
  <c r="T29" i="19"/>
  <c r="T30" i="19"/>
  <c r="T31" i="19"/>
  <c r="T32" i="19"/>
  <c r="T33" i="19"/>
  <c r="T34" i="19"/>
  <c r="T35" i="19"/>
  <c r="T36" i="19"/>
  <c r="T37" i="19"/>
  <c r="T38" i="19"/>
  <c r="T39" i="19"/>
  <c r="T40" i="19"/>
  <c r="T41" i="19"/>
  <c r="T42" i="19"/>
  <c r="T43" i="19"/>
  <c r="T44" i="19"/>
  <c r="T45" i="19"/>
  <c r="T46" i="19"/>
  <c r="T47" i="19"/>
  <c r="T14" i="19"/>
  <c r="T15" i="19"/>
  <c r="T16" i="19"/>
  <c r="T17" i="19"/>
  <c r="T18" i="19"/>
  <c r="T19" i="19"/>
  <c r="T13" i="19"/>
  <c r="T14" i="14"/>
  <c r="AN13" i="14"/>
  <c r="V13" i="14"/>
  <c r="AM47" i="19"/>
  <c r="AM46" i="19"/>
  <c r="AM45" i="19"/>
  <c r="AM44" i="19"/>
  <c r="AM43" i="19"/>
  <c r="AM42" i="19"/>
  <c r="AM41" i="19"/>
  <c r="AM40" i="19"/>
  <c r="AM39" i="19"/>
  <c r="AM38" i="19"/>
  <c r="AM37" i="19"/>
  <c r="AM36" i="19"/>
  <c r="AM35" i="19"/>
  <c r="AM34" i="19"/>
  <c r="AM33" i="19"/>
  <c r="AM32" i="19"/>
  <c r="AM31" i="19"/>
  <c r="AM30" i="19"/>
  <c r="AM29" i="19"/>
  <c r="AM28" i="19"/>
  <c r="AM27" i="19"/>
  <c r="AM26" i="19"/>
  <c r="AM25" i="19"/>
  <c r="AM24" i="19"/>
  <c r="AM23" i="19"/>
  <c r="AM22" i="19"/>
  <c r="AM21" i="19"/>
  <c r="AM20" i="19"/>
  <c r="AM19" i="19"/>
  <c r="AM18" i="19"/>
  <c r="AM17" i="19"/>
  <c r="AM16" i="19"/>
  <c r="AM15" i="19"/>
  <c r="AM14" i="19"/>
  <c r="AM13" i="19"/>
  <c r="AM312" i="14"/>
  <c r="AM311" i="14"/>
  <c r="AM310" i="14"/>
  <c r="AM309" i="14"/>
  <c r="AM308" i="14"/>
  <c r="AM307" i="14"/>
  <c r="AM306" i="14"/>
  <c r="AM305" i="14"/>
  <c r="AM304" i="14"/>
  <c r="AM303" i="14"/>
  <c r="AM302" i="14"/>
  <c r="AM301" i="14"/>
  <c r="AM300" i="14"/>
  <c r="AM299" i="14"/>
  <c r="AM298" i="14"/>
  <c r="AM297" i="14"/>
  <c r="AM296" i="14"/>
  <c r="AM295" i="14"/>
  <c r="AM294" i="14"/>
  <c r="AM293" i="14"/>
  <c r="AM292" i="14"/>
  <c r="AM291" i="14"/>
  <c r="AM290" i="14"/>
  <c r="AM289" i="14"/>
  <c r="AM288" i="14"/>
  <c r="AM287" i="14"/>
  <c r="AM286" i="14"/>
  <c r="AM285" i="14"/>
  <c r="AM284" i="14"/>
  <c r="AM283" i="14"/>
  <c r="AM282" i="14"/>
  <c r="AM281" i="14"/>
  <c r="AM280" i="14"/>
  <c r="AM279" i="14"/>
  <c r="AM278" i="14"/>
  <c r="AM277" i="14"/>
  <c r="AM276" i="14"/>
  <c r="AM275" i="14"/>
  <c r="AM274" i="14"/>
  <c r="AM273" i="14"/>
  <c r="AM272" i="14"/>
  <c r="AM271" i="14"/>
  <c r="AM270" i="14"/>
  <c r="AM269" i="14"/>
  <c r="AM268" i="14"/>
  <c r="AM267" i="14"/>
  <c r="AM266" i="14"/>
  <c r="AM265" i="14"/>
  <c r="AM264" i="14"/>
  <c r="AM263" i="14"/>
  <c r="AM262" i="14"/>
  <c r="AM261" i="14"/>
  <c r="AM260" i="14"/>
  <c r="AM259" i="14"/>
  <c r="AM258" i="14"/>
  <c r="AM257" i="14"/>
  <c r="AM256" i="14"/>
  <c r="AM255" i="14"/>
  <c r="AM254" i="14"/>
  <c r="AM253" i="14"/>
  <c r="AM252" i="14"/>
  <c r="AM251" i="14"/>
  <c r="AM250" i="14"/>
  <c r="AM249" i="14"/>
  <c r="AM248" i="14"/>
  <c r="AM247" i="14"/>
  <c r="AM246" i="14"/>
  <c r="AM245" i="14"/>
  <c r="AM244" i="14"/>
  <c r="AM243" i="14"/>
  <c r="AM242" i="14"/>
  <c r="AM241" i="14"/>
  <c r="AM240" i="14"/>
  <c r="AM239" i="14"/>
  <c r="AM238" i="14"/>
  <c r="AM237" i="14"/>
  <c r="AM236" i="14"/>
  <c r="AM235" i="14"/>
  <c r="AM234" i="14"/>
  <c r="AM233" i="14"/>
  <c r="AM232" i="14"/>
  <c r="AM231" i="14"/>
  <c r="AM230" i="14"/>
  <c r="AM229" i="14"/>
  <c r="AM228" i="14"/>
  <c r="AM227" i="14"/>
  <c r="AM226" i="14"/>
  <c r="AM225" i="14"/>
  <c r="AM224" i="14"/>
  <c r="AM223" i="14"/>
  <c r="AM222" i="14"/>
  <c r="AM221" i="14"/>
  <c r="AM220" i="14"/>
  <c r="AM219" i="14"/>
  <c r="AM218" i="14"/>
  <c r="AM217" i="14"/>
  <c r="AM216" i="14"/>
  <c r="AM215" i="14"/>
  <c r="AM214" i="14"/>
  <c r="AM213" i="14"/>
  <c r="AM212" i="14"/>
  <c r="AM211" i="14"/>
  <c r="AM210" i="14"/>
  <c r="AM209" i="14"/>
  <c r="AM208" i="14"/>
  <c r="AM207" i="14"/>
  <c r="AM206" i="14"/>
  <c r="AM205" i="14"/>
  <c r="AM204" i="14"/>
  <c r="AM203" i="14"/>
  <c r="AM202" i="14"/>
  <c r="AM201" i="14"/>
  <c r="AM200" i="14"/>
  <c r="AM199" i="14"/>
  <c r="AM198" i="14"/>
  <c r="AM197" i="14"/>
  <c r="AM196" i="14"/>
  <c r="AM195" i="14"/>
  <c r="AM194" i="14"/>
  <c r="AM193" i="14"/>
  <c r="AM192" i="14"/>
  <c r="AM191" i="14"/>
  <c r="AM190" i="14"/>
  <c r="AM189" i="14"/>
  <c r="AM188" i="14"/>
  <c r="AM187" i="14"/>
  <c r="AM186" i="14"/>
  <c r="AM185" i="14"/>
  <c r="AM184" i="14"/>
  <c r="AM183" i="14"/>
  <c r="AM182" i="14"/>
  <c r="AM181" i="14"/>
  <c r="AM180" i="14"/>
  <c r="AM179" i="14"/>
  <c r="AM178" i="14"/>
  <c r="AM177" i="14"/>
  <c r="AM176" i="14"/>
  <c r="AM175" i="14"/>
  <c r="AM174" i="14"/>
  <c r="AM173" i="14"/>
  <c r="AM172" i="14"/>
  <c r="AM171" i="14"/>
  <c r="AM170" i="14"/>
  <c r="AM169" i="14"/>
  <c r="AM168" i="14"/>
  <c r="AM167" i="14"/>
  <c r="AM166" i="14"/>
  <c r="AM165" i="14"/>
  <c r="AM164" i="14"/>
  <c r="AM163" i="14"/>
  <c r="AM162" i="14"/>
  <c r="AM161" i="14"/>
  <c r="AM160" i="14"/>
  <c r="AM159" i="14"/>
  <c r="AM158" i="14"/>
  <c r="AM157" i="14"/>
  <c r="AM156" i="14"/>
  <c r="AM155" i="14"/>
  <c r="AM154" i="14"/>
  <c r="AM153" i="14"/>
  <c r="AM152" i="14"/>
  <c r="AM151" i="14"/>
  <c r="AM150" i="14"/>
  <c r="AM149" i="14"/>
  <c r="AM148" i="14"/>
  <c r="AM147" i="14"/>
  <c r="AM146" i="14"/>
  <c r="AM145" i="14"/>
  <c r="AM144" i="14"/>
  <c r="AM143" i="14"/>
  <c r="AM142" i="14"/>
  <c r="AM141" i="14"/>
  <c r="AM140" i="14"/>
  <c r="AM139" i="14"/>
  <c r="AM138" i="14"/>
  <c r="AM137" i="14"/>
  <c r="AM136" i="14"/>
  <c r="AM135" i="14"/>
  <c r="AM134" i="14"/>
  <c r="AM133" i="14"/>
  <c r="AM132" i="14"/>
  <c r="AM131" i="14"/>
  <c r="AM130" i="14"/>
  <c r="AM129" i="14"/>
  <c r="AM128" i="14"/>
  <c r="AM127" i="14"/>
  <c r="AM126" i="14"/>
  <c r="AM125" i="14"/>
  <c r="AM124" i="14"/>
  <c r="AM123" i="14"/>
  <c r="AM122" i="14"/>
  <c r="AM121" i="14"/>
  <c r="AM120" i="14"/>
  <c r="AM119" i="14"/>
  <c r="AM118" i="14"/>
  <c r="AM117" i="14"/>
  <c r="AM116" i="14"/>
  <c r="AM115" i="14"/>
  <c r="AM114" i="14"/>
  <c r="AM113" i="14"/>
  <c r="AM112" i="14"/>
  <c r="AM111" i="14"/>
  <c r="AM110" i="14"/>
  <c r="AM109" i="14"/>
  <c r="AM108" i="14"/>
  <c r="AM107" i="14"/>
  <c r="AM106" i="14"/>
  <c r="AM105" i="14"/>
  <c r="AM104" i="14"/>
  <c r="AM103" i="14"/>
  <c r="AM102" i="14"/>
  <c r="AM101" i="14"/>
  <c r="AM100" i="14"/>
  <c r="AM99" i="14"/>
  <c r="AM98" i="14"/>
  <c r="AM97" i="14"/>
  <c r="AM96" i="14"/>
  <c r="AM95" i="14"/>
  <c r="AM94" i="14"/>
  <c r="AM93" i="14"/>
  <c r="AM92" i="14"/>
  <c r="AM91" i="14"/>
  <c r="AM90" i="14"/>
  <c r="AM89" i="14"/>
  <c r="AM88" i="14"/>
  <c r="AM87" i="14"/>
  <c r="AM86" i="14"/>
  <c r="AM85" i="14"/>
  <c r="AM84" i="14"/>
  <c r="AM83" i="14"/>
  <c r="AM82" i="14"/>
  <c r="AM81" i="14"/>
  <c r="AM80" i="14"/>
  <c r="AM79" i="14"/>
  <c r="AM78" i="14"/>
  <c r="AM77" i="14"/>
  <c r="AM76" i="14"/>
  <c r="AM75" i="14"/>
  <c r="AM74" i="14"/>
  <c r="AM73" i="14"/>
  <c r="AM72" i="14"/>
  <c r="AM71" i="14"/>
  <c r="AM70" i="14"/>
  <c r="AM69" i="14"/>
  <c r="AM68" i="14"/>
  <c r="AM67" i="14"/>
  <c r="AM66" i="14"/>
  <c r="AM65" i="14"/>
  <c r="AM64" i="14"/>
  <c r="AM63" i="14"/>
  <c r="AM62" i="14"/>
  <c r="AM61" i="14"/>
  <c r="AM60" i="14"/>
  <c r="AM59" i="14"/>
  <c r="AM58" i="14"/>
  <c r="AM57" i="14"/>
  <c r="AM56" i="14"/>
  <c r="AM55" i="14"/>
  <c r="AM54" i="14"/>
  <c r="AM53" i="14"/>
  <c r="AM52" i="14"/>
  <c r="AM51" i="14"/>
  <c r="AM50" i="14"/>
  <c r="AM49" i="14"/>
  <c r="AM48" i="14"/>
  <c r="AM47" i="14"/>
  <c r="AM46" i="14"/>
  <c r="AM45" i="14"/>
  <c r="AM44" i="14"/>
  <c r="AM43" i="14"/>
  <c r="AM42" i="14"/>
  <c r="AM41" i="14"/>
  <c r="AM40" i="14"/>
  <c r="AM39" i="14"/>
  <c r="AM38" i="14"/>
  <c r="AM37" i="14"/>
  <c r="AM36" i="14"/>
  <c r="AM35" i="14"/>
  <c r="AM34" i="14"/>
  <c r="AM33" i="14"/>
  <c r="AM32" i="14"/>
  <c r="AM31" i="14"/>
  <c r="AM30" i="14"/>
  <c r="AM29" i="14"/>
  <c r="AM28" i="14"/>
  <c r="AM27" i="14"/>
  <c r="AM26" i="14"/>
  <c r="AM25" i="14"/>
  <c r="AM24" i="14"/>
  <c r="AM23" i="14"/>
  <c r="AN47" i="19"/>
  <c r="AN46" i="19"/>
  <c r="AN45" i="19"/>
  <c r="AN44" i="19"/>
  <c r="AN43" i="19"/>
  <c r="AN42" i="19"/>
  <c r="AN41" i="19"/>
  <c r="AN40" i="19"/>
  <c r="AN39" i="19"/>
  <c r="AN38" i="19"/>
  <c r="AN37" i="19"/>
  <c r="AN36" i="19"/>
  <c r="AN35" i="19"/>
  <c r="AN34" i="19"/>
  <c r="AN33" i="19"/>
  <c r="AN32" i="19"/>
  <c r="AN31" i="19"/>
  <c r="AN30" i="19"/>
  <c r="AN29" i="19"/>
  <c r="AN28" i="19"/>
  <c r="AN27" i="19"/>
  <c r="AN26" i="19"/>
  <c r="AN25" i="19"/>
  <c r="AN24" i="19"/>
  <c r="AN23" i="19"/>
  <c r="AN22" i="19"/>
  <c r="AN21" i="19"/>
  <c r="AN20" i="19"/>
  <c r="AN19" i="19"/>
  <c r="AN18" i="19"/>
  <c r="AN17" i="19"/>
  <c r="AN16" i="19"/>
  <c r="AN15" i="19"/>
  <c r="AN14" i="19"/>
  <c r="AN13" i="19"/>
  <c r="AN312" i="14"/>
  <c r="AN311" i="14"/>
  <c r="AN310" i="14"/>
  <c r="AN309" i="14"/>
  <c r="AN308" i="14"/>
  <c r="AN307" i="14"/>
  <c r="AN306" i="14"/>
  <c r="AN305" i="14"/>
  <c r="AN304" i="14"/>
  <c r="AN303" i="14"/>
  <c r="AN302" i="14"/>
  <c r="AN301" i="14"/>
  <c r="AN300" i="14"/>
  <c r="AN299" i="14"/>
  <c r="AN298" i="14"/>
  <c r="AN297" i="14"/>
  <c r="AN296" i="14"/>
  <c r="AN295" i="14"/>
  <c r="AN294" i="14"/>
  <c r="AN293" i="14"/>
  <c r="AN292" i="14"/>
  <c r="AN291" i="14"/>
  <c r="AN290" i="14"/>
  <c r="AN289" i="14"/>
  <c r="AN288" i="14"/>
  <c r="AN287" i="14"/>
  <c r="AN286" i="14"/>
  <c r="AN285" i="14"/>
  <c r="AN284" i="14"/>
  <c r="AN283" i="14"/>
  <c r="AN282" i="14"/>
  <c r="AN281" i="14"/>
  <c r="AN280" i="14"/>
  <c r="AN279" i="14"/>
  <c r="AN278" i="14"/>
  <c r="AN277" i="14"/>
  <c r="AN276" i="14"/>
  <c r="AN275" i="14"/>
  <c r="AN274" i="14"/>
  <c r="AN273" i="14"/>
  <c r="AN272" i="14"/>
  <c r="AN271" i="14"/>
  <c r="AN270" i="14"/>
  <c r="AN269" i="14"/>
  <c r="AN268" i="14"/>
  <c r="AN267" i="14"/>
  <c r="AN266" i="14"/>
  <c r="AN265" i="14"/>
  <c r="AN264" i="14"/>
  <c r="AN263" i="14"/>
  <c r="AN262" i="14"/>
  <c r="AN261" i="14"/>
  <c r="AN260" i="14"/>
  <c r="AN259" i="14"/>
  <c r="AN258" i="14"/>
  <c r="AN257" i="14"/>
  <c r="AN256" i="14"/>
  <c r="AN255" i="14"/>
  <c r="AN254" i="14"/>
  <c r="AN253" i="14"/>
  <c r="AN252" i="14"/>
  <c r="AN251" i="14"/>
  <c r="AN250" i="14"/>
  <c r="AN249" i="14"/>
  <c r="AN248" i="14"/>
  <c r="AN247" i="14"/>
  <c r="AN246" i="14"/>
  <c r="AN245" i="14"/>
  <c r="AN244" i="14"/>
  <c r="AN243" i="14"/>
  <c r="AN242" i="14"/>
  <c r="AN241" i="14"/>
  <c r="AN240" i="14"/>
  <c r="AN239" i="14"/>
  <c r="AN238" i="14"/>
  <c r="AN237" i="14"/>
  <c r="AN236" i="14"/>
  <c r="AN235" i="14"/>
  <c r="AN234" i="14"/>
  <c r="AN233" i="14"/>
  <c r="AN232" i="14"/>
  <c r="AN231" i="14"/>
  <c r="AN230" i="14"/>
  <c r="AN229" i="14"/>
  <c r="AN228" i="14"/>
  <c r="AN227" i="14"/>
  <c r="AN226" i="14"/>
  <c r="AN225" i="14"/>
  <c r="AN224" i="14"/>
  <c r="AN223" i="14"/>
  <c r="AN222" i="14"/>
  <c r="AN221" i="14"/>
  <c r="AN220" i="14"/>
  <c r="AN219" i="14"/>
  <c r="AN218" i="14"/>
  <c r="AN217" i="14"/>
  <c r="AN216" i="14"/>
  <c r="AN215" i="14"/>
  <c r="AN214" i="14"/>
  <c r="AN213" i="14"/>
  <c r="AN212" i="14"/>
  <c r="AN211" i="14"/>
  <c r="AN210" i="14"/>
  <c r="AN209" i="14"/>
  <c r="AN208" i="14"/>
  <c r="AN207" i="14"/>
  <c r="AN206" i="14"/>
  <c r="AN205" i="14"/>
  <c r="AN204" i="14"/>
  <c r="AN203" i="14"/>
  <c r="AN202" i="14"/>
  <c r="AN201" i="14"/>
  <c r="AN200" i="14"/>
  <c r="AN199" i="14"/>
  <c r="AN198" i="14"/>
  <c r="AN197" i="14"/>
  <c r="AN196" i="14"/>
  <c r="AN195" i="14"/>
  <c r="AN194" i="14"/>
  <c r="AN193" i="14"/>
  <c r="AN192" i="14"/>
  <c r="AN191" i="14"/>
  <c r="AN190" i="14"/>
  <c r="AN189" i="14"/>
  <c r="AN188" i="14"/>
  <c r="AN187" i="14"/>
  <c r="AN186" i="14"/>
  <c r="AN185" i="14"/>
  <c r="AN184" i="14"/>
  <c r="AN183" i="14"/>
  <c r="AN182" i="14"/>
  <c r="AN181" i="14"/>
  <c r="AN180" i="14"/>
  <c r="AN179" i="14"/>
  <c r="AN178" i="14"/>
  <c r="AN177" i="14"/>
  <c r="AN176" i="14"/>
  <c r="AN175" i="14"/>
  <c r="AN174" i="14"/>
  <c r="AN173" i="14"/>
  <c r="AN172" i="14"/>
  <c r="AN171" i="14"/>
  <c r="AN170" i="14"/>
  <c r="AN169" i="14"/>
  <c r="AN168" i="14"/>
  <c r="AN167" i="14"/>
  <c r="AN166" i="14"/>
  <c r="AN165" i="14"/>
  <c r="AN164" i="14"/>
  <c r="AN163" i="14"/>
  <c r="AN162" i="14"/>
  <c r="AN161" i="14"/>
  <c r="AN160" i="14"/>
  <c r="AN159" i="14"/>
  <c r="AN158" i="14"/>
  <c r="AN157" i="14"/>
  <c r="AN156" i="14"/>
  <c r="AN155" i="14"/>
  <c r="AN154" i="14"/>
  <c r="AN153" i="14"/>
  <c r="AN152" i="14"/>
  <c r="AN151" i="14"/>
  <c r="AN150" i="14"/>
  <c r="AN149" i="14"/>
  <c r="AN148" i="14"/>
  <c r="AN147" i="14"/>
  <c r="AN146" i="14"/>
  <c r="AN145" i="14"/>
  <c r="AN144" i="14"/>
  <c r="AN143" i="14"/>
  <c r="AN142" i="14"/>
  <c r="AN141" i="14"/>
  <c r="AN140" i="14"/>
  <c r="AN139" i="14"/>
  <c r="AN138" i="14"/>
  <c r="AN137" i="14"/>
  <c r="AN136" i="14"/>
  <c r="AN135" i="14"/>
  <c r="AN134" i="14"/>
  <c r="AN133" i="14"/>
  <c r="AN132" i="14"/>
  <c r="AN131" i="14"/>
  <c r="AN130" i="14"/>
  <c r="AN129" i="14"/>
  <c r="AN128" i="14"/>
  <c r="AN127" i="14"/>
  <c r="AN126" i="14"/>
  <c r="AN125" i="14"/>
  <c r="AN124" i="14"/>
  <c r="AN123" i="14"/>
  <c r="AN122" i="14"/>
  <c r="AN121" i="14"/>
  <c r="AN120" i="14"/>
  <c r="AN119" i="14"/>
  <c r="AN118" i="14"/>
  <c r="AN117" i="14"/>
  <c r="AN116" i="14"/>
  <c r="AN115" i="14"/>
  <c r="AN114" i="14"/>
  <c r="AN113" i="14"/>
  <c r="AN112" i="14"/>
  <c r="AN111" i="14"/>
  <c r="AN110" i="14"/>
  <c r="AN109" i="14"/>
  <c r="AN108" i="14"/>
  <c r="AN107" i="14"/>
  <c r="AN106" i="14"/>
  <c r="AN105" i="14"/>
  <c r="AN104" i="14"/>
  <c r="AN103" i="14"/>
  <c r="AN102" i="14"/>
  <c r="AN101" i="14"/>
  <c r="AN100" i="14"/>
  <c r="AN99" i="14"/>
  <c r="AN98" i="14"/>
  <c r="AN97" i="14"/>
  <c r="AN96" i="14"/>
  <c r="AN95" i="14"/>
  <c r="AN94" i="14"/>
  <c r="AN93" i="14"/>
  <c r="AN92" i="14"/>
  <c r="AN91" i="14"/>
  <c r="AN90" i="14"/>
  <c r="AN89" i="14"/>
  <c r="AN88" i="14"/>
  <c r="AN87" i="14"/>
  <c r="AN86" i="14"/>
  <c r="AN85" i="14"/>
  <c r="AN84" i="14"/>
  <c r="AN83" i="14"/>
  <c r="AN82" i="14"/>
  <c r="AN81" i="14"/>
  <c r="AN80" i="14"/>
  <c r="AN79" i="14"/>
  <c r="AN78" i="14"/>
  <c r="AN77" i="14"/>
  <c r="AN76" i="14"/>
  <c r="AN75" i="14"/>
  <c r="AN74" i="14"/>
  <c r="AN73" i="14"/>
  <c r="AN72" i="14"/>
  <c r="AN71" i="14"/>
  <c r="AN70" i="14"/>
  <c r="AN69" i="14"/>
  <c r="AN68" i="14"/>
  <c r="AN67" i="14"/>
  <c r="AN66" i="14"/>
  <c r="AN65" i="14"/>
  <c r="AN64" i="14"/>
  <c r="AN63" i="14"/>
  <c r="AN62" i="14"/>
  <c r="AN61" i="14"/>
  <c r="AN60" i="14"/>
  <c r="AN59" i="14"/>
  <c r="AN58" i="14"/>
  <c r="AN57" i="14"/>
  <c r="AN56" i="14"/>
  <c r="AN55" i="14"/>
  <c r="AN54" i="14"/>
  <c r="AN53" i="14"/>
  <c r="AN52" i="14"/>
  <c r="AN51" i="14"/>
  <c r="AN50" i="14"/>
  <c r="AN49" i="14"/>
  <c r="AN48" i="14"/>
  <c r="AN47" i="14"/>
  <c r="AN46" i="14"/>
  <c r="AN45" i="14"/>
  <c r="AN44" i="14"/>
  <c r="AN43" i="14"/>
  <c r="AN42" i="14"/>
  <c r="AN41" i="14"/>
  <c r="AN40" i="14"/>
  <c r="AN39" i="14"/>
  <c r="AN38" i="14"/>
  <c r="AN37" i="14"/>
  <c r="AN36" i="14"/>
  <c r="AN35" i="14"/>
  <c r="AN34" i="14"/>
  <c r="AN33" i="14"/>
  <c r="AN32" i="14"/>
  <c r="AN31" i="14"/>
  <c r="AN30" i="14"/>
  <c r="AN29" i="14"/>
  <c r="AN28" i="14"/>
  <c r="AN27" i="14"/>
  <c r="AN26" i="14"/>
  <c r="AN25" i="14"/>
  <c r="AN24" i="14"/>
  <c r="AN23" i="14"/>
  <c r="AN49" i="19" l="1"/>
  <c r="AP14" i="14" l="1"/>
  <c r="AQ14" i="14" s="1"/>
  <c r="AP13" i="14"/>
  <c r="AP312" i="14"/>
  <c r="AQ312" i="14" s="1"/>
  <c r="AP311" i="14"/>
  <c r="AQ311" i="14" s="1"/>
  <c r="AP310" i="14"/>
  <c r="AQ310" i="14" s="1"/>
  <c r="AP309" i="14"/>
  <c r="AQ309" i="14" s="1"/>
  <c r="AP308" i="14"/>
  <c r="AQ308" i="14" s="1"/>
  <c r="AP307" i="14"/>
  <c r="AQ307" i="14" s="1"/>
  <c r="AP306" i="14"/>
  <c r="AQ306" i="14" s="1"/>
  <c r="AP305" i="14"/>
  <c r="AQ305" i="14" s="1"/>
  <c r="AP304" i="14"/>
  <c r="AQ304" i="14" s="1"/>
  <c r="AP303" i="14"/>
  <c r="AQ303" i="14" s="1"/>
  <c r="AP302" i="14"/>
  <c r="AQ302" i="14" s="1"/>
  <c r="AP301" i="14"/>
  <c r="AQ301" i="14" s="1"/>
  <c r="AP300" i="14"/>
  <c r="AQ300" i="14" s="1"/>
  <c r="AP299" i="14"/>
  <c r="AQ299" i="14" s="1"/>
  <c r="AP298" i="14"/>
  <c r="AQ298" i="14" s="1"/>
  <c r="AP297" i="14"/>
  <c r="AQ297" i="14" s="1"/>
  <c r="AP296" i="14"/>
  <c r="AQ296" i="14" s="1"/>
  <c r="AP295" i="14"/>
  <c r="AQ295" i="14" s="1"/>
  <c r="AP294" i="14"/>
  <c r="AQ294" i="14" s="1"/>
  <c r="AP293" i="14"/>
  <c r="AQ293" i="14" s="1"/>
  <c r="AP292" i="14"/>
  <c r="AQ292" i="14" s="1"/>
  <c r="AP291" i="14"/>
  <c r="AQ291" i="14" s="1"/>
  <c r="AP290" i="14"/>
  <c r="AQ290" i="14" s="1"/>
  <c r="AP289" i="14"/>
  <c r="AQ289" i="14" s="1"/>
  <c r="AP288" i="14"/>
  <c r="AQ288" i="14" s="1"/>
  <c r="AP287" i="14"/>
  <c r="AQ287" i="14" s="1"/>
  <c r="AP286" i="14"/>
  <c r="AQ286" i="14" s="1"/>
  <c r="AP285" i="14"/>
  <c r="AQ285" i="14" s="1"/>
  <c r="AP284" i="14"/>
  <c r="AQ284" i="14" s="1"/>
  <c r="AP283" i="14"/>
  <c r="AQ283" i="14" s="1"/>
  <c r="AP282" i="14"/>
  <c r="AQ282" i="14" s="1"/>
  <c r="AP281" i="14"/>
  <c r="AQ281" i="14" s="1"/>
  <c r="AP280" i="14"/>
  <c r="AQ280" i="14" s="1"/>
  <c r="AP279" i="14"/>
  <c r="AQ279" i="14" s="1"/>
  <c r="AP278" i="14"/>
  <c r="AQ278" i="14" s="1"/>
  <c r="AP277" i="14"/>
  <c r="AQ277" i="14" s="1"/>
  <c r="AP276" i="14"/>
  <c r="AQ276" i="14" s="1"/>
  <c r="AP275" i="14"/>
  <c r="AQ275" i="14" s="1"/>
  <c r="AP274" i="14"/>
  <c r="AQ274" i="14" s="1"/>
  <c r="AP273" i="14"/>
  <c r="AQ273" i="14" s="1"/>
  <c r="AP272" i="14"/>
  <c r="AQ272" i="14" s="1"/>
  <c r="AP271" i="14"/>
  <c r="AQ271" i="14" s="1"/>
  <c r="AP270" i="14"/>
  <c r="AQ270" i="14" s="1"/>
  <c r="AP269" i="14"/>
  <c r="AQ269" i="14" s="1"/>
  <c r="AP268" i="14"/>
  <c r="AQ268" i="14" s="1"/>
  <c r="AP267" i="14"/>
  <c r="AQ267" i="14" s="1"/>
  <c r="AP266" i="14"/>
  <c r="AQ266" i="14" s="1"/>
  <c r="AP265" i="14"/>
  <c r="AQ265" i="14" s="1"/>
  <c r="AP264" i="14"/>
  <c r="AQ264" i="14" s="1"/>
  <c r="AP263" i="14"/>
  <c r="AQ263" i="14" s="1"/>
  <c r="AP262" i="14"/>
  <c r="AQ262" i="14" s="1"/>
  <c r="AP261" i="14"/>
  <c r="AQ261" i="14" s="1"/>
  <c r="AP260" i="14"/>
  <c r="AQ260" i="14" s="1"/>
  <c r="AP259" i="14"/>
  <c r="AQ259" i="14" s="1"/>
  <c r="AP258" i="14"/>
  <c r="AQ258" i="14" s="1"/>
  <c r="AP257" i="14"/>
  <c r="AQ257" i="14" s="1"/>
  <c r="AP256" i="14"/>
  <c r="AQ256" i="14" s="1"/>
  <c r="AP255" i="14"/>
  <c r="AQ255" i="14" s="1"/>
  <c r="AP254" i="14"/>
  <c r="AQ254" i="14" s="1"/>
  <c r="AP253" i="14"/>
  <c r="AQ253" i="14" s="1"/>
  <c r="AP252" i="14"/>
  <c r="AQ252" i="14" s="1"/>
  <c r="AP251" i="14"/>
  <c r="AQ251" i="14" s="1"/>
  <c r="AP250" i="14"/>
  <c r="AQ250" i="14" s="1"/>
  <c r="AP249" i="14"/>
  <c r="AQ249" i="14" s="1"/>
  <c r="AP248" i="14"/>
  <c r="AQ248" i="14" s="1"/>
  <c r="AP247" i="14"/>
  <c r="AQ247" i="14" s="1"/>
  <c r="AP246" i="14"/>
  <c r="AQ246" i="14" s="1"/>
  <c r="AP245" i="14"/>
  <c r="AQ245" i="14" s="1"/>
  <c r="AP244" i="14"/>
  <c r="AQ244" i="14" s="1"/>
  <c r="AP243" i="14"/>
  <c r="AQ243" i="14" s="1"/>
  <c r="AP242" i="14"/>
  <c r="AQ242" i="14" s="1"/>
  <c r="AP241" i="14"/>
  <c r="AQ241" i="14" s="1"/>
  <c r="AP240" i="14"/>
  <c r="AQ240" i="14" s="1"/>
  <c r="AP239" i="14"/>
  <c r="AQ239" i="14" s="1"/>
  <c r="AP238" i="14"/>
  <c r="AQ238" i="14" s="1"/>
  <c r="AP237" i="14"/>
  <c r="AQ237" i="14" s="1"/>
  <c r="AP236" i="14"/>
  <c r="AQ236" i="14" s="1"/>
  <c r="AP235" i="14"/>
  <c r="AQ235" i="14" s="1"/>
  <c r="AP234" i="14"/>
  <c r="AQ234" i="14" s="1"/>
  <c r="AP233" i="14"/>
  <c r="AQ233" i="14" s="1"/>
  <c r="AP232" i="14"/>
  <c r="AQ232" i="14" s="1"/>
  <c r="AP231" i="14"/>
  <c r="AQ231" i="14" s="1"/>
  <c r="AP230" i="14"/>
  <c r="AQ230" i="14" s="1"/>
  <c r="AP229" i="14"/>
  <c r="AQ229" i="14" s="1"/>
  <c r="AP228" i="14"/>
  <c r="AQ228" i="14" s="1"/>
  <c r="AP227" i="14"/>
  <c r="AQ227" i="14" s="1"/>
  <c r="AP226" i="14"/>
  <c r="AQ226" i="14" s="1"/>
  <c r="AP225" i="14"/>
  <c r="AQ225" i="14" s="1"/>
  <c r="AP224" i="14"/>
  <c r="AQ224" i="14" s="1"/>
  <c r="AP223" i="14"/>
  <c r="AQ223" i="14" s="1"/>
  <c r="AP222" i="14"/>
  <c r="AQ222" i="14" s="1"/>
  <c r="AP221" i="14"/>
  <c r="AQ221" i="14" s="1"/>
  <c r="AP220" i="14"/>
  <c r="AQ220" i="14" s="1"/>
  <c r="AP219" i="14"/>
  <c r="AQ219" i="14" s="1"/>
  <c r="AP218" i="14"/>
  <c r="AQ218" i="14" s="1"/>
  <c r="AP217" i="14"/>
  <c r="AQ217" i="14" s="1"/>
  <c r="AP216" i="14"/>
  <c r="AQ216" i="14" s="1"/>
  <c r="AP215" i="14"/>
  <c r="AQ215" i="14" s="1"/>
  <c r="AP214" i="14"/>
  <c r="AQ214" i="14" s="1"/>
  <c r="AP213" i="14"/>
  <c r="AQ213" i="14" s="1"/>
  <c r="AP212" i="14"/>
  <c r="AQ212" i="14" s="1"/>
  <c r="AP211" i="14"/>
  <c r="AQ211" i="14" s="1"/>
  <c r="AP210" i="14"/>
  <c r="AQ210" i="14" s="1"/>
  <c r="AP209" i="14"/>
  <c r="AQ209" i="14" s="1"/>
  <c r="AP208" i="14"/>
  <c r="AQ208" i="14" s="1"/>
  <c r="AP207" i="14"/>
  <c r="AQ207" i="14" s="1"/>
  <c r="AP206" i="14"/>
  <c r="AQ206" i="14" s="1"/>
  <c r="AP205" i="14"/>
  <c r="AQ205" i="14" s="1"/>
  <c r="AP204" i="14"/>
  <c r="AQ204" i="14" s="1"/>
  <c r="AP203" i="14"/>
  <c r="AQ203" i="14" s="1"/>
  <c r="AP202" i="14"/>
  <c r="AQ202" i="14" s="1"/>
  <c r="AP201" i="14"/>
  <c r="AQ201" i="14" s="1"/>
  <c r="AP200" i="14"/>
  <c r="AQ200" i="14" s="1"/>
  <c r="AP199" i="14"/>
  <c r="AQ199" i="14" s="1"/>
  <c r="AP198" i="14"/>
  <c r="AQ198" i="14" s="1"/>
  <c r="AP197" i="14"/>
  <c r="AQ197" i="14" s="1"/>
  <c r="AP196" i="14"/>
  <c r="AQ196" i="14" s="1"/>
  <c r="AP195" i="14"/>
  <c r="AQ195" i="14" s="1"/>
  <c r="AP194" i="14"/>
  <c r="AQ194" i="14" s="1"/>
  <c r="AP193" i="14"/>
  <c r="AQ193" i="14" s="1"/>
  <c r="AP192" i="14"/>
  <c r="AQ192" i="14" s="1"/>
  <c r="AP191" i="14"/>
  <c r="AQ191" i="14" s="1"/>
  <c r="AP190" i="14"/>
  <c r="AQ190" i="14" s="1"/>
  <c r="AP189" i="14"/>
  <c r="AQ189" i="14" s="1"/>
  <c r="AP188" i="14"/>
  <c r="AQ188" i="14" s="1"/>
  <c r="AP187" i="14"/>
  <c r="AQ187" i="14" s="1"/>
  <c r="AP186" i="14"/>
  <c r="AQ186" i="14" s="1"/>
  <c r="AP185" i="14"/>
  <c r="AQ185" i="14" s="1"/>
  <c r="AP184" i="14"/>
  <c r="AQ184" i="14" s="1"/>
  <c r="AP183" i="14"/>
  <c r="AQ183" i="14" s="1"/>
  <c r="AP182" i="14"/>
  <c r="AQ182" i="14" s="1"/>
  <c r="AP181" i="14"/>
  <c r="AQ181" i="14" s="1"/>
  <c r="AP180" i="14"/>
  <c r="AQ180" i="14" s="1"/>
  <c r="AP179" i="14"/>
  <c r="AQ179" i="14" s="1"/>
  <c r="AP178" i="14"/>
  <c r="AQ178" i="14" s="1"/>
  <c r="AP177" i="14"/>
  <c r="AQ177" i="14" s="1"/>
  <c r="AP176" i="14"/>
  <c r="AQ176" i="14" s="1"/>
  <c r="AP175" i="14"/>
  <c r="AQ175" i="14" s="1"/>
  <c r="AP174" i="14"/>
  <c r="AQ174" i="14" s="1"/>
  <c r="AP173" i="14"/>
  <c r="AQ173" i="14" s="1"/>
  <c r="AP172" i="14"/>
  <c r="AQ172" i="14" s="1"/>
  <c r="AP171" i="14"/>
  <c r="AQ171" i="14" s="1"/>
  <c r="AP170" i="14"/>
  <c r="AQ170" i="14" s="1"/>
  <c r="AP169" i="14"/>
  <c r="AQ169" i="14" s="1"/>
  <c r="AP168" i="14"/>
  <c r="AQ168" i="14" s="1"/>
  <c r="AP167" i="14"/>
  <c r="AQ167" i="14" s="1"/>
  <c r="AP166" i="14"/>
  <c r="AQ166" i="14" s="1"/>
  <c r="AP165" i="14"/>
  <c r="AQ165" i="14" s="1"/>
  <c r="AP164" i="14"/>
  <c r="AQ164" i="14" s="1"/>
  <c r="AP163" i="14"/>
  <c r="AQ163" i="14" s="1"/>
  <c r="AP162" i="14"/>
  <c r="AQ162" i="14" s="1"/>
  <c r="AP161" i="14"/>
  <c r="AQ161" i="14" s="1"/>
  <c r="AP160" i="14"/>
  <c r="AQ160" i="14" s="1"/>
  <c r="AP159" i="14"/>
  <c r="AQ159" i="14" s="1"/>
  <c r="AP158" i="14"/>
  <c r="AQ158" i="14" s="1"/>
  <c r="AP157" i="14"/>
  <c r="AQ157" i="14" s="1"/>
  <c r="AP156" i="14"/>
  <c r="AQ156" i="14" s="1"/>
  <c r="AP155" i="14"/>
  <c r="AQ155" i="14" s="1"/>
  <c r="AP154" i="14"/>
  <c r="AQ154" i="14" s="1"/>
  <c r="AP153" i="14"/>
  <c r="AQ153" i="14" s="1"/>
  <c r="AP152" i="14"/>
  <c r="AQ152" i="14" s="1"/>
  <c r="AP151" i="14"/>
  <c r="AQ151" i="14" s="1"/>
  <c r="AP150" i="14"/>
  <c r="AQ150" i="14" s="1"/>
  <c r="AP149" i="14"/>
  <c r="AQ149" i="14" s="1"/>
  <c r="AP148" i="14"/>
  <c r="AQ148" i="14" s="1"/>
  <c r="AP147" i="14"/>
  <c r="AQ147" i="14" s="1"/>
  <c r="AP146" i="14"/>
  <c r="AQ146" i="14" s="1"/>
  <c r="AP145" i="14"/>
  <c r="AQ145" i="14" s="1"/>
  <c r="AP144" i="14"/>
  <c r="AQ144" i="14" s="1"/>
  <c r="AP143" i="14"/>
  <c r="AQ143" i="14" s="1"/>
  <c r="AP142" i="14"/>
  <c r="AQ142" i="14" s="1"/>
  <c r="AP141" i="14"/>
  <c r="AQ141" i="14" s="1"/>
  <c r="AP140" i="14"/>
  <c r="AQ140" i="14" s="1"/>
  <c r="AP139" i="14"/>
  <c r="AQ139" i="14" s="1"/>
  <c r="AP138" i="14"/>
  <c r="AQ138" i="14" s="1"/>
  <c r="AP137" i="14"/>
  <c r="AQ137" i="14" s="1"/>
  <c r="AP136" i="14"/>
  <c r="AQ136" i="14" s="1"/>
  <c r="AP135" i="14"/>
  <c r="AQ135" i="14" s="1"/>
  <c r="AP134" i="14"/>
  <c r="AQ134" i="14" s="1"/>
  <c r="AP133" i="14"/>
  <c r="AQ133" i="14" s="1"/>
  <c r="AP132" i="14"/>
  <c r="AQ132" i="14" s="1"/>
  <c r="AP131" i="14"/>
  <c r="AQ131" i="14" s="1"/>
  <c r="AP130" i="14"/>
  <c r="AQ130" i="14" s="1"/>
  <c r="AP129" i="14"/>
  <c r="AQ129" i="14" s="1"/>
  <c r="AP128" i="14"/>
  <c r="AQ128" i="14" s="1"/>
  <c r="AP127" i="14"/>
  <c r="AQ127" i="14" s="1"/>
  <c r="AP126" i="14"/>
  <c r="AQ126" i="14" s="1"/>
  <c r="AP125" i="14"/>
  <c r="AQ125" i="14" s="1"/>
  <c r="AP124" i="14"/>
  <c r="AQ124" i="14" s="1"/>
  <c r="AP123" i="14"/>
  <c r="AQ123" i="14" s="1"/>
  <c r="AP122" i="14"/>
  <c r="AQ122" i="14" s="1"/>
  <c r="AP121" i="14"/>
  <c r="AQ121" i="14" s="1"/>
  <c r="AP120" i="14"/>
  <c r="AQ120" i="14" s="1"/>
  <c r="AP119" i="14"/>
  <c r="AQ119" i="14" s="1"/>
  <c r="AP118" i="14"/>
  <c r="AQ118" i="14" s="1"/>
  <c r="AP117" i="14"/>
  <c r="AQ117" i="14" s="1"/>
  <c r="AP116" i="14"/>
  <c r="AQ116" i="14" s="1"/>
  <c r="AP115" i="14"/>
  <c r="AQ115" i="14" s="1"/>
  <c r="AP114" i="14"/>
  <c r="AQ114" i="14" s="1"/>
  <c r="AP113" i="14"/>
  <c r="AQ113" i="14" s="1"/>
  <c r="AP112" i="14"/>
  <c r="AQ112" i="14" s="1"/>
  <c r="AP111" i="14"/>
  <c r="AQ111" i="14" s="1"/>
  <c r="AP110" i="14"/>
  <c r="AQ110" i="14" s="1"/>
  <c r="AP109" i="14"/>
  <c r="AQ109" i="14" s="1"/>
  <c r="AP108" i="14"/>
  <c r="AQ108" i="14" s="1"/>
  <c r="AP107" i="14"/>
  <c r="AQ107" i="14" s="1"/>
  <c r="AP106" i="14"/>
  <c r="AQ106" i="14" s="1"/>
  <c r="AP105" i="14"/>
  <c r="AQ105" i="14" s="1"/>
  <c r="AP104" i="14"/>
  <c r="AQ104" i="14" s="1"/>
  <c r="AP103" i="14"/>
  <c r="AQ103" i="14" s="1"/>
  <c r="AP102" i="14"/>
  <c r="AQ102" i="14" s="1"/>
  <c r="AP101" i="14"/>
  <c r="AQ101" i="14" s="1"/>
  <c r="AP100" i="14"/>
  <c r="AQ100" i="14" s="1"/>
  <c r="AP99" i="14"/>
  <c r="AQ99" i="14" s="1"/>
  <c r="AP98" i="14"/>
  <c r="AQ98" i="14" s="1"/>
  <c r="AP97" i="14"/>
  <c r="AQ97" i="14" s="1"/>
  <c r="AP96" i="14"/>
  <c r="AQ96" i="14" s="1"/>
  <c r="AP95" i="14"/>
  <c r="AQ95" i="14" s="1"/>
  <c r="AP94" i="14"/>
  <c r="AQ94" i="14" s="1"/>
  <c r="AP93" i="14"/>
  <c r="AQ93" i="14" s="1"/>
  <c r="AP92" i="14"/>
  <c r="AQ92" i="14" s="1"/>
  <c r="AP91" i="14"/>
  <c r="AQ91" i="14" s="1"/>
  <c r="AP90" i="14"/>
  <c r="AQ90" i="14" s="1"/>
  <c r="AP89" i="14"/>
  <c r="AQ89" i="14" s="1"/>
  <c r="AP88" i="14"/>
  <c r="AQ88" i="14" s="1"/>
  <c r="AP87" i="14"/>
  <c r="AQ87" i="14" s="1"/>
  <c r="AP86" i="14"/>
  <c r="AQ86" i="14" s="1"/>
  <c r="AP85" i="14"/>
  <c r="AQ85" i="14" s="1"/>
  <c r="AP84" i="14"/>
  <c r="AQ84" i="14" s="1"/>
  <c r="AP83" i="14"/>
  <c r="AQ83" i="14" s="1"/>
  <c r="AP82" i="14"/>
  <c r="AQ82" i="14" s="1"/>
  <c r="AP81" i="14"/>
  <c r="AQ81" i="14" s="1"/>
  <c r="AP80" i="14"/>
  <c r="AQ80" i="14" s="1"/>
  <c r="AP79" i="14"/>
  <c r="AQ79" i="14" s="1"/>
  <c r="AP78" i="14"/>
  <c r="AQ78" i="14" s="1"/>
  <c r="AP77" i="14"/>
  <c r="AQ77" i="14" s="1"/>
  <c r="AP76" i="14"/>
  <c r="AQ76" i="14" s="1"/>
  <c r="AP75" i="14"/>
  <c r="AQ75" i="14" s="1"/>
  <c r="AP74" i="14"/>
  <c r="AQ74" i="14" s="1"/>
  <c r="AP73" i="14"/>
  <c r="AQ73" i="14" s="1"/>
  <c r="AP72" i="14"/>
  <c r="AQ72" i="14" s="1"/>
  <c r="AP71" i="14"/>
  <c r="AQ71" i="14" s="1"/>
  <c r="AP70" i="14"/>
  <c r="AQ70" i="14" s="1"/>
  <c r="AP69" i="14"/>
  <c r="AQ69" i="14" s="1"/>
  <c r="AP68" i="14"/>
  <c r="AQ68" i="14" s="1"/>
  <c r="AP67" i="14"/>
  <c r="AQ67" i="14" s="1"/>
  <c r="AP66" i="14"/>
  <c r="AQ66" i="14" s="1"/>
  <c r="AP65" i="14"/>
  <c r="AQ65" i="14" s="1"/>
  <c r="AP64" i="14"/>
  <c r="AQ64" i="14" s="1"/>
  <c r="AP63" i="14"/>
  <c r="AQ63" i="14" s="1"/>
  <c r="AP62" i="14"/>
  <c r="AQ62" i="14" s="1"/>
  <c r="AP61" i="14"/>
  <c r="AQ61" i="14" s="1"/>
  <c r="AP60" i="14"/>
  <c r="AQ60" i="14" s="1"/>
  <c r="AP59" i="14"/>
  <c r="AQ59" i="14" s="1"/>
  <c r="AP58" i="14"/>
  <c r="AQ58" i="14" s="1"/>
  <c r="AP57" i="14"/>
  <c r="AQ57" i="14" s="1"/>
  <c r="AP56" i="14"/>
  <c r="AQ56" i="14" s="1"/>
  <c r="AP55" i="14"/>
  <c r="AQ55" i="14" s="1"/>
  <c r="AP54" i="14"/>
  <c r="AQ54" i="14" s="1"/>
  <c r="AP53" i="14"/>
  <c r="AQ53" i="14" s="1"/>
  <c r="AP52" i="14"/>
  <c r="AQ52" i="14" s="1"/>
  <c r="AP51" i="14"/>
  <c r="AQ51" i="14" s="1"/>
  <c r="AP50" i="14"/>
  <c r="AQ50" i="14" s="1"/>
  <c r="AP49" i="14"/>
  <c r="AQ49" i="14" s="1"/>
  <c r="AP48" i="14"/>
  <c r="AQ48" i="14" s="1"/>
  <c r="AP47" i="14"/>
  <c r="AQ47" i="14" s="1"/>
  <c r="AP46" i="14"/>
  <c r="AQ46" i="14" s="1"/>
  <c r="AP45" i="14"/>
  <c r="AQ45" i="14" s="1"/>
  <c r="AP44" i="14"/>
  <c r="AQ44" i="14" s="1"/>
  <c r="AP43" i="14"/>
  <c r="AQ43" i="14" s="1"/>
  <c r="AP42" i="14"/>
  <c r="AQ42" i="14" s="1"/>
  <c r="AP41" i="14"/>
  <c r="AQ41" i="14" s="1"/>
  <c r="AP40" i="14"/>
  <c r="AQ40" i="14" s="1"/>
  <c r="AP39" i="14"/>
  <c r="AQ39" i="14" s="1"/>
  <c r="AP38" i="14"/>
  <c r="AQ38" i="14" s="1"/>
  <c r="AP37" i="14"/>
  <c r="AQ37" i="14" s="1"/>
  <c r="AP36" i="14"/>
  <c r="AQ36" i="14" s="1"/>
  <c r="AP35" i="14"/>
  <c r="AQ35" i="14" s="1"/>
  <c r="AP34" i="14"/>
  <c r="AQ34" i="14" s="1"/>
  <c r="AP33" i="14"/>
  <c r="AQ33" i="14" s="1"/>
  <c r="AP32" i="14"/>
  <c r="AQ32" i="14" s="1"/>
  <c r="AP31" i="14"/>
  <c r="AQ31" i="14" s="1"/>
  <c r="AP30" i="14"/>
  <c r="AQ30" i="14" s="1"/>
  <c r="AP29" i="14"/>
  <c r="AQ29" i="14" s="1"/>
  <c r="AP28" i="14"/>
  <c r="AQ28" i="14" s="1"/>
  <c r="AP27" i="14"/>
  <c r="AQ27" i="14" s="1"/>
  <c r="AP26" i="14"/>
  <c r="AQ26" i="14" s="1"/>
  <c r="AP25" i="14"/>
  <c r="AQ25" i="14" s="1"/>
  <c r="AP24" i="14"/>
  <c r="AQ24" i="14" s="1"/>
  <c r="AP23" i="14"/>
  <c r="AQ23" i="14" s="1"/>
  <c r="AP22" i="14"/>
  <c r="AQ22" i="14" s="1"/>
  <c r="AP21" i="14"/>
  <c r="AQ21" i="14" s="1"/>
  <c r="AP20" i="14"/>
  <c r="AQ20" i="14" s="1"/>
  <c r="AP19" i="14"/>
  <c r="AQ19" i="14" s="1"/>
  <c r="AP18" i="14"/>
  <c r="AQ18" i="14" s="1"/>
  <c r="AP17" i="14"/>
  <c r="AQ17" i="14" s="1"/>
  <c r="AP16" i="14"/>
  <c r="AQ16" i="14" s="1"/>
  <c r="AP15" i="14"/>
  <c r="AQ15" i="14" s="1"/>
  <c r="AO312" i="14"/>
  <c r="AO311" i="14"/>
  <c r="AO310" i="14"/>
  <c r="AO309" i="14"/>
  <c r="AO308" i="14"/>
  <c r="AO307" i="14"/>
  <c r="AO306" i="14"/>
  <c r="AO305" i="14"/>
  <c r="AO304" i="14"/>
  <c r="AO303" i="14"/>
  <c r="AO302" i="14"/>
  <c r="AO301" i="14"/>
  <c r="AO300" i="14"/>
  <c r="AO299" i="14"/>
  <c r="AO298" i="14"/>
  <c r="AO297" i="14"/>
  <c r="AO296" i="14"/>
  <c r="AO295" i="14"/>
  <c r="AO294" i="14"/>
  <c r="AO293" i="14"/>
  <c r="AO292" i="14"/>
  <c r="AO291" i="14"/>
  <c r="AO290" i="14"/>
  <c r="AO289" i="14"/>
  <c r="AO288" i="14"/>
  <c r="AO287" i="14"/>
  <c r="AO286" i="14"/>
  <c r="AO285" i="14"/>
  <c r="AO284" i="14"/>
  <c r="AO283" i="14"/>
  <c r="AO282" i="14"/>
  <c r="AO281" i="14"/>
  <c r="AO280" i="14"/>
  <c r="AO279" i="14"/>
  <c r="AO278" i="14"/>
  <c r="AO277" i="14"/>
  <c r="AO276" i="14"/>
  <c r="AO275" i="14"/>
  <c r="AO274" i="14"/>
  <c r="AO273" i="14"/>
  <c r="AO272" i="14"/>
  <c r="AO271" i="14"/>
  <c r="AO270" i="14"/>
  <c r="AO269" i="14"/>
  <c r="AO268" i="14"/>
  <c r="AO267" i="14"/>
  <c r="AO266" i="14"/>
  <c r="AO265" i="14"/>
  <c r="AO264" i="14"/>
  <c r="AO263" i="14"/>
  <c r="AO262" i="14"/>
  <c r="AO261" i="14"/>
  <c r="AO260" i="14"/>
  <c r="AO259" i="14"/>
  <c r="AO258" i="14"/>
  <c r="AO257" i="14"/>
  <c r="AO256" i="14"/>
  <c r="AO255" i="14"/>
  <c r="AO254" i="14"/>
  <c r="AO253" i="14"/>
  <c r="AO252" i="14"/>
  <c r="AO251" i="14"/>
  <c r="AO250" i="14"/>
  <c r="AO249" i="14"/>
  <c r="AO248" i="14"/>
  <c r="AO247" i="14"/>
  <c r="AO246" i="14"/>
  <c r="AO245" i="14"/>
  <c r="AO244" i="14"/>
  <c r="AO243" i="14"/>
  <c r="AO242" i="14"/>
  <c r="AO241" i="14"/>
  <c r="AO240" i="14"/>
  <c r="AO239" i="14"/>
  <c r="AO238" i="14"/>
  <c r="AO237" i="14"/>
  <c r="AO236" i="14"/>
  <c r="AO235" i="14"/>
  <c r="AO234" i="14"/>
  <c r="AO233" i="14"/>
  <c r="AO232" i="14"/>
  <c r="AO231" i="14"/>
  <c r="AO230" i="14"/>
  <c r="AO229" i="14"/>
  <c r="AO228" i="14"/>
  <c r="AO227" i="14"/>
  <c r="AO226" i="14"/>
  <c r="AO225" i="14"/>
  <c r="AO224" i="14"/>
  <c r="AO223" i="14"/>
  <c r="AO222" i="14"/>
  <c r="AO221" i="14"/>
  <c r="AO220" i="14"/>
  <c r="AO219" i="14"/>
  <c r="AO218" i="14"/>
  <c r="AO217" i="14"/>
  <c r="AO216" i="14"/>
  <c r="AO215" i="14"/>
  <c r="AO214" i="14"/>
  <c r="AO213" i="14"/>
  <c r="AO212" i="14"/>
  <c r="AO211" i="14"/>
  <c r="AO210" i="14"/>
  <c r="AO209" i="14"/>
  <c r="AO208" i="14"/>
  <c r="AO207" i="14"/>
  <c r="AO206" i="14"/>
  <c r="AO205" i="14"/>
  <c r="AO204" i="14"/>
  <c r="AO203" i="14"/>
  <c r="AO202" i="14"/>
  <c r="AO201" i="14"/>
  <c r="AO200" i="14"/>
  <c r="AO199" i="14"/>
  <c r="AO198" i="14"/>
  <c r="AO197" i="14"/>
  <c r="AO196" i="14"/>
  <c r="AO195" i="14"/>
  <c r="AO194" i="14"/>
  <c r="AO193" i="14"/>
  <c r="AO192" i="14"/>
  <c r="AO191" i="14"/>
  <c r="AO190" i="14"/>
  <c r="AO189" i="14"/>
  <c r="AO188" i="14"/>
  <c r="AO187" i="14"/>
  <c r="AO186" i="14"/>
  <c r="AO185" i="14"/>
  <c r="AO184" i="14"/>
  <c r="AO183" i="14"/>
  <c r="AO182" i="14"/>
  <c r="AO181" i="14"/>
  <c r="AO180" i="14"/>
  <c r="AO179" i="14"/>
  <c r="AO178" i="14"/>
  <c r="AO177" i="14"/>
  <c r="AO176" i="14"/>
  <c r="AO175" i="14"/>
  <c r="AO174" i="14"/>
  <c r="AO173" i="14"/>
  <c r="AO172" i="14"/>
  <c r="AO171" i="14"/>
  <c r="AO170" i="14"/>
  <c r="AO169" i="14"/>
  <c r="AO168" i="14"/>
  <c r="AO167" i="14"/>
  <c r="AO166" i="14"/>
  <c r="AO165" i="14"/>
  <c r="AO164" i="14"/>
  <c r="AO163" i="14"/>
  <c r="AO162" i="14"/>
  <c r="AO161" i="14"/>
  <c r="AO160" i="14"/>
  <c r="AO159" i="14"/>
  <c r="AO158" i="14"/>
  <c r="AO157" i="14"/>
  <c r="AO156" i="14"/>
  <c r="AO155" i="14"/>
  <c r="AO154" i="14"/>
  <c r="AO153" i="14"/>
  <c r="AO152" i="14"/>
  <c r="AO151" i="14"/>
  <c r="AO150" i="14"/>
  <c r="AO149" i="14"/>
  <c r="AO148" i="14"/>
  <c r="AO147" i="14"/>
  <c r="AO146" i="14"/>
  <c r="AO145" i="14"/>
  <c r="AO144" i="14"/>
  <c r="AO143" i="14"/>
  <c r="AO142" i="14"/>
  <c r="AO141" i="14"/>
  <c r="AO140" i="14"/>
  <c r="AO139" i="14"/>
  <c r="AO138" i="14"/>
  <c r="AO137" i="14"/>
  <c r="AO136" i="14"/>
  <c r="AO135" i="14"/>
  <c r="AO134" i="14"/>
  <c r="AO133" i="14"/>
  <c r="AO132" i="14"/>
  <c r="AO131" i="14"/>
  <c r="AO130" i="14"/>
  <c r="AO129" i="14"/>
  <c r="AO128" i="14"/>
  <c r="AO127" i="14"/>
  <c r="AO126" i="14"/>
  <c r="AO125" i="14"/>
  <c r="AO124" i="14"/>
  <c r="AO123" i="14"/>
  <c r="AO122" i="14"/>
  <c r="AO121" i="14"/>
  <c r="AO120" i="14"/>
  <c r="AO119" i="14"/>
  <c r="AO118" i="14"/>
  <c r="AO117" i="14"/>
  <c r="AO116" i="14"/>
  <c r="AO115" i="14"/>
  <c r="AO114" i="14"/>
  <c r="AO113" i="14"/>
  <c r="AO112" i="14"/>
  <c r="AO111" i="14"/>
  <c r="AO110" i="14"/>
  <c r="AO109" i="14"/>
  <c r="AO108" i="14"/>
  <c r="AO107" i="14"/>
  <c r="AO106" i="14"/>
  <c r="AO105" i="14"/>
  <c r="AO104" i="14"/>
  <c r="AO103" i="14"/>
  <c r="AO102" i="14"/>
  <c r="AO101" i="14"/>
  <c r="AO100" i="14"/>
  <c r="AO99" i="14"/>
  <c r="AO98" i="14"/>
  <c r="AO97" i="14"/>
  <c r="AO96" i="14"/>
  <c r="AO95" i="14"/>
  <c r="AO94" i="14"/>
  <c r="AO93" i="14"/>
  <c r="AO92" i="14"/>
  <c r="AO91" i="14"/>
  <c r="AO90" i="14"/>
  <c r="AO89" i="14"/>
  <c r="AO88" i="14"/>
  <c r="AO87" i="14"/>
  <c r="AO86" i="14"/>
  <c r="AO85" i="14"/>
  <c r="AO84" i="14"/>
  <c r="AO83" i="14"/>
  <c r="AO82" i="14"/>
  <c r="AO81" i="14"/>
  <c r="AO80" i="14"/>
  <c r="AO79" i="14"/>
  <c r="AO78" i="14"/>
  <c r="AO77" i="14"/>
  <c r="AO76" i="14"/>
  <c r="AO75" i="14"/>
  <c r="AO74" i="14"/>
  <c r="AO73" i="14"/>
  <c r="AO72" i="14"/>
  <c r="AO71" i="14"/>
  <c r="AO70" i="14"/>
  <c r="AO69" i="14"/>
  <c r="AO68" i="14"/>
  <c r="AO67" i="14"/>
  <c r="AO66" i="14"/>
  <c r="AO65" i="14"/>
  <c r="AO64" i="14"/>
  <c r="AO63" i="14"/>
  <c r="AO62" i="14"/>
  <c r="AO61" i="14"/>
  <c r="AO60" i="14"/>
  <c r="AO59" i="14"/>
  <c r="AO58" i="14"/>
  <c r="AO57" i="14"/>
  <c r="AO56" i="14"/>
  <c r="AO55" i="14"/>
  <c r="AO54" i="14"/>
  <c r="AO53" i="14"/>
  <c r="AO52" i="14"/>
  <c r="AO51" i="14"/>
  <c r="AO50" i="14"/>
  <c r="AO49" i="14"/>
  <c r="AO48" i="14"/>
  <c r="AO47" i="14"/>
  <c r="AO46" i="14"/>
  <c r="AO45" i="14"/>
  <c r="AO44" i="14"/>
  <c r="AO43" i="14"/>
  <c r="AO42" i="14"/>
  <c r="AO41" i="14"/>
  <c r="AO40" i="14"/>
  <c r="AO39" i="14"/>
  <c r="AO38" i="14"/>
  <c r="AO37" i="14"/>
  <c r="AO36" i="14"/>
  <c r="AO35" i="14"/>
  <c r="AO34" i="14"/>
  <c r="AO33" i="14"/>
  <c r="AO32" i="14"/>
  <c r="AO31" i="14"/>
  <c r="AO30" i="14"/>
  <c r="AO29" i="14"/>
  <c r="AO28" i="14"/>
  <c r="AO27" i="14"/>
  <c r="AO26" i="14"/>
  <c r="AO25" i="14"/>
  <c r="AO24" i="14"/>
  <c r="AO23" i="14"/>
  <c r="AO22" i="14"/>
  <c r="AO21" i="14"/>
  <c r="AO20" i="14"/>
  <c r="AO19" i="14"/>
  <c r="AO18" i="14"/>
  <c r="AO17" i="14"/>
  <c r="AO16" i="14"/>
  <c r="AO15" i="14"/>
  <c r="AO14" i="14"/>
  <c r="AO13" i="14"/>
  <c r="AE308" i="14"/>
  <c r="AE300" i="14"/>
  <c r="AE292" i="14"/>
  <c r="AE284" i="14"/>
  <c r="AE276" i="14"/>
  <c r="AE268" i="14"/>
  <c r="AE260" i="14"/>
  <c r="AE252" i="14"/>
  <c r="AE244" i="14"/>
  <c r="AE236" i="14"/>
  <c r="AE228" i="14"/>
  <c r="AE220" i="14"/>
  <c r="AE212" i="14"/>
  <c r="AE204" i="14"/>
  <c r="AE196" i="14"/>
  <c r="AE188" i="14"/>
  <c r="AE180" i="14"/>
  <c r="AE172" i="14"/>
  <c r="AE164" i="14"/>
  <c r="AE156" i="14"/>
  <c r="AE148" i="14"/>
  <c r="AE140" i="14"/>
  <c r="AE132" i="14"/>
  <c r="AE124" i="14"/>
  <c r="AE116" i="14"/>
  <c r="AE108" i="14"/>
  <c r="AE100" i="14"/>
  <c r="AE92" i="14"/>
  <c r="AE84" i="14"/>
  <c r="AE76" i="14"/>
  <c r="AE68" i="14"/>
  <c r="AE60" i="14"/>
  <c r="AE52" i="14"/>
  <c r="AE44" i="14"/>
  <c r="AE36" i="14"/>
  <c r="AE28" i="14"/>
  <c r="AE20"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B312" i="14"/>
  <c r="AE312" i="14" s="1"/>
  <c r="AB311" i="14"/>
  <c r="AE311" i="14" s="1"/>
  <c r="AB310" i="14"/>
  <c r="AE310" i="14" s="1"/>
  <c r="AB309" i="14"/>
  <c r="AE309" i="14" s="1"/>
  <c r="AB308" i="14"/>
  <c r="AB307" i="14"/>
  <c r="AE307" i="14" s="1"/>
  <c r="AB306" i="14"/>
  <c r="AE306" i="14" s="1"/>
  <c r="AB305" i="14"/>
  <c r="AE305" i="14" s="1"/>
  <c r="AB304" i="14"/>
  <c r="AE304" i="14" s="1"/>
  <c r="AB303" i="14"/>
  <c r="AE303" i="14" s="1"/>
  <c r="AB302" i="14"/>
  <c r="AE302" i="14" s="1"/>
  <c r="AB301" i="14"/>
  <c r="AE301" i="14" s="1"/>
  <c r="AB300" i="14"/>
  <c r="AB299" i="14"/>
  <c r="AE299" i="14" s="1"/>
  <c r="AB298" i="14"/>
  <c r="AE298" i="14" s="1"/>
  <c r="AB297" i="14"/>
  <c r="AE297" i="14" s="1"/>
  <c r="AB296" i="14"/>
  <c r="AE296" i="14" s="1"/>
  <c r="AB295" i="14"/>
  <c r="AE295" i="14" s="1"/>
  <c r="AB294" i="14"/>
  <c r="AE294" i="14" s="1"/>
  <c r="AB293" i="14"/>
  <c r="AE293" i="14" s="1"/>
  <c r="AB292" i="14"/>
  <c r="AB291" i="14"/>
  <c r="AE291" i="14" s="1"/>
  <c r="AB290" i="14"/>
  <c r="AE290" i="14" s="1"/>
  <c r="AB289" i="14"/>
  <c r="AE289" i="14" s="1"/>
  <c r="AB288" i="14"/>
  <c r="AE288" i="14" s="1"/>
  <c r="AB287" i="14"/>
  <c r="AE287" i="14" s="1"/>
  <c r="AB286" i="14"/>
  <c r="AE286" i="14" s="1"/>
  <c r="AB285" i="14"/>
  <c r="AE285" i="14" s="1"/>
  <c r="AB284" i="14"/>
  <c r="AB283" i="14"/>
  <c r="AE283" i="14" s="1"/>
  <c r="AB282" i="14"/>
  <c r="AE282" i="14" s="1"/>
  <c r="AB281" i="14"/>
  <c r="AE281" i="14" s="1"/>
  <c r="AB280" i="14"/>
  <c r="AE280" i="14" s="1"/>
  <c r="AB279" i="14"/>
  <c r="AE279" i="14" s="1"/>
  <c r="AB278" i="14"/>
  <c r="AE278" i="14" s="1"/>
  <c r="AB277" i="14"/>
  <c r="AE277" i="14" s="1"/>
  <c r="AB276" i="14"/>
  <c r="AB275" i="14"/>
  <c r="AE275" i="14" s="1"/>
  <c r="AB274" i="14"/>
  <c r="AE274" i="14" s="1"/>
  <c r="AB273" i="14"/>
  <c r="AE273" i="14" s="1"/>
  <c r="AB272" i="14"/>
  <c r="AE272" i="14" s="1"/>
  <c r="AB271" i="14"/>
  <c r="AE271" i="14" s="1"/>
  <c r="AB270" i="14"/>
  <c r="AE270" i="14" s="1"/>
  <c r="AB269" i="14"/>
  <c r="AE269" i="14" s="1"/>
  <c r="AB268" i="14"/>
  <c r="AB267" i="14"/>
  <c r="AE267" i="14" s="1"/>
  <c r="AB266" i="14"/>
  <c r="AE266" i="14" s="1"/>
  <c r="AB265" i="14"/>
  <c r="AE265" i="14" s="1"/>
  <c r="AB264" i="14"/>
  <c r="AE264" i="14" s="1"/>
  <c r="AB263" i="14"/>
  <c r="AE263" i="14" s="1"/>
  <c r="AB262" i="14"/>
  <c r="AE262" i="14" s="1"/>
  <c r="AB261" i="14"/>
  <c r="AE261" i="14" s="1"/>
  <c r="AB260" i="14"/>
  <c r="AB259" i="14"/>
  <c r="AE259" i="14" s="1"/>
  <c r="AB258" i="14"/>
  <c r="AE258" i="14" s="1"/>
  <c r="AB257" i="14"/>
  <c r="AE257" i="14" s="1"/>
  <c r="AB256" i="14"/>
  <c r="AE256" i="14" s="1"/>
  <c r="AB255" i="14"/>
  <c r="AE255" i="14" s="1"/>
  <c r="AB254" i="14"/>
  <c r="AE254" i="14" s="1"/>
  <c r="AB253" i="14"/>
  <c r="AE253" i="14" s="1"/>
  <c r="AB252" i="14"/>
  <c r="AB251" i="14"/>
  <c r="AE251" i="14" s="1"/>
  <c r="AB250" i="14"/>
  <c r="AE250" i="14" s="1"/>
  <c r="AB249" i="14"/>
  <c r="AE249" i="14" s="1"/>
  <c r="AB248" i="14"/>
  <c r="AE248" i="14" s="1"/>
  <c r="AB247" i="14"/>
  <c r="AE247" i="14" s="1"/>
  <c r="AB246" i="14"/>
  <c r="AE246" i="14" s="1"/>
  <c r="AB245" i="14"/>
  <c r="AE245" i="14" s="1"/>
  <c r="AB244" i="14"/>
  <c r="AB243" i="14"/>
  <c r="AE243" i="14" s="1"/>
  <c r="AB242" i="14"/>
  <c r="AE242" i="14" s="1"/>
  <c r="AB241" i="14"/>
  <c r="AE241" i="14" s="1"/>
  <c r="AB240" i="14"/>
  <c r="AE240" i="14" s="1"/>
  <c r="AB239" i="14"/>
  <c r="AE239" i="14" s="1"/>
  <c r="AB238" i="14"/>
  <c r="AE238" i="14" s="1"/>
  <c r="AB237" i="14"/>
  <c r="AE237" i="14" s="1"/>
  <c r="AB236" i="14"/>
  <c r="AB235" i="14"/>
  <c r="AE235" i="14" s="1"/>
  <c r="AB234" i="14"/>
  <c r="AE234" i="14" s="1"/>
  <c r="AB233" i="14"/>
  <c r="AE233" i="14" s="1"/>
  <c r="AB232" i="14"/>
  <c r="AE232" i="14" s="1"/>
  <c r="AB231" i="14"/>
  <c r="AE231" i="14" s="1"/>
  <c r="AB230" i="14"/>
  <c r="AE230" i="14" s="1"/>
  <c r="AB229" i="14"/>
  <c r="AE229" i="14" s="1"/>
  <c r="AB228" i="14"/>
  <c r="AB227" i="14"/>
  <c r="AE227" i="14" s="1"/>
  <c r="AB226" i="14"/>
  <c r="AE226" i="14" s="1"/>
  <c r="AB225" i="14"/>
  <c r="AE225" i="14" s="1"/>
  <c r="AB224" i="14"/>
  <c r="AE224" i="14" s="1"/>
  <c r="AB223" i="14"/>
  <c r="AE223" i="14" s="1"/>
  <c r="AB222" i="14"/>
  <c r="AE222" i="14" s="1"/>
  <c r="AB221" i="14"/>
  <c r="AE221" i="14" s="1"/>
  <c r="AB220" i="14"/>
  <c r="AB219" i="14"/>
  <c r="AE219" i="14" s="1"/>
  <c r="AB218" i="14"/>
  <c r="AE218" i="14" s="1"/>
  <c r="AB217" i="14"/>
  <c r="AE217" i="14" s="1"/>
  <c r="AB216" i="14"/>
  <c r="AE216" i="14" s="1"/>
  <c r="AB215" i="14"/>
  <c r="AE215" i="14" s="1"/>
  <c r="AB214" i="14"/>
  <c r="AE214" i="14" s="1"/>
  <c r="AB213" i="14"/>
  <c r="AE213" i="14" s="1"/>
  <c r="AB212" i="14"/>
  <c r="AB211" i="14"/>
  <c r="AE211" i="14" s="1"/>
  <c r="AB210" i="14"/>
  <c r="AE210" i="14" s="1"/>
  <c r="AB209" i="14"/>
  <c r="AE209" i="14" s="1"/>
  <c r="AB208" i="14"/>
  <c r="AE208" i="14" s="1"/>
  <c r="AB207" i="14"/>
  <c r="AE207" i="14" s="1"/>
  <c r="AB206" i="14"/>
  <c r="AE206" i="14" s="1"/>
  <c r="AB205" i="14"/>
  <c r="AE205" i="14" s="1"/>
  <c r="AB204" i="14"/>
  <c r="AB203" i="14"/>
  <c r="AE203" i="14" s="1"/>
  <c r="AB202" i="14"/>
  <c r="AE202" i="14" s="1"/>
  <c r="AB201" i="14"/>
  <c r="AE201" i="14" s="1"/>
  <c r="AB200" i="14"/>
  <c r="AE200" i="14" s="1"/>
  <c r="AB199" i="14"/>
  <c r="AE199" i="14" s="1"/>
  <c r="AB198" i="14"/>
  <c r="AE198" i="14" s="1"/>
  <c r="AB197" i="14"/>
  <c r="AE197" i="14" s="1"/>
  <c r="AB196" i="14"/>
  <c r="AB195" i="14"/>
  <c r="AE195" i="14" s="1"/>
  <c r="AB194" i="14"/>
  <c r="AE194" i="14" s="1"/>
  <c r="AB193" i="14"/>
  <c r="AE193" i="14" s="1"/>
  <c r="AB192" i="14"/>
  <c r="AE192" i="14" s="1"/>
  <c r="AB191" i="14"/>
  <c r="AE191" i="14" s="1"/>
  <c r="AB190" i="14"/>
  <c r="AE190" i="14" s="1"/>
  <c r="AB189" i="14"/>
  <c r="AE189" i="14" s="1"/>
  <c r="AB188" i="14"/>
  <c r="AB187" i="14"/>
  <c r="AE187" i="14" s="1"/>
  <c r="AB186" i="14"/>
  <c r="AE186" i="14" s="1"/>
  <c r="AB185" i="14"/>
  <c r="AE185" i="14" s="1"/>
  <c r="AB184" i="14"/>
  <c r="AE184" i="14" s="1"/>
  <c r="AB183" i="14"/>
  <c r="AE183" i="14" s="1"/>
  <c r="AB182" i="14"/>
  <c r="AE182" i="14" s="1"/>
  <c r="AB181" i="14"/>
  <c r="AE181" i="14" s="1"/>
  <c r="AB180" i="14"/>
  <c r="AB179" i="14"/>
  <c r="AE179" i="14" s="1"/>
  <c r="AB178" i="14"/>
  <c r="AE178" i="14" s="1"/>
  <c r="AB177" i="14"/>
  <c r="AE177" i="14" s="1"/>
  <c r="AB176" i="14"/>
  <c r="AE176" i="14" s="1"/>
  <c r="AB175" i="14"/>
  <c r="AE175" i="14" s="1"/>
  <c r="AB174" i="14"/>
  <c r="AE174" i="14" s="1"/>
  <c r="AB173" i="14"/>
  <c r="AE173" i="14" s="1"/>
  <c r="AB172" i="14"/>
  <c r="AB171" i="14"/>
  <c r="AE171" i="14" s="1"/>
  <c r="AB170" i="14"/>
  <c r="AE170" i="14" s="1"/>
  <c r="AB169" i="14"/>
  <c r="AE169" i="14" s="1"/>
  <c r="AB168" i="14"/>
  <c r="AE168" i="14" s="1"/>
  <c r="AB167" i="14"/>
  <c r="AE167" i="14" s="1"/>
  <c r="AB166" i="14"/>
  <c r="AE166" i="14" s="1"/>
  <c r="AB165" i="14"/>
  <c r="AE165" i="14" s="1"/>
  <c r="AB164" i="14"/>
  <c r="AB163" i="14"/>
  <c r="AE163" i="14" s="1"/>
  <c r="AB162" i="14"/>
  <c r="AE162" i="14" s="1"/>
  <c r="AB161" i="14"/>
  <c r="AE161" i="14" s="1"/>
  <c r="AB160" i="14"/>
  <c r="AE160" i="14" s="1"/>
  <c r="AB159" i="14"/>
  <c r="AE159" i="14" s="1"/>
  <c r="AB158" i="14"/>
  <c r="AE158" i="14" s="1"/>
  <c r="AB157" i="14"/>
  <c r="AE157" i="14" s="1"/>
  <c r="AB156" i="14"/>
  <c r="AB155" i="14"/>
  <c r="AE155" i="14" s="1"/>
  <c r="AB154" i="14"/>
  <c r="AE154" i="14" s="1"/>
  <c r="AB153" i="14"/>
  <c r="AE153" i="14" s="1"/>
  <c r="AB152" i="14"/>
  <c r="AE152" i="14" s="1"/>
  <c r="AB151" i="14"/>
  <c r="AE151" i="14" s="1"/>
  <c r="AB150" i="14"/>
  <c r="AE150" i="14" s="1"/>
  <c r="AB149" i="14"/>
  <c r="AE149" i="14" s="1"/>
  <c r="AB148" i="14"/>
  <c r="AB147" i="14"/>
  <c r="AE147" i="14" s="1"/>
  <c r="AB146" i="14"/>
  <c r="AE146" i="14" s="1"/>
  <c r="AB145" i="14"/>
  <c r="AE145" i="14" s="1"/>
  <c r="AB144" i="14"/>
  <c r="AE144" i="14" s="1"/>
  <c r="AB143" i="14"/>
  <c r="AE143" i="14" s="1"/>
  <c r="AB142" i="14"/>
  <c r="AE142" i="14" s="1"/>
  <c r="AB141" i="14"/>
  <c r="AE141" i="14" s="1"/>
  <c r="AB140" i="14"/>
  <c r="AB139" i="14"/>
  <c r="AE139" i="14" s="1"/>
  <c r="AB138" i="14"/>
  <c r="AE138" i="14" s="1"/>
  <c r="AB137" i="14"/>
  <c r="AE137" i="14" s="1"/>
  <c r="AB136" i="14"/>
  <c r="AE136" i="14" s="1"/>
  <c r="AB135" i="14"/>
  <c r="AE135" i="14" s="1"/>
  <c r="AB134" i="14"/>
  <c r="AE134" i="14" s="1"/>
  <c r="AB133" i="14"/>
  <c r="AE133" i="14" s="1"/>
  <c r="AB132" i="14"/>
  <c r="AB131" i="14"/>
  <c r="AE131" i="14" s="1"/>
  <c r="AB130" i="14"/>
  <c r="AE130" i="14" s="1"/>
  <c r="AB129" i="14"/>
  <c r="AE129" i="14" s="1"/>
  <c r="AB128" i="14"/>
  <c r="AE128" i="14" s="1"/>
  <c r="AB127" i="14"/>
  <c r="AE127" i="14" s="1"/>
  <c r="AB126" i="14"/>
  <c r="AE126" i="14" s="1"/>
  <c r="AB125" i="14"/>
  <c r="AE125" i="14" s="1"/>
  <c r="AB124" i="14"/>
  <c r="AB123" i="14"/>
  <c r="AE123" i="14" s="1"/>
  <c r="AB122" i="14"/>
  <c r="AE122" i="14" s="1"/>
  <c r="AB121" i="14"/>
  <c r="AE121" i="14" s="1"/>
  <c r="AB120" i="14"/>
  <c r="AE120" i="14" s="1"/>
  <c r="AB119" i="14"/>
  <c r="AE119" i="14" s="1"/>
  <c r="AB118" i="14"/>
  <c r="AE118" i="14" s="1"/>
  <c r="AB117" i="14"/>
  <c r="AE117" i="14" s="1"/>
  <c r="AB116" i="14"/>
  <c r="AB115" i="14"/>
  <c r="AE115" i="14" s="1"/>
  <c r="AB114" i="14"/>
  <c r="AE114" i="14" s="1"/>
  <c r="AB113" i="14"/>
  <c r="AE113" i="14" s="1"/>
  <c r="AB112" i="14"/>
  <c r="AE112" i="14" s="1"/>
  <c r="AB111" i="14"/>
  <c r="AE111" i="14" s="1"/>
  <c r="AB110" i="14"/>
  <c r="AE110" i="14" s="1"/>
  <c r="AB109" i="14"/>
  <c r="AE109" i="14" s="1"/>
  <c r="AB108" i="14"/>
  <c r="AB107" i="14"/>
  <c r="AE107" i="14" s="1"/>
  <c r="AB106" i="14"/>
  <c r="AE106" i="14" s="1"/>
  <c r="AB105" i="14"/>
  <c r="AE105" i="14" s="1"/>
  <c r="AB104" i="14"/>
  <c r="AE104" i="14" s="1"/>
  <c r="AB103" i="14"/>
  <c r="AE103" i="14" s="1"/>
  <c r="AB102" i="14"/>
  <c r="AE102" i="14" s="1"/>
  <c r="AB101" i="14"/>
  <c r="AE101" i="14" s="1"/>
  <c r="AB100" i="14"/>
  <c r="AB99" i="14"/>
  <c r="AE99" i="14" s="1"/>
  <c r="AB98" i="14"/>
  <c r="AE98" i="14" s="1"/>
  <c r="AB97" i="14"/>
  <c r="AE97" i="14" s="1"/>
  <c r="AB96" i="14"/>
  <c r="AE96" i="14" s="1"/>
  <c r="AB95" i="14"/>
  <c r="AE95" i="14" s="1"/>
  <c r="AB94" i="14"/>
  <c r="AE94" i="14" s="1"/>
  <c r="AB93" i="14"/>
  <c r="AE93" i="14" s="1"/>
  <c r="AB92" i="14"/>
  <c r="AB91" i="14"/>
  <c r="AE91" i="14" s="1"/>
  <c r="AB90" i="14"/>
  <c r="AE90" i="14" s="1"/>
  <c r="AB89" i="14"/>
  <c r="AE89" i="14" s="1"/>
  <c r="AB88" i="14"/>
  <c r="AE88" i="14" s="1"/>
  <c r="AB87" i="14"/>
  <c r="AE87" i="14" s="1"/>
  <c r="AB86" i="14"/>
  <c r="AE86" i="14" s="1"/>
  <c r="AB85" i="14"/>
  <c r="AE85" i="14" s="1"/>
  <c r="AB84" i="14"/>
  <c r="AB83" i="14"/>
  <c r="AE83" i="14" s="1"/>
  <c r="AB82" i="14"/>
  <c r="AE82" i="14" s="1"/>
  <c r="AB81" i="14"/>
  <c r="AE81" i="14" s="1"/>
  <c r="AB80" i="14"/>
  <c r="AE80" i="14" s="1"/>
  <c r="AB79" i="14"/>
  <c r="AE79" i="14" s="1"/>
  <c r="AB78" i="14"/>
  <c r="AE78" i="14" s="1"/>
  <c r="AB77" i="14"/>
  <c r="AE77" i="14" s="1"/>
  <c r="AB76" i="14"/>
  <c r="AB75" i="14"/>
  <c r="AE75" i="14" s="1"/>
  <c r="AB74" i="14"/>
  <c r="AE74" i="14" s="1"/>
  <c r="AB73" i="14"/>
  <c r="AE73" i="14" s="1"/>
  <c r="AB72" i="14"/>
  <c r="AE72" i="14" s="1"/>
  <c r="AB71" i="14"/>
  <c r="AE71" i="14" s="1"/>
  <c r="AB70" i="14"/>
  <c r="AE70" i="14" s="1"/>
  <c r="AB69" i="14"/>
  <c r="AE69" i="14" s="1"/>
  <c r="AB68" i="14"/>
  <c r="AB67" i="14"/>
  <c r="AE67" i="14" s="1"/>
  <c r="AB66" i="14"/>
  <c r="AE66" i="14" s="1"/>
  <c r="AB65" i="14"/>
  <c r="AE65" i="14" s="1"/>
  <c r="AB64" i="14"/>
  <c r="AE64" i="14" s="1"/>
  <c r="AB63" i="14"/>
  <c r="AE63" i="14" s="1"/>
  <c r="AB62" i="14"/>
  <c r="AE62" i="14" s="1"/>
  <c r="AB61" i="14"/>
  <c r="AE61" i="14" s="1"/>
  <c r="AB60" i="14"/>
  <c r="AB59" i="14"/>
  <c r="AE59" i="14" s="1"/>
  <c r="AB58" i="14"/>
  <c r="AE58" i="14" s="1"/>
  <c r="AB57" i="14"/>
  <c r="AE57" i="14" s="1"/>
  <c r="AB56" i="14"/>
  <c r="AE56" i="14" s="1"/>
  <c r="AB55" i="14"/>
  <c r="AE55" i="14" s="1"/>
  <c r="AB54" i="14"/>
  <c r="AE54" i="14" s="1"/>
  <c r="AB53" i="14"/>
  <c r="AE53" i="14" s="1"/>
  <c r="AB52" i="14"/>
  <c r="AB51" i="14"/>
  <c r="AE51" i="14" s="1"/>
  <c r="AB50" i="14"/>
  <c r="AE50" i="14" s="1"/>
  <c r="AB49" i="14"/>
  <c r="AE49" i="14" s="1"/>
  <c r="AB48" i="14"/>
  <c r="AE48" i="14" s="1"/>
  <c r="AB47" i="14"/>
  <c r="AE47" i="14" s="1"/>
  <c r="AB46" i="14"/>
  <c r="AE46" i="14" s="1"/>
  <c r="AB45" i="14"/>
  <c r="AE45" i="14" s="1"/>
  <c r="AB44" i="14"/>
  <c r="AB43" i="14"/>
  <c r="AE43" i="14" s="1"/>
  <c r="AB42" i="14"/>
  <c r="AE42" i="14" s="1"/>
  <c r="AB41" i="14"/>
  <c r="AE41" i="14" s="1"/>
  <c r="AB40" i="14"/>
  <c r="AE40" i="14" s="1"/>
  <c r="AB39" i="14"/>
  <c r="AE39" i="14" s="1"/>
  <c r="AB38" i="14"/>
  <c r="AE38" i="14" s="1"/>
  <c r="AB37" i="14"/>
  <c r="AE37" i="14" s="1"/>
  <c r="AB36" i="14"/>
  <c r="AB35" i="14"/>
  <c r="AE35" i="14" s="1"/>
  <c r="AB34" i="14"/>
  <c r="AE34" i="14" s="1"/>
  <c r="AB33" i="14"/>
  <c r="AE33" i="14" s="1"/>
  <c r="AB32" i="14"/>
  <c r="AE32" i="14" s="1"/>
  <c r="AB31" i="14"/>
  <c r="AE31" i="14" s="1"/>
  <c r="AB30" i="14"/>
  <c r="AE30" i="14" s="1"/>
  <c r="AB29" i="14"/>
  <c r="AE29" i="14" s="1"/>
  <c r="AB28" i="14"/>
  <c r="AB27" i="14"/>
  <c r="AE27" i="14" s="1"/>
  <c r="AB26" i="14"/>
  <c r="AE26" i="14" s="1"/>
  <c r="AB25" i="14"/>
  <c r="AE25" i="14" s="1"/>
  <c r="AB24" i="14"/>
  <c r="AE24" i="14" s="1"/>
  <c r="AB23" i="14"/>
  <c r="AE23" i="14" s="1"/>
  <c r="AB22" i="14"/>
  <c r="AE22" i="14" s="1"/>
  <c r="AB21" i="14"/>
  <c r="AE21" i="14" s="1"/>
  <c r="AB20" i="14"/>
  <c r="AB19" i="14"/>
  <c r="AE19" i="14" s="1"/>
  <c r="AB18" i="14"/>
  <c r="AE18" i="14" s="1"/>
  <c r="AB17" i="14"/>
  <c r="AE17" i="14" s="1"/>
  <c r="AB16" i="14"/>
  <c r="AE16" i="14" s="1"/>
  <c r="AB15" i="14"/>
  <c r="AE15" i="14" s="1"/>
  <c r="AB14" i="14"/>
  <c r="AE14" i="14" s="1"/>
  <c r="AB13" i="14"/>
  <c r="AE13" i="14" s="1"/>
  <c r="V312" i="14"/>
  <c r="V311" i="14"/>
  <c r="V310" i="14"/>
  <c r="V309" i="14"/>
  <c r="V308" i="14"/>
  <c r="V307" i="14"/>
  <c r="V306" i="14"/>
  <c r="V305" i="14"/>
  <c r="V304" i="14"/>
  <c r="V303" i="14"/>
  <c r="V302" i="14"/>
  <c r="V301" i="14"/>
  <c r="V300" i="14"/>
  <c r="V299" i="14"/>
  <c r="V298" i="14"/>
  <c r="V297" i="14"/>
  <c r="V296" i="14"/>
  <c r="V295" i="14"/>
  <c r="V294" i="14"/>
  <c r="V293" i="14"/>
  <c r="V292" i="14"/>
  <c r="V291" i="14"/>
  <c r="V290" i="14"/>
  <c r="V289" i="14"/>
  <c r="V288" i="14"/>
  <c r="V287" i="14"/>
  <c r="V286" i="14"/>
  <c r="V285" i="14"/>
  <c r="V284" i="14"/>
  <c r="V283" i="14"/>
  <c r="V282" i="14"/>
  <c r="V281" i="14"/>
  <c r="V280" i="14"/>
  <c r="V279" i="14"/>
  <c r="V278" i="14"/>
  <c r="V277" i="14"/>
  <c r="V276" i="14"/>
  <c r="V275" i="14"/>
  <c r="V274" i="14"/>
  <c r="V273" i="14"/>
  <c r="V272" i="14"/>
  <c r="V271" i="14"/>
  <c r="V270" i="14"/>
  <c r="V269" i="14"/>
  <c r="V268" i="14"/>
  <c r="V267" i="14"/>
  <c r="V266" i="14"/>
  <c r="V265" i="14"/>
  <c r="V264" i="14"/>
  <c r="V263" i="14"/>
  <c r="V262" i="14"/>
  <c r="V261" i="14"/>
  <c r="V260" i="14"/>
  <c r="V259" i="14"/>
  <c r="V258" i="14"/>
  <c r="V257" i="14"/>
  <c r="V256" i="14"/>
  <c r="V255" i="14"/>
  <c r="V254" i="14"/>
  <c r="V253" i="14"/>
  <c r="V252" i="14"/>
  <c r="V251" i="14"/>
  <c r="V250" i="14"/>
  <c r="V249" i="14"/>
  <c r="V248" i="14"/>
  <c r="V247" i="14"/>
  <c r="V246" i="14"/>
  <c r="V245" i="14"/>
  <c r="V244" i="14"/>
  <c r="V243" i="14"/>
  <c r="V242" i="14"/>
  <c r="V241" i="14"/>
  <c r="V240" i="14"/>
  <c r="V239" i="14"/>
  <c r="V238" i="14"/>
  <c r="V237" i="14"/>
  <c r="V236" i="14"/>
  <c r="V235" i="14"/>
  <c r="V234" i="14"/>
  <c r="V233" i="14"/>
  <c r="V232" i="14"/>
  <c r="V231" i="14"/>
  <c r="V230" i="14"/>
  <c r="V229" i="14"/>
  <c r="V228" i="14"/>
  <c r="V227" i="14"/>
  <c r="V226" i="14"/>
  <c r="V225" i="14"/>
  <c r="V224" i="14"/>
  <c r="V223" i="14"/>
  <c r="V222" i="14"/>
  <c r="V221" i="14"/>
  <c r="V220" i="14"/>
  <c r="V219" i="14"/>
  <c r="V218" i="14"/>
  <c r="V217" i="14"/>
  <c r="V216" i="14"/>
  <c r="V215" i="14"/>
  <c r="V214" i="14"/>
  <c r="V213" i="14"/>
  <c r="V212" i="14"/>
  <c r="V211" i="14"/>
  <c r="V210" i="14"/>
  <c r="V209" i="14"/>
  <c r="V208" i="14"/>
  <c r="V207" i="14"/>
  <c r="V206" i="14"/>
  <c r="V205" i="14"/>
  <c r="V204" i="14"/>
  <c r="V203" i="14"/>
  <c r="V202" i="14"/>
  <c r="V201" i="14"/>
  <c r="V200" i="14"/>
  <c r="V199" i="14"/>
  <c r="V198" i="14"/>
  <c r="V197" i="14"/>
  <c r="V196" i="14"/>
  <c r="V195" i="14"/>
  <c r="V194" i="14"/>
  <c r="V193" i="14"/>
  <c r="V192" i="14"/>
  <c r="V191" i="14"/>
  <c r="V190" i="14"/>
  <c r="V189" i="14"/>
  <c r="V188" i="14"/>
  <c r="V187" i="14"/>
  <c r="V186" i="14"/>
  <c r="V185" i="14"/>
  <c r="V184" i="14"/>
  <c r="V183" i="14"/>
  <c r="V182" i="14"/>
  <c r="V181" i="14"/>
  <c r="V180" i="14"/>
  <c r="V179" i="14"/>
  <c r="V178" i="14"/>
  <c r="V177" i="14"/>
  <c r="V176" i="14"/>
  <c r="V175" i="14"/>
  <c r="V174" i="14"/>
  <c r="V173" i="14"/>
  <c r="V172" i="14"/>
  <c r="V171" i="14"/>
  <c r="V170" i="14"/>
  <c r="V169" i="14"/>
  <c r="V168" i="14"/>
  <c r="V167" i="14"/>
  <c r="V166" i="14"/>
  <c r="V165" i="14"/>
  <c r="V164" i="14"/>
  <c r="V163" i="14"/>
  <c r="V162" i="14"/>
  <c r="V161" i="14"/>
  <c r="V160" i="14"/>
  <c r="V159" i="14"/>
  <c r="V158" i="14"/>
  <c r="V157" i="14"/>
  <c r="V156" i="14"/>
  <c r="V155" i="14"/>
  <c r="V154" i="14"/>
  <c r="V153" i="14"/>
  <c r="V152" i="14"/>
  <c r="V151" i="14"/>
  <c r="V150" i="14"/>
  <c r="V149" i="14"/>
  <c r="V148" i="14"/>
  <c r="V147" i="14"/>
  <c r="V146" i="14"/>
  <c r="V145" i="14"/>
  <c r="V144" i="14"/>
  <c r="V143" i="14"/>
  <c r="V142" i="14"/>
  <c r="V141" i="14"/>
  <c r="V140" i="14"/>
  <c r="V139" i="14"/>
  <c r="V138" i="14"/>
  <c r="V137" i="14"/>
  <c r="V136" i="14"/>
  <c r="V135" i="14"/>
  <c r="V134" i="14"/>
  <c r="V133" i="14"/>
  <c r="V132" i="14"/>
  <c r="V131" i="14"/>
  <c r="V130" i="14"/>
  <c r="V129" i="14"/>
  <c r="V128" i="14"/>
  <c r="V127" i="14"/>
  <c r="V126" i="14"/>
  <c r="V125" i="14"/>
  <c r="V124" i="14"/>
  <c r="V123" i="14"/>
  <c r="V122" i="14"/>
  <c r="V121" i="14"/>
  <c r="V120" i="14"/>
  <c r="V119" i="14"/>
  <c r="V118" i="14"/>
  <c r="V117" i="14"/>
  <c r="V116" i="14"/>
  <c r="V115" i="14"/>
  <c r="V114" i="14"/>
  <c r="V113" i="14"/>
  <c r="V112" i="14"/>
  <c r="V111" i="14"/>
  <c r="V110" i="14"/>
  <c r="V109" i="14"/>
  <c r="V108" i="14"/>
  <c r="V107" i="14"/>
  <c r="V106" i="14"/>
  <c r="V105" i="14"/>
  <c r="V104" i="14"/>
  <c r="V103" i="14"/>
  <c r="V102" i="14"/>
  <c r="V101" i="14"/>
  <c r="V100" i="14"/>
  <c r="V99" i="14"/>
  <c r="V98" i="14"/>
  <c r="V97" i="14"/>
  <c r="V96" i="14"/>
  <c r="V95" i="14"/>
  <c r="V94" i="14"/>
  <c r="V93" i="14"/>
  <c r="V92" i="14"/>
  <c r="V91" i="14"/>
  <c r="V90" i="14"/>
  <c r="V89" i="14"/>
  <c r="V88" i="14"/>
  <c r="V87" i="14"/>
  <c r="V86" i="14"/>
  <c r="V85" i="14"/>
  <c r="V84" i="14"/>
  <c r="V83" i="14"/>
  <c r="V82" i="14"/>
  <c r="V81" i="14"/>
  <c r="V80" i="14"/>
  <c r="V79" i="14"/>
  <c r="V78" i="14"/>
  <c r="V77" i="14"/>
  <c r="V76" i="14"/>
  <c r="V75" i="14"/>
  <c r="V74" i="14"/>
  <c r="V73" i="14"/>
  <c r="V72" i="14"/>
  <c r="V71" i="14"/>
  <c r="V70" i="14"/>
  <c r="V69" i="14"/>
  <c r="V68" i="14"/>
  <c r="V67" i="14"/>
  <c r="V66" i="14"/>
  <c r="V65" i="14"/>
  <c r="V64" i="14"/>
  <c r="V63" i="14"/>
  <c r="V62" i="14"/>
  <c r="V61" i="14"/>
  <c r="V60" i="14"/>
  <c r="V59" i="14"/>
  <c r="V58" i="14"/>
  <c r="V57" i="14"/>
  <c r="V56" i="14"/>
  <c r="V55" i="14"/>
  <c r="V54" i="14"/>
  <c r="V53" i="14"/>
  <c r="V52" i="14"/>
  <c r="V51" i="14"/>
  <c r="V50" i="14"/>
  <c r="V49" i="14"/>
  <c r="V48" i="14"/>
  <c r="V47" i="14"/>
  <c r="V46" i="14"/>
  <c r="V45" i="14"/>
  <c r="V44" i="14"/>
  <c r="V43" i="14"/>
  <c r="V42" i="14"/>
  <c r="V41" i="14"/>
  <c r="V40" i="14"/>
  <c r="V39" i="14"/>
  <c r="V38" i="14"/>
  <c r="V37" i="14"/>
  <c r="V36" i="14"/>
  <c r="V35" i="14"/>
  <c r="V34" i="14"/>
  <c r="V33" i="14"/>
  <c r="V32" i="14"/>
  <c r="V31" i="14"/>
  <c r="V30" i="14"/>
  <c r="V29" i="14"/>
  <c r="V28" i="14"/>
  <c r="V27" i="14"/>
  <c r="V26" i="14"/>
  <c r="V25" i="14"/>
  <c r="V24" i="14"/>
  <c r="V23" i="14"/>
  <c r="V22" i="14"/>
  <c r="V21" i="14"/>
  <c r="V20" i="14"/>
  <c r="V19" i="14"/>
  <c r="V18" i="14"/>
  <c r="V17" i="14"/>
  <c r="V16" i="14"/>
  <c r="V15" i="14"/>
  <c r="V14" i="14"/>
  <c r="T312" i="14"/>
  <c r="AR312" i="14" s="1"/>
  <c r="T311" i="14"/>
  <c r="AR311" i="14" s="1"/>
  <c r="T310" i="14"/>
  <c r="AR310" i="14" s="1"/>
  <c r="T309" i="14"/>
  <c r="AR309" i="14" s="1"/>
  <c r="T308" i="14"/>
  <c r="AR308" i="14" s="1"/>
  <c r="T307" i="14"/>
  <c r="AR307" i="14" s="1"/>
  <c r="T306" i="14"/>
  <c r="AR306" i="14" s="1"/>
  <c r="T305" i="14"/>
  <c r="AR305" i="14" s="1"/>
  <c r="T304" i="14"/>
  <c r="AR304" i="14" s="1"/>
  <c r="T303" i="14"/>
  <c r="AR303" i="14" s="1"/>
  <c r="T302" i="14"/>
  <c r="AR302" i="14" s="1"/>
  <c r="T301" i="14"/>
  <c r="AR301" i="14" s="1"/>
  <c r="T300" i="14"/>
  <c r="AR300" i="14" s="1"/>
  <c r="T299" i="14"/>
  <c r="AR299" i="14" s="1"/>
  <c r="T298" i="14"/>
  <c r="AR298" i="14" s="1"/>
  <c r="T297" i="14"/>
  <c r="AR297" i="14" s="1"/>
  <c r="T296" i="14"/>
  <c r="AR296" i="14" s="1"/>
  <c r="T295" i="14"/>
  <c r="AR295" i="14" s="1"/>
  <c r="T294" i="14"/>
  <c r="AR294" i="14" s="1"/>
  <c r="T293" i="14"/>
  <c r="AR293" i="14" s="1"/>
  <c r="T292" i="14"/>
  <c r="AR292" i="14" s="1"/>
  <c r="T291" i="14"/>
  <c r="AR291" i="14" s="1"/>
  <c r="T290" i="14"/>
  <c r="AR290" i="14" s="1"/>
  <c r="T289" i="14"/>
  <c r="AR289" i="14" s="1"/>
  <c r="T288" i="14"/>
  <c r="AR288" i="14" s="1"/>
  <c r="T287" i="14"/>
  <c r="AR287" i="14" s="1"/>
  <c r="T286" i="14"/>
  <c r="AR286" i="14" s="1"/>
  <c r="T285" i="14"/>
  <c r="AR285" i="14" s="1"/>
  <c r="T284" i="14"/>
  <c r="AR284" i="14" s="1"/>
  <c r="T283" i="14"/>
  <c r="AR283" i="14" s="1"/>
  <c r="T282" i="14"/>
  <c r="AR282" i="14" s="1"/>
  <c r="T281" i="14"/>
  <c r="AR281" i="14" s="1"/>
  <c r="T280" i="14"/>
  <c r="AR280" i="14" s="1"/>
  <c r="T279" i="14"/>
  <c r="AR279" i="14" s="1"/>
  <c r="T278" i="14"/>
  <c r="AR278" i="14" s="1"/>
  <c r="T277" i="14"/>
  <c r="AR277" i="14" s="1"/>
  <c r="T276" i="14"/>
  <c r="AR276" i="14" s="1"/>
  <c r="T275" i="14"/>
  <c r="AR275" i="14" s="1"/>
  <c r="T274" i="14"/>
  <c r="AR274" i="14" s="1"/>
  <c r="T273" i="14"/>
  <c r="AR273" i="14" s="1"/>
  <c r="T272" i="14"/>
  <c r="AR272" i="14" s="1"/>
  <c r="T271" i="14"/>
  <c r="AR271" i="14" s="1"/>
  <c r="T270" i="14"/>
  <c r="AR270" i="14" s="1"/>
  <c r="T269" i="14"/>
  <c r="AR269" i="14" s="1"/>
  <c r="T268" i="14"/>
  <c r="AR268" i="14" s="1"/>
  <c r="T267" i="14"/>
  <c r="AR267" i="14" s="1"/>
  <c r="T266" i="14"/>
  <c r="AR266" i="14" s="1"/>
  <c r="T265" i="14"/>
  <c r="AR265" i="14" s="1"/>
  <c r="T264" i="14"/>
  <c r="AR264" i="14" s="1"/>
  <c r="T263" i="14"/>
  <c r="AR263" i="14" s="1"/>
  <c r="T262" i="14"/>
  <c r="AR262" i="14" s="1"/>
  <c r="T261" i="14"/>
  <c r="AR261" i="14" s="1"/>
  <c r="T260" i="14"/>
  <c r="AR260" i="14" s="1"/>
  <c r="T259" i="14"/>
  <c r="AR259" i="14" s="1"/>
  <c r="T258" i="14"/>
  <c r="AR258" i="14" s="1"/>
  <c r="T257" i="14"/>
  <c r="AR257" i="14" s="1"/>
  <c r="T256" i="14"/>
  <c r="AR256" i="14" s="1"/>
  <c r="T255" i="14"/>
  <c r="AR255" i="14" s="1"/>
  <c r="T254" i="14"/>
  <c r="AR254" i="14" s="1"/>
  <c r="T253" i="14"/>
  <c r="AR253" i="14" s="1"/>
  <c r="T252" i="14"/>
  <c r="AR252" i="14" s="1"/>
  <c r="T251" i="14"/>
  <c r="AR251" i="14" s="1"/>
  <c r="T250" i="14"/>
  <c r="AR250" i="14" s="1"/>
  <c r="T249" i="14"/>
  <c r="AR249" i="14" s="1"/>
  <c r="T248" i="14"/>
  <c r="AR248" i="14" s="1"/>
  <c r="T247" i="14"/>
  <c r="AR247" i="14" s="1"/>
  <c r="T246" i="14"/>
  <c r="AR246" i="14" s="1"/>
  <c r="T245" i="14"/>
  <c r="AR245" i="14" s="1"/>
  <c r="T244" i="14"/>
  <c r="AR244" i="14" s="1"/>
  <c r="T243" i="14"/>
  <c r="AR243" i="14" s="1"/>
  <c r="T242" i="14"/>
  <c r="AR242" i="14" s="1"/>
  <c r="T241" i="14"/>
  <c r="AR241" i="14" s="1"/>
  <c r="T240" i="14"/>
  <c r="AR240" i="14" s="1"/>
  <c r="T239" i="14"/>
  <c r="AR239" i="14" s="1"/>
  <c r="T238" i="14"/>
  <c r="AR238" i="14" s="1"/>
  <c r="T237" i="14"/>
  <c r="AR237" i="14" s="1"/>
  <c r="T236" i="14"/>
  <c r="AR236" i="14" s="1"/>
  <c r="T235" i="14"/>
  <c r="AR235" i="14" s="1"/>
  <c r="T234" i="14"/>
  <c r="AR234" i="14" s="1"/>
  <c r="T233" i="14"/>
  <c r="AR233" i="14" s="1"/>
  <c r="T232" i="14"/>
  <c r="AR232" i="14" s="1"/>
  <c r="T231" i="14"/>
  <c r="AR231" i="14" s="1"/>
  <c r="T230" i="14"/>
  <c r="AR230" i="14" s="1"/>
  <c r="T229" i="14"/>
  <c r="AR229" i="14" s="1"/>
  <c r="T228" i="14"/>
  <c r="AR228" i="14" s="1"/>
  <c r="T227" i="14"/>
  <c r="AR227" i="14" s="1"/>
  <c r="T226" i="14"/>
  <c r="AR226" i="14" s="1"/>
  <c r="T225" i="14"/>
  <c r="AR225" i="14" s="1"/>
  <c r="T224" i="14"/>
  <c r="AR224" i="14" s="1"/>
  <c r="T223" i="14"/>
  <c r="AR223" i="14" s="1"/>
  <c r="T222" i="14"/>
  <c r="AR222" i="14" s="1"/>
  <c r="T221" i="14"/>
  <c r="AR221" i="14" s="1"/>
  <c r="T220" i="14"/>
  <c r="AR220" i="14" s="1"/>
  <c r="T219" i="14"/>
  <c r="AR219" i="14" s="1"/>
  <c r="T218" i="14"/>
  <c r="AR218" i="14" s="1"/>
  <c r="T217" i="14"/>
  <c r="AR217" i="14" s="1"/>
  <c r="T216" i="14"/>
  <c r="AR216" i="14" s="1"/>
  <c r="T215" i="14"/>
  <c r="AR215" i="14" s="1"/>
  <c r="T214" i="14"/>
  <c r="AR214" i="14" s="1"/>
  <c r="T213" i="14"/>
  <c r="AR213" i="14" s="1"/>
  <c r="T212" i="14"/>
  <c r="AR212" i="14" s="1"/>
  <c r="T211" i="14"/>
  <c r="AR211" i="14" s="1"/>
  <c r="T210" i="14"/>
  <c r="AR210" i="14" s="1"/>
  <c r="T209" i="14"/>
  <c r="AR209" i="14" s="1"/>
  <c r="T208" i="14"/>
  <c r="AR208" i="14" s="1"/>
  <c r="T207" i="14"/>
  <c r="AR207" i="14" s="1"/>
  <c r="T206" i="14"/>
  <c r="AR206" i="14" s="1"/>
  <c r="T205" i="14"/>
  <c r="AR205" i="14" s="1"/>
  <c r="T204" i="14"/>
  <c r="AR204" i="14" s="1"/>
  <c r="T203" i="14"/>
  <c r="AR203" i="14" s="1"/>
  <c r="T202" i="14"/>
  <c r="AR202" i="14" s="1"/>
  <c r="T201" i="14"/>
  <c r="AR201" i="14" s="1"/>
  <c r="T200" i="14"/>
  <c r="AR200" i="14" s="1"/>
  <c r="T199" i="14"/>
  <c r="AR199" i="14" s="1"/>
  <c r="T198" i="14"/>
  <c r="AR198" i="14" s="1"/>
  <c r="T197" i="14"/>
  <c r="AR197" i="14" s="1"/>
  <c r="T196" i="14"/>
  <c r="AR196" i="14" s="1"/>
  <c r="T195" i="14"/>
  <c r="AR195" i="14" s="1"/>
  <c r="T194" i="14"/>
  <c r="AR194" i="14" s="1"/>
  <c r="T193" i="14"/>
  <c r="AR193" i="14" s="1"/>
  <c r="T192" i="14"/>
  <c r="AR192" i="14" s="1"/>
  <c r="T191" i="14"/>
  <c r="AR191" i="14" s="1"/>
  <c r="T190" i="14"/>
  <c r="AR190" i="14" s="1"/>
  <c r="T189" i="14"/>
  <c r="AR189" i="14" s="1"/>
  <c r="T188" i="14"/>
  <c r="AR188" i="14" s="1"/>
  <c r="T187" i="14"/>
  <c r="AR187" i="14" s="1"/>
  <c r="T186" i="14"/>
  <c r="AR186" i="14" s="1"/>
  <c r="T185" i="14"/>
  <c r="AR185" i="14" s="1"/>
  <c r="T184" i="14"/>
  <c r="AR184" i="14" s="1"/>
  <c r="T183" i="14"/>
  <c r="AR183" i="14" s="1"/>
  <c r="T182" i="14"/>
  <c r="AR182" i="14" s="1"/>
  <c r="T181" i="14"/>
  <c r="AR181" i="14" s="1"/>
  <c r="T180" i="14"/>
  <c r="AR180" i="14" s="1"/>
  <c r="T179" i="14"/>
  <c r="AR179" i="14" s="1"/>
  <c r="T178" i="14"/>
  <c r="AR178" i="14" s="1"/>
  <c r="T177" i="14"/>
  <c r="AR177" i="14" s="1"/>
  <c r="T176" i="14"/>
  <c r="AR176" i="14" s="1"/>
  <c r="T175" i="14"/>
  <c r="AR175" i="14" s="1"/>
  <c r="T174" i="14"/>
  <c r="AR174" i="14" s="1"/>
  <c r="T173" i="14"/>
  <c r="AR173" i="14" s="1"/>
  <c r="T172" i="14"/>
  <c r="AR172" i="14" s="1"/>
  <c r="T171" i="14"/>
  <c r="AR171" i="14" s="1"/>
  <c r="T170" i="14"/>
  <c r="AR170" i="14" s="1"/>
  <c r="T169" i="14"/>
  <c r="AR169" i="14" s="1"/>
  <c r="T168" i="14"/>
  <c r="AR168" i="14" s="1"/>
  <c r="T167" i="14"/>
  <c r="AR167" i="14" s="1"/>
  <c r="T166" i="14"/>
  <c r="AR166" i="14" s="1"/>
  <c r="T165" i="14"/>
  <c r="AR165" i="14" s="1"/>
  <c r="T164" i="14"/>
  <c r="AR164" i="14" s="1"/>
  <c r="T163" i="14"/>
  <c r="AR163" i="14" s="1"/>
  <c r="T162" i="14"/>
  <c r="AR162" i="14" s="1"/>
  <c r="T161" i="14"/>
  <c r="AR161" i="14" s="1"/>
  <c r="T160" i="14"/>
  <c r="AR160" i="14" s="1"/>
  <c r="T159" i="14"/>
  <c r="AR159" i="14" s="1"/>
  <c r="T158" i="14"/>
  <c r="AR158" i="14" s="1"/>
  <c r="T157" i="14"/>
  <c r="AR157" i="14" s="1"/>
  <c r="T156" i="14"/>
  <c r="AR156" i="14" s="1"/>
  <c r="T155" i="14"/>
  <c r="AR155" i="14" s="1"/>
  <c r="T154" i="14"/>
  <c r="AR154" i="14" s="1"/>
  <c r="T153" i="14"/>
  <c r="AR153" i="14" s="1"/>
  <c r="T152" i="14"/>
  <c r="AR152" i="14" s="1"/>
  <c r="T151" i="14"/>
  <c r="AR151" i="14" s="1"/>
  <c r="T150" i="14"/>
  <c r="AR150" i="14" s="1"/>
  <c r="T149" i="14"/>
  <c r="AR149" i="14" s="1"/>
  <c r="T148" i="14"/>
  <c r="AR148" i="14" s="1"/>
  <c r="T147" i="14"/>
  <c r="AR147" i="14" s="1"/>
  <c r="T146" i="14"/>
  <c r="AR146" i="14" s="1"/>
  <c r="T145" i="14"/>
  <c r="AR145" i="14" s="1"/>
  <c r="T144" i="14"/>
  <c r="AR144" i="14" s="1"/>
  <c r="T143" i="14"/>
  <c r="AR143" i="14" s="1"/>
  <c r="T142" i="14"/>
  <c r="AR142" i="14" s="1"/>
  <c r="T141" i="14"/>
  <c r="AR141" i="14" s="1"/>
  <c r="T140" i="14"/>
  <c r="AR140" i="14" s="1"/>
  <c r="T139" i="14"/>
  <c r="AR139" i="14" s="1"/>
  <c r="T138" i="14"/>
  <c r="AR138" i="14" s="1"/>
  <c r="T137" i="14"/>
  <c r="AR137" i="14" s="1"/>
  <c r="T136" i="14"/>
  <c r="AR136" i="14" s="1"/>
  <c r="T135" i="14"/>
  <c r="AR135" i="14" s="1"/>
  <c r="T134" i="14"/>
  <c r="AR134" i="14" s="1"/>
  <c r="T133" i="14"/>
  <c r="AR133" i="14" s="1"/>
  <c r="T132" i="14"/>
  <c r="AR132" i="14" s="1"/>
  <c r="T131" i="14"/>
  <c r="AR131" i="14" s="1"/>
  <c r="T130" i="14"/>
  <c r="AR130" i="14" s="1"/>
  <c r="T129" i="14"/>
  <c r="AR129" i="14" s="1"/>
  <c r="T128" i="14"/>
  <c r="AR128" i="14" s="1"/>
  <c r="T127" i="14"/>
  <c r="AR127" i="14" s="1"/>
  <c r="T126" i="14"/>
  <c r="AR126" i="14" s="1"/>
  <c r="T125" i="14"/>
  <c r="AR125" i="14" s="1"/>
  <c r="T124" i="14"/>
  <c r="AR124" i="14" s="1"/>
  <c r="T123" i="14"/>
  <c r="AR123" i="14" s="1"/>
  <c r="T122" i="14"/>
  <c r="AR122" i="14" s="1"/>
  <c r="T121" i="14"/>
  <c r="AR121" i="14" s="1"/>
  <c r="T120" i="14"/>
  <c r="AR120" i="14" s="1"/>
  <c r="T119" i="14"/>
  <c r="AR119" i="14" s="1"/>
  <c r="T118" i="14"/>
  <c r="AR118" i="14" s="1"/>
  <c r="T117" i="14"/>
  <c r="AR117" i="14" s="1"/>
  <c r="T116" i="14"/>
  <c r="AR116" i="14" s="1"/>
  <c r="T115" i="14"/>
  <c r="AR115" i="14" s="1"/>
  <c r="T114" i="14"/>
  <c r="AR114" i="14" s="1"/>
  <c r="T113" i="14"/>
  <c r="AR113" i="14" s="1"/>
  <c r="T112" i="14"/>
  <c r="AR112" i="14" s="1"/>
  <c r="T111" i="14"/>
  <c r="AR111" i="14" s="1"/>
  <c r="T110" i="14"/>
  <c r="AR110" i="14" s="1"/>
  <c r="T109" i="14"/>
  <c r="AR109" i="14" s="1"/>
  <c r="T108" i="14"/>
  <c r="AR108" i="14" s="1"/>
  <c r="T107" i="14"/>
  <c r="AR107" i="14" s="1"/>
  <c r="T106" i="14"/>
  <c r="AR106" i="14" s="1"/>
  <c r="T105" i="14"/>
  <c r="AR105" i="14" s="1"/>
  <c r="T104" i="14"/>
  <c r="AR104" i="14" s="1"/>
  <c r="T103" i="14"/>
  <c r="AR103" i="14" s="1"/>
  <c r="T102" i="14"/>
  <c r="AR102" i="14" s="1"/>
  <c r="T101" i="14"/>
  <c r="AR101" i="14" s="1"/>
  <c r="T100" i="14"/>
  <c r="AR100" i="14" s="1"/>
  <c r="T99" i="14"/>
  <c r="AR99" i="14" s="1"/>
  <c r="T98" i="14"/>
  <c r="AR98" i="14" s="1"/>
  <c r="T97" i="14"/>
  <c r="AR97" i="14" s="1"/>
  <c r="T96" i="14"/>
  <c r="AR96" i="14" s="1"/>
  <c r="T95" i="14"/>
  <c r="AR95" i="14" s="1"/>
  <c r="T94" i="14"/>
  <c r="AR94" i="14" s="1"/>
  <c r="T93" i="14"/>
  <c r="AR93" i="14" s="1"/>
  <c r="T92" i="14"/>
  <c r="AR92" i="14" s="1"/>
  <c r="T91" i="14"/>
  <c r="AR91" i="14" s="1"/>
  <c r="T90" i="14"/>
  <c r="AR90" i="14" s="1"/>
  <c r="T89" i="14"/>
  <c r="AR89" i="14" s="1"/>
  <c r="T88" i="14"/>
  <c r="AR88" i="14" s="1"/>
  <c r="T87" i="14"/>
  <c r="AR87" i="14" s="1"/>
  <c r="T86" i="14"/>
  <c r="AR86" i="14" s="1"/>
  <c r="T85" i="14"/>
  <c r="AR85" i="14" s="1"/>
  <c r="T84" i="14"/>
  <c r="AR84" i="14" s="1"/>
  <c r="T83" i="14"/>
  <c r="AR83" i="14" s="1"/>
  <c r="T82" i="14"/>
  <c r="AR82" i="14" s="1"/>
  <c r="T81" i="14"/>
  <c r="AR81" i="14" s="1"/>
  <c r="T80" i="14"/>
  <c r="AR80" i="14" s="1"/>
  <c r="T79" i="14"/>
  <c r="AR79" i="14" s="1"/>
  <c r="T78" i="14"/>
  <c r="AR78" i="14" s="1"/>
  <c r="T77" i="14"/>
  <c r="AR77" i="14" s="1"/>
  <c r="T76" i="14"/>
  <c r="AR76" i="14" s="1"/>
  <c r="T75" i="14"/>
  <c r="AR75" i="14" s="1"/>
  <c r="T74" i="14"/>
  <c r="AR74" i="14" s="1"/>
  <c r="T73" i="14"/>
  <c r="AR73" i="14" s="1"/>
  <c r="T72" i="14"/>
  <c r="AR72" i="14" s="1"/>
  <c r="T71" i="14"/>
  <c r="AR71" i="14" s="1"/>
  <c r="T70" i="14"/>
  <c r="AR70" i="14" s="1"/>
  <c r="T69" i="14"/>
  <c r="AR69" i="14" s="1"/>
  <c r="T68" i="14"/>
  <c r="AR68" i="14" s="1"/>
  <c r="T67" i="14"/>
  <c r="AR67" i="14" s="1"/>
  <c r="T66" i="14"/>
  <c r="AR66" i="14" s="1"/>
  <c r="T65" i="14"/>
  <c r="AR65" i="14" s="1"/>
  <c r="T64" i="14"/>
  <c r="AR64" i="14" s="1"/>
  <c r="T63" i="14"/>
  <c r="AR63" i="14" s="1"/>
  <c r="T62" i="14"/>
  <c r="AR62" i="14" s="1"/>
  <c r="T61" i="14"/>
  <c r="AR61" i="14" s="1"/>
  <c r="T60" i="14"/>
  <c r="AR60" i="14" s="1"/>
  <c r="T59" i="14"/>
  <c r="AR59" i="14" s="1"/>
  <c r="T58" i="14"/>
  <c r="AR58" i="14" s="1"/>
  <c r="T57" i="14"/>
  <c r="AR57" i="14" s="1"/>
  <c r="T56" i="14"/>
  <c r="AR56" i="14" s="1"/>
  <c r="T55" i="14"/>
  <c r="AR55" i="14" s="1"/>
  <c r="T54" i="14"/>
  <c r="AR54" i="14" s="1"/>
  <c r="T53" i="14"/>
  <c r="AR53" i="14" s="1"/>
  <c r="T52" i="14"/>
  <c r="AR52" i="14" s="1"/>
  <c r="T51" i="14"/>
  <c r="AR51" i="14" s="1"/>
  <c r="T50" i="14"/>
  <c r="AR50" i="14" s="1"/>
  <c r="T49" i="14"/>
  <c r="AR49" i="14" s="1"/>
  <c r="T48" i="14"/>
  <c r="AR48" i="14" s="1"/>
  <c r="T47" i="14"/>
  <c r="AR47" i="14" s="1"/>
  <c r="T46" i="14"/>
  <c r="AR46" i="14" s="1"/>
  <c r="T45" i="14"/>
  <c r="AR45" i="14" s="1"/>
  <c r="T44" i="14"/>
  <c r="AR44" i="14" s="1"/>
  <c r="T43" i="14"/>
  <c r="AR43" i="14" s="1"/>
  <c r="T42" i="14"/>
  <c r="AR42" i="14" s="1"/>
  <c r="T41" i="14"/>
  <c r="AR41" i="14" s="1"/>
  <c r="T40" i="14"/>
  <c r="AR40" i="14" s="1"/>
  <c r="T39" i="14"/>
  <c r="AR39" i="14" s="1"/>
  <c r="T38" i="14"/>
  <c r="AR38" i="14" s="1"/>
  <c r="T37" i="14"/>
  <c r="AR37" i="14" s="1"/>
  <c r="T36" i="14"/>
  <c r="AR36" i="14" s="1"/>
  <c r="T35" i="14"/>
  <c r="AR35" i="14" s="1"/>
  <c r="T34" i="14"/>
  <c r="AR34" i="14" s="1"/>
  <c r="T33" i="14"/>
  <c r="AR33" i="14" s="1"/>
  <c r="T32" i="14"/>
  <c r="AR32" i="14" s="1"/>
  <c r="T31" i="14"/>
  <c r="AR31" i="14" s="1"/>
  <c r="T30" i="14"/>
  <c r="AR30" i="14" s="1"/>
  <c r="T29" i="14"/>
  <c r="AR29" i="14" s="1"/>
  <c r="T28" i="14"/>
  <c r="AR28" i="14" s="1"/>
  <c r="T27" i="14"/>
  <c r="AR27" i="14" s="1"/>
  <c r="T26" i="14"/>
  <c r="AR26" i="14" s="1"/>
  <c r="T25" i="14"/>
  <c r="AR25" i="14" s="1"/>
  <c r="T24" i="14"/>
  <c r="AR24" i="14" s="1"/>
  <c r="T23" i="14"/>
  <c r="AR23" i="14" s="1"/>
  <c r="T22" i="14"/>
  <c r="AR22" i="14" s="1"/>
  <c r="T21" i="14"/>
  <c r="AR21" i="14" s="1"/>
  <c r="T20" i="14"/>
  <c r="AR20" i="14" s="1"/>
  <c r="T19" i="14"/>
  <c r="AR19" i="14" s="1"/>
  <c r="T18" i="14"/>
  <c r="AR18" i="14" s="1"/>
  <c r="T17" i="14"/>
  <c r="AR17" i="14" s="1"/>
  <c r="T16" i="14"/>
  <c r="AR16" i="14" s="1"/>
  <c r="T15" i="14"/>
  <c r="AR15" i="14" s="1"/>
  <c r="AR14" i="14"/>
  <c r="T13" i="14"/>
  <c r="AR13" i="14" s="1"/>
  <c r="AC13" i="14" l="1"/>
  <c r="AO314" i="14"/>
  <c r="AR314" i="14"/>
  <c r="AC14" i="14"/>
  <c r="AQ13" i="14"/>
  <c r="AQ314" i="14" s="1"/>
  <c r="Q312" i="14" l="1"/>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B312" i="14"/>
  <c r="B311" i="14"/>
  <c r="B310"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K6" i="19"/>
  <c r="J6" i="19"/>
  <c r="I6" i="19"/>
  <c r="AI6" i="14"/>
  <c r="AH6" i="14"/>
  <c r="AG6" i="14"/>
  <c r="AF6" i="14"/>
  <c r="AE6" i="14"/>
  <c r="AD6" i="14"/>
  <c r="AC6" i="14"/>
  <c r="AB6" i="14"/>
  <c r="AA6" i="14"/>
  <c r="Z6" i="14"/>
  <c r="Y6" i="14"/>
  <c r="X6" i="14"/>
  <c r="W6" i="14"/>
  <c r="V6" i="14"/>
  <c r="U6" i="14"/>
  <c r="T6" i="14"/>
  <c r="S6" i="14"/>
  <c r="R6" i="14"/>
  <c r="Q6" i="14"/>
  <c r="P6" i="14"/>
  <c r="O6" i="14"/>
  <c r="N6" i="14"/>
  <c r="M6" i="14"/>
  <c r="L6" i="14"/>
  <c r="K6" i="14"/>
  <c r="J6" i="14"/>
  <c r="I6" i="14"/>
  <c r="H6" i="14"/>
  <c r="G6" i="14"/>
  <c r="F6" i="14"/>
  <c r="E6" i="14"/>
  <c r="D6" i="14"/>
  <c r="C6" i="14"/>
  <c r="B6" i="14"/>
  <c r="AM13" i="14" l="1"/>
  <c r="AM18" i="14"/>
  <c r="AN18" i="14"/>
  <c r="AN17" i="14"/>
  <c r="AM17" i="14"/>
  <c r="AN16" i="14"/>
  <c r="AM16" i="14"/>
  <c r="AM15" i="14"/>
  <c r="AN15" i="14"/>
  <c r="AM14" i="14"/>
  <c r="AN14" i="14"/>
  <c r="AM22" i="14"/>
  <c r="AN22" i="14"/>
  <c r="AM21" i="14"/>
  <c r="AN21" i="14"/>
  <c r="AM19" i="14"/>
  <c r="AN19" i="14"/>
  <c r="AN20" i="14"/>
  <c r="AM20" i="14"/>
  <c r="AB47" i="19"/>
  <c r="AB46" i="19"/>
  <c r="AB45" i="19"/>
  <c r="AB44" i="19"/>
  <c r="AB43" i="19"/>
  <c r="AB42" i="19"/>
  <c r="AB41" i="19"/>
  <c r="AB40" i="19"/>
  <c r="AB39" i="19"/>
  <c r="AB38" i="19"/>
  <c r="AB37" i="19"/>
  <c r="AB36" i="19"/>
  <c r="AB35" i="19"/>
  <c r="AB34" i="19"/>
  <c r="AB33" i="19"/>
  <c r="AB32" i="19"/>
  <c r="AB31" i="19"/>
  <c r="AB30" i="19"/>
  <c r="AB29" i="19"/>
  <c r="AB28" i="19"/>
  <c r="AB27" i="19"/>
  <c r="AB26" i="19"/>
  <c r="AB25" i="19"/>
  <c r="AB24" i="19"/>
  <c r="AB23" i="19"/>
  <c r="AB22" i="19"/>
  <c r="AB21" i="19"/>
  <c r="AB20" i="19"/>
  <c r="AB19" i="19"/>
  <c r="AB18" i="19"/>
  <c r="AB17" i="19"/>
  <c r="AB16" i="19"/>
  <c r="AB15" i="19"/>
  <c r="AB14" i="19"/>
  <c r="AB13" i="19"/>
  <c r="AB12" i="19"/>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I6" i="19"/>
  <c r="AH6" i="19"/>
  <c r="AG6" i="19"/>
  <c r="AF6" i="19"/>
  <c r="AE6" i="19"/>
  <c r="AD6" i="19"/>
  <c r="AC6" i="19"/>
  <c r="AB6" i="19"/>
  <c r="AA6" i="19"/>
  <c r="Z6" i="19"/>
  <c r="Y6" i="19"/>
  <c r="X6" i="19"/>
  <c r="W6" i="19"/>
  <c r="V6" i="19"/>
  <c r="U6" i="19"/>
  <c r="T6" i="19"/>
  <c r="S6" i="19"/>
  <c r="R6" i="19"/>
  <c r="Q6" i="19"/>
  <c r="P6" i="19"/>
  <c r="O6" i="19"/>
  <c r="N6" i="19"/>
  <c r="M6" i="19"/>
  <c r="L6" i="19"/>
  <c r="H6" i="19"/>
  <c r="G6" i="19"/>
  <c r="F6" i="19"/>
  <c r="E6" i="19"/>
  <c r="D6" i="19"/>
  <c r="C6" i="19"/>
  <c r="B6" i="19"/>
  <c r="AB12" i="14"/>
  <c r="AM314" i="14" l="1"/>
  <c r="AN314" i="14"/>
  <c r="AE12" i="14"/>
  <c r="V12" i="14"/>
  <c r="T12" i="14"/>
  <c r="Q12" i="14"/>
  <c r="AC12" i="14" l="1"/>
  <c r="W12" i="14" s="1"/>
  <c r="AP47" i="19"/>
  <c r="AQ47" i="19" s="1"/>
  <c r="AO47" i="19"/>
  <c r="AC47" i="19"/>
  <c r="V47" i="19"/>
  <c r="AR47" i="19"/>
  <c r="Q47" i="19"/>
  <c r="B47" i="19"/>
  <c r="AP46" i="19"/>
  <c r="AQ46" i="19" s="1"/>
  <c r="AO46" i="19"/>
  <c r="AC46" i="19"/>
  <c r="V46" i="19"/>
  <c r="AR46" i="19"/>
  <c r="Q46" i="19"/>
  <c r="B46" i="19"/>
  <c r="AQ45" i="19"/>
  <c r="AP45" i="19"/>
  <c r="AO45" i="19"/>
  <c r="AE45" i="19"/>
  <c r="AC45" i="19"/>
  <c r="V45" i="19"/>
  <c r="AR45" i="19"/>
  <c r="Q45" i="19"/>
  <c r="B45" i="19"/>
  <c r="AP44" i="19"/>
  <c r="AQ44" i="19" s="1"/>
  <c r="AO44" i="19"/>
  <c r="AC44" i="19"/>
  <c r="AE44" i="19"/>
  <c r="V44" i="19"/>
  <c r="AR44" i="19"/>
  <c r="Q44" i="19"/>
  <c r="B44" i="19"/>
  <c r="AP43" i="19"/>
  <c r="AQ43" i="19" s="1"/>
  <c r="AO43" i="19"/>
  <c r="AC43" i="19"/>
  <c r="AE43" i="19"/>
  <c r="V43" i="19"/>
  <c r="AR43" i="19"/>
  <c r="Q43" i="19"/>
  <c r="B43" i="19"/>
  <c r="AP42" i="19"/>
  <c r="AQ42" i="19" s="1"/>
  <c r="AO42" i="19"/>
  <c r="AC42" i="19"/>
  <c r="AE42" i="19"/>
  <c r="V42" i="19"/>
  <c r="AR42" i="19"/>
  <c r="Q42" i="19"/>
  <c r="B42" i="19"/>
  <c r="AP41" i="19"/>
  <c r="AQ41" i="19" s="1"/>
  <c r="AO41" i="19"/>
  <c r="AC41" i="19"/>
  <c r="V41" i="19"/>
  <c r="AR41" i="19"/>
  <c r="Q41" i="19"/>
  <c r="B41" i="19"/>
  <c r="AP40" i="19"/>
  <c r="AQ40" i="19" s="1"/>
  <c r="AO40" i="19"/>
  <c r="AC40" i="19"/>
  <c r="AE40" i="19"/>
  <c r="V40" i="19"/>
  <c r="AR40" i="19"/>
  <c r="Q40" i="19"/>
  <c r="B40" i="19"/>
  <c r="AP39" i="19"/>
  <c r="AQ39" i="19" s="1"/>
  <c r="AO39" i="19"/>
  <c r="AC39" i="19"/>
  <c r="AE39" i="19"/>
  <c r="V39" i="19"/>
  <c r="AR39" i="19"/>
  <c r="Q39" i="19"/>
  <c r="B39" i="19"/>
  <c r="AP38" i="19"/>
  <c r="AQ38" i="19" s="1"/>
  <c r="AO38" i="19"/>
  <c r="AC38" i="19"/>
  <c r="V38" i="19"/>
  <c r="AR38" i="19"/>
  <c r="Q38" i="19"/>
  <c r="B38" i="19"/>
  <c r="AP37" i="19"/>
  <c r="AQ37" i="19" s="1"/>
  <c r="AO37" i="19"/>
  <c r="AC37" i="19"/>
  <c r="V37" i="19"/>
  <c r="AR37" i="19"/>
  <c r="Q37" i="19"/>
  <c r="B37" i="19"/>
  <c r="AP36" i="19"/>
  <c r="AQ36" i="19" s="1"/>
  <c r="AO36" i="19"/>
  <c r="AE36" i="19"/>
  <c r="AC36" i="19"/>
  <c r="V36" i="19"/>
  <c r="AR36" i="19"/>
  <c r="Q36" i="19"/>
  <c r="B36" i="19"/>
  <c r="AP35" i="19"/>
  <c r="AQ35" i="19" s="1"/>
  <c r="AO35" i="19"/>
  <c r="AC35" i="19"/>
  <c r="AE35" i="19"/>
  <c r="V35" i="19"/>
  <c r="AR35" i="19"/>
  <c r="Q35" i="19"/>
  <c r="B35" i="19"/>
  <c r="AP34" i="19"/>
  <c r="AQ34" i="19" s="1"/>
  <c r="AO34" i="19"/>
  <c r="AC34" i="19"/>
  <c r="AE34" i="19"/>
  <c r="V34" i="19"/>
  <c r="AR34" i="19"/>
  <c r="Q34" i="19"/>
  <c r="B34" i="19"/>
  <c r="AR33" i="19"/>
  <c r="AP33" i="19"/>
  <c r="AQ33" i="19" s="1"/>
  <c r="AO33" i="19"/>
  <c r="AC33" i="19"/>
  <c r="AE33" i="19"/>
  <c r="V33" i="19"/>
  <c r="Q33" i="19"/>
  <c r="B33" i="19"/>
  <c r="AP32" i="19"/>
  <c r="AQ32" i="19" s="1"/>
  <c r="AO32" i="19"/>
  <c r="AC32" i="19"/>
  <c r="V32" i="19"/>
  <c r="AR32" i="19"/>
  <c r="Q32" i="19"/>
  <c r="B32" i="19"/>
  <c r="AP31" i="19"/>
  <c r="AQ31" i="19" s="1"/>
  <c r="AO31" i="19"/>
  <c r="AE31" i="19"/>
  <c r="AC31" i="19"/>
  <c r="V31" i="19"/>
  <c r="AR31" i="19"/>
  <c r="Q31" i="19"/>
  <c r="B31" i="19"/>
  <c r="AP30" i="19"/>
  <c r="AQ30" i="19" s="1"/>
  <c r="AO30" i="19"/>
  <c r="AC30" i="19"/>
  <c r="V30" i="19"/>
  <c r="AR30" i="19"/>
  <c r="Q30" i="19"/>
  <c r="B30" i="19"/>
  <c r="AP29" i="19"/>
  <c r="AQ29" i="19" s="1"/>
  <c r="AO29" i="19"/>
  <c r="AC29" i="19"/>
  <c r="V29" i="19"/>
  <c r="AR29" i="19"/>
  <c r="Q29" i="19"/>
  <c r="B29" i="19"/>
  <c r="AP28" i="19"/>
  <c r="AQ28" i="19" s="1"/>
  <c r="AO28" i="19"/>
  <c r="AE28" i="19"/>
  <c r="AC28" i="19"/>
  <c r="V28" i="19"/>
  <c r="AR28" i="19"/>
  <c r="Q28" i="19"/>
  <c r="B28" i="19"/>
  <c r="AP27" i="19"/>
  <c r="AQ27" i="19" s="1"/>
  <c r="AO27" i="19"/>
  <c r="AC27" i="19"/>
  <c r="V27" i="19"/>
  <c r="AR27" i="19"/>
  <c r="Q27" i="19"/>
  <c r="B27" i="19"/>
  <c r="AP26" i="19"/>
  <c r="AQ26" i="19" s="1"/>
  <c r="AO26" i="19"/>
  <c r="AC26" i="19"/>
  <c r="V26" i="19"/>
  <c r="AR26" i="19"/>
  <c r="Q26" i="19"/>
  <c r="B26" i="19"/>
  <c r="AP25" i="19"/>
  <c r="AQ25" i="19" s="1"/>
  <c r="AO25" i="19"/>
  <c r="AC25" i="19"/>
  <c r="V25" i="19"/>
  <c r="AR25" i="19"/>
  <c r="Q25" i="19"/>
  <c r="B25" i="19"/>
  <c r="AP24" i="19"/>
  <c r="AQ24" i="19" s="1"/>
  <c r="AO24" i="19"/>
  <c r="AC24" i="19"/>
  <c r="V24" i="19"/>
  <c r="AR24" i="19"/>
  <c r="Q24" i="19"/>
  <c r="B24" i="19"/>
  <c r="AP23" i="19"/>
  <c r="AQ23" i="19" s="1"/>
  <c r="AO23" i="19"/>
  <c r="AC23" i="19"/>
  <c r="V23" i="19"/>
  <c r="AR23" i="19"/>
  <c r="Q23" i="19"/>
  <c r="B23" i="19"/>
  <c r="AP22" i="19"/>
  <c r="AQ22" i="19" s="1"/>
  <c r="AO22" i="19"/>
  <c r="AE22" i="19"/>
  <c r="AC22" i="19"/>
  <c r="V22" i="19"/>
  <c r="AR22" i="19"/>
  <c r="Q22" i="19"/>
  <c r="B22" i="19"/>
  <c r="AP21" i="19"/>
  <c r="AQ21" i="19" s="1"/>
  <c r="AO21" i="19"/>
  <c r="AC21" i="19"/>
  <c r="AE21" i="19"/>
  <c r="V21" i="19"/>
  <c r="AR21" i="19"/>
  <c r="Q21" i="19"/>
  <c r="B21" i="19"/>
  <c r="AP20" i="19"/>
  <c r="AO20" i="19"/>
  <c r="AC20" i="19"/>
  <c r="V20" i="19"/>
  <c r="AR20" i="19"/>
  <c r="Q20" i="19"/>
  <c r="B20" i="19"/>
  <c r="AP19" i="19"/>
  <c r="AO19" i="19"/>
  <c r="V19" i="19"/>
  <c r="AR19" i="19"/>
  <c r="Q19" i="19"/>
  <c r="B19" i="19"/>
  <c r="AP18" i="19"/>
  <c r="AO18" i="19"/>
  <c r="AE18" i="19"/>
  <c r="V18" i="19"/>
  <c r="AR18" i="19"/>
  <c r="Q18" i="19"/>
  <c r="B18" i="19"/>
  <c r="AP17" i="19"/>
  <c r="AO17" i="19"/>
  <c r="AE17" i="19"/>
  <c r="V17" i="19"/>
  <c r="AR17" i="19"/>
  <c r="Q17" i="19"/>
  <c r="B17" i="19"/>
  <c r="AP16" i="19"/>
  <c r="AO16" i="19"/>
  <c r="AC16" i="19"/>
  <c r="V16" i="19"/>
  <c r="AR16" i="19"/>
  <c r="Q16" i="19"/>
  <c r="B16" i="19"/>
  <c r="AP15" i="19"/>
  <c r="AO15" i="19"/>
  <c r="AC15" i="19"/>
  <c r="V15" i="19"/>
  <c r="AR15" i="19"/>
  <c r="Q15" i="19"/>
  <c r="B15" i="19"/>
  <c r="AP14" i="19"/>
  <c r="AO14" i="19"/>
  <c r="AE14" i="19"/>
  <c r="V14" i="19"/>
  <c r="AR14" i="19"/>
  <c r="Q14" i="19"/>
  <c r="B14" i="19"/>
  <c r="AP13" i="19"/>
  <c r="AO13" i="19"/>
  <c r="AC13" i="19"/>
  <c r="V13" i="19"/>
  <c r="AR13" i="19"/>
  <c r="Q13" i="19"/>
  <c r="B13" i="19"/>
  <c r="AE12" i="19"/>
  <c r="V12" i="19"/>
  <c r="T12" i="19"/>
  <c r="Q12" i="19"/>
  <c r="AK4" i="19"/>
  <c r="E14" i="19" l="1"/>
  <c r="D14" i="19"/>
  <c r="E24" i="19"/>
  <c r="D24" i="19"/>
  <c r="D37" i="19"/>
  <c r="E37" i="19"/>
  <c r="E44" i="19"/>
  <c r="D44" i="19"/>
  <c r="E45" i="19"/>
  <c r="D45" i="19"/>
  <c r="E47" i="19"/>
  <c r="D47" i="19"/>
  <c r="D29" i="19"/>
  <c r="E29" i="19"/>
  <c r="E18" i="19"/>
  <c r="D18" i="19"/>
  <c r="E19" i="19"/>
  <c r="D19" i="19"/>
  <c r="E46" i="19"/>
  <c r="D46" i="19"/>
  <c r="E16" i="19"/>
  <c r="D16" i="19"/>
  <c r="E17" i="19"/>
  <c r="D17" i="19"/>
  <c r="E15" i="19"/>
  <c r="D15" i="19"/>
  <c r="E31" i="19"/>
  <c r="D31" i="19"/>
  <c r="D33" i="19"/>
  <c r="E33" i="19"/>
  <c r="E30" i="19"/>
  <c r="D30" i="19"/>
  <c r="D13" i="19"/>
  <c r="E13" i="19"/>
  <c r="E22" i="19"/>
  <c r="D22" i="19"/>
  <c r="D28" i="19"/>
  <c r="E28" i="19"/>
  <c r="E34" i="19"/>
  <c r="D34" i="19"/>
  <c r="E39" i="19"/>
  <c r="D39" i="19"/>
  <c r="E40" i="19"/>
  <c r="D40" i="19"/>
  <c r="D41" i="19"/>
  <c r="E41" i="19"/>
  <c r="E42" i="19"/>
  <c r="D42" i="19"/>
  <c r="E32" i="19"/>
  <c r="D32" i="19"/>
  <c r="E21" i="19"/>
  <c r="D21" i="19"/>
  <c r="E20" i="19"/>
  <c r="D20" i="19"/>
  <c r="E23" i="19"/>
  <c r="D23" i="19"/>
  <c r="E25" i="19"/>
  <c r="D25" i="19"/>
  <c r="E26" i="19"/>
  <c r="D26" i="19"/>
  <c r="E27" i="19"/>
  <c r="D27" i="19"/>
  <c r="E35" i="19"/>
  <c r="D35" i="19"/>
  <c r="E36" i="19"/>
  <c r="D36" i="19"/>
  <c r="E38" i="19"/>
  <c r="D38" i="19"/>
  <c r="E43" i="19"/>
  <c r="D43" i="19"/>
  <c r="W42" i="19"/>
  <c r="W45" i="19"/>
  <c r="W44" i="19"/>
  <c r="AE16" i="19"/>
  <c r="W16" i="19" s="1"/>
  <c r="W36" i="19"/>
  <c r="W21" i="19"/>
  <c r="W22" i="19"/>
  <c r="AE25" i="19"/>
  <c r="W25" i="19" s="1"/>
  <c r="W31" i="19"/>
  <c r="AE13" i="19"/>
  <c r="W13" i="19" s="1"/>
  <c r="W28" i="19"/>
  <c r="AE41" i="19"/>
  <c r="W41" i="19" s="1"/>
  <c r="AQ20" i="19"/>
  <c r="AQ19" i="19"/>
  <c r="G4" i="19"/>
  <c r="AC19" i="19"/>
  <c r="AE19" i="19"/>
  <c r="AQ15" i="19"/>
  <c r="AQ17" i="19"/>
  <c r="AQ14" i="19"/>
  <c r="AQ18" i="19"/>
  <c r="AR49" i="19"/>
  <c r="AC12" i="19"/>
  <c r="W12" i="19" s="1"/>
  <c r="AO49" i="19"/>
  <c r="AE15" i="19"/>
  <c r="W15" i="19" s="1"/>
  <c r="AE27" i="19"/>
  <c r="W27" i="19" s="1"/>
  <c r="AE30" i="19"/>
  <c r="W30" i="19" s="1"/>
  <c r="AC14" i="19"/>
  <c r="W14" i="19" s="1"/>
  <c r="AC17" i="19"/>
  <c r="W17" i="19" s="1"/>
  <c r="W34" i="19"/>
  <c r="W43" i="19"/>
  <c r="AE24" i="19"/>
  <c r="W24" i="19" s="1"/>
  <c r="AQ13" i="19"/>
  <c r="AQ16" i="19"/>
  <c r="AE20" i="19"/>
  <c r="W20" i="19" s="1"/>
  <c r="AE23" i="19"/>
  <c r="W23" i="19" s="1"/>
  <c r="AE26" i="19"/>
  <c r="W26" i="19" s="1"/>
  <c r="AE29" i="19"/>
  <c r="W29" i="19" s="1"/>
  <c r="AE32" i="19"/>
  <c r="W32" i="19" s="1"/>
  <c r="AE38" i="19"/>
  <c r="W38" i="19" s="1"/>
  <c r="W39" i="19"/>
  <c r="AE47" i="19"/>
  <c r="W47" i="19" s="1"/>
  <c r="W33" i="19"/>
  <c r="W35" i="19"/>
  <c r="AC18" i="19"/>
  <c r="W18" i="19" s="1"/>
  <c r="AE37" i="19"/>
  <c r="W37" i="19" s="1"/>
  <c r="W40" i="19"/>
  <c r="AE46" i="19"/>
  <c r="W46" i="19" s="1"/>
  <c r="W19" i="19" l="1"/>
  <c r="AQ49" i="19"/>
  <c r="AM49" i="19"/>
  <c r="G4" i="14" l="1"/>
  <c r="E3" i="15" s="1"/>
  <c r="C3" i="15" l="1"/>
  <c r="W311" i="14" l="1"/>
  <c r="W310" i="14"/>
  <c r="W309" i="14"/>
  <c r="W307" i="14"/>
  <c r="W306" i="14"/>
  <c r="W305" i="14"/>
  <c r="W304" i="14"/>
  <c r="W303" i="14"/>
  <c r="W301" i="14"/>
  <c r="W300" i="14"/>
  <c r="W299" i="14"/>
  <c r="W298" i="14"/>
  <c r="W297" i="14"/>
  <c r="W295" i="14"/>
  <c r="W294" i="14"/>
  <c r="W293" i="14"/>
  <c r="W292" i="14"/>
  <c r="W291" i="14"/>
  <c r="W289" i="14"/>
  <c r="W288" i="14"/>
  <c r="W287" i="14"/>
  <c r="W286" i="14"/>
  <c r="W285" i="14"/>
  <c r="W283" i="14"/>
  <c r="W282" i="14"/>
  <c r="W281" i="14"/>
  <c r="W280" i="14"/>
  <c r="W279" i="14"/>
  <c r="W277" i="14"/>
  <c r="W276" i="14"/>
  <c r="W275" i="14"/>
  <c r="W274" i="14"/>
  <c r="W273" i="14"/>
  <c r="W272" i="14"/>
  <c r="W271" i="14"/>
  <c r="W270" i="14"/>
  <c r="W269" i="14"/>
  <c r="W268" i="14"/>
  <c r="W267" i="14"/>
  <c r="W266" i="14"/>
  <c r="W265" i="14"/>
  <c r="W264" i="14"/>
  <c r="W263" i="14"/>
  <c r="W262" i="14"/>
  <c r="W261" i="14"/>
  <c r="W260" i="14"/>
  <c r="W259" i="14"/>
  <c r="W258" i="14"/>
  <c r="W257" i="14"/>
  <c r="W256" i="14"/>
  <c r="W255" i="14"/>
  <c r="W254" i="14"/>
  <c r="W253" i="14"/>
  <c r="W252" i="14"/>
  <c r="W251" i="14"/>
  <c r="W250" i="14"/>
  <c r="W249" i="14"/>
  <c r="W248" i="14"/>
  <c r="W247" i="14"/>
  <c r="W246" i="14"/>
  <c r="W245" i="14"/>
  <c r="W244" i="14"/>
  <c r="W243" i="14"/>
  <c r="W242" i="14"/>
  <c r="W241" i="14"/>
  <c r="W240" i="14"/>
  <c r="W239" i="14"/>
  <c r="W238" i="14"/>
  <c r="W237" i="14"/>
  <c r="W236" i="14"/>
  <c r="W235" i="14"/>
  <c r="W234" i="14"/>
  <c r="W233" i="14"/>
  <c r="W232" i="14"/>
  <c r="W231" i="14"/>
  <c r="W230" i="14"/>
  <c r="W229" i="14"/>
  <c r="W228" i="14"/>
  <c r="W227" i="14"/>
  <c r="W226" i="14"/>
  <c r="W225" i="14"/>
  <c r="W224" i="14"/>
  <c r="W223" i="14"/>
  <c r="W222" i="14"/>
  <c r="W221" i="14"/>
  <c r="W220" i="14"/>
  <c r="W219" i="14"/>
  <c r="W218" i="14"/>
  <c r="W217" i="14"/>
  <c r="W216" i="14"/>
  <c r="W215" i="14"/>
  <c r="W214" i="14"/>
  <c r="W213" i="14"/>
  <c r="W212" i="14"/>
  <c r="W211" i="14"/>
  <c r="W210" i="14"/>
  <c r="W209" i="14"/>
  <c r="W208" i="14"/>
  <c r="W207" i="14"/>
  <c r="W206" i="14"/>
  <c r="W205" i="14"/>
  <c r="W204" i="14"/>
  <c r="W203" i="14"/>
  <c r="W202" i="14"/>
  <c r="W201" i="14"/>
  <c r="W200" i="14"/>
  <c r="W199" i="14"/>
  <c r="W198" i="14"/>
  <c r="W197" i="14"/>
  <c r="W196" i="14"/>
  <c r="W195" i="14"/>
  <c r="W194" i="14"/>
  <c r="W193" i="14"/>
  <c r="W192" i="14"/>
  <c r="W191" i="14"/>
  <c r="W190" i="14"/>
  <c r="W189" i="14"/>
  <c r="W188" i="14"/>
  <c r="W187" i="14"/>
  <c r="W186" i="14"/>
  <c r="W185" i="14"/>
  <c r="W184" i="14"/>
  <c r="W183" i="14"/>
  <c r="W182" i="14"/>
  <c r="W181" i="14"/>
  <c r="W180" i="14"/>
  <c r="W179" i="14"/>
  <c r="W178" i="14"/>
  <c r="W177" i="14"/>
  <c r="W176" i="14"/>
  <c r="W175" i="14"/>
  <c r="W174" i="14"/>
  <c r="W173" i="14"/>
  <c r="W172" i="14"/>
  <c r="W171" i="14"/>
  <c r="W170" i="14"/>
  <c r="W169" i="14"/>
  <c r="W168" i="14"/>
  <c r="W167" i="14"/>
  <c r="W166" i="14"/>
  <c r="W165" i="14"/>
  <c r="W164" i="14"/>
  <c r="W163" i="14"/>
  <c r="W162" i="14"/>
  <c r="W161" i="14"/>
  <c r="W160" i="14"/>
  <c r="W159" i="14"/>
  <c r="W158" i="14"/>
  <c r="W157" i="14"/>
  <c r="W156" i="14"/>
  <c r="W155" i="14"/>
  <c r="W154" i="14"/>
  <c r="W153" i="14"/>
  <c r="W152" i="14"/>
  <c r="W151" i="14"/>
  <c r="W150" i="14"/>
  <c r="W149" i="14"/>
  <c r="W148" i="14"/>
  <c r="W147" i="14"/>
  <c r="W146" i="14"/>
  <c r="W145" i="14"/>
  <c r="W144" i="14"/>
  <c r="W143" i="14"/>
  <c r="W142" i="14"/>
  <c r="W141" i="14"/>
  <c r="W140" i="14"/>
  <c r="W139" i="14"/>
  <c r="W138" i="14"/>
  <c r="W137" i="14"/>
  <c r="W136" i="14"/>
  <c r="W135" i="14"/>
  <c r="W134" i="14"/>
  <c r="W133" i="14"/>
  <c r="W132" i="14"/>
  <c r="W131" i="14"/>
  <c r="W130" i="14"/>
  <c r="W129" i="14"/>
  <c r="W128" i="14"/>
  <c r="W127" i="14"/>
  <c r="W126" i="14"/>
  <c r="W125" i="14"/>
  <c r="W124" i="14"/>
  <c r="W123" i="14"/>
  <c r="W122" i="14"/>
  <c r="W121" i="14"/>
  <c r="W120" i="14"/>
  <c r="W119" i="14"/>
  <c r="W118" i="14"/>
  <c r="W117" i="14"/>
  <c r="W116" i="14"/>
  <c r="W115" i="14"/>
  <c r="W114" i="14"/>
  <c r="W113" i="14"/>
  <c r="W112" i="14"/>
  <c r="W111" i="14"/>
  <c r="W110" i="14"/>
  <c r="W109" i="14"/>
  <c r="W108" i="14"/>
  <c r="W107" i="14"/>
  <c r="W106" i="14"/>
  <c r="W105" i="14"/>
  <c r="W104" i="14"/>
  <c r="W103" i="14"/>
  <c r="W102" i="14"/>
  <c r="W101" i="14"/>
  <c r="W100" i="14"/>
  <c r="W99" i="14"/>
  <c r="W98" i="14"/>
  <c r="W97" i="14"/>
  <c r="W96" i="14"/>
  <c r="W95" i="14"/>
  <c r="W94" i="14"/>
  <c r="W93" i="14"/>
  <c r="W92" i="14"/>
  <c r="W91" i="14"/>
  <c r="W90" i="14"/>
  <c r="W89" i="14"/>
  <c r="W88" i="14"/>
  <c r="W87" i="14"/>
  <c r="W86" i="14"/>
  <c r="W85" i="14"/>
  <c r="W84" i="14"/>
  <c r="W83" i="14"/>
  <c r="W82" i="14"/>
  <c r="W81" i="14"/>
  <c r="W80" i="14"/>
  <c r="W79" i="14"/>
  <c r="W78" i="14"/>
  <c r="W77" i="14"/>
  <c r="W76" i="14"/>
  <c r="W75" i="14"/>
  <c r="W74" i="14"/>
  <c r="W73" i="14"/>
  <c r="W72" i="14"/>
  <c r="W71" i="14"/>
  <c r="W70" i="14"/>
  <c r="W69" i="14"/>
  <c r="W68" i="14"/>
  <c r="W67" i="14"/>
  <c r="W66" i="14"/>
  <c r="W65" i="14"/>
  <c r="W64" i="14"/>
  <c r="W63" i="14"/>
  <c r="W62" i="14"/>
  <c r="W61" i="14"/>
  <c r="W60" i="14"/>
  <c r="W59" i="14"/>
  <c r="W58" i="14"/>
  <c r="W57" i="14"/>
  <c r="W56" i="14"/>
  <c r="W55" i="14"/>
  <c r="W54" i="14"/>
  <c r="W53" i="14"/>
  <c r="W52" i="14"/>
  <c r="W51" i="14"/>
  <c r="W50" i="14"/>
  <c r="W49" i="14"/>
  <c r="W48" i="14"/>
  <c r="W47" i="14"/>
  <c r="W46" i="14"/>
  <c r="W45" i="14"/>
  <c r="W44" i="14"/>
  <c r="W43" i="14"/>
  <c r="W42" i="14"/>
  <c r="W41" i="14"/>
  <c r="W40" i="14"/>
  <c r="W39" i="14"/>
  <c r="W38" i="14"/>
  <c r="W37" i="14"/>
  <c r="W36" i="14"/>
  <c r="W35" i="14"/>
  <c r="W34" i="14"/>
  <c r="W33" i="14"/>
  <c r="W32" i="14"/>
  <c r="W31" i="14"/>
  <c r="W30" i="14"/>
  <c r="W29" i="14"/>
  <c r="W28" i="14"/>
  <c r="W27" i="14"/>
  <c r="W26" i="14"/>
  <c r="W25" i="14"/>
  <c r="W24" i="14"/>
  <c r="W23" i="14"/>
  <c r="W22" i="14"/>
  <c r="W21" i="14"/>
  <c r="W20" i="14" l="1"/>
  <c r="W19" i="14"/>
  <c r="W278" i="14"/>
  <c r="W302" i="14"/>
  <c r="W308" i="14"/>
  <c r="W16" i="14"/>
  <c r="W296" i="14"/>
  <c r="W290" i="14"/>
  <c r="W284" i="14"/>
  <c r="W312" i="14"/>
  <c r="W18" i="14"/>
  <c r="W15" i="14"/>
  <c r="W13" i="14"/>
  <c r="W17" i="14" l="1"/>
  <c r="W14" i="14"/>
  <c r="AK4" i="14" l="1"/>
  <c r="B3" i="15" l="1"/>
  <c r="F3" i="15" l="1"/>
  <c r="D3" i="15"/>
</calcChain>
</file>

<file path=xl/sharedStrings.xml><?xml version="1.0" encoding="utf-8"?>
<sst xmlns="http://schemas.openxmlformats.org/spreadsheetml/2006/main" count="688" uniqueCount="321">
  <si>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</si>
  <si>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</si>
  <si>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</si>
  <si>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</si>
  <si>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</si>
  <si>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</si>
  <si>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</si>
  <si>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</si>
  <si>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</si>
  <si>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</si>
  <si>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</si>
  <si>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</si>
  <si>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</si>
  <si>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</si>
  <si>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</si>
  <si>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</si>
  <si>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</si>
  <si>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</si>
  <si>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</si>
  <si>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年平均向上率が1％未満です。向上率が1%未満のものは申請できませんのでご確認ください。</t>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</si>
  <si>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</si>
  <si>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</si>
  <si>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</si>
  <si>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</si>
  <si>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</si>
  <si>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</si>
  <si>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</si>
  <si>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</si>
  <si>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</si>
  <si>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</si>
  <si>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</si>
  <si>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</si>
  <si>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</si>
  <si>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印刷機械</t>
    <rPh sb="0" eb="2">
      <t>インサツ</t>
    </rPh>
    <phoneticPr fontId="18"/>
  </si>
  <si>
    <t>オフセット印刷機</t>
    <phoneticPr fontId="18"/>
  </si>
  <si>
    <t>印刷速度</t>
    <phoneticPr fontId="18"/>
  </si>
  <si>
    <t>能力値①
印刷速度</t>
    <phoneticPr fontId="18"/>
  </si>
  <si>
    <t>能力値②
最大寸法</t>
    <phoneticPr fontId="18"/>
  </si>
  <si>
    <t>枚/h</t>
    <phoneticPr fontId="18"/>
  </si>
  <si>
    <t>奥行</t>
    <rPh sb="0" eb="2">
      <t>オクユキ</t>
    </rPh>
    <phoneticPr fontId="18"/>
  </si>
  <si>
    <t>必須</t>
    <phoneticPr fontId="18"/>
  </si>
  <si>
    <t>自動表示</t>
    <rPh sb="0" eb="2">
      <t>ジドウ</t>
    </rPh>
    <rPh sb="2" eb="4">
      <t>ヒョウジ</t>
    </rPh>
    <phoneticPr fontId="18"/>
  </si>
  <si>
    <t>能力値①
印刷速度</t>
    <rPh sb="0" eb="3">
      <t>ノウリョクチ</t>
    </rPh>
    <rPh sb="5" eb="7">
      <t>インサツ</t>
    </rPh>
    <rPh sb="7" eb="9">
      <t>ソクド</t>
    </rPh>
    <phoneticPr fontId="18"/>
  </si>
  <si>
    <t>非公表</t>
    <phoneticPr fontId="18"/>
  </si>
  <si>
    <t>×</t>
    <phoneticPr fontId="18"/>
  </si>
  <si>
    <t>枚/h</t>
    <rPh sb="0" eb="1">
      <t>マイ</t>
    </rPh>
    <phoneticPr fontId="18"/>
  </si>
  <si>
    <t>幅もしくはロール紙幅</t>
    <rPh sb="0" eb="1">
      <t>ハバ</t>
    </rPh>
    <rPh sb="8" eb="9">
      <t>シ</t>
    </rPh>
    <rPh sb="9" eb="10">
      <t>ハバ</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</si>
  <si>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</si>
  <si>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</si>
  <si>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</si>
  <si>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</si>
  <si>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</si>
  <si>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</si>
  <si>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</si>
  <si>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</si>
  <si>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</si>
  <si>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</si>
  <si>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</si>
  <si>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phoneticPr fontId="18"/>
  </si>
  <si>
    <t>指標</t>
    <rPh sb="0" eb="2">
      <t>シヒョウ</t>
    </rPh>
    <phoneticPr fontId="18"/>
  </si>
  <si>
    <t>設備区分</t>
    <rPh sb="0" eb="2">
      <t>セツビ</t>
    </rPh>
    <rPh sb="2" eb="4">
      <t>クブン</t>
    </rPh>
    <phoneticPr fontId="18"/>
  </si>
  <si>
    <t>種別</t>
    <phoneticPr fontId="18"/>
  </si>
  <si>
    <t>生産性</t>
    <rPh sb="0" eb="3">
      <t>セイサンセイ</t>
    </rPh>
    <phoneticPr fontId="18"/>
  </si>
  <si>
    <t>一代前モデル
販売開始年</t>
    <rPh sb="0" eb="3">
      <t>イチダイマエ</t>
    </rPh>
    <rPh sb="7" eb="9">
      <t>ハンバイ</t>
    </rPh>
    <rPh sb="9" eb="11">
      <t>カイシ</t>
    </rPh>
    <rPh sb="11" eb="12">
      <t>ネン</t>
    </rPh>
    <phoneticPr fontId="18"/>
  </si>
  <si>
    <t>登録製品型番
販売開始年</t>
    <rPh sb="0" eb="2">
      <t>トウロク</t>
    </rPh>
    <rPh sb="2" eb="4">
      <t>セイヒン</t>
    </rPh>
    <rPh sb="4" eb="6">
      <t>カタバン</t>
    </rPh>
    <rPh sb="7" eb="9">
      <t>ハンバイ</t>
    </rPh>
    <rPh sb="9" eb="11">
      <t>カイシ</t>
    </rPh>
    <rPh sb="11" eb="12">
      <t>ネン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</si>
  <si>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</si>
  <si>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寸法種類</t>
    <phoneticPr fontId="18"/>
  </si>
  <si>
    <t>非公表</t>
    <rPh sb="0" eb="3">
      <t>ヒコウヒョウ</t>
    </rPh>
    <phoneticPr fontId="18"/>
  </si>
  <si>
    <t>ワイルドカードの内訳一覧</t>
    <rPh sb="8" eb="10">
      <t>ウチワケ</t>
    </rPh>
    <rPh sb="10" eb="12">
      <t>イチラン</t>
    </rPh>
    <phoneticPr fontId="18"/>
  </si>
  <si>
    <t>対象外</t>
    <rPh sb="0" eb="3">
      <t>タイショウガイ</t>
    </rPh>
    <phoneticPr fontId="18"/>
  </si>
  <si>
    <t>事務局
備考欄</t>
    <phoneticPr fontId="18"/>
  </si>
  <si>
    <r>
      <t>1,000mm</t>
    </r>
    <r>
      <rPr>
        <sz val="8"/>
        <color rgb="FF000000"/>
        <rFont val="Arial"/>
        <family val="2"/>
      </rPr>
      <t>以下</t>
    </r>
  </si>
  <si>
    <r>
      <t>27ｍ/min</t>
    </r>
    <r>
      <rPr>
        <sz val="8"/>
        <color rgb="FF000000"/>
        <rFont val="Arial"/>
        <family val="2"/>
      </rPr>
      <t>以上</t>
    </r>
  </si>
  <si>
    <t>-</t>
  </si>
  <si>
    <t>生産性</t>
  </si>
  <si>
    <r>
      <t>50ｍ/min</t>
    </r>
    <r>
      <rPr>
        <sz val="8"/>
        <color rgb="FF000000"/>
        <rFont val="Arial"/>
        <family val="2"/>
      </rPr>
      <t>以上</t>
    </r>
  </si>
  <si>
    <t>巻取基材幅</t>
  </si>
  <si>
    <r>
      <t>7ｍ/min</t>
    </r>
    <r>
      <rPr>
        <sz val="8"/>
        <color rgb="FF000000"/>
        <rFont val="Arial"/>
        <family val="2"/>
      </rPr>
      <t>以上</t>
    </r>
  </si>
  <si>
    <r>
      <t>380mm</t>
    </r>
    <r>
      <rPr>
        <sz val="8"/>
        <color rgb="FF000000"/>
        <rFont val="Arial"/>
        <family val="2"/>
      </rPr>
      <t>以下</t>
    </r>
  </si>
  <si>
    <t>連帳印刷機</t>
  </si>
  <si>
    <r>
      <t>300/min</t>
    </r>
    <r>
      <rPr>
        <sz val="8"/>
        <color rgb="FF000000"/>
        <rFont val="Arial"/>
        <family val="2"/>
      </rPr>
      <t>以上</t>
    </r>
  </si>
  <si>
    <r>
      <t>60ｍ/min</t>
    </r>
    <r>
      <rPr>
        <sz val="8"/>
        <color rgb="FF000000"/>
        <rFont val="Arial"/>
        <family val="2"/>
      </rPr>
      <t>以上</t>
    </r>
  </si>
  <si>
    <r>
      <t>20ｍ/min</t>
    </r>
    <r>
      <rPr>
        <sz val="8"/>
        <color rgb="FF000000"/>
        <rFont val="Arial"/>
        <family val="2"/>
      </rPr>
      <t>以上</t>
    </r>
  </si>
  <si>
    <t>巻取紙幅</t>
  </si>
  <si>
    <r>
      <t>19ｍ/min</t>
    </r>
    <r>
      <rPr>
        <sz val="8"/>
        <color rgb="FF000000"/>
        <rFont val="Arial"/>
        <family val="2"/>
      </rPr>
      <t>以上</t>
    </r>
  </si>
  <si>
    <r>
      <t>120m/min</t>
    </r>
    <r>
      <rPr>
        <sz val="8"/>
        <color rgb="FF000000"/>
        <rFont val="Arial"/>
        <family val="2"/>
      </rPr>
      <t>以上</t>
    </r>
  </si>
  <si>
    <r>
      <t>-</t>
    </r>
    <r>
      <rPr>
        <sz val="8"/>
        <color rgb="FF000000"/>
        <rFont val="Arial"/>
        <family val="2"/>
      </rPr>
      <t>　</t>
    </r>
  </si>
  <si>
    <t>連帳式（ロール式）</t>
  </si>
  <si>
    <t>デジタル</t>
  </si>
  <si>
    <r>
      <t>B1</t>
    </r>
    <r>
      <rPr>
        <sz val="8"/>
        <color rgb="FF000000"/>
        <rFont val="Arial"/>
        <family val="2"/>
      </rPr>
      <t>以上</t>
    </r>
    <r>
      <rPr>
        <sz val="8"/>
        <color rgb="FF000000"/>
        <rFont val="Times New Roman"/>
        <family val="1"/>
      </rPr>
      <t>B0</t>
    </r>
    <r>
      <rPr>
        <sz val="8"/>
        <color rgb="FF000000"/>
        <rFont val="Arial"/>
        <family val="2"/>
      </rPr>
      <t>未満</t>
    </r>
  </si>
  <si>
    <t>用紙サイズ</t>
  </si>
  <si>
    <r>
      <t>B2</t>
    </r>
    <r>
      <rPr>
        <sz val="8"/>
        <color rgb="FF000000"/>
        <rFont val="Arial"/>
        <family val="2"/>
      </rPr>
      <t>以上</t>
    </r>
    <r>
      <rPr>
        <sz val="8"/>
        <color rgb="FF000000"/>
        <rFont val="Times New Roman"/>
        <family val="1"/>
      </rPr>
      <t>B1</t>
    </r>
    <r>
      <rPr>
        <sz val="8"/>
        <color rgb="FF000000"/>
        <rFont val="Arial"/>
        <family val="2"/>
      </rPr>
      <t>未満</t>
    </r>
  </si>
  <si>
    <t>枚葉印刷機</t>
  </si>
  <si>
    <t>枚葉式</t>
  </si>
  <si>
    <r>
      <t>2000</t>
    </r>
    <r>
      <rPr>
        <sz val="8"/>
        <color rgb="FF000000"/>
        <rFont val="Arial"/>
        <family val="2"/>
      </rPr>
      <t>枚</t>
    </r>
    <r>
      <rPr>
        <sz val="8"/>
        <color rgb="FF000000"/>
        <rFont val="Times New Roman"/>
        <family val="1"/>
      </rPr>
      <t>/</t>
    </r>
    <r>
      <rPr>
        <sz val="8"/>
        <color rgb="FF000000"/>
        <rFont val="Arial"/>
        <family val="2"/>
      </rPr>
      <t>時以上</t>
    </r>
  </si>
  <si>
    <t>印刷幅</t>
  </si>
  <si>
    <r>
      <t>1000</t>
    </r>
    <r>
      <rPr>
        <sz val="8"/>
        <color rgb="FF000000"/>
        <rFont val="Arial"/>
        <family val="2"/>
      </rPr>
      <t>枚</t>
    </r>
    <r>
      <rPr>
        <sz val="8"/>
        <color rgb="FF000000"/>
        <rFont val="Times New Roman"/>
        <family val="1"/>
      </rPr>
      <t>/</t>
    </r>
    <r>
      <rPr>
        <sz val="8"/>
        <color rgb="FF000000"/>
        <rFont val="Arial"/>
        <family val="2"/>
      </rPr>
      <t>時以上</t>
    </r>
  </si>
  <si>
    <t>（サイズは最大印刷幅）</t>
  </si>
  <si>
    <t>シルク印刷機　</t>
  </si>
  <si>
    <r>
      <t>11</t>
    </r>
    <r>
      <rPr>
        <sz val="8"/>
        <color rgb="FF000000"/>
        <rFont val="Arial"/>
        <family val="2"/>
      </rPr>
      <t>色～</t>
    </r>
  </si>
  <si>
    <r>
      <t>７色～</t>
    </r>
    <r>
      <rPr>
        <sz val="8"/>
        <color rgb="FF000000"/>
        <rFont val="Times New Roman"/>
        <family val="1"/>
      </rPr>
      <t>10</t>
    </r>
    <r>
      <rPr>
        <sz val="8"/>
        <color rgb="FF000000"/>
        <rFont val="Arial"/>
        <family val="2"/>
      </rPr>
      <t>色</t>
    </r>
  </si>
  <si>
    <t>～６色</t>
  </si>
  <si>
    <r>
      <t>1,500mm</t>
    </r>
    <r>
      <rPr>
        <sz val="8"/>
        <color rgb="FF000000"/>
        <rFont val="Arial"/>
        <family val="2"/>
      </rPr>
      <t>超</t>
    </r>
  </si>
  <si>
    <r>
      <t>1,500mm</t>
    </r>
    <r>
      <rPr>
        <sz val="8"/>
        <color rgb="FF000000"/>
        <rFont val="Arial"/>
        <family val="2"/>
      </rPr>
      <t>以下</t>
    </r>
  </si>
  <si>
    <r>
      <t>200m/min</t>
    </r>
    <r>
      <rPr>
        <sz val="8"/>
        <color rgb="FF000000"/>
        <rFont val="Arial"/>
        <family val="2"/>
      </rPr>
      <t>以上</t>
    </r>
  </si>
  <si>
    <r>
      <t>1,300mm</t>
    </r>
    <r>
      <rPr>
        <sz val="8"/>
        <color rgb="FF000000"/>
        <rFont val="Arial"/>
        <family val="2"/>
      </rPr>
      <t>超～</t>
    </r>
  </si>
  <si>
    <r>
      <t>1,300mm</t>
    </r>
    <r>
      <rPr>
        <sz val="8"/>
        <color rgb="FF000000"/>
        <rFont val="Arial"/>
        <family val="2"/>
      </rPr>
      <t>以下</t>
    </r>
  </si>
  <si>
    <r>
      <t>1,000mm</t>
    </r>
    <r>
      <rPr>
        <sz val="8"/>
        <color rgb="FF000000"/>
        <rFont val="Arial"/>
        <family val="2"/>
      </rPr>
      <t>超～</t>
    </r>
  </si>
  <si>
    <t>（サイズはガイドロール巾）</t>
  </si>
  <si>
    <r>
      <t>150m/min</t>
    </r>
    <r>
      <rPr>
        <sz val="8"/>
        <color rgb="FF000000"/>
        <rFont val="Arial"/>
        <family val="2"/>
      </rPr>
      <t>以上</t>
    </r>
  </si>
  <si>
    <t>振分けタイプ</t>
  </si>
  <si>
    <t>色数</t>
  </si>
  <si>
    <t>（グラビア）</t>
  </si>
  <si>
    <t>ガイドロール巾</t>
  </si>
  <si>
    <t>ストレートタイプ</t>
  </si>
  <si>
    <t>グラビア輪転機</t>
  </si>
  <si>
    <t>凹版</t>
  </si>
  <si>
    <r>
      <t>200shot/m</t>
    </r>
    <r>
      <rPr>
        <sz val="8"/>
        <color rgb="FF000000"/>
        <rFont val="Arial"/>
        <family val="2"/>
      </rPr>
      <t>以上</t>
    </r>
  </si>
  <si>
    <r>
      <t>5</t>
    </r>
    <r>
      <rPr>
        <sz val="8"/>
        <color rgb="FF000000"/>
        <rFont val="Arial"/>
        <family val="2"/>
      </rPr>
      <t>色～</t>
    </r>
  </si>
  <si>
    <r>
      <t>210shot/m</t>
    </r>
    <r>
      <rPr>
        <sz val="8"/>
        <color rgb="FF000000"/>
        <rFont val="Arial"/>
        <family val="2"/>
      </rPr>
      <t>以上</t>
    </r>
  </si>
  <si>
    <r>
      <t>～</t>
    </r>
    <r>
      <rPr>
        <sz val="8"/>
        <color rgb="FF000000"/>
        <rFont val="Times New Roman"/>
        <family val="1"/>
      </rPr>
      <t>4</t>
    </r>
    <r>
      <rPr>
        <sz val="8"/>
        <color rgb="FF000000"/>
        <rFont val="Arial"/>
        <family val="2"/>
      </rPr>
      <t>色</t>
    </r>
  </si>
  <si>
    <r>
      <t>10㌅</t>
    </r>
    <r>
      <rPr>
        <sz val="8"/>
        <color rgb="FF000000"/>
        <rFont val="Arial"/>
        <family val="2"/>
      </rPr>
      <t>超</t>
    </r>
  </si>
  <si>
    <r>
      <t>（サイズは最大巻取（紙</t>
    </r>
    <r>
      <rPr>
        <sz val="8"/>
        <color rgb="FF000000"/>
        <rFont val="Times New Roman"/>
        <family val="1"/>
      </rPr>
      <t>/</t>
    </r>
    <r>
      <rPr>
        <sz val="8"/>
        <color rgb="FF000000"/>
        <rFont val="Arial"/>
        <family val="2"/>
      </rPr>
      <t>基材）幅）</t>
    </r>
  </si>
  <si>
    <r>
      <t>150shot/m</t>
    </r>
    <r>
      <rPr>
        <sz val="8"/>
        <color rgb="FF000000"/>
        <rFont val="Arial"/>
        <family val="2"/>
      </rPr>
      <t>以上</t>
    </r>
  </si>
  <si>
    <r>
      <t>～</t>
    </r>
    <r>
      <rPr>
        <sz val="8"/>
        <color rgb="FF000000"/>
        <rFont val="Times New Roman"/>
        <family val="1"/>
      </rPr>
      <t>10㌅</t>
    </r>
  </si>
  <si>
    <t>シールラベル印刷機（間欠）</t>
  </si>
  <si>
    <r>
      <t>8</t>
    </r>
    <r>
      <rPr>
        <sz val="8"/>
        <color rgb="FF000000"/>
        <rFont val="Arial"/>
        <family val="2"/>
      </rPr>
      <t>色～</t>
    </r>
  </si>
  <si>
    <r>
      <t>5</t>
    </r>
    <r>
      <rPr>
        <sz val="8"/>
        <color rgb="FF000000"/>
        <rFont val="Arial"/>
        <family val="2"/>
      </rPr>
      <t>色～</t>
    </r>
    <r>
      <rPr>
        <sz val="8"/>
        <color rgb="FF000000"/>
        <rFont val="Times New Roman"/>
        <family val="1"/>
      </rPr>
      <t>7</t>
    </r>
    <r>
      <rPr>
        <sz val="8"/>
        <color rgb="FF000000"/>
        <rFont val="Arial"/>
        <family val="2"/>
      </rPr>
      <t>色</t>
    </r>
  </si>
  <si>
    <r>
      <t>100ｍ/m</t>
    </r>
    <r>
      <rPr>
        <sz val="8"/>
        <color rgb="FF000000"/>
        <rFont val="Arial"/>
        <family val="2"/>
      </rPr>
      <t>以上</t>
    </r>
  </si>
  <si>
    <r>
      <t>10㌅</t>
    </r>
    <r>
      <rPr>
        <sz val="8"/>
        <color rgb="FF000000"/>
        <rFont val="Arial"/>
        <family val="2"/>
      </rPr>
      <t>以下</t>
    </r>
  </si>
  <si>
    <t>シールラベル印刷機（連続）</t>
  </si>
  <si>
    <r>
      <t>300ｍ/m</t>
    </r>
    <r>
      <rPr>
        <sz val="8"/>
        <color rgb="FF000000"/>
        <rFont val="Arial"/>
        <family val="2"/>
      </rPr>
      <t>以上</t>
    </r>
  </si>
  <si>
    <t>７色～</t>
  </si>
  <si>
    <r>
      <t>600㎜</t>
    </r>
    <r>
      <rPr>
        <sz val="8"/>
        <color rgb="FF000000"/>
        <rFont val="Arial"/>
        <family val="2"/>
      </rPr>
      <t>超</t>
    </r>
  </si>
  <si>
    <t>１１色～</t>
  </si>
  <si>
    <r>
      <t>120ｍ/m</t>
    </r>
    <r>
      <rPr>
        <sz val="8"/>
        <color rgb="FF000000"/>
        <rFont val="Arial"/>
        <family val="2"/>
      </rPr>
      <t>以上</t>
    </r>
  </si>
  <si>
    <t>７色～１０色</t>
  </si>
  <si>
    <r>
      <t>巻取（紙</t>
    </r>
    <r>
      <rPr>
        <sz val="8"/>
        <color rgb="FF000000"/>
        <rFont val="Times New Roman"/>
        <family val="1"/>
      </rPr>
      <t>/</t>
    </r>
    <r>
      <rPr>
        <sz val="8"/>
        <color rgb="FF000000"/>
        <rFont val="Arial"/>
        <family val="2"/>
      </rPr>
      <t>基材）幅</t>
    </r>
  </si>
  <si>
    <r>
      <t>600㎜</t>
    </r>
    <r>
      <rPr>
        <sz val="8"/>
        <color rgb="FF000000"/>
        <rFont val="Arial"/>
        <family val="2"/>
      </rPr>
      <t>以下</t>
    </r>
  </si>
  <si>
    <t>フレキソ輪転機</t>
  </si>
  <si>
    <t>輪転機</t>
  </si>
  <si>
    <r>
      <t>120</t>
    </r>
    <r>
      <rPr>
        <sz val="8"/>
        <color rgb="FF000000"/>
        <rFont val="Arial"/>
        <family val="2"/>
      </rPr>
      <t>枚</t>
    </r>
    <r>
      <rPr>
        <sz val="8"/>
        <color rgb="FF000000"/>
        <rFont val="Times New Roman"/>
        <family val="1"/>
      </rPr>
      <t>/</t>
    </r>
    <r>
      <rPr>
        <sz val="8"/>
        <color rgb="FF000000"/>
        <rFont val="Arial"/>
        <family val="2"/>
      </rPr>
      <t>分以上</t>
    </r>
  </si>
  <si>
    <r>
      <t>60㌅</t>
    </r>
    <r>
      <rPr>
        <sz val="8"/>
        <color rgb="FF000000"/>
        <rFont val="Arial"/>
        <family val="2"/>
      </rPr>
      <t>超</t>
    </r>
  </si>
  <si>
    <r>
      <t>250</t>
    </r>
    <r>
      <rPr>
        <sz val="8"/>
        <color rgb="FF000000"/>
        <rFont val="Arial"/>
        <family val="2"/>
      </rPr>
      <t>枚</t>
    </r>
    <r>
      <rPr>
        <sz val="8"/>
        <color rgb="FF000000"/>
        <rFont val="Times New Roman"/>
        <family val="1"/>
      </rPr>
      <t>/</t>
    </r>
    <r>
      <rPr>
        <sz val="8"/>
        <color rgb="FF000000"/>
        <rFont val="Arial"/>
        <family val="2"/>
      </rPr>
      <t>分以上</t>
    </r>
  </si>
  <si>
    <r>
      <t>(</t>
    </r>
    <r>
      <rPr>
        <sz val="8"/>
        <color rgb="FF000000"/>
        <rFont val="Arial"/>
        <family val="2"/>
      </rPr>
      <t>サイズはシリンダー円周）　</t>
    </r>
  </si>
  <si>
    <r>
      <t>350</t>
    </r>
    <r>
      <rPr>
        <sz val="8"/>
        <color rgb="FF000000"/>
        <rFont val="Arial"/>
        <family val="2"/>
      </rPr>
      <t>枚</t>
    </r>
    <r>
      <rPr>
        <sz val="8"/>
        <color rgb="FF000000"/>
        <rFont val="Times New Roman"/>
        <family val="1"/>
      </rPr>
      <t>/</t>
    </r>
    <r>
      <rPr>
        <sz val="8"/>
        <color rgb="FF000000"/>
        <rFont val="Arial"/>
        <family val="2"/>
      </rPr>
      <t>分以上</t>
    </r>
  </si>
  <si>
    <r>
      <t>45㌅</t>
    </r>
    <r>
      <rPr>
        <sz val="8"/>
        <color rgb="FF000000"/>
        <rFont val="Arial"/>
        <family val="2"/>
      </rPr>
      <t>以下</t>
    </r>
  </si>
  <si>
    <t>フレキソプリンター</t>
  </si>
  <si>
    <r>
      <t>90</t>
    </r>
    <r>
      <rPr>
        <sz val="8"/>
        <color rgb="FF000000"/>
        <rFont val="Arial"/>
        <family val="2"/>
      </rPr>
      <t>枚</t>
    </r>
    <r>
      <rPr>
        <sz val="8"/>
        <color rgb="FF000000"/>
        <rFont val="Times New Roman"/>
        <family val="1"/>
      </rPr>
      <t>/</t>
    </r>
    <r>
      <rPr>
        <sz val="8"/>
        <color rgb="FF000000"/>
        <rFont val="Arial"/>
        <family val="2"/>
      </rPr>
      <t>分以上</t>
    </r>
  </si>
  <si>
    <r>
      <t>150</t>
    </r>
    <r>
      <rPr>
        <sz val="8"/>
        <color rgb="FF000000"/>
        <rFont val="Arial"/>
        <family val="2"/>
      </rPr>
      <t>枚</t>
    </r>
    <r>
      <rPr>
        <sz val="8"/>
        <color rgb="FF000000"/>
        <rFont val="Times New Roman"/>
        <family val="1"/>
      </rPr>
      <t>/</t>
    </r>
    <r>
      <rPr>
        <sz val="8"/>
        <color rgb="FF000000"/>
        <rFont val="Arial"/>
        <family val="2"/>
      </rPr>
      <t>分以上</t>
    </r>
  </si>
  <si>
    <r>
      <t>200</t>
    </r>
    <r>
      <rPr>
        <sz val="8"/>
        <color rgb="FF000000"/>
        <rFont val="Arial"/>
        <family val="2"/>
      </rPr>
      <t>枚</t>
    </r>
    <r>
      <rPr>
        <sz val="8"/>
        <color rgb="FF000000"/>
        <rFont val="Times New Roman"/>
        <family val="1"/>
      </rPr>
      <t>/</t>
    </r>
    <r>
      <rPr>
        <sz val="8"/>
        <color rgb="FF000000"/>
        <rFont val="Arial"/>
        <family val="2"/>
      </rPr>
      <t>分以上</t>
    </r>
  </si>
  <si>
    <t>フレキソロータリーダイカッター</t>
  </si>
  <si>
    <r>
      <t>300</t>
    </r>
    <r>
      <rPr>
        <sz val="8"/>
        <color rgb="FF000000"/>
        <rFont val="Arial"/>
        <family val="2"/>
      </rPr>
      <t>枚</t>
    </r>
    <r>
      <rPr>
        <sz val="8"/>
        <color rgb="FF000000"/>
        <rFont val="Times New Roman"/>
        <family val="1"/>
      </rPr>
      <t>/</t>
    </r>
    <r>
      <rPr>
        <sz val="8"/>
        <color rgb="FF000000"/>
        <rFont val="Arial"/>
        <family val="2"/>
      </rPr>
      <t>分以上</t>
    </r>
  </si>
  <si>
    <r>
      <t>(</t>
    </r>
    <r>
      <rPr>
        <sz val="8"/>
        <color rgb="FF000000"/>
        <rFont val="Arial"/>
        <family val="2"/>
      </rPr>
      <t>サイズはシリンダー円周）</t>
    </r>
  </si>
  <si>
    <r>
      <t>（ﾌﾚｷｿ</t>
    </r>
    <r>
      <rPr>
        <sz val="8"/>
        <color rgb="FF000000"/>
        <rFont val="Times New Roman"/>
        <family val="1"/>
      </rPr>
      <t>/</t>
    </r>
    <r>
      <rPr>
        <sz val="8"/>
        <color rgb="FF000000"/>
        <rFont val="Arial"/>
        <family val="2"/>
      </rPr>
      <t>樹脂凸版）</t>
    </r>
  </si>
  <si>
    <t>シリンダー円周</t>
  </si>
  <si>
    <t>フレキソフォルダーグルアー</t>
  </si>
  <si>
    <t>シート印刷機</t>
  </si>
  <si>
    <t>凸版</t>
  </si>
  <si>
    <r>
      <t>13000</t>
    </r>
    <r>
      <rPr>
        <sz val="8"/>
        <color rgb="FF000000"/>
        <rFont val="Arial"/>
        <family val="2"/>
      </rPr>
      <t>枚</t>
    </r>
    <r>
      <rPr>
        <sz val="8"/>
        <color rgb="FF000000"/>
        <rFont val="Times New Roman"/>
        <family val="1"/>
      </rPr>
      <t>/h</t>
    </r>
    <r>
      <rPr>
        <sz val="8"/>
        <color rgb="FF000000"/>
        <rFont val="Arial"/>
        <family val="2"/>
      </rPr>
      <t>以上</t>
    </r>
  </si>
  <si>
    <r>
      <t>7</t>
    </r>
    <r>
      <rPr>
        <sz val="8"/>
        <color rgb="FF000000"/>
        <rFont val="Arial"/>
        <family val="2"/>
      </rPr>
      <t>胴～</t>
    </r>
  </si>
  <si>
    <r>
      <t>12000</t>
    </r>
    <r>
      <rPr>
        <sz val="8"/>
        <color rgb="FF000000"/>
        <rFont val="Arial"/>
        <family val="2"/>
      </rPr>
      <t>枚</t>
    </r>
    <r>
      <rPr>
        <sz val="8"/>
        <color rgb="FF000000"/>
        <rFont val="Times New Roman"/>
        <family val="1"/>
      </rPr>
      <t>/h</t>
    </r>
    <r>
      <rPr>
        <sz val="8"/>
        <color rgb="FF000000"/>
        <rFont val="Arial"/>
        <family val="2"/>
      </rPr>
      <t>以上</t>
    </r>
  </si>
  <si>
    <r>
      <t>4</t>
    </r>
    <r>
      <rPr>
        <sz val="8"/>
        <color rgb="FF000000"/>
        <rFont val="Arial"/>
        <family val="2"/>
      </rPr>
      <t>胴～</t>
    </r>
    <r>
      <rPr>
        <sz val="8"/>
        <color rgb="FF000000"/>
        <rFont val="Times New Roman"/>
        <family val="1"/>
      </rPr>
      <t>6</t>
    </r>
  </si>
  <si>
    <r>
      <t>～</t>
    </r>
    <r>
      <rPr>
        <sz val="8"/>
        <color rgb="FF000000"/>
        <rFont val="Times New Roman"/>
        <family val="1"/>
      </rPr>
      <t>3</t>
    </r>
    <r>
      <rPr>
        <sz val="8"/>
        <color rgb="FF000000"/>
        <rFont val="Arial"/>
        <family val="2"/>
      </rPr>
      <t>胴</t>
    </r>
  </si>
  <si>
    <r>
      <t>四六全（</t>
    </r>
    <r>
      <rPr>
        <sz val="8"/>
        <color rgb="FF000000"/>
        <rFont val="Times New Roman"/>
        <family val="1"/>
      </rPr>
      <t>A</t>
    </r>
    <r>
      <rPr>
        <sz val="8"/>
        <color rgb="FF000000"/>
        <rFont val="Arial"/>
        <family val="2"/>
      </rPr>
      <t>倍）～</t>
    </r>
  </si>
  <si>
    <r>
      <t>4</t>
    </r>
    <r>
      <rPr>
        <sz val="8"/>
        <color rgb="FF000000"/>
        <rFont val="Arial"/>
        <family val="2"/>
      </rPr>
      <t>胴～</t>
    </r>
    <r>
      <rPr>
        <sz val="8"/>
        <color rgb="FF000000"/>
        <rFont val="Times New Roman"/>
        <family val="1"/>
      </rPr>
      <t>6</t>
    </r>
    <r>
      <rPr>
        <sz val="8"/>
        <color rgb="FF000000"/>
        <rFont val="Arial"/>
        <family val="2"/>
      </rPr>
      <t>胴</t>
    </r>
  </si>
  <si>
    <r>
      <t>～</t>
    </r>
    <r>
      <rPr>
        <sz val="8"/>
        <color rgb="FF000000"/>
        <rFont val="Times New Roman"/>
        <family val="1"/>
      </rPr>
      <t>2</t>
    </r>
    <r>
      <rPr>
        <sz val="8"/>
        <color rgb="FF000000"/>
        <rFont val="Arial"/>
        <family val="2"/>
      </rPr>
      <t>胴</t>
    </r>
  </si>
  <si>
    <r>
      <t>菊全（</t>
    </r>
    <r>
      <rPr>
        <sz val="8"/>
        <color rgb="FF000000"/>
        <rFont val="Times New Roman"/>
        <family val="1"/>
      </rPr>
      <t>A</t>
    </r>
    <r>
      <rPr>
        <sz val="8"/>
        <color rgb="FF000000"/>
        <rFont val="Arial"/>
        <family val="2"/>
      </rPr>
      <t>全）</t>
    </r>
  </si>
  <si>
    <r>
      <t>5</t>
    </r>
    <r>
      <rPr>
        <sz val="8"/>
        <color rgb="FF000000"/>
        <rFont val="Arial"/>
        <family val="2"/>
      </rPr>
      <t>胴以上</t>
    </r>
  </si>
  <si>
    <r>
      <t>3</t>
    </r>
    <r>
      <rPr>
        <sz val="8"/>
        <color rgb="FF000000"/>
        <rFont val="Arial"/>
        <family val="2"/>
      </rPr>
      <t>～</t>
    </r>
    <r>
      <rPr>
        <sz val="8"/>
        <color rgb="FF000000"/>
        <rFont val="Times New Roman"/>
        <family val="1"/>
      </rPr>
      <t>4</t>
    </r>
    <r>
      <rPr>
        <sz val="8"/>
        <color rgb="FF000000"/>
        <rFont val="Arial"/>
        <family val="2"/>
      </rPr>
      <t>胴</t>
    </r>
  </si>
  <si>
    <r>
      <t>菊半（</t>
    </r>
    <r>
      <rPr>
        <sz val="8"/>
        <color rgb="FF000000"/>
        <rFont val="Times New Roman"/>
        <family val="1"/>
      </rPr>
      <t>A</t>
    </r>
    <r>
      <rPr>
        <sz val="8"/>
        <color rgb="FF000000"/>
        <rFont val="Arial"/>
        <family val="2"/>
      </rPr>
      <t>半）</t>
    </r>
  </si>
  <si>
    <t>胴数</t>
  </si>
  <si>
    <r>
      <t>4</t>
    </r>
    <r>
      <rPr>
        <sz val="8"/>
        <color rgb="FF000000"/>
        <rFont val="Arial"/>
        <family val="2"/>
      </rPr>
      <t>胴～</t>
    </r>
  </si>
  <si>
    <r>
      <t>11000</t>
    </r>
    <r>
      <rPr>
        <sz val="8"/>
        <color rgb="FF000000"/>
        <rFont val="Arial"/>
        <family val="2"/>
      </rPr>
      <t>枚</t>
    </r>
    <r>
      <rPr>
        <sz val="8"/>
        <color rgb="FF000000"/>
        <rFont val="Times New Roman"/>
        <family val="1"/>
      </rPr>
      <t>/h</t>
    </r>
    <r>
      <rPr>
        <sz val="8"/>
        <color rgb="FF000000"/>
        <rFont val="Arial"/>
        <family val="2"/>
      </rPr>
      <t>以上</t>
    </r>
  </si>
  <si>
    <t>～菊四裁</t>
  </si>
  <si>
    <r>
      <t>（サイズは最大用紙（紙</t>
    </r>
    <r>
      <rPr>
        <sz val="8"/>
        <color rgb="FF000000"/>
        <rFont val="Times New Roman"/>
        <family val="1"/>
      </rPr>
      <t>/</t>
    </r>
    <r>
      <rPr>
        <sz val="8"/>
        <color rgb="FF000000"/>
        <rFont val="Arial"/>
        <family val="2"/>
      </rPr>
      <t>基材）サイズ）</t>
    </r>
  </si>
  <si>
    <r>
      <t>180shot/min</t>
    </r>
    <r>
      <rPr>
        <sz val="8"/>
        <color rgb="FF000000"/>
        <rFont val="Arial"/>
        <family val="2"/>
      </rPr>
      <t>以上</t>
    </r>
  </si>
  <si>
    <r>
      <t>200shot/min</t>
    </r>
    <r>
      <rPr>
        <sz val="8"/>
        <color rgb="FF000000"/>
        <rFont val="Arial"/>
        <family val="2"/>
      </rPr>
      <t>以上</t>
    </r>
  </si>
  <si>
    <r>
      <t>（サイズは最大巻取（紙</t>
    </r>
    <r>
      <rPr>
        <sz val="8"/>
        <color rgb="FF000000"/>
        <rFont val="Times New Roman"/>
        <family val="1"/>
      </rPr>
      <t>/</t>
    </r>
    <r>
      <rPr>
        <sz val="8"/>
        <color rgb="FF000000"/>
        <rFont val="Arial"/>
        <family val="2"/>
      </rPr>
      <t>基材）幅）　</t>
    </r>
  </si>
  <si>
    <r>
      <t>120shot/min</t>
    </r>
    <r>
      <rPr>
        <sz val="8"/>
        <color rgb="FF000000"/>
        <rFont val="Arial"/>
        <family val="2"/>
      </rPr>
      <t>以上</t>
    </r>
  </si>
  <si>
    <t>シールラベル印刷　輪転機</t>
  </si>
  <si>
    <r>
      <t>18</t>
    </r>
    <r>
      <rPr>
        <sz val="8"/>
        <color rgb="FF000000"/>
        <rFont val="Arial"/>
        <family val="2"/>
      </rPr>
      <t>インチ超</t>
    </r>
  </si>
  <si>
    <r>
      <t>（サイズは最大巻取（紙</t>
    </r>
    <r>
      <rPr>
        <sz val="8"/>
        <color rgb="FF000000"/>
        <rFont val="Times New Roman"/>
        <family val="1"/>
      </rPr>
      <t>/</t>
    </r>
    <r>
      <rPr>
        <sz val="8"/>
        <color rgb="FF000000"/>
        <rFont val="Arial"/>
        <family val="2"/>
      </rPr>
      <t>基材）幅</t>
    </r>
    <r>
      <rPr>
        <sz val="8"/>
        <color rgb="FF000000"/>
        <rFont val="Times New Roman"/>
        <family val="1"/>
      </rPr>
      <t>)</t>
    </r>
  </si>
  <si>
    <t>紙幅</t>
  </si>
  <si>
    <r>
      <t>18㌅</t>
    </r>
    <r>
      <rPr>
        <sz val="8"/>
        <color rgb="FF000000"/>
        <rFont val="Arial"/>
        <family val="2"/>
      </rPr>
      <t>以下</t>
    </r>
  </si>
  <si>
    <r>
      <t>BF</t>
    </r>
    <r>
      <rPr>
        <sz val="8"/>
        <color rgb="FF000000"/>
        <rFont val="Arial"/>
        <family val="2"/>
      </rPr>
      <t>輪転機</t>
    </r>
  </si>
  <si>
    <r>
      <t>312m/min</t>
    </r>
    <r>
      <rPr>
        <sz val="8"/>
        <color rgb="FF000000"/>
        <rFont val="Arial"/>
        <family val="2"/>
      </rPr>
      <t>以上</t>
    </r>
  </si>
  <si>
    <r>
      <t>36㌅</t>
    </r>
    <r>
      <rPr>
        <sz val="8"/>
        <color rgb="FF000000"/>
        <rFont val="Arial"/>
        <family val="2"/>
      </rPr>
      <t>超</t>
    </r>
  </si>
  <si>
    <t>　　（有版）</t>
  </si>
  <si>
    <r>
      <t>400m/min</t>
    </r>
    <r>
      <rPr>
        <sz val="8"/>
        <color rgb="FF000000"/>
        <rFont val="Arial"/>
        <family val="2"/>
      </rPr>
      <t>以上</t>
    </r>
  </si>
  <si>
    <r>
      <t>36㌅</t>
    </r>
    <r>
      <rPr>
        <sz val="8"/>
        <color rgb="FF000000"/>
        <rFont val="Arial"/>
        <family val="2"/>
      </rPr>
      <t>以下</t>
    </r>
  </si>
  <si>
    <t>商業輪転機</t>
  </si>
  <si>
    <t>　輪転機</t>
  </si>
  <si>
    <t>オフセット</t>
  </si>
  <si>
    <r>
      <t>14-1.</t>
    </r>
    <r>
      <rPr>
        <sz val="8"/>
        <color rgb="FF000000"/>
        <rFont val="Arial"/>
        <family val="2"/>
      </rPr>
      <t>印刷機</t>
    </r>
  </si>
  <si>
    <r>
      <t>13000</t>
    </r>
    <r>
      <rPr>
        <sz val="8"/>
        <color rgb="FF000000"/>
        <rFont val="ＭＳ ゴシック"/>
        <family val="3"/>
        <charset val="128"/>
      </rPr>
      <t>枚</t>
    </r>
    <r>
      <rPr>
        <sz val="8"/>
        <color rgb="FF000000"/>
        <rFont val="Times New Roman"/>
        <family val="1"/>
      </rPr>
      <t>/h</t>
    </r>
    <r>
      <rPr>
        <sz val="8"/>
        <color rgb="FF000000"/>
        <rFont val="ＭＳ ゴシック"/>
        <family val="3"/>
        <charset val="128"/>
      </rPr>
      <t>以上</t>
    </r>
    <r>
      <rPr>
        <sz val="8"/>
        <color rgb="FF000000"/>
        <rFont val="Times New Roman"/>
        <family val="1"/>
      </rPr>
      <t>(</t>
    </r>
    <r>
      <rPr>
        <sz val="8"/>
        <color rgb="FF000000"/>
        <rFont val="Meiryo UI"/>
        <family val="1"/>
        <charset val="128"/>
      </rPr>
      <t>片面</t>
    </r>
    <r>
      <rPr>
        <sz val="8"/>
        <color rgb="FF000000"/>
        <rFont val="Times New Roman"/>
        <family val="1"/>
      </rPr>
      <t>)</t>
    </r>
    <phoneticPr fontId="18"/>
  </si>
  <si>
    <r>
      <t>45</t>
    </r>
    <r>
      <rPr>
        <sz val="8"/>
        <color rgb="FF000000"/>
        <rFont val="ＭＳ 明朝"/>
        <family val="1"/>
        <charset val="128"/>
      </rPr>
      <t>㌅</t>
    </r>
    <r>
      <rPr>
        <sz val="8"/>
        <color rgb="FF000000"/>
        <rFont val="ＭＳ ゴシック"/>
        <family val="3"/>
        <charset val="128"/>
      </rPr>
      <t>超～</t>
    </r>
    <r>
      <rPr>
        <sz val="8"/>
        <color rgb="FF000000"/>
        <rFont val="Times New Roman"/>
        <family val="1"/>
      </rPr>
      <t>60</t>
    </r>
    <r>
      <rPr>
        <sz val="8"/>
        <color rgb="FF000000"/>
        <rFont val="Meiryo UI"/>
        <family val="1"/>
        <charset val="128"/>
      </rPr>
      <t>㌅以下</t>
    </r>
    <phoneticPr fontId="18"/>
  </si>
  <si>
    <r>
      <t>300mm</t>
    </r>
    <r>
      <rPr>
        <sz val="8"/>
        <color rgb="FF000000"/>
        <rFont val="ＭＳ ゴシック"/>
        <family val="3"/>
        <charset val="128"/>
      </rPr>
      <t>超～</t>
    </r>
    <r>
      <rPr>
        <sz val="8"/>
        <color rgb="FF000000"/>
        <rFont val="Times New Roman"/>
        <family val="1"/>
      </rPr>
      <t>800mm</t>
    </r>
    <r>
      <rPr>
        <sz val="8"/>
        <color rgb="FF000000"/>
        <rFont val="Meiryo UI"/>
        <family val="1"/>
        <charset val="128"/>
      </rPr>
      <t>以下</t>
    </r>
    <phoneticPr fontId="18"/>
  </si>
  <si>
    <r>
      <t>800mm</t>
    </r>
    <r>
      <rPr>
        <sz val="8"/>
        <color rgb="FF000000"/>
        <rFont val="ＭＳ ゴシック"/>
        <family val="3"/>
        <charset val="128"/>
      </rPr>
      <t>超～</t>
    </r>
    <r>
      <rPr>
        <sz val="8"/>
        <color rgb="FF000000"/>
        <rFont val="Times New Roman"/>
        <family val="1"/>
      </rPr>
      <t>1,100mm</t>
    </r>
    <r>
      <rPr>
        <sz val="8"/>
        <color rgb="FF000000"/>
        <rFont val="Meiryo UI"/>
        <family val="1"/>
        <charset val="128"/>
      </rPr>
      <t>以下</t>
    </r>
    <phoneticPr fontId="18"/>
  </si>
  <si>
    <r>
      <t>3000</t>
    </r>
    <r>
      <rPr>
        <sz val="8"/>
        <color rgb="FF000000"/>
        <rFont val="ＭＳ ゴシック"/>
        <family val="3"/>
        <charset val="128"/>
      </rPr>
      <t>枚</t>
    </r>
    <r>
      <rPr>
        <sz val="8"/>
        <color rgb="FF000000"/>
        <rFont val="Times New Roman"/>
        <family val="1"/>
      </rPr>
      <t>/</t>
    </r>
    <r>
      <rPr>
        <sz val="8"/>
        <color rgb="FF000000"/>
        <rFont val="ＭＳ ゴシック"/>
        <family val="3"/>
        <charset val="128"/>
      </rPr>
      <t>時以上</t>
    </r>
    <r>
      <rPr>
        <sz val="8"/>
        <color rgb="FF000000"/>
        <rFont val="Meiryo UI"/>
        <family val="1"/>
        <charset val="128"/>
      </rPr>
      <t>（片面）</t>
    </r>
    <phoneticPr fontId="18"/>
  </si>
  <si>
    <r>
      <rPr>
        <sz val="8"/>
        <color rgb="FF000000"/>
        <rFont val="ＭＳ ゴシック"/>
        <family val="3"/>
        <charset val="128"/>
      </rPr>
      <t>枚葉印刷機</t>
    </r>
    <r>
      <rPr>
        <sz val="8"/>
        <color rgb="FF000000"/>
        <rFont val="Meiryo UI"/>
        <family val="2"/>
        <charset val="128"/>
      </rPr>
      <t>（サイズは最大（用紙</t>
    </r>
    <r>
      <rPr>
        <sz val="8"/>
        <color rgb="FF000000"/>
        <rFont val="Arial"/>
        <family val="2"/>
      </rPr>
      <t>/</t>
    </r>
    <r>
      <rPr>
        <sz val="8"/>
        <color rgb="FF000000"/>
        <rFont val="Meiryo UI"/>
        <family val="2"/>
        <charset val="128"/>
      </rPr>
      <t>基材）サイズ）</t>
    </r>
    <r>
      <rPr>
        <sz val="8"/>
        <color rgb="FF000000"/>
        <rFont val="Arial"/>
        <family val="2"/>
      </rPr>
      <t xml:space="preserve"> </t>
    </r>
    <phoneticPr fontId="18"/>
  </si>
  <si>
    <r>
      <t>14-2.</t>
    </r>
    <r>
      <rPr>
        <sz val="8"/>
        <color rgb="FF000000"/>
        <rFont val="ＭＳ ゴシック"/>
        <family val="3"/>
        <charset val="128"/>
      </rPr>
      <t>デジタル枚葉</t>
    </r>
    <r>
      <rPr>
        <sz val="8"/>
        <color rgb="FF000000"/>
        <rFont val="Meiryo UI"/>
        <family val="1"/>
        <charset val="128"/>
      </rPr>
      <t>　　　印刷機</t>
    </r>
    <phoneticPr fontId="18"/>
  </si>
  <si>
    <r>
      <t>6000</t>
    </r>
    <r>
      <rPr>
        <sz val="8"/>
        <color rgb="FF000000"/>
        <rFont val="ＭＳ ゴシック"/>
        <family val="3"/>
        <charset val="128"/>
      </rPr>
      <t>枚</t>
    </r>
    <r>
      <rPr>
        <sz val="8"/>
        <color rgb="FF000000"/>
        <rFont val="Times New Roman"/>
        <family val="1"/>
      </rPr>
      <t>/</t>
    </r>
    <r>
      <rPr>
        <sz val="8"/>
        <color rgb="FF000000"/>
        <rFont val="ＭＳ ゴシック"/>
        <family val="3"/>
        <charset val="128"/>
      </rPr>
      <t>時以上</t>
    </r>
    <r>
      <rPr>
        <sz val="8"/>
        <color rgb="FF000000"/>
        <rFont val="Meiryo UI"/>
        <family val="1"/>
        <charset val="128"/>
      </rPr>
      <t>（片面）</t>
    </r>
    <phoneticPr fontId="18"/>
  </si>
  <si>
    <r>
      <t>380mm</t>
    </r>
    <r>
      <rPr>
        <sz val="8"/>
        <color rgb="FF000000"/>
        <rFont val="ＭＳ ゴシック"/>
        <family val="3"/>
        <charset val="128"/>
      </rPr>
      <t>超～</t>
    </r>
    <r>
      <rPr>
        <sz val="8"/>
        <color rgb="FF000000"/>
        <rFont val="Times New Roman"/>
        <family val="1"/>
      </rPr>
      <t>550mm</t>
    </r>
    <r>
      <rPr>
        <sz val="8"/>
        <color rgb="FF000000"/>
        <rFont val="Meiryo UI"/>
        <family val="1"/>
        <charset val="128"/>
      </rPr>
      <t>以下</t>
    </r>
    <phoneticPr fontId="18"/>
  </si>
  <si>
    <r>
      <rPr>
        <sz val="8"/>
        <color rgb="FF000000"/>
        <rFont val="ＭＳ ゴシック"/>
        <family val="3"/>
        <charset val="128"/>
      </rPr>
      <t>連帳印刷機</t>
    </r>
    <r>
      <rPr>
        <sz val="8"/>
        <color rgb="FF000000"/>
        <rFont val="Meiryo UI"/>
        <family val="2"/>
        <charset val="128"/>
      </rPr>
      <t>（モノクロ専用機：紙メディア）</t>
    </r>
    <r>
      <rPr>
        <sz val="8"/>
        <color rgb="FF000000"/>
        <rFont val="Meiryo UI"/>
        <family val="3"/>
        <charset val="128"/>
      </rPr>
      <t>（サイズは最大巻取紙幅）</t>
    </r>
    <phoneticPr fontId="18"/>
  </si>
  <si>
    <r>
      <rPr>
        <sz val="8"/>
        <color rgb="FF000000"/>
        <rFont val="ＭＳ ゴシック"/>
        <family val="3"/>
        <charset val="128"/>
      </rPr>
      <t>巻取紙幅</t>
    </r>
    <r>
      <rPr>
        <sz val="8"/>
        <color rgb="FF000000"/>
        <rFont val="Arial"/>
        <family val="2"/>
      </rPr>
      <t xml:space="preserve">
</t>
    </r>
    <r>
      <rPr>
        <sz val="8"/>
        <color rgb="FF000000"/>
        <rFont val="Meiryo UI"/>
        <family val="2"/>
        <charset val="128"/>
      </rPr>
      <t>生産性</t>
    </r>
    <phoneticPr fontId="18"/>
  </si>
  <si>
    <r>
      <t>14-3.</t>
    </r>
    <r>
      <rPr>
        <sz val="8"/>
        <color rgb="FF000000"/>
        <rFont val="ＭＳ ゴシック"/>
        <family val="3"/>
        <charset val="128"/>
      </rPr>
      <t>連帳デジタル</t>
    </r>
    <r>
      <rPr>
        <sz val="8"/>
        <color rgb="FF000000"/>
        <rFont val="ＭＳ Ｐ明朝"/>
        <family val="1"/>
        <charset val="128"/>
      </rPr>
      <t>　　　印刷機</t>
    </r>
    <phoneticPr fontId="18"/>
  </si>
  <si>
    <r>
      <rPr>
        <sz val="8"/>
        <color rgb="FF000000"/>
        <rFont val="ＭＳ ゴシック"/>
        <family val="3"/>
        <charset val="128"/>
      </rPr>
      <t>最高速</t>
    </r>
    <r>
      <rPr>
        <sz val="8"/>
        <color rgb="FF000000"/>
        <rFont val="Arial"/>
        <family val="2"/>
      </rPr>
      <t>50</t>
    </r>
    <r>
      <rPr>
        <sz val="8"/>
        <color rgb="FF000000"/>
        <rFont val="ＭＳ Ｐ明朝"/>
        <family val="2"/>
        <charset val="128"/>
      </rPr>
      <t>ｍ</t>
    </r>
    <r>
      <rPr>
        <sz val="8"/>
        <color rgb="FF000000"/>
        <rFont val="Arial"/>
        <family val="2"/>
      </rPr>
      <t>/min</t>
    </r>
    <r>
      <rPr>
        <sz val="8"/>
        <color rgb="FF000000"/>
        <rFont val="ＭＳ Ｐ明朝"/>
        <family val="2"/>
        <charset val="128"/>
      </rPr>
      <t>以下</t>
    </r>
    <phoneticPr fontId="18"/>
  </si>
  <si>
    <r>
      <t>380mm</t>
    </r>
    <r>
      <rPr>
        <sz val="8"/>
        <color rgb="FF000000"/>
        <rFont val="ＭＳ ゴシック"/>
        <family val="3"/>
        <charset val="128"/>
      </rPr>
      <t>超～</t>
    </r>
    <r>
      <rPr>
        <sz val="8"/>
        <color rgb="FF000000"/>
        <rFont val="Times New Roman"/>
        <family val="1"/>
      </rPr>
      <t>550mm</t>
    </r>
    <r>
      <rPr>
        <sz val="8"/>
        <color rgb="FF000000"/>
        <rFont val="ＭＳ Ｐ明朝"/>
        <family val="1"/>
        <charset val="128"/>
      </rPr>
      <t>以下</t>
    </r>
    <phoneticPr fontId="18"/>
  </si>
  <si>
    <r>
      <rPr>
        <sz val="8"/>
        <color rgb="FF000000"/>
        <rFont val="ＭＳ ゴシック"/>
        <family val="3"/>
        <charset val="128"/>
      </rPr>
      <t>（カラー機：紙メディア）</t>
    </r>
    <r>
      <rPr>
        <sz val="8"/>
        <color rgb="FF000000"/>
        <rFont val="ＭＳ ゴシック"/>
        <family val="2"/>
        <charset val="128"/>
      </rPr>
      <t>（サイズは最大巻取紙幅）</t>
    </r>
    <phoneticPr fontId="18"/>
  </si>
  <si>
    <r>
      <rPr>
        <sz val="8"/>
        <color rgb="FF000000"/>
        <rFont val="ＭＳ ゴシック"/>
        <family val="3"/>
        <charset val="128"/>
      </rPr>
      <t>最高速</t>
    </r>
    <r>
      <rPr>
        <sz val="8"/>
        <color rgb="FF000000"/>
        <rFont val="Arial"/>
        <family val="2"/>
      </rPr>
      <t>50</t>
    </r>
    <r>
      <rPr>
        <sz val="8"/>
        <color rgb="FF000000"/>
        <rFont val="ＭＳ ゴシック"/>
        <family val="2"/>
        <charset val="128"/>
      </rPr>
      <t>ｍ</t>
    </r>
    <r>
      <rPr>
        <sz val="8"/>
        <color rgb="FF000000"/>
        <rFont val="Arial"/>
        <family val="2"/>
      </rPr>
      <t>/min</t>
    </r>
    <r>
      <rPr>
        <sz val="8"/>
        <color rgb="FF000000"/>
        <rFont val="ＭＳ ゴシック"/>
        <family val="2"/>
        <charset val="128"/>
      </rPr>
      <t>超</t>
    </r>
    <phoneticPr fontId="18"/>
  </si>
  <si>
    <r>
      <t>380mm</t>
    </r>
    <r>
      <rPr>
        <sz val="8"/>
        <color rgb="FF000000"/>
        <rFont val="ＭＳ ゴシック"/>
        <family val="3"/>
        <charset val="128"/>
      </rPr>
      <t>超～</t>
    </r>
    <r>
      <rPr>
        <sz val="8"/>
        <color rgb="FF000000"/>
        <rFont val="Times New Roman"/>
        <family val="1"/>
      </rPr>
      <t>550mm</t>
    </r>
    <r>
      <rPr>
        <sz val="8"/>
        <color rgb="FF000000"/>
        <rFont val="ＭＳ ゴシック"/>
        <family val="1"/>
        <charset val="128"/>
      </rPr>
      <t>以下</t>
    </r>
    <phoneticPr fontId="18"/>
  </si>
  <si>
    <r>
      <t>550</t>
    </r>
    <r>
      <rPr>
        <sz val="8"/>
        <color rgb="FF000000"/>
        <rFont val="ＭＳ ゴシック"/>
        <family val="3"/>
        <charset val="128"/>
      </rPr>
      <t>超</t>
    </r>
    <r>
      <rPr>
        <sz val="8"/>
        <color rgb="FF000000"/>
        <rFont val="Times New Roman"/>
        <family val="1"/>
      </rPr>
      <t>mm</t>
    </r>
    <r>
      <rPr>
        <sz val="8"/>
        <color rgb="FF000000"/>
        <rFont val="ＭＳ 明朝"/>
        <family val="1"/>
        <charset val="128"/>
      </rPr>
      <t>～</t>
    </r>
    <r>
      <rPr>
        <sz val="8"/>
        <color rgb="FF000000"/>
        <rFont val="Times New Roman"/>
        <family val="1"/>
      </rPr>
      <t>1,000mm</t>
    </r>
    <r>
      <rPr>
        <sz val="8"/>
        <color rgb="FF000000"/>
        <rFont val="ＭＳ ゴシック"/>
        <family val="1"/>
        <charset val="128"/>
      </rPr>
      <t>以下</t>
    </r>
    <phoneticPr fontId="18"/>
  </si>
  <si>
    <r>
      <t>380mm</t>
    </r>
    <r>
      <rPr>
        <sz val="8"/>
        <color rgb="FF000000"/>
        <rFont val="ＭＳ ゴシック"/>
        <family val="3"/>
        <charset val="128"/>
      </rPr>
      <t>超～</t>
    </r>
    <r>
      <rPr>
        <sz val="8"/>
        <color rgb="FF000000"/>
        <rFont val="Times New Roman"/>
        <family val="1"/>
      </rPr>
      <t>600mm</t>
    </r>
    <r>
      <rPr>
        <sz val="8"/>
        <color rgb="FF000000"/>
        <rFont val="ＭＳ ゴシック"/>
        <family val="1"/>
        <charset val="128"/>
      </rPr>
      <t>以下</t>
    </r>
    <phoneticPr fontId="18"/>
  </si>
  <si>
    <r>
      <t>600mm</t>
    </r>
    <r>
      <rPr>
        <sz val="8"/>
        <color rgb="FF000000"/>
        <rFont val="ＭＳ ゴシック"/>
        <family val="3"/>
        <charset val="128"/>
      </rPr>
      <t>超～</t>
    </r>
    <r>
      <rPr>
        <sz val="8"/>
        <color rgb="FF000000"/>
        <rFont val="Times New Roman"/>
        <family val="1"/>
      </rPr>
      <t>1,000mm</t>
    </r>
    <r>
      <rPr>
        <sz val="8"/>
        <color rgb="FF000000"/>
        <rFont val="ＭＳ ゴシック"/>
        <family val="1"/>
        <charset val="128"/>
      </rPr>
      <t>以下</t>
    </r>
    <phoneticPr fontId="18"/>
  </si>
  <si>
    <r>
      <rPr>
        <sz val="8"/>
        <color rgb="FF000000"/>
        <rFont val="ＭＳ ゴシック"/>
        <family val="3"/>
        <charset val="128"/>
      </rPr>
      <t>（シール・ラベル・軟包装等　紙メディア以外）</t>
    </r>
    <r>
      <rPr>
        <sz val="8"/>
        <color rgb="FF000000"/>
        <rFont val="ＭＳ ゴシック"/>
        <family val="2"/>
        <charset val="128"/>
      </rPr>
      <t>（サイズは最大巻取基材幅）</t>
    </r>
    <phoneticPr fontId="18"/>
  </si>
  <si>
    <r>
      <rPr>
        <sz val="8"/>
        <color rgb="FF000000"/>
        <rFont val="ＭＳ ゴシック"/>
        <family val="3"/>
        <charset val="128"/>
      </rPr>
      <t>シルク</t>
    </r>
    <r>
      <rPr>
        <sz val="8"/>
        <color rgb="FF000000"/>
        <rFont val="Arial"/>
        <family val="2"/>
      </rPr>
      <t xml:space="preserve">
</t>
    </r>
    <r>
      <rPr>
        <sz val="8"/>
        <color rgb="FF000000"/>
        <rFont val="ＭＳ ゴシック"/>
        <family val="2"/>
        <charset val="128"/>
      </rPr>
      <t>スクリーン</t>
    </r>
    <phoneticPr fontId="18"/>
  </si>
  <si>
    <t>ワイルドカード
未入力判定</t>
    <phoneticPr fontId="18"/>
  </si>
  <si>
    <t>デジタル枚葉印刷機</t>
  </si>
  <si>
    <t>連帳デジタル印刷機</t>
  </si>
  <si>
    <t>生産効率</t>
  </si>
  <si>
    <t>エネルギー効率</t>
  </si>
  <si>
    <t>印刷速度</t>
  </si>
  <si>
    <t>あり</t>
  </si>
  <si>
    <t>なし</t>
  </si>
  <si>
    <t>枚/h</t>
  </si>
  <si>
    <t>オフセット印刷機</t>
  </si>
  <si>
    <t>KMTシリーズ</t>
    <phoneticPr fontId="18"/>
  </si>
  <si>
    <t>aaaaa</t>
  </si>
  <si>
    <t>bbbb</t>
  </si>
  <si>
    <t>AAA-1</t>
  </si>
  <si>
    <t>aaa-bbbb</t>
  </si>
  <si>
    <t>abc■</t>
  </si>
  <si>
    <t>DEF■</t>
  </si>
  <si>
    <t>準備時間</t>
  </si>
  <si>
    <t>最高生産速度</t>
  </si>
  <si>
    <t>min</t>
  </si>
  <si>
    <t>消費電力量</t>
  </si>
  <si>
    <t>kW/h</t>
  </si>
  <si>
    <t>m/min</t>
  </si>
  <si>
    <t>ショット数/min</t>
  </si>
  <si>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</si>
  <si>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</si>
  <si>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</si>
  <si>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印刷機械</t>
    <rPh sb="0" eb="2">
      <t>インサツ</t>
    </rPh>
    <rPh sb="2" eb="4">
      <t>キカイ</t>
    </rPh>
    <phoneticPr fontId="18"/>
  </si>
  <si>
    <t>生産設備における補助対象設備の基準は、下表の通りとする。</t>
    <phoneticPr fontId="18"/>
  </si>
  <si>
    <t>＜年平均１％以上について＞</t>
  </si>
  <si>
    <t>※指標として「生産効率」を選択する場合は、同一生産量を製造した際にエネルギー使用量が削減されていること。</t>
  </si>
  <si>
    <t>cccc</t>
    <phoneticPr fontId="18"/>
  </si>
  <si>
    <t>〇〇〇株式会社</t>
  </si>
  <si>
    <t>〇〇〇株式会社</t>
    <rPh sb="3" eb="7">
      <t>カブシキガイシャ</t>
    </rPh>
    <phoneticPr fontId="18"/>
  </si>
  <si>
    <t>マルマルマル</t>
  </si>
  <si>
    <t>マルマルマル</t>
    <phoneticPr fontId="18"/>
  </si>
  <si>
    <t>〇〇〇株式会社</t>
    <phoneticPr fontId="18"/>
  </si>
  <si>
    <t>1/2</t>
    <phoneticPr fontId="18"/>
  </si>
  <si>
    <t>2/2</t>
    <phoneticPr fontId="18"/>
  </si>
  <si>
    <t>最終更新日</t>
    <rPh sb="0" eb="2">
      <t>サイシュウ</t>
    </rPh>
    <rPh sb="2" eb="5">
      <t>コウシンビ</t>
    </rPh>
    <phoneticPr fontId="18"/>
  </si>
  <si>
    <t>Ver.</t>
    <phoneticPr fontId="18"/>
  </si>
  <si>
    <t>印刷機(有版)</t>
    <phoneticPr fontId="18"/>
  </si>
  <si>
    <t>(最大印刷寸法)</t>
    <phoneticPr fontId="18"/>
  </si>
  <si>
    <t>公表</t>
    <phoneticPr fontId="18"/>
  </si>
  <si>
    <t>性能区分
(カテゴリー番号)</t>
    <rPh sb="0" eb="4">
      <t>セイノウクブン</t>
    </rPh>
    <rPh sb="11" eb="13">
      <t>バンゴウ</t>
    </rPh>
    <phoneticPr fontId="18"/>
  </si>
  <si>
    <t>生産性指標の
年平均向上率
(％)</t>
    <rPh sb="0" eb="3">
      <t>セイサンセイ</t>
    </rPh>
    <rPh sb="3" eb="5">
      <t>シヒョウ</t>
    </rPh>
    <rPh sb="7" eb="10">
      <t>ネンヘイキン</t>
    </rPh>
    <rPh sb="10" eb="12">
      <t>コウジョウ</t>
    </rPh>
    <rPh sb="12" eb="13">
      <t>リツ</t>
    </rPh>
    <phoneticPr fontId="18"/>
  </si>
  <si>
    <t>能力値②　最大寸法(幅×奥行もしくはロール紙幅)</t>
    <rPh sb="0" eb="3">
      <t>ノウリョクチ</t>
    </rPh>
    <phoneticPr fontId="18"/>
  </si>
  <si>
    <t>希望小売価格
(千円)</t>
    <phoneticPr fontId="18"/>
  </si>
  <si>
    <t>必須(条件有)</t>
    <rPh sb="0" eb="2">
      <t>ヒッス</t>
    </rPh>
    <rPh sb="3" eb="5">
      <t>ジョウケン</t>
    </rPh>
    <rPh sb="5" eb="6">
      <t>アリ</t>
    </rPh>
    <phoneticPr fontId="18"/>
  </si>
  <si>
    <t>-FL(●●仕様),-GK(〇〇タイプ)</t>
  </si>
  <si>
    <t>-FL(●●仕様),-GK(〇〇タイプ)</t>
    <phoneticPr fontId="18"/>
  </si>
  <si>
    <t>(最大印刷寸法)</t>
  </si>
  <si>
    <t>製造事業者名
(フリガナ)
※法人格は不要です</t>
    <rPh sb="0" eb="2">
      <t>セイゾウ</t>
    </rPh>
    <rPh sb="2" eb="4">
      <t>ジギョウ</t>
    </rPh>
    <rPh sb="4" eb="5">
      <t>シャ</t>
    </rPh>
    <rPh sb="5" eb="6">
      <t>メイ</t>
    </rPh>
    <phoneticPr fontId="18"/>
  </si>
  <si>
    <t>st-kataban@sii.or.jp</t>
    <phoneticPr fontId="18"/>
  </si>
  <si>
    <t>印刷機(有版)</t>
  </si>
  <si>
    <t>(例)登録製品型番販売開始年：２０１８年、同一製造事業者内の一代前モデル販売開始年：２０１５年生産性の向上に</t>
  </si>
  <si>
    <t>資するものの指標は３(２０１８－２０１５)％以上(年平均１％以上のため)向上している必要がある。</t>
  </si>
  <si>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</si>
  <si>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rPh sb="3" eb="14">
      <t>コメショウスウテンダイサンイマデニュウリョク</t>
    </rPh>
    <phoneticPr fontId="18"/>
  </si>
  <si>
    <r>
      <t xml:space="preserve">数値
</t>
    </r>
    <r>
      <rPr>
        <sz val="14"/>
        <color rgb="FFFF0000"/>
        <rFont val="Meiryo UI"/>
        <family val="3"/>
        <charset val="128"/>
      </rPr>
      <t>※整数で
入力</t>
    </r>
    <rPh sb="0" eb="2">
      <t>スウチ</t>
    </rPh>
    <rPh sb="4" eb="6">
      <t>セイスウ</t>
    </rPh>
    <rPh sb="8" eb="10">
      <t>ニュウリョク</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</si>
  <si>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</si>
  <si>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</si>
  <si>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</si>
  <si>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</si>
  <si>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</si>
  <si>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種別</t>
    <rPh sb="0" eb="2">
      <t>シュベツ</t>
    </rPh>
    <phoneticPr fontId="18"/>
  </si>
  <si>
    <t>カテゴリー番号</t>
    <rPh sb="5" eb="7">
      <t>バンゴウ</t>
    </rPh>
    <phoneticPr fontId="18"/>
  </si>
  <si>
    <t>印刷対象サイズ</t>
    <rPh sb="0" eb="2">
      <t>インサツ</t>
    </rPh>
    <rPh sb="2" eb="4">
      <t>タイショウ</t>
    </rPh>
    <phoneticPr fontId="18"/>
  </si>
  <si>
    <t>印刷版区分</t>
    <phoneticPr fontId="18"/>
  </si>
  <si>
    <t>UV乾燥機能の有無</t>
    <rPh sb="2" eb="4">
      <t>カンソウ</t>
    </rPh>
    <rPh sb="4" eb="6">
      <t>キノウ</t>
    </rPh>
    <rPh sb="7" eb="9">
      <t>ウム</t>
    </rPh>
    <phoneticPr fontId="18"/>
  </si>
  <si>
    <t>プルダウン項目</t>
    <rPh sb="5" eb="7">
      <t>コウモク</t>
    </rPh>
    <phoneticPr fontId="18"/>
  </si>
  <si>
    <t>プルダウン項目</t>
  </si>
  <si>
    <t>菊全</t>
    <rPh sb="0" eb="2">
      <t>キクゼン</t>
    </rPh>
    <phoneticPr fontId="12"/>
  </si>
  <si>
    <t>凸版</t>
    <rPh sb="0" eb="2">
      <t>トッパン</t>
    </rPh>
    <phoneticPr fontId="12"/>
  </si>
  <si>
    <t>有</t>
    <rPh sb="0" eb="1">
      <t>ア</t>
    </rPh>
    <phoneticPr fontId="18"/>
  </si>
  <si>
    <t>A全</t>
    <rPh sb="1" eb="2">
      <t>ゼン</t>
    </rPh>
    <phoneticPr fontId="12"/>
  </si>
  <si>
    <t>フレキソ</t>
  </si>
  <si>
    <t>生産性指標</t>
    <rPh sb="0" eb="3">
      <t>セイサンセイ</t>
    </rPh>
    <rPh sb="3" eb="5">
      <t>シヒョウ</t>
    </rPh>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</si>
  <si>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</si>
  <si>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rPh sb="0" eb="2">
      <t>セイノウ</t>
    </rPh>
    <rPh sb="2" eb="5">
      <t>ショウメイショ</t>
    </rPh>
    <rPh sb="5" eb="7">
      <t>ハッコウ</t>
    </rPh>
    <rPh sb="7" eb="9">
      <t>ジッセキ</t>
    </rPh>
    <phoneticPr fontId="18"/>
  </si>
  <si>
    <t>生産効率</t>
    <rPh sb="0" eb="2">
      <t>セイサン</t>
    </rPh>
    <rPh sb="2" eb="4">
      <t>コウリツ</t>
    </rPh>
    <phoneticPr fontId="18"/>
  </si>
  <si>
    <t>エネルギー効率</t>
    <phoneticPr fontId="18"/>
  </si>
  <si>
    <t>なし</t>
    <phoneticPr fontId="18"/>
  </si>
  <si>
    <t>No.20 能力値①　印刷速度単位</t>
    <rPh sb="6" eb="8">
      <t>ノウリョク</t>
    </rPh>
    <rPh sb="8" eb="9">
      <t>アタイ</t>
    </rPh>
    <rPh sb="11" eb="13">
      <t>インサツ</t>
    </rPh>
    <rPh sb="13" eb="15">
      <t>ソクド</t>
    </rPh>
    <rPh sb="15" eb="17">
      <t>タンイ</t>
    </rPh>
    <phoneticPr fontId="18"/>
  </si>
  <si>
    <t>No.21 能力値②　最大寸法　寸法種類</t>
    <rPh sb="6" eb="8">
      <t>ノウリョク</t>
    </rPh>
    <rPh sb="8" eb="9">
      <t>アタイ</t>
    </rPh>
    <rPh sb="11" eb="13">
      <t>サイダイ</t>
    </rPh>
    <rPh sb="13" eb="15">
      <t>スンポウ</t>
    </rPh>
    <rPh sb="16" eb="18">
      <t>スンポウ</t>
    </rPh>
    <rPh sb="18" eb="20">
      <t>シュルイ</t>
    </rPh>
    <phoneticPr fontId="18"/>
  </si>
  <si>
    <t>m/min</t>
    <phoneticPr fontId="18"/>
  </si>
  <si>
    <t>(最大紙寸法)</t>
  </si>
  <si>
    <t>ショット数/min</t>
    <rPh sb="4" eb="5">
      <t>スウ</t>
    </rPh>
    <phoneticPr fontId="18"/>
  </si>
  <si>
    <t>(最大紙幅)</t>
  </si>
  <si>
    <t>印刷対象サイズ</t>
    <phoneticPr fontId="18"/>
  </si>
  <si>
    <t>UV乾燥機能の有無</t>
    <phoneticPr fontId="18"/>
  </si>
  <si>
    <t>必須(条件有)</t>
    <rPh sb="0" eb="2">
      <t>ヒッス</t>
    </rPh>
    <rPh sb="3" eb="6">
      <t>ジョウケンアリ</t>
    </rPh>
    <phoneticPr fontId="18"/>
  </si>
  <si>
    <t>1.0</t>
    <phoneticPr fontId="18"/>
  </si>
  <si>
    <t>印刷対象サイズ</t>
  </si>
  <si>
    <t>UV乾燥機能の有無</t>
  </si>
  <si>
    <t>凸版印刷機</t>
    <rPh sb="0" eb="2">
      <t>トッパン</t>
    </rPh>
    <phoneticPr fontId="18"/>
  </si>
  <si>
    <t>shot/m</t>
    <phoneticPr fontId="18"/>
  </si>
  <si>
    <t>KMT-2シリーズ</t>
    <phoneticPr fontId="18"/>
  </si>
  <si>
    <t>印刷版詳細区分</t>
    <phoneticPr fontId="18"/>
  </si>
  <si>
    <t>印刷版詳細区分</t>
    <phoneticPr fontId="18"/>
  </si>
  <si>
    <t>UV乾燥機能
未入力判定</t>
  </si>
  <si>
    <t>UV乾燥機能
未入力判定</t>
    <rPh sb="2" eb="6">
      <t>カンソウキノウ</t>
    </rPh>
    <rPh sb="7" eb="12">
      <t>ミニュウリョクハンテイ</t>
    </rPh>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</si>
  <si>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9" eb="151">
      <t>セイヒン</t>
    </rPh>
    <rPh sb="156" eb="159">
      <t>シヨウショ</t>
    </rPh>
    <rPh sb="159" eb="160">
      <t>トウ</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</si>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</sst>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_ "/>
    <numFmt numFmtId="179" formatCode="0.0"/>
  </numFmts>
  <fonts count="8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b/>
      <sz val="16"/>
      <color theme="1"/>
      <name val="Meiryo UI"/>
      <family val="3"/>
      <charset val="128"/>
    </font>
    <font>
      <b/>
      <sz val="24"/>
      <name val="Meiryo UI"/>
      <family val="3"/>
      <charset val="128"/>
    </font>
    <font>
      <sz val="16"/>
      <color theme="1"/>
      <name val="Meiryo UI"/>
      <family val="3"/>
      <charset val="128"/>
    </font>
    <font>
      <b/>
      <sz val="14"/>
      <name val="Meiryo UI"/>
      <family val="3"/>
      <charset val="128"/>
    </font>
    <font>
      <b/>
      <sz val="14"/>
      <color rgb="FFFF0000"/>
      <name val="Meiryo UI"/>
      <family val="3"/>
      <charset val="128"/>
    </font>
    <font>
      <b/>
      <sz val="14"/>
      <color theme="0"/>
      <name val="Meiryo UI"/>
      <family val="3"/>
      <charset val="128"/>
    </font>
    <font>
      <sz val="8"/>
      <color rgb="FF000000"/>
      <name val="Times New Roman"/>
      <family val="1"/>
    </font>
    <font>
      <sz val="8"/>
      <color rgb="FF000000"/>
      <name val="Arial"/>
      <family val="2"/>
    </font>
    <font>
      <sz val="8"/>
      <color rgb="FF000000"/>
      <name val="ＭＳ ゴシック"/>
      <family val="2"/>
      <charset val="128"/>
    </font>
    <font>
      <sz val="8"/>
      <color rgb="FF000000"/>
      <name val="ＭＳ ゴシック"/>
      <family val="3"/>
      <charset val="128"/>
    </font>
    <font>
      <sz val="8"/>
      <color rgb="FF000000"/>
      <name val="Meiryo UI"/>
      <family val="1"/>
      <charset val="128"/>
    </font>
    <font>
      <sz val="8"/>
      <color rgb="FF000000"/>
      <name val="ＭＳ 明朝"/>
      <family val="1"/>
      <charset val="128"/>
    </font>
    <font>
      <sz val="8"/>
      <color rgb="FF000000"/>
      <name val="Meiryo UI"/>
      <family val="2"/>
      <charset val="128"/>
    </font>
    <font>
      <sz val="8"/>
      <color rgb="FF000000"/>
      <name val="Arial"/>
      <family val="3"/>
      <charset val="128"/>
    </font>
    <font>
      <sz val="8"/>
      <color rgb="FF000000"/>
      <name val="Meiryo UI"/>
      <family val="3"/>
      <charset val="128"/>
    </font>
    <font>
      <sz val="8"/>
      <color rgb="FF000000"/>
      <name val="ＭＳ Ｐ明朝"/>
      <family val="1"/>
      <charset val="128"/>
    </font>
    <font>
      <sz val="8"/>
      <color rgb="FF000000"/>
      <name val="ＭＳ Ｐ明朝"/>
      <family val="2"/>
      <charset val="128"/>
    </font>
    <font>
      <sz val="8"/>
      <color rgb="FF000000"/>
      <name val="ＭＳ ゴシック"/>
      <family val="1"/>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6"/>
      <color theme="1"/>
      <name val="ＭＳ Ｐゴシック"/>
      <family val="2"/>
      <charset val="128"/>
      <scheme val="minor"/>
    </font>
    <font>
      <sz val="14"/>
      <color rgb="FFFF0000"/>
      <name val="Meiryo UI"/>
      <family val="3"/>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11"/>
      <color rgb="FF000000"/>
      <name val="ＭＳ Ｐ明朝"/>
      <family val="1"/>
      <charset val="128"/>
    </font>
    <font>
      <sz val="11"/>
      <color theme="1"/>
      <name val="ＭＳ Ｐ明朝"/>
      <family val="1"/>
      <charset val="128"/>
    </font>
    <font>
      <sz val="10"/>
      <name val="ＭＳ Ｐゴシック"/>
      <family val="3"/>
      <charset val="128"/>
      <scheme val="minor"/>
    </font>
    <font>
      <sz val="11"/>
      <name val="ＭＳ Ｐゴシック"/>
      <family val="3"/>
      <charset val="128"/>
      <scheme val="minor"/>
    </font>
    <font>
      <b/>
      <sz val="16"/>
      <color rgb="FFFF0000"/>
      <name val="Meiryo UI"/>
      <family val="3"/>
      <charset val="128"/>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7" tint="0.79998168889431442"/>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BFBFBF"/>
      </left>
      <right style="medium">
        <color rgb="FFBFBFBF"/>
      </right>
      <top/>
      <bottom style="medium">
        <color rgb="FFBFBFBF"/>
      </bottom>
      <diagonal/>
    </border>
    <border>
      <left style="medium">
        <color rgb="FFBFBFBF"/>
      </left>
      <right style="medium">
        <color rgb="FFBFBFBF"/>
      </right>
      <top style="medium">
        <color rgb="FFBFBFBF"/>
      </top>
      <bottom/>
      <diagonal/>
    </border>
    <border>
      <left style="medium">
        <color rgb="FFBFBFBF"/>
      </left>
      <right style="medium">
        <color rgb="FFBFBFBF"/>
      </right>
      <top/>
      <bottom/>
      <diagonal/>
    </border>
    <border>
      <left style="medium">
        <color rgb="FFBFBFBF"/>
      </left>
      <right style="medium">
        <color rgb="FFBFBFBF"/>
      </right>
      <top style="medium">
        <color rgb="FFBFBFBF"/>
      </top>
      <bottom style="medium">
        <color rgb="FFBFBFBF"/>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313">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7" fillId="37" borderId="38" xfId="169" applyFont="1" applyFill="1" applyBorder="1" applyAlignment="1" applyProtection="1">
      <alignment vertical="center"/>
    </xf>
    <xf numFmtId="0" fontId="48" fillId="37" borderId="40" xfId="169" applyFont="1" applyFill="1" applyBorder="1" applyAlignment="1" applyProtection="1">
      <alignment horizontal="center" vertical="center"/>
    </xf>
    <xf numFmtId="0" fontId="45" fillId="0" borderId="0" xfId="169" applyFont="1" applyAlignment="1" applyProtection="1">
      <alignment vertical="center"/>
    </xf>
    <xf numFmtId="0" fontId="45" fillId="41" borderId="0" xfId="0" applyFont="1" applyFill="1" applyAlignment="1" applyProtection="1">
      <alignment horizontal="center" vertical="center" wrapText="1"/>
    </xf>
    <xf numFmtId="0" fontId="45" fillId="41"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8"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3" fillId="34" borderId="31" xfId="169" applyFont="1" applyFill="1" applyBorder="1" applyAlignment="1" applyProtection="1">
      <alignment horizontal="center" vertical="center"/>
    </xf>
    <xf numFmtId="0" fontId="53" fillId="33" borderId="31"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36" borderId="12" xfId="171" applyFont="1" applyFill="1" applyBorder="1" applyAlignment="1" applyProtection="1">
      <alignment horizontal="center" vertical="center"/>
    </xf>
    <xf numFmtId="0" fontId="52" fillId="36" borderId="29" xfId="171"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protection locked="0"/>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protection locked="0"/>
    </xf>
    <xf numFmtId="179" fontId="53" fillId="33" borderId="10" xfId="102" applyNumberFormat="1" applyFont="1" applyFill="1" applyBorder="1" applyAlignment="1" applyProtection="1">
      <alignment horizontal="center" vertical="center" shrinkToFit="1"/>
    </xf>
    <xf numFmtId="178" fontId="53" fillId="0" borderId="10" xfId="102" applyNumberFormat="1" applyFont="1" applyBorder="1" applyAlignment="1" applyProtection="1">
      <alignment horizontal="center" vertical="center" shrinkToFit="1"/>
      <protection locked="0"/>
    </xf>
    <xf numFmtId="178" fontId="53" fillId="33" borderId="10" xfId="102" applyNumberFormat="1" applyFont="1" applyFill="1" applyBorder="1" applyAlignment="1" applyProtection="1">
      <alignment horizontal="center" vertical="center" shrinkToFit="1"/>
    </xf>
    <xf numFmtId="0" fontId="53" fillId="0" borderId="37" xfId="169" applyFont="1" applyFill="1" applyBorder="1" applyAlignment="1" applyProtection="1">
      <alignment horizontal="center" vertical="center" shrinkToFit="1"/>
      <protection locked="0"/>
    </xf>
    <xf numFmtId="177" fontId="53" fillId="33" borderId="37" xfId="102" applyNumberFormat="1" applyFont="1" applyFill="1" applyBorder="1" applyAlignment="1" applyProtection="1">
      <alignment horizontal="center" vertical="center" shrinkToFit="1"/>
    </xf>
    <xf numFmtId="49" fontId="53" fillId="0" borderId="37" xfId="102" applyNumberFormat="1" applyFont="1" applyFill="1" applyBorder="1" applyAlignment="1" applyProtection="1">
      <alignment horizontal="center" vertical="center" shrinkToFit="1"/>
      <protection locked="0"/>
    </xf>
    <xf numFmtId="0" fontId="53" fillId="0" borderId="37" xfId="102" applyNumberFormat="1" applyFont="1" applyBorder="1" applyAlignment="1" applyProtection="1">
      <alignment horizontal="center" vertical="center" shrinkToFit="1"/>
      <protection locked="0"/>
    </xf>
    <xf numFmtId="49" fontId="53" fillId="0" borderId="37" xfId="102" applyNumberFormat="1" applyFont="1" applyBorder="1" applyAlignment="1" applyProtection="1">
      <alignment horizontal="center" vertical="center" shrinkToFit="1"/>
      <protection locked="0"/>
    </xf>
    <xf numFmtId="0" fontId="53" fillId="33" borderId="37" xfId="102" applyNumberFormat="1" applyFont="1" applyFill="1" applyBorder="1" applyAlignment="1" applyProtection="1">
      <alignment horizontal="center" vertical="center" shrinkToFit="1"/>
    </xf>
    <xf numFmtId="176" fontId="52" fillId="33" borderId="37" xfId="178" applyNumberFormat="1" applyFont="1" applyFill="1" applyBorder="1" applyAlignment="1" applyProtection="1">
      <alignment horizontal="center" vertical="center" shrinkToFit="1"/>
    </xf>
    <xf numFmtId="179" fontId="53" fillId="33" borderId="37" xfId="102" applyNumberFormat="1" applyFont="1" applyFill="1" applyBorder="1" applyAlignment="1" applyProtection="1">
      <alignment horizontal="center" vertical="center" shrinkToFit="1"/>
    </xf>
    <xf numFmtId="178" fontId="53" fillId="0" borderId="37" xfId="102" applyNumberFormat="1" applyFont="1" applyBorder="1" applyAlignment="1" applyProtection="1">
      <alignment horizontal="center" vertical="center" shrinkToFit="1"/>
      <protection locked="0"/>
    </xf>
    <xf numFmtId="0" fontId="52" fillId="43" borderId="28" xfId="169" applyFont="1" applyFill="1" applyBorder="1" applyAlignment="1" applyProtection="1">
      <alignment horizontal="center" vertical="center" shrinkToFit="1"/>
    </xf>
    <xf numFmtId="0" fontId="52" fillId="43" borderId="10" xfId="169" applyFont="1" applyFill="1" applyBorder="1" applyAlignment="1" applyProtection="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pplyProtection="1">
      <alignment horizontal="center" vertical="center" shrinkToFit="1"/>
    </xf>
    <xf numFmtId="0" fontId="52" fillId="43" borderId="29" xfId="171" applyFont="1" applyFill="1" applyBorder="1" applyAlignment="1" applyProtection="1">
      <alignment horizontal="left" vertical="center" shrinkToFit="1"/>
    </xf>
    <xf numFmtId="0" fontId="53" fillId="39" borderId="54" xfId="169" applyFont="1" applyFill="1" applyBorder="1" applyAlignment="1" applyProtection="1">
      <alignment horizontal="center" vertical="center" wrapText="1"/>
    </xf>
    <xf numFmtId="0" fontId="53" fillId="39" borderId="55" xfId="169" applyFont="1" applyFill="1" applyBorder="1" applyAlignment="1" applyProtection="1">
      <alignment horizontal="center" vertical="center" wrapText="1"/>
    </xf>
    <xf numFmtId="0" fontId="52" fillId="43" borderId="55" xfId="102" applyNumberFormat="1" applyFont="1" applyFill="1" applyBorder="1" applyAlignment="1" applyProtection="1">
      <alignment horizontal="center" vertical="center" shrinkToFit="1"/>
    </xf>
    <xf numFmtId="178" fontId="53" fillId="0" borderId="55" xfId="102" applyNumberFormat="1" applyFont="1" applyBorder="1" applyAlignment="1" applyProtection="1">
      <alignment horizontal="center" vertical="center" shrinkToFit="1"/>
      <protection locked="0"/>
    </xf>
    <xf numFmtId="178" fontId="53" fillId="0" borderId="57" xfId="102" applyNumberFormat="1" applyFont="1" applyBorder="1" applyAlignment="1" applyProtection="1">
      <alignment horizontal="center" vertical="center" shrinkToFit="1"/>
      <protection locked="0"/>
    </xf>
    <xf numFmtId="178" fontId="53" fillId="33" borderId="55" xfId="102" applyNumberFormat="1" applyFont="1" applyFill="1" applyBorder="1" applyAlignment="1" applyProtection="1">
      <alignment horizontal="center" vertical="center" shrinkToFit="1"/>
    </xf>
    <xf numFmtId="178" fontId="53" fillId="33" borderId="57" xfId="102" applyNumberFormat="1" applyFont="1" applyFill="1" applyBorder="1" applyAlignment="1" applyProtection="1">
      <alignment horizontal="center" vertical="center" shrinkToFit="1"/>
    </xf>
    <xf numFmtId="0" fontId="55" fillId="40" borderId="28" xfId="169" applyFont="1" applyFill="1" applyBorder="1" applyAlignment="1" applyProtection="1">
      <alignment horizontal="center" vertical="center"/>
    </xf>
    <xf numFmtId="0" fontId="55" fillId="40" borderId="33" xfId="169" applyFont="1" applyFill="1" applyBorder="1" applyAlignment="1" applyProtection="1">
      <alignment horizontal="center" vertical="center" wrapText="1"/>
    </xf>
    <xf numFmtId="0" fontId="57" fillId="44" borderId="26" xfId="169" applyFont="1" applyFill="1" applyBorder="1" applyAlignment="1" applyProtection="1">
      <alignment horizontal="center" vertical="center"/>
    </xf>
    <xf numFmtId="0" fontId="57" fillId="39" borderId="27" xfId="169" applyFont="1" applyFill="1" applyBorder="1" applyAlignment="1" applyProtection="1">
      <alignment horizontal="center" vertical="center"/>
    </xf>
    <xf numFmtId="0" fontId="53" fillId="0" borderId="10" xfId="102" applyNumberFormat="1" applyFont="1" applyBorder="1" applyAlignment="1" applyProtection="1">
      <alignment horizontal="center" vertical="center" wrapText="1" shrinkToFit="1"/>
      <protection locked="0"/>
    </xf>
    <xf numFmtId="14" fontId="47" fillId="35" borderId="10" xfId="170" applyNumberFormat="1" applyFont="1" applyFill="1" applyBorder="1" applyAlignment="1" applyProtection="1">
      <alignment horizontal="center" vertical="center"/>
      <protection locked="0"/>
    </xf>
    <xf numFmtId="0" fontId="53" fillId="39" borderId="21" xfId="169" applyFont="1" applyFill="1" applyBorder="1" applyAlignment="1" applyProtection="1">
      <alignment horizontal="center" vertical="center" wrapText="1"/>
    </xf>
    <xf numFmtId="178" fontId="53" fillId="33" borderId="21" xfId="102" applyNumberFormat="1" applyFont="1" applyFill="1" applyBorder="1" applyAlignment="1" applyProtection="1">
      <alignment horizontal="center" vertical="center" shrinkToFit="1"/>
    </xf>
    <xf numFmtId="49" fontId="52" fillId="43" borderId="29" xfId="102" applyNumberFormat="1" applyFont="1" applyFill="1" applyBorder="1" applyAlignment="1" applyProtection="1">
      <alignment horizontal="center" vertical="center" shrinkToFit="1"/>
    </xf>
    <xf numFmtId="49" fontId="52" fillId="0" borderId="29" xfId="102" applyNumberFormat="1" applyFont="1" applyFill="1" applyBorder="1" applyAlignment="1" applyProtection="1">
      <alignment horizontal="center" vertical="center" shrinkToFit="1"/>
      <protection locked="0"/>
    </xf>
    <xf numFmtId="49" fontId="52" fillId="0" borderId="34" xfId="102" applyNumberFormat="1" applyFont="1" applyFill="1" applyBorder="1" applyAlignment="1" applyProtection="1">
      <alignment horizontal="center" vertical="center" shrinkToFit="1"/>
      <protection locked="0"/>
    </xf>
    <xf numFmtId="0" fontId="52" fillId="34" borderId="37" xfId="169" applyFont="1" applyFill="1" applyBorder="1" applyAlignment="1" applyProtection="1">
      <alignment horizontal="center" vertical="center"/>
    </xf>
    <xf numFmtId="0" fontId="52" fillId="34" borderId="47" xfId="169" applyFont="1" applyFill="1" applyBorder="1" applyAlignment="1" applyProtection="1">
      <alignment horizontal="center" vertical="center"/>
    </xf>
    <xf numFmtId="0" fontId="58" fillId="0" borderId="11" xfId="170" applyFont="1" applyBorder="1" applyAlignment="1" applyProtection="1">
      <alignment horizontal="center" vertical="center" wrapText="1" shrinkToFit="1"/>
    </xf>
    <xf numFmtId="0" fontId="47" fillId="0" borderId="0" xfId="169" applyFont="1" applyFill="1" applyBorder="1" applyAlignment="1" applyProtection="1">
      <alignment vertical="center"/>
    </xf>
    <xf numFmtId="0" fontId="43" fillId="0" borderId="0" xfId="169" applyFont="1" applyAlignment="1" applyProtection="1">
      <alignment vertical="top"/>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44" fillId="0" borderId="47"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Protection="1">
      <alignment vertical="center"/>
    </xf>
    <xf numFmtId="0" fontId="44" fillId="0" borderId="0" xfId="169" applyFont="1" applyBorder="1" applyAlignment="1" applyProtection="1">
      <alignment horizontal="center" vertical="center"/>
    </xf>
    <xf numFmtId="0" fontId="52" fillId="44" borderId="30" xfId="169" applyFont="1" applyFill="1" applyBorder="1" applyAlignment="1" applyProtection="1">
      <alignment horizontal="center" vertical="center"/>
    </xf>
    <xf numFmtId="0" fontId="53" fillId="0" borderId="28" xfId="169" applyFont="1" applyBorder="1" applyAlignment="1" applyProtection="1">
      <alignment horizontal="center" vertical="center" shrinkToFit="1"/>
    </xf>
    <xf numFmtId="0" fontId="53" fillId="0" borderId="33"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7" fillId="38" borderId="27"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178" fontId="53" fillId="33" borderId="37" xfId="102" applyNumberFormat="1" applyFont="1" applyFill="1" applyBorder="1" applyAlignment="1" applyProtection="1">
      <alignment horizontal="center" vertical="center" shrinkToFit="1"/>
    </xf>
    <xf numFmtId="0" fontId="53" fillId="33" borderId="10" xfId="169" applyFont="1" applyFill="1" applyBorder="1" applyAlignment="1" applyProtection="1">
      <alignment horizontal="center" vertical="center" shrinkToFit="1"/>
    </xf>
    <xf numFmtId="0" fontId="53" fillId="33" borderId="37" xfId="169"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29" xfId="171" applyFont="1" applyBorder="1" applyAlignment="1" applyProtection="1">
      <alignment horizontal="left" vertical="center" shrinkToFit="1"/>
    </xf>
    <xf numFmtId="177" fontId="53" fillId="0" borderId="10" xfId="102" applyNumberFormat="1"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9" fontId="52" fillId="33" borderId="10" xfId="102" applyNumberFormat="1" applyFont="1" applyFill="1" applyBorder="1" applyAlignment="1" applyProtection="1">
      <alignment horizontal="center" vertical="center" shrinkToFit="1"/>
    </xf>
    <xf numFmtId="0" fontId="52" fillId="33" borderId="55" xfId="102" applyNumberFormat="1" applyFont="1" applyFill="1" applyBorder="1" applyAlignment="1" applyProtection="1">
      <alignment horizontal="center" vertical="center" shrinkToFit="1"/>
    </xf>
    <xf numFmtId="0" fontId="52" fillId="33" borderId="21" xfId="102" applyNumberFormat="1" applyFont="1" applyFill="1" applyBorder="1" applyAlignment="1" applyProtection="1">
      <alignment horizontal="center" vertical="center" shrinkToFit="1"/>
    </xf>
    <xf numFmtId="0" fontId="57" fillId="39" borderId="60" xfId="169" applyFont="1" applyFill="1" applyBorder="1" applyAlignment="1" applyProtection="1">
      <alignment horizontal="center" vertical="center"/>
    </xf>
    <xf numFmtId="0" fontId="53" fillId="35" borderId="44" xfId="169" applyFont="1" applyFill="1" applyBorder="1" applyAlignment="1" applyProtection="1">
      <alignment horizontal="center" vertical="center"/>
    </xf>
    <xf numFmtId="0" fontId="57" fillId="39" borderId="61" xfId="169" applyFont="1" applyFill="1" applyBorder="1" applyAlignment="1" applyProtection="1">
      <alignment horizontal="center" vertical="center"/>
    </xf>
    <xf numFmtId="0" fontId="52" fillId="39" borderId="62" xfId="169" applyFont="1" applyFill="1" applyBorder="1" applyAlignment="1" applyProtection="1">
      <alignment horizontal="center" vertical="center"/>
    </xf>
    <xf numFmtId="0" fontId="52" fillId="33" borderId="62" xfId="102" applyNumberFormat="1" applyFont="1" applyFill="1" applyBorder="1" applyAlignment="1" applyProtection="1">
      <alignment horizontal="center" vertical="center" shrinkToFit="1"/>
    </xf>
    <xf numFmtId="0" fontId="53" fillId="46" borderId="63" xfId="169" applyFont="1" applyFill="1" applyBorder="1" applyAlignment="1" applyProtection="1">
      <alignment horizontal="center" vertical="center"/>
    </xf>
    <xf numFmtId="0" fontId="53" fillId="35" borderId="31" xfId="169" applyFont="1" applyFill="1" applyBorder="1" applyAlignment="1" applyProtection="1">
      <alignment horizontal="center" vertical="center"/>
    </xf>
    <xf numFmtId="0" fontId="0" fillId="47" borderId="64" xfId="0" applyFill="1" applyBorder="1" applyAlignment="1">
      <alignment horizontal="center" vertical="center" wrapText="1"/>
    </xf>
    <xf numFmtId="0" fontId="0" fillId="47" borderId="64" xfId="0" applyFill="1" applyBorder="1" applyAlignment="1">
      <alignment vertical="center" wrapText="1"/>
    </xf>
    <xf numFmtId="0" fontId="0" fillId="47" borderId="66" xfId="0" applyFill="1" applyBorder="1" applyAlignment="1">
      <alignment horizontal="center" vertical="center" wrapText="1"/>
    </xf>
    <xf numFmtId="0" fontId="61" fillId="47" borderId="65" xfId="0" applyFont="1" applyFill="1" applyBorder="1" applyAlignment="1">
      <alignment horizontal="center" vertical="center" wrapText="1" readingOrder="1"/>
    </xf>
    <xf numFmtId="0" fontId="0" fillId="47" borderId="66" xfId="0" applyFill="1" applyBorder="1" applyAlignment="1">
      <alignment vertical="center" wrapText="1"/>
    </xf>
    <xf numFmtId="0" fontId="62" fillId="47" borderId="66" xfId="0" applyFont="1" applyFill="1" applyBorder="1" applyAlignment="1">
      <alignment horizontal="left" vertical="center" wrapText="1" readingOrder="1"/>
    </xf>
    <xf numFmtId="0" fontId="62" fillId="47" borderId="66" xfId="0" applyFont="1" applyFill="1" applyBorder="1" applyAlignment="1">
      <alignment horizontal="center" vertical="center" wrapText="1" readingOrder="1"/>
    </xf>
    <xf numFmtId="0" fontId="61" fillId="47" borderId="67" xfId="0" applyFont="1" applyFill="1" applyBorder="1" applyAlignment="1">
      <alignment horizontal="center" vertical="center" wrapText="1" readingOrder="1"/>
    </xf>
    <xf numFmtId="0" fontId="62" fillId="47" borderId="65" xfId="0" applyFont="1" applyFill="1" applyBorder="1" applyAlignment="1">
      <alignment horizontal="center" vertical="center" wrapText="1" readingOrder="1"/>
    </xf>
    <xf numFmtId="0" fontId="62" fillId="47" borderId="65" xfId="0" applyFont="1" applyFill="1" applyBorder="1" applyAlignment="1">
      <alignment horizontal="left" vertical="center" wrapText="1" readingOrder="1"/>
    </xf>
    <xf numFmtId="0" fontId="62" fillId="47" borderId="64" xfId="0" applyFont="1" applyFill="1" applyBorder="1" applyAlignment="1">
      <alignment horizontal="left" vertical="center" wrapText="1" readingOrder="1"/>
    </xf>
    <xf numFmtId="0" fontId="61" fillId="47" borderId="66" xfId="0" applyFont="1" applyFill="1" applyBorder="1" applyAlignment="1">
      <alignment horizontal="center" vertical="center" wrapText="1" readingOrder="1"/>
    </xf>
    <xf numFmtId="0" fontId="61" fillId="47" borderId="65" xfId="0" applyFont="1" applyFill="1" applyBorder="1" applyAlignment="1">
      <alignment horizontal="left" vertical="center" wrapText="1" readingOrder="1"/>
    </xf>
    <xf numFmtId="0" fontId="62" fillId="47" borderId="64" xfId="0" applyFont="1" applyFill="1" applyBorder="1" applyAlignment="1">
      <alignment horizontal="center" vertical="center" wrapText="1" readingOrder="1"/>
    </xf>
    <xf numFmtId="0" fontId="62" fillId="47" borderId="67" xfId="0" applyFont="1" applyFill="1" applyBorder="1" applyAlignment="1">
      <alignment horizontal="center" vertical="center" wrapText="1" readingOrder="1"/>
    </xf>
    <xf numFmtId="0" fontId="61" fillId="47" borderId="66" xfId="0" applyFont="1" applyFill="1" applyBorder="1" applyAlignment="1">
      <alignment horizontal="left" vertical="center" wrapText="1" readingOrder="1"/>
    </xf>
    <xf numFmtId="0" fontId="61" fillId="47" borderId="65" xfId="0" applyFont="1" applyFill="1" applyBorder="1" applyAlignment="1">
      <alignment vertical="center" wrapText="1" readingOrder="1"/>
    </xf>
    <xf numFmtId="0" fontId="68" fillId="47" borderId="65" xfId="0" applyFont="1" applyFill="1" applyBorder="1" applyAlignment="1">
      <alignment horizontal="left" vertical="center" wrapText="1" readingOrder="1"/>
    </xf>
    <xf numFmtId="0" fontId="68" fillId="47" borderId="65" xfId="0" applyFont="1" applyFill="1" applyBorder="1" applyAlignment="1">
      <alignment horizontal="center" vertical="center" wrapText="1" readingOrder="1"/>
    </xf>
    <xf numFmtId="0" fontId="64" fillId="47" borderId="66" xfId="0" applyFont="1" applyFill="1" applyBorder="1" applyAlignment="1">
      <alignment horizontal="left" vertical="center" wrapText="1" readingOrder="1"/>
    </xf>
    <xf numFmtId="0" fontId="45" fillId="41" borderId="0" xfId="0" applyFont="1" applyFill="1" applyAlignment="1">
      <alignment horizontal="center" vertical="center" wrapText="1"/>
    </xf>
    <xf numFmtId="49" fontId="52" fillId="33" borderId="10" xfId="102" quotePrefix="1" applyNumberFormat="1" applyFont="1" applyFill="1" applyBorder="1" applyAlignment="1" applyProtection="1">
      <alignment horizontal="center" vertical="center" shrinkToFit="1"/>
    </xf>
    <xf numFmtId="0" fontId="73" fillId="0" borderId="0" xfId="0" applyFont="1">
      <alignment vertical="center"/>
    </xf>
    <xf numFmtId="0" fontId="74" fillId="0" borderId="0" xfId="169" applyFont="1">
      <alignment vertical="center"/>
    </xf>
    <xf numFmtId="0" fontId="75" fillId="0" borderId="0" xfId="169" applyFont="1" applyAlignment="1">
      <alignment horizontal="center" vertical="center" wrapText="1" readingOrder="1"/>
    </xf>
    <xf numFmtId="0" fontId="73" fillId="0" borderId="0" xfId="0" applyFont="1" applyAlignment="1">
      <alignment horizontal="left" vertical="center" readingOrder="1"/>
    </xf>
    <xf numFmtId="0" fontId="76" fillId="0" borderId="0" xfId="0" applyFont="1" applyAlignment="1">
      <alignment horizontal="left" vertical="center" readingOrder="1"/>
    </xf>
    <xf numFmtId="0" fontId="77" fillId="0" borderId="0" xfId="0" applyFont="1" applyAlignment="1">
      <alignment horizontal="left" vertical="center" indent="1" readingOrder="1"/>
    </xf>
    <xf numFmtId="0" fontId="52" fillId="39" borderId="11" xfId="169" applyFont="1" applyFill="1" applyBorder="1" applyAlignment="1" applyProtection="1">
      <alignment horizontal="center" vertical="center"/>
    </xf>
    <xf numFmtId="0" fontId="52" fillId="33" borderId="44" xfId="169" applyFont="1" applyFill="1" applyBorder="1" applyAlignment="1" applyProtection="1">
      <alignment horizontal="center" vertical="center"/>
    </xf>
    <xf numFmtId="0" fontId="0" fillId="0" borderId="0" xfId="0" applyProtection="1">
      <alignment vertical="center"/>
    </xf>
    <xf numFmtId="14" fontId="47" fillId="35" borderId="10" xfId="170" applyNumberFormat="1" applyFont="1" applyFill="1" applyBorder="1" applyAlignment="1" applyProtection="1">
      <alignment horizontal="center" vertical="center"/>
    </xf>
    <xf numFmtId="0" fontId="53" fillId="39" borderId="27" xfId="0" applyFont="1" applyFill="1" applyBorder="1" applyAlignment="1" applyProtection="1">
      <alignment horizontal="center" vertical="center"/>
    </xf>
    <xf numFmtId="0" fontId="52" fillId="39" borderId="10" xfId="0" applyFont="1" applyFill="1" applyBorder="1" applyAlignment="1" applyProtection="1">
      <alignment horizontal="center" vertical="center"/>
    </xf>
    <xf numFmtId="0" fontId="53" fillId="34" borderId="37" xfId="0"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0" fontId="53" fillId="0" borderId="10" xfId="102" applyNumberFormat="1" applyFont="1" applyBorder="1" applyAlignment="1" applyProtection="1">
      <alignment horizontal="center" vertical="center" wrapText="1" shrinkToFit="1"/>
    </xf>
    <xf numFmtId="0" fontId="53" fillId="0" borderId="11" xfId="102" applyNumberFormat="1" applyFont="1" applyBorder="1" applyAlignment="1" applyProtection="1">
      <alignment horizontal="center" vertical="center" shrinkToFit="1"/>
    </xf>
    <xf numFmtId="178" fontId="53" fillId="0" borderId="55" xfId="102" applyNumberFormat="1" applyFont="1" applyBorder="1" applyAlignment="1" applyProtection="1">
      <alignment horizontal="center" vertical="center" shrinkToFit="1"/>
    </xf>
    <xf numFmtId="178" fontId="53" fillId="0" borderId="10" xfId="102" applyNumberFormat="1" applyFont="1" applyBorder="1" applyAlignment="1" applyProtection="1">
      <alignment horizontal="center" vertical="center" shrinkToFit="1"/>
    </xf>
    <xf numFmtId="49" fontId="53" fillId="0" borderId="10" xfId="102" quotePrefix="1" applyNumberFormat="1" applyFont="1" applyFill="1" applyBorder="1" applyAlignment="1" applyProtection="1">
      <alignment horizontal="center" vertical="center" shrinkToFit="1"/>
    </xf>
    <xf numFmtId="49" fontId="52" fillId="0" borderId="29" xfId="102" applyNumberFormat="1" applyFont="1" applyFill="1" applyBorder="1" applyAlignment="1" applyProtection="1">
      <alignment horizontal="center" vertical="center" shrinkToFit="1"/>
    </xf>
    <xf numFmtId="49" fontId="53" fillId="40" borderId="10" xfId="102" applyNumberFormat="1" applyFont="1" applyFill="1" applyBorder="1" applyAlignment="1" applyProtection="1">
      <alignment horizontal="center" vertical="center" shrinkToFit="1"/>
    </xf>
    <xf numFmtId="0" fontId="52" fillId="33" borderId="63" xfId="102" applyNumberFormat="1" applyFont="1" applyFill="1" applyBorder="1" applyAlignment="1" applyProtection="1">
      <alignment horizontal="center" vertical="center" shrinkToFit="1"/>
    </xf>
    <xf numFmtId="177" fontId="53" fillId="0" borderId="10" xfId="102" applyNumberFormat="1" applyFont="1" applyFill="1" applyBorder="1" applyAlignment="1" applyProtection="1">
      <alignment horizontal="center" vertical="center" shrinkToFit="1"/>
      <protection locked="0"/>
    </xf>
    <xf numFmtId="177" fontId="53" fillId="0" borderId="37" xfId="102" applyNumberFormat="1" applyFont="1" applyFill="1" applyBorder="1" applyAlignment="1" applyProtection="1">
      <alignment horizontal="center" vertical="center" shrinkToFit="1"/>
      <protection locked="0"/>
    </xf>
    <xf numFmtId="0" fontId="52" fillId="0" borderId="12" xfId="171" applyFont="1" applyBorder="1" applyAlignment="1" applyProtection="1">
      <alignment horizontal="center" vertical="center" shrinkToFit="1"/>
      <protection locked="0"/>
    </xf>
    <xf numFmtId="0" fontId="52" fillId="0" borderId="29" xfId="171" applyFont="1" applyBorder="1" applyAlignment="1" applyProtection="1">
      <alignment horizontal="left" vertical="center" shrinkToFit="1"/>
      <protection locked="0"/>
    </xf>
    <xf numFmtId="0" fontId="52" fillId="0" borderId="41" xfId="171" applyFont="1" applyBorder="1" applyAlignment="1" applyProtection="1">
      <alignment horizontal="center" vertical="center" shrinkToFit="1"/>
      <protection locked="0"/>
    </xf>
    <xf numFmtId="0" fontId="52" fillId="0" borderId="34" xfId="171" applyFont="1" applyBorder="1" applyAlignment="1" applyProtection="1">
      <alignment horizontal="left" vertical="center" shrinkToFit="1"/>
      <protection locked="0"/>
    </xf>
    <xf numFmtId="49" fontId="53" fillId="0" borderId="10" xfId="102" quotePrefix="1" applyNumberFormat="1" applyFont="1" applyFill="1" applyBorder="1" applyAlignment="1" applyProtection="1">
      <alignment horizontal="center" vertical="center" shrinkToFit="1"/>
      <protection locked="0"/>
    </xf>
    <xf numFmtId="0" fontId="52" fillId="39" borderId="11" xfId="169" applyFont="1" applyFill="1" applyBorder="1" applyAlignment="1" applyProtection="1">
      <alignment horizontal="center" vertical="center"/>
    </xf>
    <xf numFmtId="0" fontId="52" fillId="33" borderId="44" xfId="169" applyFont="1" applyFill="1" applyBorder="1" applyAlignment="1" applyProtection="1">
      <alignment horizontal="center" vertical="center"/>
    </xf>
    <xf numFmtId="49" fontId="78" fillId="0" borderId="0" xfId="0" applyNumberFormat="1" applyFont="1" applyAlignment="1">
      <alignment horizontal="right" vertical="center"/>
    </xf>
    <xf numFmtId="0" fontId="0" fillId="0" borderId="0" xfId="0" applyBorder="1" applyProtection="1">
      <alignment vertical="center"/>
    </xf>
    <xf numFmtId="0" fontId="42" fillId="0" borderId="0" xfId="169" applyFont="1" applyBorder="1" applyAlignment="1" applyProtection="1">
      <alignment vertical="center"/>
    </xf>
    <xf numFmtId="0" fontId="42" fillId="0" borderId="0" xfId="169" applyFont="1" applyBorder="1" applyProtection="1">
      <alignment vertical="center"/>
    </xf>
    <xf numFmtId="0" fontId="43" fillId="0" borderId="0" xfId="169" applyFont="1" applyBorder="1" applyAlignment="1" applyProtection="1">
      <alignment vertical="top"/>
    </xf>
    <xf numFmtId="0" fontId="44" fillId="0" borderId="0" xfId="169" applyFont="1" applyBorder="1" applyProtection="1">
      <alignment vertical="center"/>
    </xf>
    <xf numFmtId="0" fontId="57" fillId="39" borderId="68" xfId="169" applyFont="1" applyFill="1" applyBorder="1" applyAlignment="1" applyProtection="1">
      <alignment horizontal="center" vertical="center"/>
    </xf>
    <xf numFmtId="0" fontId="52" fillId="39" borderId="29" xfId="169" applyFont="1" applyFill="1" applyBorder="1" applyAlignment="1" applyProtection="1">
      <alignment horizontal="center" vertical="center"/>
    </xf>
    <xf numFmtId="0" fontId="53" fillId="35" borderId="34" xfId="169" applyFont="1" applyFill="1" applyBorder="1" applyAlignment="1" applyProtection="1">
      <alignment horizontal="center" vertical="center"/>
    </xf>
    <xf numFmtId="0" fontId="52" fillId="44" borderId="71" xfId="169" applyFont="1" applyFill="1" applyBorder="1" applyAlignment="1" applyProtection="1">
      <alignment horizontal="center" vertical="center"/>
    </xf>
    <xf numFmtId="0" fontId="44" fillId="0" borderId="70" xfId="169" applyFont="1" applyFill="1" applyBorder="1" applyAlignment="1" applyProtection="1">
      <alignment vertical="center"/>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5" fillId="0" borderId="0" xfId="0" applyFont="1" applyAlignment="1" applyProtection="1">
      <alignment horizontal="center" vertical="center"/>
    </xf>
    <xf numFmtId="0" fontId="47" fillId="37" borderId="38" xfId="169" applyFont="1" applyFill="1" applyBorder="1" applyAlignment="1" applyProtection="1">
      <alignment horizontal="center" vertical="center"/>
    </xf>
    <xf numFmtId="0" fontId="52" fillId="43" borderId="11" xfId="177" applyNumberFormat="1" applyFont="1" applyFill="1" applyBorder="1" applyAlignment="1" applyProtection="1">
      <alignment horizontal="center" vertical="center" shrinkToFit="1"/>
    </xf>
    <xf numFmtId="0" fontId="53" fillId="0" borderId="11" xfId="177" applyNumberFormat="1" applyFont="1" applyBorder="1" applyAlignment="1" applyProtection="1">
      <alignment horizontal="center" vertical="center" shrinkToFit="1"/>
      <protection locked="0"/>
    </xf>
    <xf numFmtId="0" fontId="53" fillId="0" borderId="44" xfId="177" applyNumberFormat="1" applyFont="1" applyBorder="1" applyAlignment="1" applyProtection="1">
      <alignment horizontal="center" vertical="center" shrinkToFit="1"/>
      <protection locked="0"/>
    </xf>
    <xf numFmtId="0" fontId="52" fillId="43" borderId="54" xfId="102" applyNumberFormat="1" applyFont="1" applyFill="1" applyBorder="1" applyAlignment="1" applyProtection="1">
      <alignment horizontal="center" vertical="center" shrinkToFit="1"/>
    </xf>
    <xf numFmtId="0" fontId="53" fillId="0" borderId="54" xfId="102" applyNumberFormat="1" applyFont="1" applyBorder="1" applyAlignment="1" applyProtection="1">
      <alignment horizontal="center" vertical="center" shrinkToFit="1"/>
      <protection locked="0"/>
    </xf>
    <xf numFmtId="0" fontId="53" fillId="0" borderId="56" xfId="102" applyNumberFormat="1" applyFont="1" applyBorder="1" applyAlignment="1" applyProtection="1">
      <alignment horizontal="center" vertical="center" shrinkToFit="1"/>
      <protection locked="0"/>
    </xf>
    <xf numFmtId="0" fontId="52" fillId="0" borderId="11" xfId="102" applyNumberFormat="1" applyFont="1" applyBorder="1" applyAlignment="1" applyProtection="1">
      <alignment horizontal="center" vertical="center" shrinkToFit="1"/>
      <protection locked="0"/>
    </xf>
    <xf numFmtId="0" fontId="52" fillId="0" borderId="44" xfId="102" applyNumberFormat="1" applyFont="1" applyBorder="1" applyAlignment="1" applyProtection="1">
      <alignment horizontal="center" vertical="center" shrinkToFit="1"/>
      <protection locked="0"/>
    </xf>
    <xf numFmtId="0" fontId="53" fillId="0" borderId="11" xfId="177" applyNumberFormat="1" applyFont="1" applyBorder="1" applyAlignment="1" applyProtection="1">
      <alignment horizontal="center" vertical="center" shrinkToFit="1"/>
    </xf>
    <xf numFmtId="0" fontId="53" fillId="0" borderId="54" xfId="102"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0" fontId="84" fillId="33" borderId="75" xfId="169" applyFont="1" applyFill="1" applyBorder="1" applyAlignment="1">
      <alignment horizontal="center" vertical="center" wrapText="1" readingOrder="1"/>
    </xf>
    <xf numFmtId="0" fontId="84" fillId="0" borderId="75" xfId="169" applyFont="1" applyBorder="1" applyAlignment="1">
      <alignment horizontal="center" vertical="center" wrapText="1" readingOrder="1"/>
    </xf>
    <xf numFmtId="0" fontId="85" fillId="0" borderId="75" xfId="169" applyFont="1" applyBorder="1" applyAlignment="1">
      <alignment horizontal="center" vertical="center"/>
    </xf>
    <xf numFmtId="0" fontId="49" fillId="0" borderId="10" xfId="181" applyFill="1" applyBorder="1" applyAlignment="1" applyProtection="1">
      <alignment vertical="center" wrapText="1"/>
    </xf>
    <xf numFmtId="0" fontId="32" fillId="0" borderId="10" xfId="179" applyFont="1" applyFill="1" applyBorder="1">
      <alignment vertical="center"/>
    </xf>
    <xf numFmtId="0" fontId="86" fillId="48" borderId="76" xfId="0" applyFont="1" applyFill="1" applyBorder="1">
      <alignment vertical="center"/>
    </xf>
    <xf numFmtId="49" fontId="86" fillId="48" borderId="77" xfId="43" applyNumberFormat="1" applyFont="1" applyFill="1" applyBorder="1">
      <alignment vertical="center"/>
    </xf>
    <xf numFmtId="0" fontId="86" fillId="0" borderId="10" xfId="0" applyFont="1" applyBorder="1" applyAlignment="1">
      <alignment horizontal="left" vertical="center"/>
    </xf>
    <xf numFmtId="0" fontId="0" fillId="0" borderId="10" xfId="0" applyBorder="1" applyAlignment="1">
      <alignment vertical="center" shrinkToFit="1"/>
    </xf>
    <xf numFmtId="0" fontId="86" fillId="0" borderId="10" xfId="0" applyFont="1" applyBorder="1" applyAlignment="1">
      <alignment horizontal="left" vertical="center" wrapText="1"/>
    </xf>
    <xf numFmtId="0" fontId="0" fillId="0" borderId="10" xfId="0" applyBorder="1">
      <alignment vertical="center"/>
    </xf>
    <xf numFmtId="0" fontId="86" fillId="48" borderId="76" xfId="0" applyFont="1" applyFill="1" applyBorder="1" applyAlignment="1">
      <alignment vertical="center" wrapText="1"/>
    </xf>
    <xf numFmtId="0" fontId="86" fillId="0" borderId="10" xfId="0" applyFont="1" applyBorder="1">
      <alignment vertical="center"/>
    </xf>
    <xf numFmtId="0" fontId="86" fillId="0" borderId="10" xfId="0" applyFont="1" applyBorder="1" applyAlignment="1">
      <alignment vertical="center" wrapText="1"/>
    </xf>
    <xf numFmtId="0" fontId="0" fillId="49" borderId="10" xfId="0" applyFill="1" applyBorder="1">
      <alignment vertical="center"/>
    </xf>
    <xf numFmtId="49" fontId="86" fillId="49" borderId="77" xfId="43" applyNumberFormat="1" applyFont="1" applyFill="1" applyBorder="1">
      <alignment vertical="center"/>
    </xf>
    <xf numFmtId="0" fontId="87" fillId="0" borderId="0" xfId="0" applyFont="1">
      <alignment vertical="center"/>
    </xf>
    <xf numFmtId="0" fontId="53" fillId="0" borderId="54" xfId="102" applyNumberFormat="1" applyFont="1" applyBorder="1" applyAlignment="1" applyProtection="1">
      <alignment horizontal="center" vertical="center" wrapText="1" shrinkToFit="1"/>
      <protection locked="0"/>
    </xf>
    <xf numFmtId="0" fontId="54" fillId="0" borderId="0" xfId="179" applyFont="1" applyFill="1">
      <alignment vertical="center"/>
    </xf>
    <xf numFmtId="0" fontId="1" fillId="0" borderId="0" xfId="179" applyFill="1">
      <alignment vertical="center"/>
    </xf>
    <xf numFmtId="0" fontId="1" fillId="0" borderId="17" xfId="179" applyFill="1" applyBorder="1">
      <alignment vertical="center"/>
    </xf>
    <xf numFmtId="0" fontId="56" fillId="45" borderId="11" xfId="169" applyFont="1" applyFill="1" applyBorder="1" applyAlignment="1" applyProtection="1">
      <alignment horizontal="center" vertical="center"/>
    </xf>
    <xf numFmtId="0" fontId="56" fillId="45" borderId="13" xfId="169" applyFont="1" applyFill="1" applyBorder="1" applyAlignment="1" applyProtection="1">
      <alignment horizontal="center" vertical="center"/>
    </xf>
    <xf numFmtId="0" fontId="58" fillId="0" borderId="11" xfId="170" applyFont="1" applyBorder="1" applyAlignment="1" applyProtection="1">
      <alignment horizontal="center" vertical="center"/>
    </xf>
    <xf numFmtId="0" fontId="58" fillId="0" borderId="39" xfId="170" applyFont="1" applyBorder="1" applyAlignment="1" applyProtection="1">
      <alignment horizontal="center" vertical="center"/>
    </xf>
    <xf numFmtId="0" fontId="58" fillId="0" borderId="22" xfId="169" applyFont="1" applyBorder="1" applyAlignment="1" applyProtection="1">
      <alignment horizontal="left" vertical="center" shrinkToFit="1"/>
    </xf>
    <xf numFmtId="0" fontId="58" fillId="0" borderId="18" xfId="169" applyFont="1" applyBorder="1" applyAlignment="1" applyProtection="1">
      <alignment horizontal="left" vertical="center" shrinkToFit="1"/>
    </xf>
    <xf numFmtId="0" fontId="58" fillId="0" borderId="21" xfId="169" applyFont="1" applyBorder="1" applyAlignment="1" applyProtection="1">
      <alignment horizontal="left" vertical="center" shrinkToFit="1"/>
    </xf>
    <xf numFmtId="0" fontId="58" fillId="0" borderId="12" xfId="169" applyFont="1" applyBorder="1" applyAlignment="1" applyProtection="1">
      <alignment horizontal="left" vertical="center" shrinkToFit="1"/>
    </xf>
    <xf numFmtId="0" fontId="51" fillId="0" borderId="72" xfId="170" applyFont="1" applyBorder="1" applyAlignment="1">
      <alignment horizontal="left" vertical="top" wrapText="1"/>
    </xf>
    <xf numFmtId="0" fontId="51" fillId="0" borderId="73" xfId="170" applyFont="1" applyBorder="1" applyAlignment="1">
      <alignment horizontal="left" vertical="top" wrapText="1"/>
    </xf>
    <xf numFmtId="0" fontId="51" fillId="0" borderId="74" xfId="170" applyFont="1" applyBorder="1" applyAlignment="1">
      <alignment horizontal="left" vertical="top" wrapText="1"/>
    </xf>
    <xf numFmtId="0" fontId="51" fillId="0" borderId="15" xfId="170" applyFont="1" applyBorder="1" applyAlignment="1">
      <alignment horizontal="left" vertical="top" wrapText="1"/>
    </xf>
    <xf numFmtId="0" fontId="51" fillId="0" borderId="17" xfId="170" applyFont="1" applyBorder="1" applyAlignment="1">
      <alignment horizontal="left" vertical="top" wrapText="1"/>
    </xf>
    <xf numFmtId="0" fontId="51" fillId="0" borderId="18" xfId="170" applyFont="1" applyBorder="1" applyAlignment="1">
      <alignment horizontal="left" vertical="top" wrapText="1"/>
    </xf>
    <xf numFmtId="0" fontId="51" fillId="37" borderId="23" xfId="169" applyFont="1" applyFill="1" applyBorder="1" applyAlignment="1" applyProtection="1">
      <alignment horizontal="center" vertical="center"/>
    </xf>
    <xf numFmtId="0" fontId="51" fillId="37" borderId="24" xfId="169" applyFont="1" applyFill="1" applyBorder="1" applyAlignment="1" applyProtection="1">
      <alignment horizontal="center" vertical="center"/>
    </xf>
    <xf numFmtId="0" fontId="51" fillId="37" borderId="0" xfId="169" applyFont="1" applyFill="1" applyBorder="1" applyAlignment="1" applyProtection="1">
      <alignment horizontal="center" vertical="center"/>
    </xf>
    <xf numFmtId="0" fontId="51" fillId="37" borderId="25" xfId="169" applyFont="1" applyFill="1" applyBorder="1" applyAlignment="1" applyProtection="1">
      <alignment horizontal="center" vertical="center"/>
    </xf>
    <xf numFmtId="0" fontId="51" fillId="37" borderId="17" xfId="169" applyFont="1" applyFill="1" applyBorder="1" applyAlignment="1" applyProtection="1">
      <alignment horizontal="center" vertical="center"/>
    </xf>
    <xf numFmtId="0" fontId="51" fillId="37" borderId="32"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39" borderId="12" xfId="169" applyFont="1" applyFill="1" applyBorder="1" applyAlignment="1" applyProtection="1">
      <alignment horizontal="center" vertical="center"/>
    </xf>
    <xf numFmtId="0" fontId="52" fillId="39" borderId="13" xfId="169" applyFont="1" applyFill="1" applyBorder="1" applyAlignment="1" applyProtection="1">
      <alignment horizontal="center" vertical="center"/>
    </xf>
    <xf numFmtId="0" fontId="52" fillId="34" borderId="44" xfId="169" applyFont="1" applyFill="1" applyBorder="1" applyAlignment="1" applyProtection="1">
      <alignment horizontal="center" vertical="center"/>
    </xf>
    <xf numFmtId="0" fontId="52" fillId="34" borderId="41" xfId="169" applyFont="1" applyFill="1" applyBorder="1" applyAlignment="1" applyProtection="1">
      <alignment horizontal="center" vertical="center"/>
    </xf>
    <xf numFmtId="0" fontId="52" fillId="33" borderId="44" xfId="169" applyFont="1" applyFill="1" applyBorder="1" applyAlignment="1" applyProtection="1">
      <alignment horizontal="center" vertical="center"/>
    </xf>
    <xf numFmtId="0" fontId="52" fillId="33" borderId="41" xfId="169" applyFont="1" applyFill="1" applyBorder="1" applyAlignment="1" applyProtection="1">
      <alignment horizontal="center" vertical="center"/>
    </xf>
    <xf numFmtId="0" fontId="53" fillId="39" borderId="46" xfId="0" applyFont="1" applyFill="1" applyBorder="1" applyAlignment="1" applyProtection="1">
      <alignment horizontal="center" vertical="center"/>
    </xf>
    <xf numFmtId="0" fontId="53" fillId="39" borderId="19"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3" fillId="39" borderId="58" xfId="169" applyFont="1" applyFill="1" applyBorder="1" applyAlignment="1" applyProtection="1">
      <alignment horizontal="center" vertical="center"/>
    </xf>
    <xf numFmtId="0" fontId="53" fillId="39" borderId="59" xfId="169" applyFont="1" applyFill="1" applyBorder="1" applyAlignment="1" applyProtection="1">
      <alignment horizontal="center" vertical="center"/>
    </xf>
    <xf numFmtId="0" fontId="53" fillId="39" borderId="61" xfId="169" applyFont="1" applyFill="1" applyBorder="1" applyAlignment="1" applyProtection="1">
      <alignment horizontal="center" vertical="center" wrapText="1"/>
    </xf>
    <xf numFmtId="0" fontId="53" fillId="39" borderId="62" xfId="169" applyFont="1" applyFill="1" applyBorder="1" applyAlignment="1" applyProtection="1">
      <alignment horizontal="center" vertical="center" wrapText="1"/>
    </xf>
    <xf numFmtId="0" fontId="53" fillId="39" borderId="10" xfId="169" applyFont="1" applyFill="1" applyBorder="1" applyAlignment="1" applyProtection="1">
      <alignment horizontal="center" vertical="center" wrapText="1"/>
    </xf>
    <xf numFmtId="0" fontId="53" fillId="39" borderId="11" xfId="169" applyFont="1" applyFill="1" applyBorder="1" applyAlignment="1" applyProtection="1">
      <alignment horizontal="center" vertical="center" wrapText="1"/>
    </xf>
    <xf numFmtId="38" fontId="53" fillId="39" borderId="46"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0" borderId="45" xfId="169" applyFont="1" applyBorder="1" applyAlignment="1" applyProtection="1">
      <alignment horizontal="center" vertical="center"/>
    </xf>
    <xf numFmtId="0" fontId="53" fillId="0" borderId="42"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53" fillId="38" borderId="46" xfId="169" applyFont="1" applyFill="1" applyBorder="1" applyAlignment="1" applyProtection="1">
      <alignment horizontal="center" vertical="center" wrapText="1"/>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176" fontId="53" fillId="39" borderId="46"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0" fontId="53" fillId="38" borderId="46" xfId="169" applyFont="1" applyFill="1" applyBorder="1" applyAlignment="1" applyProtection="1">
      <alignment horizontal="center" vertical="center"/>
    </xf>
    <xf numFmtId="0" fontId="53" fillId="39" borderId="46"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8" borderId="19" xfId="169" applyFont="1" applyFill="1" applyBorder="1" applyAlignment="1" applyProtection="1">
      <alignment horizontal="center" vertical="center" wrapText="1"/>
    </xf>
    <xf numFmtId="0" fontId="53" fillId="38" borderId="14" xfId="169" applyFont="1" applyFill="1" applyBorder="1" applyAlignment="1" applyProtection="1">
      <alignment horizontal="center" vertical="center" wrapText="1"/>
    </xf>
    <xf numFmtId="0" fontId="53" fillId="39" borderId="35" xfId="0" applyFont="1" applyFill="1" applyBorder="1" applyAlignment="1" applyProtection="1">
      <alignment horizontal="center" vertical="center"/>
    </xf>
    <xf numFmtId="0" fontId="53" fillId="39" borderId="23"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6"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36"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46" fillId="42" borderId="48" xfId="169" applyFont="1" applyFill="1" applyBorder="1" applyAlignment="1" applyProtection="1">
      <alignment horizontal="center" vertical="center"/>
    </xf>
    <xf numFmtId="0" fontId="46" fillId="42" borderId="49" xfId="169" applyFont="1" applyFill="1" applyBorder="1" applyAlignment="1" applyProtection="1">
      <alignment horizontal="center" vertical="center"/>
    </xf>
    <xf numFmtId="0" fontId="46" fillId="42" borderId="50" xfId="169" applyFont="1" applyFill="1" applyBorder="1" applyAlignment="1" applyProtection="1">
      <alignment horizontal="center" vertical="center"/>
    </xf>
    <xf numFmtId="0" fontId="60" fillId="0" borderId="11" xfId="169" applyFont="1" applyBorder="1" applyAlignment="1" applyProtection="1">
      <alignment horizontal="center" vertical="center" wrapText="1"/>
    </xf>
    <xf numFmtId="0" fontId="60" fillId="0" borderId="13" xfId="169" applyFont="1" applyBorder="1" applyAlignment="1" applyProtection="1">
      <alignment horizontal="center" vertical="center" wrapText="1"/>
    </xf>
    <xf numFmtId="0" fontId="60" fillId="0" borderId="51" xfId="169" applyFont="1" applyBorder="1" applyAlignment="1" applyProtection="1">
      <alignment horizontal="center" vertical="center" wrapText="1"/>
    </xf>
    <xf numFmtId="0" fontId="60" fillId="0" borderId="44" xfId="169" applyFont="1" applyBorder="1" applyAlignment="1" applyProtection="1">
      <alignment horizontal="center" vertical="center" wrapText="1"/>
    </xf>
    <xf numFmtId="0" fontId="60" fillId="0" borderId="47" xfId="169" applyFont="1" applyBorder="1" applyAlignment="1" applyProtection="1">
      <alignment horizontal="center" vertical="center" wrapText="1"/>
    </xf>
    <xf numFmtId="0" fontId="60" fillId="0" borderId="52" xfId="169" applyFont="1" applyBorder="1" applyAlignment="1" applyProtection="1">
      <alignment horizontal="center" vertical="center" wrapText="1"/>
    </xf>
    <xf numFmtId="0" fontId="53" fillId="39" borderId="14" xfId="169" applyFont="1" applyFill="1" applyBorder="1" applyAlignment="1" applyProtection="1">
      <alignment horizontal="center" vertical="center" wrapText="1"/>
    </xf>
    <xf numFmtId="0" fontId="53" fillId="39" borderId="15"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wrapText="1"/>
    </xf>
    <xf numFmtId="0" fontId="53" fillId="39" borderId="20" xfId="169" applyFont="1" applyFill="1" applyBorder="1" applyAlignment="1" applyProtection="1">
      <alignment horizontal="center" vertical="center" wrapText="1"/>
    </xf>
    <xf numFmtId="0" fontId="53" fillId="39" borderId="16" xfId="169" applyFont="1" applyFill="1" applyBorder="1" applyAlignment="1" applyProtection="1">
      <alignment horizontal="center" vertical="center" wrapText="1"/>
    </xf>
    <xf numFmtId="0" fontId="58" fillId="0" borderId="13" xfId="170" applyFont="1" applyBorder="1" applyAlignment="1" applyProtection="1">
      <alignment horizontal="center" vertical="center"/>
    </xf>
    <xf numFmtId="0" fontId="58" fillId="0" borderId="22" xfId="170" applyFont="1" applyBorder="1" applyAlignment="1" applyProtection="1">
      <alignment horizontal="left" vertical="center" shrinkToFit="1"/>
      <protection locked="0"/>
    </xf>
    <xf numFmtId="0" fontId="58" fillId="0" borderId="18" xfId="170" applyFont="1" applyBorder="1" applyAlignment="1" applyProtection="1">
      <alignment horizontal="left" vertical="center" shrinkToFit="1"/>
      <protection locked="0"/>
    </xf>
    <xf numFmtId="0" fontId="56" fillId="45" borderId="17" xfId="169" applyFont="1" applyFill="1" applyBorder="1" applyAlignment="1" applyProtection="1">
      <alignment horizontal="center" vertical="center"/>
    </xf>
    <xf numFmtId="0" fontId="58" fillId="0" borderId="21" xfId="170" applyFont="1" applyBorder="1" applyAlignment="1" applyProtection="1">
      <alignment horizontal="left" vertical="center" shrinkToFit="1"/>
      <protection locked="0"/>
    </xf>
    <xf numFmtId="0" fontId="58" fillId="0" borderId="12" xfId="170" applyFont="1" applyBorder="1" applyAlignment="1" applyProtection="1">
      <alignment horizontal="left" vertical="center" shrinkToFit="1"/>
      <protection locked="0"/>
    </xf>
    <xf numFmtId="0" fontId="46" fillId="42" borderId="69" xfId="169" applyFont="1" applyFill="1" applyBorder="1" applyAlignment="1" applyProtection="1">
      <alignment horizontal="center" vertical="center"/>
    </xf>
    <xf numFmtId="0" fontId="46" fillId="42" borderId="17" xfId="169" applyFont="1" applyFill="1" applyBorder="1" applyAlignment="1" applyProtection="1">
      <alignment horizontal="center" vertical="center"/>
    </xf>
    <xf numFmtId="0" fontId="46" fillId="42" borderId="32" xfId="169" applyFont="1" applyFill="1" applyBorder="1" applyAlignment="1" applyProtection="1">
      <alignment horizontal="center" vertical="center"/>
    </xf>
    <xf numFmtId="0" fontId="84" fillId="33" borderId="75" xfId="169" applyFont="1" applyFill="1" applyBorder="1" applyAlignment="1">
      <alignment horizontal="center" vertical="center" wrapText="1" readingOrder="1"/>
    </xf>
    <xf numFmtId="0" fontId="84" fillId="0" borderId="75" xfId="169" applyFont="1" applyBorder="1" applyAlignment="1">
      <alignment horizontal="left" vertical="center" wrapText="1" readingOrder="1"/>
    </xf>
    <xf numFmtId="0" fontId="85" fillId="0" borderId="75" xfId="169" applyFont="1" applyBorder="1" applyAlignment="1">
      <alignment vertical="center" wrapText="1"/>
    </xf>
    <xf numFmtId="0" fontId="32" fillId="0" borderId="53" xfId="179" applyFont="1" applyFill="1" applyBorder="1" applyAlignment="1">
      <alignment horizontal="left" vertical="top" wrapText="1"/>
    </xf>
    <xf numFmtId="0" fontId="32" fillId="0" borderId="19"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0" fillId="0" borderId="53" xfId="179" applyFont="1" applyFill="1" applyBorder="1" applyAlignment="1">
      <alignment vertical="top" wrapText="1"/>
    </xf>
    <xf numFmtId="0" fontId="50" fillId="0" borderId="19" xfId="179" applyFont="1" applyFill="1" applyBorder="1" applyAlignment="1">
      <alignment vertical="top" wrapText="1"/>
    </xf>
    <xf numFmtId="0" fontId="50" fillId="0" borderId="14" xfId="179" applyFont="1" applyFill="1" applyBorder="1" applyAlignment="1">
      <alignment vertical="top" wrapText="1"/>
    </xf>
    <xf numFmtId="0" fontId="62" fillId="47" borderId="65" xfId="0" applyFont="1" applyFill="1" applyBorder="1" applyAlignment="1">
      <alignment horizontal="center" vertical="center" wrapText="1" readingOrder="1"/>
    </xf>
    <xf numFmtId="0" fontId="62" fillId="47" borderId="66" xfId="0" applyFont="1" applyFill="1" applyBorder="1" applyAlignment="1">
      <alignment horizontal="center" vertical="center" wrapText="1" readingOrder="1"/>
    </xf>
    <xf numFmtId="0" fontId="62" fillId="47" borderId="64" xfId="0" applyFont="1" applyFill="1" applyBorder="1" applyAlignment="1">
      <alignment horizontal="center" vertical="center" wrapText="1" readingOrder="1"/>
    </xf>
    <xf numFmtId="0" fontId="61" fillId="47" borderId="65" xfId="0" applyFont="1" applyFill="1" applyBorder="1" applyAlignment="1">
      <alignment horizontal="center" vertical="center" wrapText="1" readingOrder="1"/>
    </xf>
    <xf numFmtId="0" fontId="61" fillId="47" borderId="66" xfId="0" applyFont="1" applyFill="1" applyBorder="1" applyAlignment="1">
      <alignment horizontal="center" vertical="center" wrapText="1" readingOrder="1"/>
    </xf>
    <xf numFmtId="0" fontId="61" fillId="47" borderId="64" xfId="0" applyFont="1" applyFill="1" applyBorder="1" applyAlignment="1">
      <alignment horizontal="center" vertical="center" wrapText="1" readingOrder="1"/>
    </xf>
    <xf numFmtId="0" fontId="62" fillId="47" borderId="65" xfId="0" applyFont="1" applyFill="1" applyBorder="1" applyAlignment="1">
      <alignment horizontal="left" vertical="center" wrapText="1" readingOrder="1"/>
    </xf>
    <xf numFmtId="0" fontId="62" fillId="47" borderId="66" xfId="0" applyFont="1" applyFill="1" applyBorder="1" applyAlignment="1">
      <alignment horizontal="left" vertical="center" wrapText="1" readingOrder="1"/>
    </xf>
    <xf numFmtId="0" fontId="62" fillId="47" borderId="64" xfId="0" applyFont="1" applyFill="1" applyBorder="1" applyAlignment="1">
      <alignment horizontal="left" vertical="center" wrapText="1" readingOrder="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7000000}"/>
    <cellStyle name="パーセント 2 2" xfId="72" xr:uid="{00000000-0005-0000-0000-000038000000}"/>
    <cellStyle name="パーセント 2 2 2" xfId="73" xr:uid="{00000000-0005-0000-0000-000039000000}"/>
    <cellStyle name="パーセント 2 2 2 2" xfId="74" xr:uid="{00000000-0005-0000-0000-00003A000000}"/>
    <cellStyle name="パーセント 2 2 2 3" xfId="75" xr:uid="{00000000-0005-0000-0000-00003B000000}"/>
    <cellStyle name="パーセント 2 2 3" xfId="76" xr:uid="{00000000-0005-0000-0000-00003C000000}"/>
    <cellStyle name="パーセント 2 2 3 2" xfId="77" xr:uid="{00000000-0005-0000-0000-00003D000000}"/>
    <cellStyle name="パーセント 2 2 3 3" xfId="78" xr:uid="{00000000-0005-0000-0000-00003E000000}"/>
    <cellStyle name="パーセント 2 2 4" xfId="79" xr:uid="{00000000-0005-0000-0000-00003F000000}"/>
    <cellStyle name="パーセント 2 2 4 2" xfId="80" xr:uid="{00000000-0005-0000-0000-000040000000}"/>
    <cellStyle name="パーセント 2 2 4 3" xfId="81" xr:uid="{00000000-0005-0000-0000-000041000000}"/>
    <cellStyle name="パーセント 2 2 5" xfId="82" xr:uid="{00000000-0005-0000-0000-000042000000}"/>
    <cellStyle name="パーセント 2 2 6" xfId="83" xr:uid="{00000000-0005-0000-0000-000043000000}"/>
    <cellStyle name="パーセント 2 3" xfId="84" xr:uid="{00000000-0005-0000-0000-000044000000}"/>
    <cellStyle name="パーセント 2 3 2" xfId="85" xr:uid="{00000000-0005-0000-0000-000045000000}"/>
    <cellStyle name="パーセント 2 3 3" xfId="86" xr:uid="{00000000-0005-0000-0000-000046000000}"/>
    <cellStyle name="パーセント 2 4" xfId="87" xr:uid="{00000000-0005-0000-0000-000047000000}"/>
    <cellStyle name="パーセント 2 4 2" xfId="88" xr:uid="{00000000-0005-0000-0000-000048000000}"/>
    <cellStyle name="パーセント 2 4 3" xfId="89" xr:uid="{00000000-0005-0000-0000-000049000000}"/>
    <cellStyle name="パーセント 2 5" xfId="90" xr:uid="{00000000-0005-0000-0000-00004A000000}"/>
    <cellStyle name="パーセント 2 5 2" xfId="91" xr:uid="{00000000-0005-0000-0000-00004B000000}"/>
    <cellStyle name="パーセント 2 5 3" xfId="92" xr:uid="{00000000-0005-0000-0000-00004C000000}"/>
    <cellStyle name="パーセント 2 6" xfId="93" xr:uid="{00000000-0005-0000-0000-00004D000000}"/>
    <cellStyle name="パーセント 2 7" xfId="94" xr:uid="{00000000-0005-0000-0000-00004E000000}"/>
    <cellStyle name="ハイパーリンク" xfId="181" builtinId="8"/>
    <cellStyle name="ハイパーリンク 2" xfId="95" xr:uid="{00000000-0005-0000-0000-000050000000}"/>
    <cellStyle name="ハイパーリンク 3" xfId="96" xr:uid="{00000000-0005-0000-0000-000051000000}"/>
    <cellStyle name="ハイパーリンク 3 2" xfId="180" xr:uid="{0F791DA9-9682-4648-B99D-CE5FF2B81DFA}"/>
    <cellStyle name="メモ" xfId="15" builtinId="10" customBuiltin="1"/>
    <cellStyle name="メモ 2" xfId="97" xr:uid="{00000000-0005-0000-0000-000053000000}"/>
    <cellStyle name="リンク セル" xfId="12" builtinId="24" customBuiltin="1"/>
    <cellStyle name="リンク セル 2" xfId="98" xr:uid="{00000000-0005-0000-0000-000055000000}"/>
    <cellStyle name="悪い" xfId="7" builtinId="27" customBuiltin="1"/>
    <cellStyle name="悪い 2" xfId="99" xr:uid="{00000000-0005-0000-0000-000057000000}"/>
    <cellStyle name="計算" xfId="11" builtinId="22" customBuiltin="1"/>
    <cellStyle name="計算 2" xfId="100" xr:uid="{00000000-0005-0000-0000-000059000000}"/>
    <cellStyle name="警告文" xfId="14" builtinId="11" customBuiltin="1"/>
    <cellStyle name="警告文 2" xfId="101" xr:uid="{00000000-0005-0000-0000-00005B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3000000}"/>
    <cellStyle name="入力" xfId="9" builtinId="20" customBuiltin="1"/>
    <cellStyle name="入力 2" xfId="118" xr:uid="{00000000-0005-0000-0000-000075000000}"/>
    <cellStyle name="標準" xfId="0" builtinId="0"/>
    <cellStyle name="標準 2" xfId="43" xr:uid="{00000000-0005-0000-0000-000077000000}"/>
    <cellStyle name="標準 2 2" xfId="42" xr:uid="{00000000-0005-0000-0000-000078000000}"/>
    <cellStyle name="標準 2 2 2" xfId="119" xr:uid="{00000000-0005-0000-0000-000079000000}"/>
    <cellStyle name="標準 2 2 2 2" xfId="120" xr:uid="{00000000-0005-0000-0000-00007A000000}"/>
    <cellStyle name="標準 2 2 2 2 2" xfId="121" xr:uid="{00000000-0005-0000-0000-00007B000000}"/>
    <cellStyle name="標準 2 2 2 2 3" xfId="122" xr:uid="{00000000-0005-0000-0000-00007C000000}"/>
    <cellStyle name="標準 2 2 2 3" xfId="123" xr:uid="{00000000-0005-0000-0000-00007D000000}"/>
    <cellStyle name="標準 2 2 2 3 2" xfId="124" xr:uid="{00000000-0005-0000-0000-00007E000000}"/>
    <cellStyle name="標準 2 2 2 3 3" xfId="125" xr:uid="{00000000-0005-0000-0000-00007F000000}"/>
    <cellStyle name="標準 2 2 2 4" xfId="126" xr:uid="{00000000-0005-0000-0000-000080000000}"/>
    <cellStyle name="標準 2 2 2 4 2" xfId="127" xr:uid="{00000000-0005-0000-0000-000081000000}"/>
    <cellStyle name="標準 2 2 2 4 3" xfId="128" xr:uid="{00000000-0005-0000-0000-000082000000}"/>
    <cellStyle name="標準 2 2 2 5" xfId="129" xr:uid="{00000000-0005-0000-0000-000083000000}"/>
    <cellStyle name="標準 2 2 2 6" xfId="130" xr:uid="{00000000-0005-0000-0000-000084000000}"/>
    <cellStyle name="標準 2 2 3" xfId="131" xr:uid="{00000000-0005-0000-0000-000085000000}"/>
    <cellStyle name="標準 2 2 3 2" xfId="132" xr:uid="{00000000-0005-0000-0000-000086000000}"/>
    <cellStyle name="標準 2 2 3 3" xfId="133" xr:uid="{00000000-0005-0000-0000-000087000000}"/>
    <cellStyle name="標準 2 2 4" xfId="134" xr:uid="{00000000-0005-0000-0000-000088000000}"/>
    <cellStyle name="標準 2 2 4 2" xfId="135" xr:uid="{00000000-0005-0000-0000-000089000000}"/>
    <cellStyle name="標準 2 2 4 3" xfId="136" xr:uid="{00000000-0005-0000-0000-00008A000000}"/>
    <cellStyle name="標準 2 2 5" xfId="137" xr:uid="{00000000-0005-0000-0000-00008B000000}"/>
    <cellStyle name="標準 2 2 5 2" xfId="138" xr:uid="{00000000-0005-0000-0000-00008C000000}"/>
    <cellStyle name="標準 2 2 5 3" xfId="139" xr:uid="{00000000-0005-0000-0000-00008D000000}"/>
    <cellStyle name="標準 2 2 5 4" xfId="140" xr:uid="{00000000-0005-0000-0000-00008E000000}"/>
    <cellStyle name="標準 2 2 6" xfId="141" xr:uid="{00000000-0005-0000-0000-00008F000000}"/>
    <cellStyle name="標準 2 2 7" xfId="142" xr:uid="{00000000-0005-0000-0000-000090000000}"/>
    <cellStyle name="標準 2 3" xfId="143" xr:uid="{00000000-0005-0000-0000-000091000000}"/>
    <cellStyle name="標準 2 4" xfId="144" xr:uid="{00000000-0005-0000-0000-000092000000}"/>
    <cellStyle name="標準 3" xfId="145" xr:uid="{00000000-0005-0000-0000-000093000000}"/>
    <cellStyle name="標準 3 2" xfId="146" xr:uid="{00000000-0005-0000-0000-000094000000}"/>
    <cellStyle name="標準 3 2 2" xfId="147" xr:uid="{00000000-0005-0000-0000-000095000000}"/>
    <cellStyle name="標準 3 2 2 2" xfId="148" xr:uid="{00000000-0005-0000-0000-000096000000}"/>
    <cellStyle name="標準 3 2 2 3" xfId="149" xr:uid="{00000000-0005-0000-0000-000097000000}"/>
    <cellStyle name="標準 3 2 3" xfId="150" xr:uid="{00000000-0005-0000-0000-000098000000}"/>
    <cellStyle name="標準 3 2 3 2" xfId="151" xr:uid="{00000000-0005-0000-0000-000099000000}"/>
    <cellStyle name="標準 3 2 3 3" xfId="152" xr:uid="{00000000-0005-0000-0000-00009A000000}"/>
    <cellStyle name="標準 3 2 4" xfId="153" xr:uid="{00000000-0005-0000-0000-00009B000000}"/>
    <cellStyle name="標準 3 2 4 2" xfId="154" xr:uid="{00000000-0005-0000-0000-00009C000000}"/>
    <cellStyle name="標準 3 2 4 3" xfId="155" xr:uid="{00000000-0005-0000-0000-00009D000000}"/>
    <cellStyle name="標準 3 2 5" xfId="156" xr:uid="{00000000-0005-0000-0000-00009E000000}"/>
    <cellStyle name="標準 3 2 6" xfId="157" xr:uid="{00000000-0005-0000-0000-00009F000000}"/>
    <cellStyle name="標準 3 3" xfId="158" xr:uid="{00000000-0005-0000-0000-0000A0000000}"/>
    <cellStyle name="標準 3 3 2" xfId="159" xr:uid="{00000000-0005-0000-0000-0000A1000000}"/>
    <cellStyle name="標準 3 3 3" xfId="160" xr:uid="{00000000-0005-0000-0000-0000A2000000}"/>
    <cellStyle name="標準 3 4" xfId="161" xr:uid="{00000000-0005-0000-0000-0000A3000000}"/>
    <cellStyle name="標準 3 4 2" xfId="162" xr:uid="{00000000-0005-0000-0000-0000A4000000}"/>
    <cellStyle name="標準 3 4 3" xfId="163" xr:uid="{00000000-0005-0000-0000-0000A5000000}"/>
    <cellStyle name="標準 3 5" xfId="164" xr:uid="{00000000-0005-0000-0000-0000A6000000}"/>
    <cellStyle name="標準 3 5 2" xfId="165" xr:uid="{00000000-0005-0000-0000-0000A7000000}"/>
    <cellStyle name="標準 3 5 3" xfId="166" xr:uid="{00000000-0005-0000-0000-0000A8000000}"/>
    <cellStyle name="標準 3 6" xfId="167" xr:uid="{00000000-0005-0000-0000-0000A9000000}"/>
    <cellStyle name="標準 3 7" xfId="168" xr:uid="{00000000-0005-0000-0000-0000AA000000}"/>
    <cellStyle name="標準 4" xfId="169" xr:uid="{00000000-0005-0000-0000-0000AB000000}"/>
    <cellStyle name="標準 4 2" xfId="170" xr:uid="{00000000-0005-0000-0000-0000AC000000}"/>
    <cellStyle name="標準 5" xfId="171" xr:uid="{00000000-0005-0000-0000-0000AD000000}"/>
    <cellStyle name="標準 6" xfId="172" xr:uid="{00000000-0005-0000-0000-0000AE000000}"/>
    <cellStyle name="標準 6 2" xfId="173" xr:uid="{00000000-0005-0000-0000-0000AF000000}"/>
    <cellStyle name="標準 7" xfId="174" xr:uid="{00000000-0005-0000-0000-0000B0000000}"/>
    <cellStyle name="標準 7 2" xfId="175" xr:uid="{00000000-0005-0000-0000-0000B1000000}"/>
    <cellStyle name="標準 8" xfId="179" xr:uid="{83A15B8F-FC68-4322-824D-9254DE32E59D}"/>
    <cellStyle name="良い" xfId="6" builtinId="26" customBuiltin="1"/>
    <cellStyle name="良い 2" xfId="176" xr:uid="{00000000-0005-0000-0000-0000B3000000}"/>
  </cellStyles>
  <dxfs count="54">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theme="0" tint="-0.14996795556505021"/>
        </patternFill>
      </fill>
    </dxf>
    <dxf>
      <fill>
        <patternFill>
          <bgColor rgb="FFFF00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ont>
        <color theme="0"/>
      </font>
      <fill>
        <patternFill>
          <bgColor theme="0"/>
        </patternFill>
      </fill>
    </dxf>
    <dxf>
      <fill>
        <patternFill>
          <bgColor theme="0" tint="-0.14996795556505021"/>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624313</xdr:colOff>
      <xdr:row>2</xdr:row>
      <xdr:rowOff>34636</xdr:rowOff>
    </xdr:from>
    <xdr:to>
      <xdr:col>22</xdr:col>
      <xdr:colOff>1494551</xdr:colOff>
      <xdr:row>3</xdr:row>
      <xdr:rowOff>1117332</xdr:rowOff>
    </xdr:to>
    <xdr:grpSp>
      <xdr:nvGrpSpPr>
        <xdr:cNvPr id="2" name="グループ化 1">
          <a:extLst>
            <a:ext uri="{FF2B5EF4-FFF2-40B4-BE49-F238E27FC236}">
              <a16:creationId xmlns:a16="http://schemas.microsoft.com/office/drawing/2014/main" id="{45D32300-D099-47B7-90C3-EC9D320C612A}"/>
            </a:ext>
          </a:extLst>
        </xdr:cNvPr>
        <xdr:cNvGrpSpPr/>
      </xdr:nvGrpSpPr>
      <xdr:grpSpPr>
        <a:xfrm>
          <a:off x="33787188" y="2114261"/>
          <a:ext cx="6093113" cy="2654321"/>
          <a:chOff x="24658307" y="547688"/>
          <a:chExt cx="6520933" cy="2663598"/>
        </a:xfrm>
      </xdr:grpSpPr>
      <xdr:sp macro="" textlink="">
        <xdr:nvSpPr>
          <xdr:cNvPr id="3" name="正方形/長方形 2">
            <a:extLst>
              <a:ext uri="{FF2B5EF4-FFF2-40B4-BE49-F238E27FC236}">
                <a16:creationId xmlns:a16="http://schemas.microsoft.com/office/drawing/2014/main" id="{7E4EAA89-7675-4E58-B1CC-A03354915F9F}"/>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FA4F0E4F-2A06-4F61-8AEE-B253BD2CEC18}"/>
              </a:ext>
            </a:extLst>
          </xdr:cNvPr>
          <xdr:cNvGrpSpPr/>
        </xdr:nvGrpSpPr>
        <xdr:grpSpPr>
          <a:xfrm>
            <a:off x="25404125" y="849725"/>
            <a:ext cx="5414348" cy="514041"/>
            <a:chOff x="20796522" y="530440"/>
            <a:chExt cx="2535768" cy="313765"/>
          </a:xfrm>
        </xdr:grpSpPr>
        <xdr:sp macro="" textlink="">
          <xdr:nvSpPr>
            <xdr:cNvPr id="13" name="正方形/長方形 12">
              <a:extLst>
                <a:ext uri="{FF2B5EF4-FFF2-40B4-BE49-F238E27FC236}">
                  <a16:creationId xmlns:a16="http://schemas.microsoft.com/office/drawing/2014/main" id="{7DEBDB8E-167F-4CF2-88BB-FEB92F93B57A}"/>
                </a:ext>
              </a:extLst>
            </xdr:cNvPr>
            <xdr:cNvSpPr/>
          </xdr:nvSpPr>
          <xdr:spPr>
            <a:xfrm>
              <a:off x="2079652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0F8A6A69-670B-4A90-ADA7-23CADD35DF60}"/>
                </a:ext>
              </a:extLst>
            </xdr:cNvPr>
            <xdr:cNvSpPr/>
          </xdr:nvSpPr>
          <xdr:spPr>
            <a:xfrm>
              <a:off x="21755217" y="530440"/>
              <a:ext cx="157707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6EBACA9-5464-4B42-8910-D9A1E2C20CB3}"/>
                </a:ext>
              </a:extLst>
            </xdr:cNvPr>
            <xdr:cNvCxnSpPr>
              <a:stCxn id="13" idx="3"/>
              <a:endCxn id="14" idx="1"/>
            </xdr:cNvCxnSpPr>
          </xdr:nvCxnSpPr>
          <xdr:spPr>
            <a:xfrm>
              <a:off x="21570411" y="687323"/>
              <a:ext cx="184806"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02FB58D-23B0-483B-BCCB-B9B7FE7C341F}"/>
              </a:ext>
            </a:extLst>
          </xdr:cNvPr>
          <xdr:cNvGrpSpPr/>
        </xdr:nvGrpSpPr>
        <xdr:grpSpPr>
          <a:xfrm>
            <a:off x="25404805" y="1584070"/>
            <a:ext cx="5415858" cy="514041"/>
            <a:chOff x="20808094" y="530440"/>
            <a:chExt cx="2536320" cy="313765"/>
          </a:xfrm>
        </xdr:grpSpPr>
        <xdr:sp macro="" textlink="">
          <xdr:nvSpPr>
            <xdr:cNvPr id="10" name="正方形/長方形 9">
              <a:extLst>
                <a:ext uri="{FF2B5EF4-FFF2-40B4-BE49-F238E27FC236}">
                  <a16:creationId xmlns:a16="http://schemas.microsoft.com/office/drawing/2014/main" id="{8F850132-E7A2-4B34-8338-C6BD0923B785}"/>
                </a:ext>
              </a:extLst>
            </xdr:cNvPr>
            <xdr:cNvSpPr/>
          </xdr:nvSpPr>
          <xdr:spPr>
            <a:xfrm>
              <a:off x="20808094"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941D352F-2C23-40D1-A3B3-DECA3FB6CB3C}"/>
                </a:ext>
              </a:extLst>
            </xdr:cNvPr>
            <xdr:cNvSpPr/>
          </xdr:nvSpPr>
          <xdr:spPr>
            <a:xfrm>
              <a:off x="21765385" y="530440"/>
              <a:ext cx="1579029"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F9200B2B-678E-480E-BAE3-2CB4C9F36BAC}"/>
                </a:ext>
              </a:extLst>
            </xdr:cNvPr>
            <xdr:cNvCxnSpPr>
              <a:stCxn id="10" idx="3"/>
              <a:endCxn id="11" idx="1"/>
            </xdr:cNvCxnSpPr>
          </xdr:nvCxnSpPr>
          <xdr:spPr>
            <a:xfrm>
              <a:off x="21581299" y="687323"/>
              <a:ext cx="184086"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EC4F5825-CC17-4CEA-AFDA-D9A8E9AE161C}"/>
              </a:ext>
            </a:extLst>
          </xdr:cNvPr>
          <xdr:cNvGrpSpPr/>
        </xdr:nvGrpSpPr>
        <xdr:grpSpPr>
          <a:xfrm>
            <a:off x="25404820" y="2326559"/>
            <a:ext cx="5423490" cy="513770"/>
            <a:chOff x="20808100" y="534306"/>
            <a:chExt cx="2539946" cy="315946"/>
          </a:xfrm>
        </xdr:grpSpPr>
        <xdr:sp macro="" textlink="">
          <xdr:nvSpPr>
            <xdr:cNvPr id="7" name="正方形/長方形 6">
              <a:extLst>
                <a:ext uri="{FF2B5EF4-FFF2-40B4-BE49-F238E27FC236}">
                  <a16:creationId xmlns:a16="http://schemas.microsoft.com/office/drawing/2014/main" id="{45A0E2C1-4E73-488A-A0DE-44ED47C38B05}"/>
                </a:ext>
              </a:extLst>
            </xdr:cNvPr>
            <xdr:cNvSpPr/>
          </xdr:nvSpPr>
          <xdr:spPr>
            <a:xfrm>
              <a:off x="20808100"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DB59F838-36EB-481B-A82E-A13BFDA15827}"/>
                </a:ext>
              </a:extLst>
            </xdr:cNvPr>
            <xdr:cNvSpPr/>
          </xdr:nvSpPr>
          <xdr:spPr>
            <a:xfrm>
              <a:off x="21761821" y="534306"/>
              <a:ext cx="1586225"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41BFFA7C-3053-4A7C-863B-C0E961A6A226}"/>
                </a:ext>
              </a:extLst>
            </xdr:cNvPr>
            <xdr:cNvCxnSpPr>
              <a:stCxn id="7" idx="3"/>
              <a:endCxn id="8" idx="1"/>
            </xdr:cNvCxnSpPr>
          </xdr:nvCxnSpPr>
          <xdr:spPr>
            <a:xfrm flipV="1">
              <a:off x="21581305" y="691596"/>
              <a:ext cx="180516" cy="17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37</xdr:col>
      <xdr:colOff>69273</xdr:colOff>
      <xdr:row>1</xdr:row>
      <xdr:rowOff>398317</xdr:rowOff>
    </xdr:from>
    <xdr:to>
      <xdr:col>50</xdr:col>
      <xdr:colOff>551957</xdr:colOff>
      <xdr:row>2</xdr:row>
      <xdr:rowOff>764327</xdr:rowOff>
    </xdr:to>
    <xdr:sp macro="" textlink="">
      <xdr:nvSpPr>
        <xdr:cNvPr id="16" name="正方形/長方形 15">
          <a:extLst>
            <a:ext uri="{FF2B5EF4-FFF2-40B4-BE49-F238E27FC236}">
              <a16:creationId xmlns:a16="http://schemas.microsoft.com/office/drawing/2014/main" id="{F6E419FB-7A07-4BA8-B4E2-C25EBEE99E4A}"/>
            </a:ext>
          </a:extLst>
        </xdr:cNvPr>
        <xdr:cNvSpPr/>
      </xdr:nvSpPr>
      <xdr:spPr>
        <a:xfrm>
          <a:off x="56285823" y="903142"/>
          <a:ext cx="11493584" cy="17566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14</xdr:col>
      <xdr:colOff>20082</xdr:colOff>
      <xdr:row>1</xdr:row>
      <xdr:rowOff>17319</xdr:rowOff>
    </xdr:from>
    <xdr:to>
      <xdr:col>14</xdr:col>
      <xdr:colOff>617818</xdr:colOff>
      <xdr:row>3</xdr:row>
      <xdr:rowOff>1366406</xdr:rowOff>
    </xdr:to>
    <xdr:sp macro="" textlink="">
      <xdr:nvSpPr>
        <xdr:cNvPr id="18" name="右中かっこ 17">
          <a:extLst>
            <a:ext uri="{FF2B5EF4-FFF2-40B4-BE49-F238E27FC236}">
              <a16:creationId xmlns:a16="http://schemas.microsoft.com/office/drawing/2014/main" id="{9B31F2E3-A591-4338-9448-B05244EE7384}"/>
            </a:ext>
          </a:extLst>
        </xdr:cNvPr>
        <xdr:cNvSpPr/>
      </xdr:nvSpPr>
      <xdr:spPr>
        <a:xfrm>
          <a:off x="27936991" y="529937"/>
          <a:ext cx="597736" cy="448021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782082</xdr:colOff>
      <xdr:row>0</xdr:row>
      <xdr:rowOff>121227</xdr:rowOff>
    </xdr:from>
    <xdr:to>
      <xdr:col>18</xdr:col>
      <xdr:colOff>514178</xdr:colOff>
      <xdr:row>2</xdr:row>
      <xdr:rowOff>532684</xdr:rowOff>
    </xdr:to>
    <xdr:sp macro="" textlink="">
      <xdr:nvSpPr>
        <xdr:cNvPr id="19" name="吹き出し: 角を丸めた四角形 18">
          <a:extLst>
            <a:ext uri="{FF2B5EF4-FFF2-40B4-BE49-F238E27FC236}">
              <a16:creationId xmlns:a16="http://schemas.microsoft.com/office/drawing/2014/main" id="{D18E8C24-A5D3-43E8-BCE5-1C034189E80A}"/>
            </a:ext>
          </a:extLst>
        </xdr:cNvPr>
        <xdr:cNvSpPr/>
      </xdr:nvSpPr>
      <xdr:spPr>
        <a:xfrm>
          <a:off x="28698991" y="121227"/>
          <a:ext cx="4414932" cy="2489639"/>
        </a:xfrm>
        <a:prstGeom prst="wedgeRoundRectCallout">
          <a:avLst>
            <a:gd name="adj1" fmla="val -56816"/>
            <a:gd name="adj2" fmla="val 41185"/>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779318</xdr:colOff>
      <xdr:row>21</xdr:row>
      <xdr:rowOff>221961</xdr:rowOff>
    </xdr:from>
    <xdr:to>
      <xdr:col>3</xdr:col>
      <xdr:colOff>363682</xdr:colOff>
      <xdr:row>24</xdr:row>
      <xdr:rowOff>363682</xdr:rowOff>
    </xdr:to>
    <xdr:sp macro="" textlink="">
      <xdr:nvSpPr>
        <xdr:cNvPr id="21" name="吹き出し: 角を丸めた四角形 20">
          <a:extLst>
            <a:ext uri="{FF2B5EF4-FFF2-40B4-BE49-F238E27FC236}">
              <a16:creationId xmlns:a16="http://schemas.microsoft.com/office/drawing/2014/main" id="{2EA3CF33-B2F0-4EB5-98A4-4D1179AFADAA}"/>
            </a:ext>
          </a:extLst>
        </xdr:cNvPr>
        <xdr:cNvSpPr/>
      </xdr:nvSpPr>
      <xdr:spPr>
        <a:xfrm>
          <a:off x="1783773" y="13401097"/>
          <a:ext cx="3030682" cy="1440585"/>
        </a:xfrm>
        <a:prstGeom prst="wedgeRoundRectCallout">
          <a:avLst>
            <a:gd name="adj1" fmla="val -11999"/>
            <a:gd name="adj2" fmla="val -90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903721</xdr:colOff>
      <xdr:row>25</xdr:row>
      <xdr:rowOff>173181</xdr:rowOff>
    </xdr:from>
    <xdr:to>
      <xdr:col>3</xdr:col>
      <xdr:colOff>2284269</xdr:colOff>
      <xdr:row>33</xdr:row>
      <xdr:rowOff>294409</xdr:rowOff>
    </xdr:to>
    <xdr:sp macro="" textlink="">
      <xdr:nvSpPr>
        <xdr:cNvPr id="22" name="正方形/長方形 21">
          <a:extLst>
            <a:ext uri="{FF2B5EF4-FFF2-40B4-BE49-F238E27FC236}">
              <a16:creationId xmlns:a16="http://schemas.microsoft.com/office/drawing/2014/main" id="{39D791D9-B80D-47CE-9671-5328B17CB50A}"/>
            </a:ext>
          </a:extLst>
        </xdr:cNvPr>
        <xdr:cNvSpPr/>
      </xdr:nvSpPr>
      <xdr:spPr>
        <a:xfrm>
          <a:off x="903721" y="15084136"/>
          <a:ext cx="5831321" cy="3584864"/>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70717</xdr:colOff>
      <xdr:row>20</xdr:row>
      <xdr:rowOff>578</xdr:rowOff>
    </xdr:from>
    <xdr:to>
      <xdr:col>7</xdr:col>
      <xdr:colOff>2909454</xdr:colOff>
      <xdr:row>21</xdr:row>
      <xdr:rowOff>202515</xdr:rowOff>
    </xdr:to>
    <xdr:sp macro="" textlink="">
      <xdr:nvSpPr>
        <xdr:cNvPr id="24" name="右中かっこ 23">
          <a:extLst>
            <a:ext uri="{FF2B5EF4-FFF2-40B4-BE49-F238E27FC236}">
              <a16:creationId xmlns:a16="http://schemas.microsoft.com/office/drawing/2014/main" id="{4F75827E-B376-41AC-A9C3-2FA780839348}"/>
            </a:ext>
          </a:extLst>
        </xdr:cNvPr>
        <xdr:cNvSpPr/>
      </xdr:nvSpPr>
      <xdr:spPr>
        <a:xfrm rot="5400000">
          <a:off x="13373299" y="9315542"/>
          <a:ext cx="634891" cy="7497328"/>
        </a:xfrm>
        <a:prstGeom prst="rightBrace">
          <a:avLst>
            <a:gd name="adj1" fmla="val 53633"/>
            <a:gd name="adj2" fmla="val 5495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2038639</xdr:colOff>
      <xdr:row>22</xdr:row>
      <xdr:rowOff>370316</xdr:rowOff>
    </xdr:from>
    <xdr:to>
      <xdr:col>7</xdr:col>
      <xdr:colOff>1468582</xdr:colOff>
      <xdr:row>32</xdr:row>
      <xdr:rowOff>374072</xdr:rowOff>
    </xdr:to>
    <xdr:sp macro="" textlink="">
      <xdr:nvSpPr>
        <xdr:cNvPr id="25" name="吹き出し: 角を丸めた四角形 24">
          <a:extLst>
            <a:ext uri="{FF2B5EF4-FFF2-40B4-BE49-F238E27FC236}">
              <a16:creationId xmlns:a16="http://schemas.microsoft.com/office/drawing/2014/main" id="{5173FF00-E56A-4EBA-9247-37088C561159}"/>
            </a:ext>
          </a:extLst>
        </xdr:cNvPr>
        <xdr:cNvSpPr/>
      </xdr:nvSpPr>
      <xdr:spPr>
        <a:xfrm>
          <a:off x="9312275" y="14474243"/>
          <a:ext cx="5872307" cy="4298665"/>
        </a:xfrm>
        <a:prstGeom prst="wedgeRoundRectCallout">
          <a:avLst>
            <a:gd name="adj1" fmla="val 7928"/>
            <a:gd name="adj2" fmla="val -6140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カテゴリー番号</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③製品名　④型番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②性能区分</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カテゴリー番号</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「＜参考＞カテゴリー一覧」を参照してプルダウンで選択</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1870364</xdr:colOff>
      <xdr:row>33</xdr:row>
      <xdr:rowOff>243443</xdr:rowOff>
    </xdr:from>
    <xdr:to>
      <xdr:col>7</xdr:col>
      <xdr:colOff>1387888</xdr:colOff>
      <xdr:row>38</xdr:row>
      <xdr:rowOff>290946</xdr:rowOff>
    </xdr:to>
    <xdr:sp macro="" textlink="">
      <xdr:nvSpPr>
        <xdr:cNvPr id="26" name="四角形: 角を丸くする 25">
          <a:extLst>
            <a:ext uri="{FF2B5EF4-FFF2-40B4-BE49-F238E27FC236}">
              <a16:creationId xmlns:a16="http://schemas.microsoft.com/office/drawing/2014/main" id="{DF62A767-A4DF-4125-BDE2-1FD40CD6E958}"/>
            </a:ext>
          </a:extLst>
        </xdr:cNvPr>
        <xdr:cNvSpPr/>
      </xdr:nvSpPr>
      <xdr:spPr>
        <a:xfrm>
          <a:off x="9144000" y="19071770"/>
          <a:ext cx="5959888" cy="2194958"/>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であることを確認のうえ、入力すること</a:t>
          </a:r>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11</xdr:col>
      <xdr:colOff>44738</xdr:colOff>
      <xdr:row>20</xdr:row>
      <xdr:rowOff>12991</xdr:rowOff>
    </xdr:from>
    <xdr:to>
      <xdr:col>12</xdr:col>
      <xdr:colOff>2179203</xdr:colOff>
      <xdr:row>21</xdr:row>
      <xdr:rowOff>216948</xdr:rowOff>
    </xdr:to>
    <xdr:sp macro="" textlink="">
      <xdr:nvSpPr>
        <xdr:cNvPr id="28" name="右中かっこ 27">
          <a:extLst>
            <a:ext uri="{FF2B5EF4-FFF2-40B4-BE49-F238E27FC236}">
              <a16:creationId xmlns:a16="http://schemas.microsoft.com/office/drawing/2014/main" id="{CA29AB7F-2B26-4424-A509-042AAB4E66F0}"/>
            </a:ext>
          </a:extLst>
        </xdr:cNvPr>
        <xdr:cNvSpPr/>
      </xdr:nvSpPr>
      <xdr:spPr>
        <a:xfrm rot="5400000">
          <a:off x="19627038" y="10685555"/>
          <a:ext cx="636911" cy="4784147"/>
        </a:xfrm>
        <a:prstGeom prst="rightBrace">
          <a:avLst>
            <a:gd name="adj1" fmla="val 53633"/>
            <a:gd name="adj2" fmla="val 6664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10</xdr:col>
      <xdr:colOff>457199</xdr:colOff>
      <xdr:row>23</xdr:row>
      <xdr:rowOff>30017</xdr:rowOff>
    </xdr:from>
    <xdr:to>
      <xdr:col>11</xdr:col>
      <xdr:colOff>1825336</xdr:colOff>
      <xdr:row>28</xdr:row>
      <xdr:rowOff>360218</xdr:rowOff>
    </xdr:to>
    <xdr:sp macro="" textlink="">
      <xdr:nvSpPr>
        <xdr:cNvPr id="29" name="吹き出し: 角を丸めた四角形 28">
          <a:extLst>
            <a:ext uri="{FF2B5EF4-FFF2-40B4-BE49-F238E27FC236}">
              <a16:creationId xmlns:a16="http://schemas.microsoft.com/office/drawing/2014/main" id="{43E90F3A-2A24-472F-B860-CB019793D6FD}"/>
            </a:ext>
          </a:extLst>
        </xdr:cNvPr>
        <xdr:cNvSpPr/>
      </xdr:nvSpPr>
      <xdr:spPr>
        <a:xfrm>
          <a:off x="20463163" y="14563435"/>
          <a:ext cx="3169228" cy="2477656"/>
        </a:xfrm>
        <a:prstGeom prst="wedgeRoundRectCallout">
          <a:avLst>
            <a:gd name="adj1" fmla="val 37882"/>
            <a:gd name="adj2" fmla="val -7185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⑧生産性指標　⑨詳細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⑧指標を選択してください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⑨詳細を入力してください</a:t>
          </a:r>
          <a:endParaRPr kumimoji="1" lang="en-US" altLang="ja-JP" sz="1600" b="1" u="sng">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19</xdr:col>
      <xdr:colOff>1094220</xdr:colOff>
      <xdr:row>22</xdr:row>
      <xdr:rowOff>412460</xdr:rowOff>
    </xdr:from>
    <xdr:to>
      <xdr:col>22</xdr:col>
      <xdr:colOff>969818</xdr:colOff>
      <xdr:row>28</xdr:row>
      <xdr:rowOff>263236</xdr:rowOff>
    </xdr:to>
    <xdr:sp macro="" textlink="">
      <xdr:nvSpPr>
        <xdr:cNvPr id="34" name="吹き出し: 角を丸めた四角形 33">
          <a:extLst>
            <a:ext uri="{FF2B5EF4-FFF2-40B4-BE49-F238E27FC236}">
              <a16:creationId xmlns:a16="http://schemas.microsoft.com/office/drawing/2014/main" id="{2C2DCB96-4883-48F4-88C5-FF74ADC6CFB7}"/>
            </a:ext>
          </a:extLst>
        </xdr:cNvPr>
        <xdr:cNvSpPr/>
      </xdr:nvSpPr>
      <xdr:spPr>
        <a:xfrm>
          <a:off x="28914147" y="13934496"/>
          <a:ext cx="3713307" cy="2427722"/>
        </a:xfrm>
        <a:prstGeom prst="wedgeRoundRectCallout">
          <a:avLst>
            <a:gd name="adj1" fmla="val -20291"/>
            <a:gd name="adj2" fmla="val -965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⑮</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⑮生産性向上要件証明書発行実績を</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1" u="sng">
            <a:solidFill>
              <a:srgbClr val="000000"/>
            </a:solidFill>
            <a:latin typeface="+mn-ea"/>
            <a:ea typeface="+mn-ea"/>
          </a:endParaRPr>
        </a:p>
      </xdr:txBody>
    </xdr:sp>
    <xdr:clientData/>
  </xdr:twoCellAnchor>
  <xdr:twoCellAnchor>
    <xdr:from>
      <xdr:col>22</xdr:col>
      <xdr:colOff>1492540</xdr:colOff>
      <xdr:row>22</xdr:row>
      <xdr:rowOff>429777</xdr:rowOff>
    </xdr:from>
    <xdr:to>
      <xdr:col>25</xdr:col>
      <xdr:colOff>221963</xdr:colOff>
      <xdr:row>28</xdr:row>
      <xdr:rowOff>173182</xdr:rowOff>
    </xdr:to>
    <xdr:sp macro="" textlink="">
      <xdr:nvSpPr>
        <xdr:cNvPr id="35" name="吹き出し: 角を丸めた四角形 34">
          <a:extLst>
            <a:ext uri="{FF2B5EF4-FFF2-40B4-BE49-F238E27FC236}">
              <a16:creationId xmlns:a16="http://schemas.microsoft.com/office/drawing/2014/main" id="{3CA88162-EE02-4E1F-A8C8-DA8BAF142A17}"/>
            </a:ext>
          </a:extLst>
        </xdr:cNvPr>
        <xdr:cNvSpPr/>
      </xdr:nvSpPr>
      <xdr:spPr>
        <a:xfrm>
          <a:off x="33704358" y="14041868"/>
          <a:ext cx="3734378" cy="2341132"/>
        </a:xfrm>
        <a:prstGeom prst="wedgeRoundRectCallout">
          <a:avLst>
            <a:gd name="adj1" fmla="val 8450"/>
            <a:gd name="adj2" fmla="val -753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印刷速度　　⑯数値　⑰単位</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⑯数値を入力してください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⑰単位を選択してください</a:t>
          </a:r>
        </a:p>
        <a:p>
          <a:pPr algn="l"/>
          <a:r>
            <a:rPr kumimoji="1" lang="ja-JP" altLang="en-US" sz="1600" b="0" u="none">
              <a:solidFill>
                <a:srgbClr val="000000"/>
              </a:solidFill>
              <a:latin typeface="+mn-ea"/>
              <a:ea typeface="+mn-ea"/>
            </a:rPr>
            <a:t>　プルダウンで選択</a:t>
          </a:r>
          <a:endParaRPr kumimoji="1" lang="en-US" altLang="ja-JP" sz="1600" b="1" u="sng">
            <a:solidFill>
              <a:srgbClr val="000000"/>
            </a:solidFill>
            <a:latin typeface="+mn-ea"/>
            <a:ea typeface="+mn-ea"/>
          </a:endParaRPr>
        </a:p>
      </xdr:txBody>
    </xdr:sp>
    <xdr:clientData/>
  </xdr:twoCellAnchor>
  <xdr:twoCellAnchor>
    <xdr:from>
      <xdr:col>23</xdr:col>
      <xdr:colOff>51955</xdr:colOff>
      <xdr:row>19</xdr:row>
      <xdr:rowOff>381000</xdr:rowOff>
    </xdr:from>
    <xdr:to>
      <xdr:col>24</xdr:col>
      <xdr:colOff>1454727</xdr:colOff>
      <xdr:row>21</xdr:row>
      <xdr:rowOff>140457</xdr:rowOff>
    </xdr:to>
    <xdr:sp macro="" textlink="">
      <xdr:nvSpPr>
        <xdr:cNvPr id="36" name="右中かっこ 35">
          <a:extLst>
            <a:ext uri="{FF2B5EF4-FFF2-40B4-BE49-F238E27FC236}">
              <a16:creationId xmlns:a16="http://schemas.microsoft.com/office/drawing/2014/main" id="{077C9D3F-85D2-49CE-A9B7-FC12C49980B8}"/>
            </a:ext>
          </a:extLst>
        </xdr:cNvPr>
        <xdr:cNvSpPr/>
      </xdr:nvSpPr>
      <xdr:spPr>
        <a:xfrm rot="5400000">
          <a:off x="38930317" y="11673410"/>
          <a:ext cx="625366" cy="2667000"/>
        </a:xfrm>
        <a:prstGeom prst="rightBrace">
          <a:avLst>
            <a:gd name="adj1" fmla="val 53633"/>
            <a:gd name="adj2" fmla="val 5558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25</xdr:col>
      <xdr:colOff>34637</xdr:colOff>
      <xdr:row>19</xdr:row>
      <xdr:rowOff>381000</xdr:rowOff>
    </xdr:from>
    <xdr:to>
      <xdr:col>30</xdr:col>
      <xdr:colOff>1333500</xdr:colOff>
      <xdr:row>21</xdr:row>
      <xdr:rowOff>140457</xdr:rowOff>
    </xdr:to>
    <xdr:sp macro="" textlink="">
      <xdr:nvSpPr>
        <xdr:cNvPr id="37" name="右中かっこ 36">
          <a:extLst>
            <a:ext uri="{FF2B5EF4-FFF2-40B4-BE49-F238E27FC236}">
              <a16:creationId xmlns:a16="http://schemas.microsoft.com/office/drawing/2014/main" id="{97D4BD86-D125-4827-AF58-3A038A80E069}"/>
            </a:ext>
          </a:extLst>
        </xdr:cNvPr>
        <xdr:cNvSpPr/>
      </xdr:nvSpPr>
      <xdr:spPr>
        <a:xfrm rot="5400000">
          <a:off x="44056499" y="9266183"/>
          <a:ext cx="625366" cy="7481454"/>
        </a:xfrm>
        <a:prstGeom prst="rightBrace">
          <a:avLst>
            <a:gd name="adj1" fmla="val 53633"/>
            <a:gd name="adj2" fmla="val 4986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25</xdr:col>
      <xdr:colOff>401781</xdr:colOff>
      <xdr:row>22</xdr:row>
      <xdr:rowOff>314902</xdr:rowOff>
    </xdr:from>
    <xdr:to>
      <xdr:col>29</xdr:col>
      <xdr:colOff>1193511</xdr:colOff>
      <xdr:row>31</xdr:row>
      <xdr:rowOff>225136</xdr:rowOff>
    </xdr:to>
    <xdr:sp macro="" textlink="">
      <xdr:nvSpPr>
        <xdr:cNvPr id="38" name="吹き出し: 角を丸めた四角形 37">
          <a:extLst>
            <a:ext uri="{FF2B5EF4-FFF2-40B4-BE49-F238E27FC236}">
              <a16:creationId xmlns:a16="http://schemas.microsoft.com/office/drawing/2014/main" id="{75276A4C-6DC2-407D-B5C7-E8FBC8A6AE25}"/>
            </a:ext>
          </a:extLst>
        </xdr:cNvPr>
        <xdr:cNvSpPr/>
      </xdr:nvSpPr>
      <xdr:spPr>
        <a:xfrm>
          <a:off x="43059926" y="14418829"/>
          <a:ext cx="5128203" cy="3775652"/>
        </a:xfrm>
        <a:prstGeom prst="wedgeRoundRectCallout">
          <a:avLst>
            <a:gd name="adj1" fmla="val 8496"/>
            <a:gd name="adj2" fmla="val -633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最大寸法</a:t>
          </a:r>
          <a:r>
            <a:rPr kumimoji="1" lang="ja-JP" altLang="en-US" sz="1600" b="1">
              <a:solidFill>
                <a:srgbClr val="000000"/>
              </a:solidFill>
              <a:latin typeface="+mn-ea"/>
              <a:ea typeface="+mn-ea"/>
            </a:rPr>
            <a:t>　 ⑱寸法種類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⑲幅もしくはロール紙幅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数値</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  ⑳奥行　　　　　　　　　　　 </a:t>
          </a:r>
          <a:r>
            <a:rPr kumimoji="1" lang="en-US" altLang="ja-JP" sz="1600" b="1" baseline="0">
              <a:solidFill>
                <a:srgbClr val="000000"/>
              </a:solidFill>
              <a:latin typeface="+mn-ea"/>
              <a:ea typeface="+mn-ea"/>
            </a:rPr>
            <a:t>/   </a:t>
          </a:r>
          <a:r>
            <a:rPr kumimoji="1" lang="ja-JP" altLang="en-US" sz="1600" b="1" baseline="0">
              <a:solidFill>
                <a:srgbClr val="000000"/>
              </a:solidFill>
              <a:latin typeface="+mn-ea"/>
              <a:ea typeface="+mn-ea"/>
            </a:rPr>
            <a:t>数値</a:t>
          </a:r>
          <a:r>
            <a:rPr kumimoji="1" lang="en-US" altLang="ja-JP"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⑱寸法種類を選択してください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⑲幅もしくはロール紙幅の数値を入力してください</a:t>
          </a:r>
          <a:endParaRPr kumimoji="1" lang="en-US" altLang="ja-JP" sz="1600" b="1" u="sng">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⑳奥行の数値を入力してください</a:t>
          </a:r>
        </a:p>
        <a:p>
          <a:pPr algn="l"/>
          <a:endParaRPr kumimoji="1" lang="en-US" altLang="ja-JP" sz="1600" b="1" u="sng">
            <a:solidFill>
              <a:srgbClr val="000000"/>
            </a:solidFill>
            <a:latin typeface="+mn-ea"/>
            <a:ea typeface="+mn-ea"/>
          </a:endParaRPr>
        </a:p>
      </xdr:txBody>
    </xdr:sp>
    <xdr:clientData/>
  </xdr:twoCellAnchor>
  <xdr:twoCellAnchor>
    <xdr:from>
      <xdr:col>14</xdr:col>
      <xdr:colOff>529930</xdr:colOff>
      <xdr:row>2</xdr:row>
      <xdr:rowOff>1066800</xdr:rowOff>
    </xdr:from>
    <xdr:to>
      <xdr:col>18</xdr:col>
      <xdr:colOff>315367</xdr:colOff>
      <xdr:row>4</xdr:row>
      <xdr:rowOff>595030</xdr:rowOff>
    </xdr:to>
    <xdr:sp macro="" textlink="">
      <xdr:nvSpPr>
        <xdr:cNvPr id="43" name="吹き出し: 角を丸めた四角形 42">
          <a:extLst>
            <a:ext uri="{FF2B5EF4-FFF2-40B4-BE49-F238E27FC236}">
              <a16:creationId xmlns:a16="http://schemas.microsoft.com/office/drawing/2014/main" id="{EC46B05A-22A3-4417-B011-F8561A659E1D}"/>
            </a:ext>
          </a:extLst>
        </xdr:cNvPr>
        <xdr:cNvSpPr/>
      </xdr:nvSpPr>
      <xdr:spPr>
        <a:xfrm>
          <a:off x="28446839" y="3144982"/>
          <a:ext cx="4468273" cy="2659357"/>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187614</xdr:colOff>
      <xdr:row>21</xdr:row>
      <xdr:rowOff>316347</xdr:rowOff>
    </xdr:from>
    <xdr:to>
      <xdr:col>32</xdr:col>
      <xdr:colOff>1059585</xdr:colOff>
      <xdr:row>26</xdr:row>
      <xdr:rowOff>34636</xdr:rowOff>
    </xdr:to>
    <xdr:sp macro="" textlink="">
      <xdr:nvSpPr>
        <xdr:cNvPr id="45" name="吹き出し: 角を丸めた四角形 44">
          <a:extLst>
            <a:ext uri="{FF2B5EF4-FFF2-40B4-BE49-F238E27FC236}">
              <a16:creationId xmlns:a16="http://schemas.microsoft.com/office/drawing/2014/main" id="{55EC5D43-0E79-4B4D-8867-2B6B6203908F}"/>
            </a:ext>
          </a:extLst>
        </xdr:cNvPr>
        <xdr:cNvSpPr/>
      </xdr:nvSpPr>
      <xdr:spPr>
        <a:xfrm>
          <a:off x="43050114" y="13495483"/>
          <a:ext cx="3313835" cy="1883062"/>
        </a:xfrm>
        <a:prstGeom prst="wedgeRoundRectCallout">
          <a:avLst>
            <a:gd name="adj1" fmla="val 6822"/>
            <a:gd name="adj2" fmla="val -87936"/>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㉑希望小売価格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㉑</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33</xdr:col>
      <xdr:colOff>986270</xdr:colOff>
      <xdr:row>21</xdr:row>
      <xdr:rowOff>82261</xdr:rowOff>
    </xdr:from>
    <xdr:to>
      <xdr:col>34</xdr:col>
      <xdr:colOff>865909</xdr:colOff>
      <xdr:row>26</xdr:row>
      <xdr:rowOff>121227</xdr:rowOff>
    </xdr:to>
    <xdr:sp macro="" textlink="">
      <xdr:nvSpPr>
        <xdr:cNvPr id="70" name="吹き出し: 角を丸めた四角形 69">
          <a:extLst>
            <a:ext uri="{FF2B5EF4-FFF2-40B4-BE49-F238E27FC236}">
              <a16:creationId xmlns:a16="http://schemas.microsoft.com/office/drawing/2014/main" id="{E07D40B8-3E34-40E9-A253-823537106641}"/>
            </a:ext>
          </a:extLst>
        </xdr:cNvPr>
        <xdr:cNvSpPr/>
      </xdr:nvSpPr>
      <xdr:spPr>
        <a:xfrm>
          <a:off x="53945270" y="13261397"/>
          <a:ext cx="2996912" cy="2203739"/>
        </a:xfrm>
        <a:prstGeom prst="wedgeRoundRectCallout">
          <a:avLst>
            <a:gd name="adj1" fmla="val -27781"/>
            <a:gd name="adj2" fmla="val -8100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㉓備考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㉓備考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30</xdr:col>
      <xdr:colOff>346365</xdr:colOff>
      <xdr:row>27</xdr:row>
      <xdr:rowOff>86591</xdr:rowOff>
    </xdr:from>
    <xdr:to>
      <xdr:col>33</xdr:col>
      <xdr:colOff>2251364</xdr:colOff>
      <xdr:row>43</xdr:row>
      <xdr:rowOff>346364</xdr:rowOff>
    </xdr:to>
    <xdr:grpSp>
      <xdr:nvGrpSpPr>
        <xdr:cNvPr id="20" name="グループ化 19">
          <a:extLst>
            <a:ext uri="{FF2B5EF4-FFF2-40B4-BE49-F238E27FC236}">
              <a16:creationId xmlns:a16="http://schemas.microsoft.com/office/drawing/2014/main" id="{F7074C8B-59DB-44E5-BAD5-A519046A0B07}"/>
            </a:ext>
          </a:extLst>
        </xdr:cNvPr>
        <xdr:cNvGrpSpPr/>
      </xdr:nvGrpSpPr>
      <xdr:grpSpPr>
        <a:xfrm>
          <a:off x="49400115" y="16580716"/>
          <a:ext cx="7572374" cy="7371773"/>
          <a:chOff x="47018865" y="15776864"/>
          <a:chExt cx="8087590" cy="7187045"/>
        </a:xfrm>
      </xdr:grpSpPr>
      <xdr:sp macro="" textlink="">
        <xdr:nvSpPr>
          <xdr:cNvPr id="41" name="吹き出し: 角を丸めた四角形 40">
            <a:extLst>
              <a:ext uri="{FF2B5EF4-FFF2-40B4-BE49-F238E27FC236}">
                <a16:creationId xmlns:a16="http://schemas.microsoft.com/office/drawing/2014/main" id="{B0D9EE87-B97D-4F8B-BD82-6C7A350EB23A}"/>
              </a:ext>
            </a:extLst>
          </xdr:cNvPr>
          <xdr:cNvSpPr/>
        </xdr:nvSpPr>
        <xdr:spPr>
          <a:xfrm>
            <a:off x="47018865" y="15776864"/>
            <a:ext cx="8087590" cy="7187045"/>
          </a:xfrm>
          <a:prstGeom prst="wedgeRoundRectCallout">
            <a:avLst>
              <a:gd name="adj1" fmla="val 7852"/>
              <a:gd name="adj2" fmla="val -92802"/>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㉒ワイルドカードの内訳一覧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㉒</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2" name="四角形: 角を丸くする 41">
            <a:extLst>
              <a:ext uri="{FF2B5EF4-FFF2-40B4-BE49-F238E27FC236}">
                <a16:creationId xmlns:a16="http://schemas.microsoft.com/office/drawing/2014/main" id="{E2F5AE06-D237-4FA7-945D-0A3CB05B46A6}"/>
              </a:ext>
            </a:extLst>
          </xdr:cNvPr>
          <xdr:cNvSpPr/>
        </xdr:nvSpPr>
        <xdr:spPr>
          <a:xfrm>
            <a:off x="47365227" y="17119747"/>
            <a:ext cx="7418343" cy="5168751"/>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13</xdr:col>
      <xdr:colOff>0</xdr:colOff>
      <xdr:row>20</xdr:row>
      <xdr:rowOff>0</xdr:rowOff>
    </xdr:from>
    <xdr:to>
      <xdr:col>15</xdr:col>
      <xdr:colOff>-1</xdr:colOff>
      <xdr:row>21</xdr:row>
      <xdr:rowOff>203092</xdr:rowOff>
    </xdr:to>
    <xdr:sp macro="" textlink="">
      <xdr:nvSpPr>
        <xdr:cNvPr id="44" name="右中かっこ 43">
          <a:extLst>
            <a:ext uri="{FF2B5EF4-FFF2-40B4-BE49-F238E27FC236}">
              <a16:creationId xmlns:a16="http://schemas.microsoft.com/office/drawing/2014/main" id="{A820A7EE-4084-4B12-8577-8759F582480E}"/>
            </a:ext>
          </a:extLst>
        </xdr:cNvPr>
        <xdr:cNvSpPr/>
      </xdr:nvSpPr>
      <xdr:spPr>
        <a:xfrm rot="5400000">
          <a:off x="23477159" y="11661432"/>
          <a:ext cx="636046" cy="2805545"/>
        </a:xfrm>
        <a:prstGeom prst="rightBrace">
          <a:avLst>
            <a:gd name="adj1" fmla="val 53633"/>
            <a:gd name="adj2" fmla="val 5272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1442</xdr:colOff>
      <xdr:row>20</xdr:row>
      <xdr:rowOff>391</xdr:rowOff>
    </xdr:from>
    <xdr:to>
      <xdr:col>19</xdr:col>
      <xdr:colOff>17318</xdr:colOff>
      <xdr:row>21</xdr:row>
      <xdr:rowOff>200308</xdr:rowOff>
    </xdr:to>
    <xdr:sp macro="" textlink="">
      <xdr:nvSpPr>
        <xdr:cNvPr id="46" name="右中かっこ 45">
          <a:extLst>
            <a:ext uri="{FF2B5EF4-FFF2-40B4-BE49-F238E27FC236}">
              <a16:creationId xmlns:a16="http://schemas.microsoft.com/office/drawing/2014/main" id="{771B48BA-EBFE-4795-BEF6-96D408A34585}"/>
            </a:ext>
          </a:extLst>
        </xdr:cNvPr>
        <xdr:cNvSpPr/>
      </xdr:nvSpPr>
      <xdr:spPr>
        <a:xfrm rot="5400000">
          <a:off x="29133853" y="12171844"/>
          <a:ext cx="632871" cy="2890694"/>
        </a:xfrm>
        <a:prstGeom prst="rightBrace">
          <a:avLst>
            <a:gd name="adj1" fmla="val 53633"/>
            <a:gd name="adj2" fmla="val 2724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431513</xdr:colOff>
      <xdr:row>22</xdr:row>
      <xdr:rowOff>374526</xdr:rowOff>
    </xdr:from>
    <xdr:to>
      <xdr:col>18</xdr:col>
      <xdr:colOff>83127</xdr:colOff>
      <xdr:row>29</xdr:row>
      <xdr:rowOff>0</xdr:rowOff>
    </xdr:to>
    <xdr:sp macro="" textlink="">
      <xdr:nvSpPr>
        <xdr:cNvPr id="47" name="吹き出し: 角を丸めた四角形 46">
          <a:extLst>
            <a:ext uri="{FF2B5EF4-FFF2-40B4-BE49-F238E27FC236}">
              <a16:creationId xmlns:a16="http://schemas.microsoft.com/office/drawing/2014/main" id="{0BD9A309-C880-4398-BD16-A0B7306CB3F8}"/>
            </a:ext>
          </a:extLst>
        </xdr:cNvPr>
        <xdr:cNvSpPr/>
      </xdr:nvSpPr>
      <xdr:spPr>
        <a:xfrm>
          <a:off x="31853622" y="14478453"/>
          <a:ext cx="3489323" cy="2631911"/>
        </a:xfrm>
        <a:prstGeom prst="wedgeRoundRectCallout">
          <a:avLst>
            <a:gd name="adj1" fmla="val -27705"/>
            <a:gd name="adj2" fmla="val -990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⑫数値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⑫登録製品型番生産性指標の数値を入力してください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11</xdr:col>
      <xdr:colOff>1904999</xdr:colOff>
      <xdr:row>22</xdr:row>
      <xdr:rowOff>426146</xdr:rowOff>
    </xdr:from>
    <xdr:to>
      <xdr:col>15</xdr:col>
      <xdr:colOff>228641</xdr:colOff>
      <xdr:row>33</xdr:row>
      <xdr:rowOff>304800</xdr:rowOff>
    </xdr:to>
    <xdr:sp macro="" textlink="">
      <xdr:nvSpPr>
        <xdr:cNvPr id="48" name="吹き出し: 角を丸めた四角形 47">
          <a:extLst>
            <a:ext uri="{FF2B5EF4-FFF2-40B4-BE49-F238E27FC236}">
              <a16:creationId xmlns:a16="http://schemas.microsoft.com/office/drawing/2014/main" id="{CCFA460D-4800-4AB2-AA86-892DF2EBAFC1}"/>
            </a:ext>
          </a:extLst>
        </xdr:cNvPr>
        <xdr:cNvSpPr/>
      </xdr:nvSpPr>
      <xdr:spPr>
        <a:xfrm>
          <a:off x="23712054" y="14530073"/>
          <a:ext cx="5278623" cy="4603054"/>
        </a:xfrm>
        <a:prstGeom prst="wedgeRoundRectCallout">
          <a:avLst>
            <a:gd name="adj1" fmla="val 21731"/>
            <a:gd name="adj2" fmla="val -632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⑩数値　⑪単位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⑩数値を入力してください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一代前モデルがない場合は、「空白」のままにして</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意図的に未入力とした箇所以外にモレがないことを</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15</xdr:col>
      <xdr:colOff>1435889</xdr:colOff>
      <xdr:row>29</xdr:row>
      <xdr:rowOff>189197</xdr:rowOff>
    </xdr:from>
    <xdr:to>
      <xdr:col>20</xdr:col>
      <xdr:colOff>884800</xdr:colOff>
      <xdr:row>36</xdr:row>
      <xdr:rowOff>138545</xdr:rowOff>
    </xdr:to>
    <xdr:sp macro="" textlink="">
      <xdr:nvSpPr>
        <xdr:cNvPr id="49" name="吹き出し: 角を丸めた四角形 48">
          <a:extLst>
            <a:ext uri="{FF2B5EF4-FFF2-40B4-BE49-F238E27FC236}">
              <a16:creationId xmlns:a16="http://schemas.microsoft.com/office/drawing/2014/main" id="{0FA50206-2B33-4663-B5C7-7C7B0C077DD7}"/>
            </a:ext>
          </a:extLst>
        </xdr:cNvPr>
        <xdr:cNvSpPr/>
      </xdr:nvSpPr>
      <xdr:spPr>
        <a:xfrm>
          <a:off x="26633844" y="17386152"/>
          <a:ext cx="6566683" cy="2980029"/>
        </a:xfrm>
        <a:prstGeom prst="wedgeRoundRectCallout">
          <a:avLst>
            <a:gd name="adj1" fmla="val 4470"/>
            <a:gd name="adj2" fmla="val -16129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⑬</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⑭</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⑬一代前モデル販売開始年を入力してください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⑭登録製品型番販売開始年を入力してください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50" name="正方形/長方形 49">
          <a:extLst>
            <a:ext uri="{FF2B5EF4-FFF2-40B4-BE49-F238E27FC236}">
              <a16:creationId xmlns:a16="http://schemas.microsoft.com/office/drawing/2014/main" id="{98560BEB-D6F3-462C-9D42-1E9AAAB06635}"/>
            </a:ext>
          </a:extLst>
        </xdr:cNvPr>
        <xdr:cNvSpPr/>
      </xdr:nvSpPr>
      <xdr:spPr>
        <a:xfrm>
          <a:off x="51954" y="5282045"/>
          <a:ext cx="8884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7</xdr:col>
      <xdr:colOff>69273</xdr:colOff>
      <xdr:row>0</xdr:row>
      <xdr:rowOff>329334</xdr:rowOff>
    </xdr:from>
    <xdr:to>
      <xdr:col>8</xdr:col>
      <xdr:colOff>1481744</xdr:colOff>
      <xdr:row>2</xdr:row>
      <xdr:rowOff>90054</xdr:rowOff>
    </xdr:to>
    <xdr:sp macro="" textlink="">
      <xdr:nvSpPr>
        <xdr:cNvPr id="51" name="吹き出し: 角を丸めた四角形 50">
          <a:extLst>
            <a:ext uri="{FF2B5EF4-FFF2-40B4-BE49-F238E27FC236}">
              <a16:creationId xmlns:a16="http://schemas.microsoft.com/office/drawing/2014/main" id="{8F4E5D39-2B7A-4786-B800-C8DF51847ACA}"/>
            </a:ext>
          </a:extLst>
        </xdr:cNvPr>
        <xdr:cNvSpPr/>
      </xdr:nvSpPr>
      <xdr:spPr>
        <a:xfrm>
          <a:off x="13785273" y="329334"/>
          <a:ext cx="4100253" cy="1838902"/>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2410683</xdr:colOff>
      <xdr:row>3</xdr:row>
      <xdr:rowOff>248763</xdr:rowOff>
    </xdr:from>
    <xdr:to>
      <xdr:col>9</xdr:col>
      <xdr:colOff>55417</xdr:colOff>
      <xdr:row>4</xdr:row>
      <xdr:rowOff>178954</xdr:rowOff>
    </xdr:to>
    <xdr:sp macro="" textlink="">
      <xdr:nvSpPr>
        <xdr:cNvPr id="52" name="吹き出し: 角を丸めた四角形 51">
          <a:extLst>
            <a:ext uri="{FF2B5EF4-FFF2-40B4-BE49-F238E27FC236}">
              <a16:creationId xmlns:a16="http://schemas.microsoft.com/office/drawing/2014/main" id="{55221E13-AB63-4E1B-AC65-93CF558784A8}"/>
            </a:ext>
          </a:extLst>
        </xdr:cNvPr>
        <xdr:cNvSpPr/>
      </xdr:nvSpPr>
      <xdr:spPr>
        <a:xfrm>
          <a:off x="13438901" y="3892508"/>
          <a:ext cx="4821389" cy="1495755"/>
        </a:xfrm>
        <a:prstGeom prst="wedgeRoundRectCallout">
          <a:avLst>
            <a:gd name="adj1" fmla="val -52805"/>
            <a:gd name="adj2" fmla="val -10561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1324553</xdr:colOff>
      <xdr:row>1</xdr:row>
      <xdr:rowOff>1356589</xdr:rowOff>
    </xdr:from>
    <xdr:to>
      <xdr:col>4</xdr:col>
      <xdr:colOff>2265384</xdr:colOff>
      <xdr:row>2</xdr:row>
      <xdr:rowOff>1391226</xdr:rowOff>
    </xdr:to>
    <xdr:sp macro="" textlink="">
      <xdr:nvSpPr>
        <xdr:cNvPr id="53" name="吹き出し: 角を丸めた四角形 52">
          <a:extLst>
            <a:ext uri="{FF2B5EF4-FFF2-40B4-BE49-F238E27FC236}">
              <a16:creationId xmlns:a16="http://schemas.microsoft.com/office/drawing/2014/main" id="{F787479A-40F7-4C38-93A1-1679842029C8}"/>
            </a:ext>
          </a:extLst>
        </xdr:cNvPr>
        <xdr:cNvSpPr/>
      </xdr:nvSpPr>
      <xdr:spPr>
        <a:xfrm>
          <a:off x="5769553" y="1864589"/>
          <a:ext cx="3226831" cy="1604819"/>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8</xdr:col>
      <xdr:colOff>0</xdr:colOff>
      <xdr:row>20</xdr:row>
      <xdr:rowOff>0</xdr:rowOff>
    </xdr:from>
    <xdr:to>
      <xdr:col>10</xdr:col>
      <xdr:colOff>2646219</xdr:colOff>
      <xdr:row>21</xdr:row>
      <xdr:rowOff>201937</xdr:rowOff>
    </xdr:to>
    <xdr:sp macro="" textlink="">
      <xdr:nvSpPr>
        <xdr:cNvPr id="54" name="右中かっこ 53">
          <a:extLst>
            <a:ext uri="{FF2B5EF4-FFF2-40B4-BE49-F238E27FC236}">
              <a16:creationId xmlns:a16="http://schemas.microsoft.com/office/drawing/2014/main" id="{78C57791-F507-4EDA-A7AB-A582E784A855}"/>
            </a:ext>
          </a:extLst>
        </xdr:cNvPr>
        <xdr:cNvSpPr/>
      </xdr:nvSpPr>
      <xdr:spPr>
        <a:xfrm rot="5400000">
          <a:off x="20098959" y="9549768"/>
          <a:ext cx="631428" cy="8021782"/>
        </a:xfrm>
        <a:prstGeom prst="rightBrace">
          <a:avLst>
            <a:gd name="adj1" fmla="val 53633"/>
            <a:gd name="adj2" fmla="val 5495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1731818</xdr:colOff>
      <xdr:row>23</xdr:row>
      <xdr:rowOff>193964</xdr:rowOff>
    </xdr:from>
    <xdr:to>
      <xdr:col>10</xdr:col>
      <xdr:colOff>360217</xdr:colOff>
      <xdr:row>42</xdr:row>
      <xdr:rowOff>193964</xdr:rowOff>
    </xdr:to>
    <xdr:sp macro="" textlink="">
      <xdr:nvSpPr>
        <xdr:cNvPr id="55" name="吹き出し: 角を丸めた四角形 54">
          <a:extLst>
            <a:ext uri="{FF2B5EF4-FFF2-40B4-BE49-F238E27FC236}">
              <a16:creationId xmlns:a16="http://schemas.microsoft.com/office/drawing/2014/main" id="{6BFF74E0-E4D0-40E2-9BBC-3E5ABD15EF13}"/>
            </a:ext>
          </a:extLst>
        </xdr:cNvPr>
        <xdr:cNvSpPr/>
      </xdr:nvSpPr>
      <xdr:spPr>
        <a:xfrm>
          <a:off x="15447818" y="14727382"/>
          <a:ext cx="4918363" cy="8160327"/>
        </a:xfrm>
        <a:prstGeom prst="wedgeRoundRectCallout">
          <a:avLst>
            <a:gd name="adj1" fmla="val 19109"/>
            <a:gd name="adj2" fmla="val -645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⑤印刷対象サイズ　⑥印刷版詳細区分</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⑦</a:t>
          </a:r>
          <a:r>
            <a:rPr kumimoji="1" lang="en-US" altLang="ja-JP" sz="1600" b="1">
              <a:solidFill>
                <a:srgbClr val="000000"/>
              </a:solidFill>
              <a:latin typeface="+mn-ea"/>
              <a:ea typeface="+mn-ea"/>
            </a:rPr>
            <a:t>UV</a:t>
          </a:r>
          <a:r>
            <a:rPr kumimoji="1" lang="ja-JP" altLang="en-US" sz="1600" b="1">
              <a:solidFill>
                <a:srgbClr val="000000"/>
              </a:solidFill>
              <a:latin typeface="+mn-ea"/>
              <a:ea typeface="+mn-ea"/>
            </a:rPr>
            <a:t>乾燥機能の有無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⑤印刷対象サイズを選択してください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1" u="none">
              <a:solidFill>
                <a:srgbClr val="FF0000"/>
              </a:solidFill>
              <a:latin typeface="+mn-ea"/>
              <a:ea typeface="+mn-ea"/>
            </a:rPr>
            <a:t>※</a:t>
          </a:r>
          <a:r>
            <a:rPr kumimoji="1" lang="ja-JP" altLang="en-US" sz="1600" b="1" u="none">
              <a:solidFill>
                <a:srgbClr val="FF0000"/>
              </a:solidFill>
              <a:latin typeface="+mn-ea"/>
              <a:ea typeface="+mn-ea"/>
            </a:rPr>
            <a:t>性能区分</a:t>
          </a:r>
          <a:r>
            <a:rPr kumimoji="1" lang="en-US" altLang="ja-JP" sz="1600" b="1" u="none">
              <a:solidFill>
                <a:srgbClr val="FF0000"/>
              </a:solidFill>
              <a:latin typeface="+mn-ea"/>
              <a:ea typeface="+mn-ea"/>
            </a:rPr>
            <a:t>(</a:t>
          </a:r>
          <a:r>
            <a:rPr kumimoji="1" lang="ja-JP" altLang="en-US" sz="1600" b="1" u="none">
              <a:solidFill>
                <a:srgbClr val="FF0000"/>
              </a:solidFill>
              <a:latin typeface="+mn-ea"/>
              <a:ea typeface="+mn-ea"/>
            </a:rPr>
            <a:t>カテゴリー番号</a:t>
          </a:r>
          <a:r>
            <a:rPr kumimoji="1" lang="en-US" altLang="ja-JP" sz="1600" b="1" u="none">
              <a:solidFill>
                <a:srgbClr val="FF0000"/>
              </a:solidFill>
              <a:latin typeface="+mn-ea"/>
              <a:ea typeface="+mn-ea"/>
            </a:rPr>
            <a:t>)</a:t>
          </a:r>
          <a:r>
            <a:rPr kumimoji="1" lang="ja-JP" altLang="en-US" sz="1600" b="1" u="none">
              <a:solidFill>
                <a:srgbClr val="FF0000"/>
              </a:solidFill>
              <a:latin typeface="+mn-ea"/>
              <a:ea typeface="+mn-ea"/>
            </a:rPr>
            <a:t>が</a:t>
          </a:r>
          <a:r>
            <a:rPr kumimoji="1" lang="en-US" altLang="ja-JP" sz="1600" b="1" u="none">
              <a:solidFill>
                <a:srgbClr val="FF0000"/>
              </a:solidFill>
              <a:latin typeface="+mn-ea"/>
              <a:ea typeface="+mn-ea"/>
            </a:rPr>
            <a:t>20</a:t>
          </a:r>
          <a:r>
            <a:rPr kumimoji="1" lang="ja-JP" altLang="en-US" sz="1600" b="1" u="none">
              <a:solidFill>
                <a:srgbClr val="FF0000"/>
              </a:solidFill>
              <a:latin typeface="+mn-ea"/>
              <a:ea typeface="+mn-ea"/>
            </a:rPr>
            <a:t>～</a:t>
          </a:r>
          <a:r>
            <a:rPr kumimoji="1" lang="en-US" altLang="ja-JP" sz="1600" b="1" u="none">
              <a:solidFill>
                <a:srgbClr val="FF0000"/>
              </a:solidFill>
              <a:latin typeface="+mn-ea"/>
              <a:ea typeface="+mn-ea"/>
            </a:rPr>
            <a:t>22</a:t>
          </a:r>
          <a:r>
            <a:rPr kumimoji="1" lang="ja-JP" altLang="en-US" sz="1600" b="1" u="none">
              <a:solidFill>
                <a:srgbClr val="FF0000"/>
              </a:solidFill>
              <a:latin typeface="+mn-ea"/>
              <a:ea typeface="+mn-ea"/>
            </a:rPr>
            <a:t>の場合、</a:t>
          </a:r>
          <a:endParaRPr kumimoji="1" lang="en-US" altLang="ja-JP" sz="1600" b="1" u="none">
            <a:solidFill>
              <a:srgbClr val="FF0000"/>
            </a:solidFill>
            <a:latin typeface="+mn-ea"/>
            <a:ea typeface="+mn-ea"/>
          </a:endParaRPr>
        </a:p>
        <a:p>
          <a:pPr algn="l"/>
          <a:r>
            <a:rPr kumimoji="1" lang="ja-JP" altLang="en-US" sz="1600" b="1" u="none">
              <a:solidFill>
                <a:srgbClr val="FF0000"/>
              </a:solidFill>
              <a:latin typeface="+mn-ea"/>
              <a:ea typeface="+mn-ea"/>
            </a:rPr>
            <a:t>　　選択が必須です。</a:t>
          </a:r>
          <a:endParaRPr kumimoji="1" lang="en-US" altLang="ja-JP" sz="1600" b="1" u="none">
            <a:solidFill>
              <a:srgbClr val="FF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⑥印刷版詳細区分を選択してください</a:t>
          </a:r>
          <a:endParaRPr kumimoji="1" lang="en-US" altLang="ja-JP" sz="1600" b="1" u="sng">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性能区分</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カテゴリー番号</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が</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40</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49</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の場合は、</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選択が必須です。</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n-ea"/>
            <a:ea typeface="+mn-ea"/>
          </a:endParaRPr>
        </a:p>
        <a:p>
          <a:pPr algn="l"/>
          <a:r>
            <a:rPr kumimoji="1" lang="en-US" altLang="ja-JP" sz="1600" b="1" u="sng">
              <a:solidFill>
                <a:srgbClr val="000000"/>
              </a:solidFill>
              <a:latin typeface="+mn-ea"/>
              <a:ea typeface="+mn-ea"/>
            </a:rPr>
            <a:t>⑦UV</a:t>
          </a:r>
          <a:r>
            <a:rPr kumimoji="1" lang="ja-JP" altLang="en-US" sz="1600" b="1" u="sng">
              <a:solidFill>
                <a:srgbClr val="000000"/>
              </a:solidFill>
              <a:latin typeface="+mn-ea"/>
              <a:ea typeface="+mn-ea"/>
            </a:rPr>
            <a:t>乾燥機能の有無を選択してください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7</xdr:col>
      <xdr:colOff>1828800</xdr:colOff>
      <xdr:row>33</xdr:row>
      <xdr:rowOff>249379</xdr:rowOff>
    </xdr:from>
    <xdr:to>
      <xdr:col>10</xdr:col>
      <xdr:colOff>263236</xdr:colOff>
      <xdr:row>40</xdr:row>
      <xdr:rowOff>332506</xdr:rowOff>
    </xdr:to>
    <xdr:sp macro="" textlink="">
      <xdr:nvSpPr>
        <xdr:cNvPr id="59" name="四角形: 角を丸くする 58">
          <a:extLst>
            <a:ext uri="{FF2B5EF4-FFF2-40B4-BE49-F238E27FC236}">
              <a16:creationId xmlns:a16="http://schemas.microsoft.com/office/drawing/2014/main" id="{72C2B761-4C6B-4EB0-A2E8-A33BEE795324}"/>
            </a:ext>
          </a:extLst>
        </xdr:cNvPr>
        <xdr:cNvSpPr/>
      </xdr:nvSpPr>
      <xdr:spPr>
        <a:xfrm>
          <a:off x="15544800" y="19077706"/>
          <a:ext cx="4724400" cy="308956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a:t>
          </a:r>
          <a:r>
            <a:rPr kumimoji="1" lang="en-US" altLang="ja-JP" sz="1600" b="1" u="sng">
              <a:solidFill>
                <a:srgbClr val="FF0000"/>
              </a:solidFill>
              <a:effectLst/>
              <a:latin typeface="+mn-ea"/>
              <a:ea typeface="+mn-ea"/>
              <a:cs typeface="+mn-cs"/>
            </a:rPr>
            <a:t>UV</a:t>
          </a:r>
          <a:r>
            <a:rPr kumimoji="1" lang="ja-JP" altLang="en-US" sz="1600" b="1" u="sng">
              <a:solidFill>
                <a:srgbClr val="FF0000"/>
              </a:solidFill>
              <a:effectLst/>
              <a:latin typeface="+mn-ea"/>
              <a:ea typeface="+mn-ea"/>
              <a:cs typeface="+mn-cs"/>
            </a:rPr>
            <a:t>乾燥機能の有無の入力要否について◆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以下いずれかに当てはまる場合、選択が必須です。</a:t>
          </a:r>
          <a:endParaRPr kumimoji="1" lang="en-US" altLang="ja-JP" sz="1600" b="0">
            <a:solidFill>
              <a:srgbClr val="FF0000"/>
            </a:solidFill>
            <a:effectLst/>
            <a:latin typeface="+mn-ea"/>
            <a:ea typeface="+mn-ea"/>
            <a:cs typeface="+mn-cs"/>
          </a:endParaRPr>
        </a:p>
        <a:p>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・性能区分</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カテゴリー番号</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が</a:t>
          </a:r>
          <a:r>
            <a:rPr kumimoji="1" lang="en-US" altLang="ja-JP" sz="1600" b="1">
              <a:solidFill>
                <a:srgbClr val="FF0000"/>
              </a:solidFill>
              <a:effectLst/>
              <a:latin typeface="+mn-ea"/>
              <a:ea typeface="+mn-ea"/>
              <a:cs typeface="+mn-cs"/>
            </a:rPr>
            <a:t>3</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14</a:t>
          </a:r>
        </a:p>
        <a:p>
          <a:r>
            <a:rPr kumimoji="1" lang="ja-JP" altLang="en-US" sz="1600" b="0">
              <a:solidFill>
                <a:srgbClr val="FF0000"/>
              </a:solidFill>
              <a:effectLst/>
              <a:latin typeface="+mn-ea"/>
              <a:ea typeface="+mn-ea"/>
              <a:cs typeface="+mn-cs"/>
            </a:rPr>
            <a:t>・性能区分</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カテゴリー番号</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が</a:t>
          </a:r>
          <a:r>
            <a:rPr kumimoji="1" lang="en-US" altLang="ja-JP" sz="1600" b="1">
              <a:solidFill>
                <a:srgbClr val="FF0000"/>
              </a:solidFill>
              <a:effectLst/>
              <a:latin typeface="+mn-ea"/>
              <a:ea typeface="+mn-ea"/>
              <a:cs typeface="+mn-cs"/>
            </a:rPr>
            <a:t>20</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22</a:t>
          </a:r>
          <a:r>
            <a:rPr kumimoji="1" lang="ja-JP" altLang="en-US" sz="1600" b="0">
              <a:solidFill>
                <a:srgbClr val="FF0000"/>
              </a:solidFill>
              <a:effectLst/>
              <a:latin typeface="+mn-ea"/>
              <a:ea typeface="+mn-ea"/>
              <a:cs typeface="+mn-cs"/>
            </a:rPr>
            <a:t>で、</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印刷対象サイズが</a:t>
          </a:r>
          <a:r>
            <a:rPr kumimoji="1" lang="ja-JP" altLang="en-US" sz="1600" b="1">
              <a:solidFill>
                <a:srgbClr val="FF0000"/>
              </a:solidFill>
              <a:effectLst/>
              <a:latin typeface="+mn-ea"/>
              <a:ea typeface="+mn-ea"/>
              <a:cs typeface="+mn-cs"/>
            </a:rPr>
            <a:t>菊全</a:t>
          </a:r>
        </a:p>
        <a:p>
          <a:r>
            <a:rPr kumimoji="1" lang="ja-JP" altLang="en-US" sz="1600" b="0">
              <a:solidFill>
                <a:srgbClr val="FF0000"/>
              </a:solidFill>
              <a:effectLst/>
              <a:latin typeface="+mn-ea"/>
              <a:ea typeface="+mn-ea"/>
              <a:cs typeface="+mn-cs"/>
            </a:rPr>
            <a:t>・性能区分</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カテゴリー番号</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が</a:t>
          </a:r>
          <a:r>
            <a:rPr kumimoji="1" lang="en-US" altLang="ja-JP" sz="1600" b="1">
              <a:solidFill>
                <a:srgbClr val="FF0000"/>
              </a:solidFill>
              <a:effectLst/>
              <a:latin typeface="+mn-ea"/>
              <a:ea typeface="+mn-ea"/>
              <a:cs typeface="+mn-cs"/>
            </a:rPr>
            <a:t>23</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25</a:t>
          </a:r>
        </a:p>
        <a:p>
          <a:r>
            <a:rPr kumimoji="1" lang="ja-JP" altLang="en-US" sz="1600" b="0">
              <a:solidFill>
                <a:srgbClr val="FF0000"/>
              </a:solidFill>
              <a:effectLst/>
              <a:latin typeface="+mn-ea"/>
              <a:ea typeface="+mn-ea"/>
              <a:cs typeface="+mn-cs"/>
            </a:rPr>
            <a:t>・性能区分</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カテゴリー番号</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が</a:t>
          </a:r>
          <a:r>
            <a:rPr kumimoji="1" lang="en-US" altLang="ja-JP" sz="1600" b="1">
              <a:solidFill>
                <a:srgbClr val="FF0000"/>
              </a:solidFill>
              <a:effectLst/>
              <a:latin typeface="+mn-ea"/>
              <a:ea typeface="+mn-ea"/>
              <a:cs typeface="+mn-cs"/>
            </a:rPr>
            <a:t>40</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49</a:t>
          </a:r>
          <a:r>
            <a:rPr kumimoji="1" lang="ja-JP" altLang="en-US" sz="1600" b="0">
              <a:solidFill>
                <a:srgbClr val="FF0000"/>
              </a:solidFill>
              <a:effectLst/>
              <a:latin typeface="+mn-ea"/>
              <a:ea typeface="+mn-ea"/>
              <a:cs typeface="+mn-cs"/>
            </a:rPr>
            <a:t>で、</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印刷版詳細区分が</a:t>
          </a:r>
          <a:r>
            <a:rPr kumimoji="1" lang="ja-JP" altLang="en-US" sz="1600" b="1">
              <a:solidFill>
                <a:srgbClr val="FF0000"/>
              </a:solidFill>
              <a:effectLst/>
              <a:latin typeface="+mn-ea"/>
              <a:ea typeface="+mn-ea"/>
              <a:cs typeface="+mn-cs"/>
            </a:rPr>
            <a:t>凸版</a:t>
          </a:r>
          <a:endParaRPr kumimoji="1" lang="en-US" altLang="ja-JP" sz="1600" b="1">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1529309</xdr:colOff>
      <xdr:row>2</xdr:row>
      <xdr:rowOff>0</xdr:rowOff>
    </xdr:from>
    <xdr:to>
      <xdr:col>20</xdr:col>
      <xdr:colOff>1216025</xdr:colOff>
      <xdr:row>3</xdr:row>
      <xdr:rowOff>1114157</xdr:rowOff>
    </xdr:to>
    <xdr:grpSp>
      <xdr:nvGrpSpPr>
        <xdr:cNvPr id="16" name="グループ化 15">
          <a:extLst>
            <a:ext uri="{FF2B5EF4-FFF2-40B4-BE49-F238E27FC236}">
              <a16:creationId xmlns:a16="http://schemas.microsoft.com/office/drawing/2014/main" id="{3C43F71C-1F91-48E7-9C1F-76CB03AE1650}"/>
            </a:ext>
          </a:extLst>
        </xdr:cNvPr>
        <xdr:cNvGrpSpPr/>
      </xdr:nvGrpSpPr>
      <xdr:grpSpPr>
        <a:xfrm>
          <a:off x="29249945" y="2032000"/>
          <a:ext cx="6082898" cy="2638157"/>
          <a:chOff x="24658307" y="547688"/>
          <a:chExt cx="6520933" cy="2663598"/>
        </a:xfrm>
      </xdr:grpSpPr>
      <xdr:sp macro="" textlink="">
        <xdr:nvSpPr>
          <xdr:cNvPr id="17" name="正方形/長方形 16">
            <a:extLst>
              <a:ext uri="{FF2B5EF4-FFF2-40B4-BE49-F238E27FC236}">
                <a16:creationId xmlns:a16="http://schemas.microsoft.com/office/drawing/2014/main" id="{B04F8357-A6F5-4E91-A68F-A51FFDE1D86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07656141-F2F9-4316-9CD6-135EEBA02C33}"/>
              </a:ext>
            </a:extLst>
          </xdr:cNvPr>
          <xdr:cNvGrpSpPr/>
        </xdr:nvGrpSpPr>
        <xdr:grpSpPr>
          <a:xfrm>
            <a:off x="25406398" y="849725"/>
            <a:ext cx="5533395" cy="514041"/>
            <a:chOff x="20797589" y="530440"/>
            <a:chExt cx="2591523" cy="313765"/>
          </a:xfrm>
        </xdr:grpSpPr>
        <xdr:sp macro="" textlink="">
          <xdr:nvSpPr>
            <xdr:cNvPr id="27" name="正方形/長方形 26">
              <a:extLst>
                <a:ext uri="{FF2B5EF4-FFF2-40B4-BE49-F238E27FC236}">
                  <a16:creationId xmlns:a16="http://schemas.microsoft.com/office/drawing/2014/main" id="{1DE0BF78-602B-47DB-98D1-4D9DE20FAAD0}"/>
                </a:ext>
              </a:extLst>
            </xdr:cNvPr>
            <xdr:cNvSpPr/>
          </xdr:nvSpPr>
          <xdr:spPr>
            <a:xfrm>
              <a:off x="20797589"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CCCC01E6-5A78-4B84-A944-C31C77AC4803}"/>
                </a:ext>
              </a:extLst>
            </xdr:cNvPr>
            <xdr:cNvSpPr/>
          </xdr:nvSpPr>
          <xdr:spPr>
            <a:xfrm>
              <a:off x="21754029" y="530440"/>
              <a:ext cx="163508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5A83718A-CB4D-46CC-A800-699462E4B8BA}"/>
                </a:ext>
              </a:extLst>
            </xdr:cNvPr>
            <xdr:cNvCxnSpPr>
              <a:stCxn id="27" idx="3"/>
              <a:endCxn id="28" idx="1"/>
            </xdr:cNvCxnSpPr>
          </xdr:nvCxnSpPr>
          <xdr:spPr>
            <a:xfrm>
              <a:off x="21571478" y="687323"/>
              <a:ext cx="182551"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9475B189-9C05-40FB-B57A-13E3BD88E721}"/>
              </a:ext>
            </a:extLst>
          </xdr:cNvPr>
          <xdr:cNvGrpSpPr/>
        </xdr:nvGrpSpPr>
        <xdr:grpSpPr>
          <a:xfrm>
            <a:off x="25407076" y="1584070"/>
            <a:ext cx="5536313" cy="514041"/>
            <a:chOff x="20809160" y="530440"/>
            <a:chExt cx="2592731" cy="313765"/>
          </a:xfrm>
        </xdr:grpSpPr>
        <xdr:sp macro="" textlink="">
          <xdr:nvSpPr>
            <xdr:cNvPr id="24" name="正方形/長方形 23">
              <a:extLst>
                <a:ext uri="{FF2B5EF4-FFF2-40B4-BE49-F238E27FC236}">
                  <a16:creationId xmlns:a16="http://schemas.microsoft.com/office/drawing/2014/main" id="{230A8455-5EB2-4E81-BA0E-C77C496AD0FA}"/>
                </a:ext>
              </a:extLst>
            </xdr:cNvPr>
            <xdr:cNvSpPr/>
          </xdr:nvSpPr>
          <xdr:spPr>
            <a:xfrm>
              <a:off x="20809160"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3034A79F-C510-44FA-A599-80A2DCA1AAEA}"/>
                </a:ext>
              </a:extLst>
            </xdr:cNvPr>
            <xdr:cNvSpPr/>
          </xdr:nvSpPr>
          <xdr:spPr>
            <a:xfrm>
              <a:off x="21763536" y="530440"/>
              <a:ext cx="1638355"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41B9AB0-4A25-4E62-80A9-52C135C9D759}"/>
                </a:ext>
              </a:extLst>
            </xdr:cNvPr>
            <xdr:cNvCxnSpPr>
              <a:stCxn id="24" idx="3"/>
              <a:endCxn id="25" idx="1"/>
            </xdr:cNvCxnSpPr>
          </xdr:nvCxnSpPr>
          <xdr:spPr>
            <a:xfrm>
              <a:off x="21582365" y="687323"/>
              <a:ext cx="18117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33640355-F866-41E9-B6F2-C6FDA6D6862E}"/>
              </a:ext>
            </a:extLst>
          </xdr:cNvPr>
          <xdr:cNvGrpSpPr/>
        </xdr:nvGrpSpPr>
        <xdr:grpSpPr>
          <a:xfrm>
            <a:off x="25407098" y="2326559"/>
            <a:ext cx="5540553" cy="513770"/>
            <a:chOff x="20809165" y="534306"/>
            <a:chExt cx="2594769" cy="315946"/>
          </a:xfrm>
        </xdr:grpSpPr>
        <xdr:sp macro="" textlink="">
          <xdr:nvSpPr>
            <xdr:cNvPr id="21" name="正方形/長方形 20">
              <a:extLst>
                <a:ext uri="{FF2B5EF4-FFF2-40B4-BE49-F238E27FC236}">
                  <a16:creationId xmlns:a16="http://schemas.microsoft.com/office/drawing/2014/main" id="{898DC99F-944B-45CB-ABAA-0B7AC4512625}"/>
                </a:ext>
              </a:extLst>
            </xdr:cNvPr>
            <xdr:cNvSpPr/>
          </xdr:nvSpPr>
          <xdr:spPr>
            <a:xfrm>
              <a:off x="2080916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3C77FD0-6771-4BEC-B522-ACF14C6CE32B}"/>
                </a:ext>
              </a:extLst>
            </xdr:cNvPr>
            <xdr:cNvSpPr/>
          </xdr:nvSpPr>
          <xdr:spPr>
            <a:xfrm>
              <a:off x="21761560" y="534306"/>
              <a:ext cx="164237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FBCE41C0-3D5E-43D3-921D-31DA0695AAD7}"/>
                </a:ext>
              </a:extLst>
            </xdr:cNvPr>
            <xdr:cNvCxnSpPr>
              <a:stCxn id="21" idx="3"/>
              <a:endCxn id="22" idx="1"/>
            </xdr:cNvCxnSpPr>
          </xdr:nvCxnSpPr>
          <xdr:spPr>
            <a:xfrm flipV="1">
              <a:off x="21582370" y="691597"/>
              <a:ext cx="179190"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37</xdr:col>
      <xdr:colOff>86591</xdr:colOff>
      <xdr:row>1</xdr:row>
      <xdr:rowOff>411925</xdr:rowOff>
    </xdr:from>
    <xdr:to>
      <xdr:col>44</xdr:col>
      <xdr:colOff>0</xdr:colOff>
      <xdr:row>2</xdr:row>
      <xdr:rowOff>777935</xdr:rowOff>
    </xdr:to>
    <xdr:sp macro="" textlink="">
      <xdr:nvSpPr>
        <xdr:cNvPr id="30" name="正方形/長方形 29">
          <a:extLst>
            <a:ext uri="{FF2B5EF4-FFF2-40B4-BE49-F238E27FC236}">
              <a16:creationId xmlns:a16="http://schemas.microsoft.com/office/drawing/2014/main" id="{C17A4DDB-3D2D-49F0-A9F4-0A7C3DD43AD8}"/>
            </a:ext>
          </a:extLst>
        </xdr:cNvPr>
        <xdr:cNvSpPr/>
      </xdr:nvSpPr>
      <xdr:spPr>
        <a:xfrm>
          <a:off x="59903591" y="914152"/>
          <a:ext cx="8295409" cy="18900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0</xdr:colOff>
      <xdr:row>4</xdr:row>
      <xdr:rowOff>0</xdr:rowOff>
    </xdr:from>
    <xdr:to>
      <xdr:col>5</xdr:col>
      <xdr:colOff>0</xdr:colOff>
      <xdr:row>4</xdr:row>
      <xdr:rowOff>1034143</xdr:rowOff>
    </xdr:to>
    <xdr:sp macro="" textlink="">
      <xdr:nvSpPr>
        <xdr:cNvPr id="31" name="正方形/長方形 30">
          <a:extLst>
            <a:ext uri="{FF2B5EF4-FFF2-40B4-BE49-F238E27FC236}">
              <a16:creationId xmlns:a16="http://schemas.microsoft.com/office/drawing/2014/main" id="{9FB026EF-BB66-432D-9980-27669C80AD67}"/>
            </a:ext>
          </a:extLst>
        </xdr:cNvPr>
        <xdr:cNvSpPr/>
      </xdr:nvSpPr>
      <xdr:spPr>
        <a:xfrm>
          <a:off x="0" y="5074227"/>
          <a:ext cx="781050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1157817</xdr:colOff>
      <xdr:row>2</xdr:row>
      <xdr:rowOff>32808</xdr:rowOff>
    </xdr:to>
    <xdr:sp macro="" textlink="">
      <xdr:nvSpPr>
        <xdr:cNvPr id="2" name="角丸四角形 3">
          <a:extLst>
            <a:ext uri="{FF2B5EF4-FFF2-40B4-BE49-F238E27FC236}">
              <a16:creationId xmlns:a16="http://schemas.microsoft.com/office/drawing/2014/main" id="{82430703-14EA-4083-BE39-4F85A0D655F5}"/>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印刷機械／基準値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357717</xdr:colOff>
      <xdr:row>2</xdr:row>
      <xdr:rowOff>80433</xdr:rowOff>
    </xdr:to>
    <xdr:sp macro="" textlink="">
      <xdr:nvSpPr>
        <xdr:cNvPr id="3" name="角丸四角形 3">
          <a:extLst>
            <a:ext uri="{FF2B5EF4-FFF2-40B4-BE49-F238E27FC236}">
              <a16:creationId xmlns:a16="http://schemas.microsoft.com/office/drawing/2014/main" id="{B2D6FC75-6C97-4D2D-A9A6-A5B480D941F4}"/>
            </a:ext>
          </a:extLst>
        </xdr:cNvPr>
        <xdr:cNvSpPr/>
      </xdr:nvSpPr>
      <xdr:spPr>
        <a:xfrm>
          <a:off x="0" y="0"/>
          <a:ext cx="4015317" cy="499533"/>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200" b="1"/>
            <a:t>印刷機械／カテゴリー 一覧 </a:t>
          </a:r>
          <a:r>
            <a:rPr kumimoji="1" lang="en-US" altLang="ja-JP" sz="1200" b="1"/>
            <a:t>(</a:t>
          </a:r>
          <a:r>
            <a:rPr kumimoji="1" lang="ja-JP" altLang="en-US" sz="1200" b="1"/>
            <a:t>８５カテゴリー</a:t>
          </a:r>
          <a:r>
            <a:rPr kumimoji="1" lang="en-US" altLang="ja-JP" sz="1200" b="1"/>
            <a:t>)</a:t>
          </a:r>
        </a:p>
      </xdr:txBody>
    </xdr:sp>
    <xdr:clientData/>
  </xdr:twoCellAnchor>
  <xdr:twoCellAnchor>
    <xdr:from>
      <xdr:col>0</xdr:col>
      <xdr:colOff>0</xdr:colOff>
      <xdr:row>50</xdr:row>
      <xdr:rowOff>137459</xdr:rowOff>
    </xdr:from>
    <xdr:to>
      <xdr:col>9</xdr:col>
      <xdr:colOff>438727</xdr:colOff>
      <xdr:row>56</xdr:row>
      <xdr:rowOff>20874</xdr:rowOff>
    </xdr:to>
    <xdr:sp macro="" textlink="">
      <xdr:nvSpPr>
        <xdr:cNvPr id="5" name="テキスト ボックス 15">
          <a:extLst>
            <a:ext uri="{FF2B5EF4-FFF2-40B4-BE49-F238E27FC236}">
              <a16:creationId xmlns:a16="http://schemas.microsoft.com/office/drawing/2014/main" id="{B1FFD848-6532-4DF9-A4D4-5AFBE0A9F4F3}"/>
            </a:ext>
          </a:extLst>
        </xdr:cNvPr>
        <xdr:cNvSpPr txBox="1"/>
      </xdr:nvSpPr>
      <xdr:spPr>
        <a:xfrm>
          <a:off x="0" y="8468659"/>
          <a:ext cx="5925127" cy="874015"/>
        </a:xfrm>
        <a:prstGeom prst="rect">
          <a:avLst/>
        </a:prstGeom>
        <a:noFill/>
      </xdr:spPr>
      <xdr:txBody>
        <a:bodyPr wrap="square" rtlCol="0">
          <a:spAutoFit/>
        </a:bodyPr>
        <a:lstStyle>
          <a:defPPr>
            <a:defRPr lang="ja-JP"/>
          </a:defPPr>
          <a:lvl1pPr marL="0" algn="l" defTabSz="914342" rtl="0" eaLnBrk="1" latinLnBrk="0" hangingPunct="1">
            <a:defRPr kumimoji="1" sz="1800" kern="1200">
              <a:solidFill>
                <a:schemeClr val="tx1"/>
              </a:solidFill>
              <a:latin typeface="+mn-lt"/>
              <a:ea typeface="+mn-ea"/>
              <a:cs typeface="+mn-cs"/>
            </a:defRPr>
          </a:lvl1pPr>
          <a:lvl2pPr marL="457171" algn="l" defTabSz="914342" rtl="0" eaLnBrk="1" latinLnBrk="0" hangingPunct="1">
            <a:defRPr kumimoji="1" sz="1800" kern="1200">
              <a:solidFill>
                <a:schemeClr val="tx1"/>
              </a:solidFill>
              <a:latin typeface="+mn-lt"/>
              <a:ea typeface="+mn-ea"/>
              <a:cs typeface="+mn-cs"/>
            </a:defRPr>
          </a:lvl2pPr>
          <a:lvl3pPr marL="914342" algn="l" defTabSz="914342" rtl="0" eaLnBrk="1" latinLnBrk="0" hangingPunct="1">
            <a:defRPr kumimoji="1" sz="1800" kern="1200">
              <a:solidFill>
                <a:schemeClr val="tx1"/>
              </a:solidFill>
              <a:latin typeface="+mn-lt"/>
              <a:ea typeface="+mn-ea"/>
              <a:cs typeface="+mn-cs"/>
            </a:defRPr>
          </a:lvl3pPr>
          <a:lvl4pPr marL="1371513" algn="l" defTabSz="914342" rtl="0" eaLnBrk="1" latinLnBrk="0" hangingPunct="1">
            <a:defRPr kumimoji="1" sz="1800" kern="1200">
              <a:solidFill>
                <a:schemeClr val="tx1"/>
              </a:solidFill>
              <a:latin typeface="+mn-lt"/>
              <a:ea typeface="+mn-ea"/>
              <a:cs typeface="+mn-cs"/>
            </a:defRPr>
          </a:lvl4pPr>
          <a:lvl5pPr marL="1828684" algn="l" defTabSz="914342" rtl="0" eaLnBrk="1" latinLnBrk="0" hangingPunct="1">
            <a:defRPr kumimoji="1" sz="1800" kern="1200">
              <a:solidFill>
                <a:schemeClr val="tx1"/>
              </a:solidFill>
              <a:latin typeface="+mn-lt"/>
              <a:ea typeface="+mn-ea"/>
              <a:cs typeface="+mn-cs"/>
            </a:defRPr>
          </a:lvl5pPr>
          <a:lvl6pPr marL="2285855" algn="l" defTabSz="914342" rtl="0" eaLnBrk="1" latinLnBrk="0" hangingPunct="1">
            <a:defRPr kumimoji="1" sz="1800" kern="1200">
              <a:solidFill>
                <a:schemeClr val="tx1"/>
              </a:solidFill>
              <a:latin typeface="+mn-lt"/>
              <a:ea typeface="+mn-ea"/>
              <a:cs typeface="+mn-cs"/>
            </a:defRPr>
          </a:lvl6pPr>
          <a:lvl7pPr marL="2743026" algn="l" defTabSz="914342" rtl="0" eaLnBrk="1" latinLnBrk="0" hangingPunct="1">
            <a:defRPr kumimoji="1" sz="1800" kern="1200">
              <a:solidFill>
                <a:schemeClr val="tx1"/>
              </a:solidFill>
              <a:latin typeface="+mn-lt"/>
              <a:ea typeface="+mn-ea"/>
              <a:cs typeface="+mn-cs"/>
            </a:defRPr>
          </a:lvl7pPr>
          <a:lvl8pPr marL="3200198" algn="l" defTabSz="914342" rtl="0" eaLnBrk="1" latinLnBrk="0" hangingPunct="1">
            <a:defRPr kumimoji="1" sz="1800" kern="1200">
              <a:solidFill>
                <a:schemeClr val="tx1"/>
              </a:solidFill>
              <a:latin typeface="+mn-lt"/>
              <a:ea typeface="+mn-ea"/>
              <a:cs typeface="+mn-cs"/>
            </a:defRPr>
          </a:lvl8pPr>
          <a:lvl9pPr marL="3657369" algn="l" defTabSz="914342" rtl="0" eaLnBrk="1" latinLnBrk="0" hangingPunct="1">
            <a:defRPr kumimoji="1" sz="1800" kern="1200">
              <a:solidFill>
                <a:schemeClr val="tx1"/>
              </a:solidFill>
              <a:latin typeface="+mn-lt"/>
              <a:ea typeface="+mn-ea"/>
              <a:cs typeface="+mn-cs"/>
            </a:defRPr>
          </a:lvl9pPr>
        </a:lstStyle>
        <a:p>
          <a:pPr marL="72000"/>
          <a:r>
            <a:rPr lang="en-US" altLang="ja-JP" sz="900">
              <a:solidFill>
                <a:srgbClr val="FF0000"/>
              </a:solidFill>
              <a:latin typeface="ＭＳ Ｐ明朝" panose="02020600040205080304" pitchFamily="18" charset="-128"/>
              <a:ea typeface="ＭＳ Ｐ明朝" panose="02020600040205080304" pitchFamily="18" charset="-128"/>
            </a:rPr>
            <a:t>※</a:t>
          </a:r>
          <a:r>
            <a:rPr lang="ja-JP" altLang="en-US" sz="900">
              <a:solidFill>
                <a:srgbClr val="FF0000"/>
              </a:solidFill>
              <a:latin typeface="ＭＳ Ｐ明朝" panose="02020600040205080304" pitchFamily="18" charset="-128"/>
              <a:ea typeface="ＭＳ Ｐ明朝" panose="02020600040205080304" pitchFamily="18" charset="-128"/>
            </a:rPr>
            <a:t>カテゴリー３～１４、２０～２５（菊全以上）、４０～４９（フレキソを除く）は、</a:t>
          </a:r>
          <a:r>
            <a:rPr lang="en-US" altLang="ja-JP" sz="900">
              <a:solidFill>
                <a:srgbClr val="FF0000"/>
              </a:solidFill>
              <a:latin typeface="ＭＳ Ｐ明朝" panose="02020600040205080304" pitchFamily="18" charset="-128"/>
              <a:ea typeface="ＭＳ Ｐ明朝" panose="02020600040205080304" pitchFamily="18" charset="-128"/>
            </a:rPr>
            <a:t>UV</a:t>
          </a:r>
          <a:r>
            <a:rPr lang="ja-JP" altLang="en-US" sz="900">
              <a:solidFill>
                <a:srgbClr val="FF0000"/>
              </a:solidFill>
              <a:latin typeface="ＭＳ Ｐ明朝" panose="02020600040205080304" pitchFamily="18" charset="-128"/>
              <a:ea typeface="ＭＳ Ｐ明朝" panose="02020600040205080304" pitchFamily="18" charset="-128"/>
            </a:rPr>
            <a:t>乾燥機能を有するものに限る。</a:t>
          </a:r>
          <a:endParaRPr lang="en-US" altLang="ja-JP" sz="900">
            <a:solidFill>
              <a:srgbClr val="FF0000"/>
            </a:solidFill>
            <a:latin typeface="ＭＳ Ｐ明朝" panose="02020600040205080304" pitchFamily="18" charset="-128"/>
            <a:ea typeface="ＭＳ Ｐ明朝" panose="02020600040205080304" pitchFamily="18" charset="-128"/>
          </a:endParaRPr>
        </a:p>
        <a:p>
          <a:pPr marL="72000"/>
          <a:endParaRPr lang="en-US" altLang="ja-JP" sz="900">
            <a:solidFill>
              <a:srgbClr val="FF0000"/>
            </a:solidFill>
            <a:highlight>
              <a:srgbClr val="FFFF00"/>
            </a:highlight>
            <a:latin typeface="ＭＳ Ｐ明朝" panose="02020600040205080304" pitchFamily="18" charset="-128"/>
            <a:ea typeface="ＭＳ Ｐ明朝" panose="02020600040205080304" pitchFamily="18" charset="-128"/>
          </a:endParaRPr>
        </a:p>
        <a:p>
          <a:pPr marL="72000"/>
          <a:r>
            <a:rPr lang="ja-JP" altLang="en-US" sz="900">
              <a:latin typeface="ＭＳ Ｐ明朝" panose="02020600040205080304" pitchFamily="18" charset="-128"/>
              <a:ea typeface="ＭＳ Ｐ明朝" panose="02020600040205080304" pitchFamily="18" charset="-128"/>
            </a:rPr>
            <a:t>（注１）　印刷サイズ、ガイドロールサイズ、紙幅、基材幅</a:t>
          </a:r>
          <a:endParaRPr lang="en-US" altLang="ja-JP" sz="900">
            <a:latin typeface="ＭＳ Ｐ明朝" panose="02020600040205080304" pitchFamily="18" charset="-128"/>
            <a:ea typeface="ＭＳ Ｐ明朝" panose="02020600040205080304" pitchFamily="18" charset="-128"/>
          </a:endParaRPr>
        </a:p>
        <a:p>
          <a:pPr marL="72000"/>
          <a:r>
            <a:rPr lang="ja-JP" altLang="en-US" sz="900">
              <a:latin typeface="ＭＳ Ｐ明朝" panose="02020600040205080304" pitchFamily="18" charset="-128"/>
              <a:ea typeface="ＭＳ Ｐ明朝" panose="02020600040205080304" pitchFamily="18" charset="-128"/>
              <a:cs typeface="ＭＳ Ｐゴシック" pitchFamily="50" charset="-128"/>
            </a:rPr>
            <a:t>（注２）　用紙サイズ、印刷サイズ、ガイドロールサイズ、紙幅、基材幅（</a:t>
          </a:r>
          <a:r>
            <a:rPr lang="en-US" altLang="ja-JP" sz="900">
              <a:latin typeface="ＭＳ Ｐ明朝" panose="02020600040205080304" pitchFamily="18" charset="-128"/>
              <a:ea typeface="ＭＳ Ｐ明朝" panose="02020600040205080304" pitchFamily="18" charset="-128"/>
              <a:cs typeface="ＭＳ Ｐゴシック" pitchFamily="50" charset="-128"/>
            </a:rPr>
            <a:t>mm</a:t>
          </a:r>
          <a:r>
            <a:rPr lang="ja-JP" altLang="en-US" sz="900">
              <a:latin typeface="ＭＳ Ｐ明朝" panose="02020600040205080304" pitchFamily="18" charset="-128"/>
              <a:ea typeface="ＭＳ Ｐ明朝" panose="02020600040205080304" pitchFamily="18" charset="-128"/>
              <a:cs typeface="ＭＳ Ｐゴシック" pitchFamily="50" charset="-128"/>
            </a:rPr>
            <a:t>・㌅）、給紙機台数、胴数、色数</a:t>
          </a:r>
        </a:p>
        <a:p>
          <a:pPr indent="174625"/>
          <a:endParaRPr lang="ja-JP" altLang="en-US" sz="1100">
            <a:latin typeface="ＭＳ Ｐ明朝" panose="02020600040205080304" pitchFamily="18" charset="-128"/>
            <a:ea typeface="ＭＳ Ｐ明朝" panose="02020600040205080304" pitchFamily="18" charset="-128"/>
            <a:cs typeface="ＭＳ Ｐゴシック" pitchFamily="50" charset="-128"/>
          </a:endParaRPr>
        </a:p>
      </xdr:txBody>
    </xdr:sp>
    <xdr:clientData/>
  </xdr:twoCellAnchor>
  <xdr:twoCellAnchor>
    <xdr:from>
      <xdr:col>9</xdr:col>
      <xdr:colOff>418886</xdr:colOff>
      <xdr:row>55</xdr:row>
      <xdr:rowOff>100853</xdr:rowOff>
    </xdr:from>
    <xdr:to>
      <xdr:col>20</xdr:col>
      <xdr:colOff>533612</xdr:colOff>
      <xdr:row>58</xdr:row>
      <xdr:rowOff>1277</xdr:rowOff>
    </xdr:to>
    <xdr:sp macro="" textlink="">
      <xdr:nvSpPr>
        <xdr:cNvPr id="6" name="テキスト ボックス 12">
          <a:extLst>
            <a:ext uri="{FF2B5EF4-FFF2-40B4-BE49-F238E27FC236}">
              <a16:creationId xmlns:a16="http://schemas.microsoft.com/office/drawing/2014/main" id="{CC524FBA-E823-4D4A-BD3B-BAE52C3DEB27}"/>
            </a:ext>
          </a:extLst>
        </xdr:cNvPr>
        <xdr:cNvSpPr txBox="1"/>
      </xdr:nvSpPr>
      <xdr:spPr>
        <a:xfrm>
          <a:off x="5888957" y="9163210"/>
          <a:ext cx="6800369" cy="390281"/>
        </a:xfrm>
        <a:prstGeom prst="rect">
          <a:avLst/>
        </a:prstGeom>
        <a:noFill/>
      </xdr:spPr>
      <xdr:txBody>
        <a:bodyPr wrap="square" lIns="0" rIns="0" rtlCol="0">
          <a:spAutoFit/>
        </a:bodyPr>
        <a:lstStyle>
          <a:defPPr>
            <a:defRPr lang="ja-JP"/>
          </a:defPPr>
          <a:lvl1pPr marL="0" algn="l" defTabSz="914342" rtl="0" eaLnBrk="1" latinLnBrk="0" hangingPunct="1">
            <a:defRPr kumimoji="1" sz="1800" kern="1200">
              <a:solidFill>
                <a:schemeClr val="tx1"/>
              </a:solidFill>
              <a:latin typeface="+mn-lt"/>
              <a:ea typeface="+mn-ea"/>
              <a:cs typeface="+mn-cs"/>
            </a:defRPr>
          </a:lvl1pPr>
          <a:lvl2pPr marL="457171" algn="l" defTabSz="914342" rtl="0" eaLnBrk="1" latinLnBrk="0" hangingPunct="1">
            <a:defRPr kumimoji="1" sz="1800" kern="1200">
              <a:solidFill>
                <a:schemeClr val="tx1"/>
              </a:solidFill>
              <a:latin typeface="+mn-lt"/>
              <a:ea typeface="+mn-ea"/>
              <a:cs typeface="+mn-cs"/>
            </a:defRPr>
          </a:lvl2pPr>
          <a:lvl3pPr marL="914342" algn="l" defTabSz="914342" rtl="0" eaLnBrk="1" latinLnBrk="0" hangingPunct="1">
            <a:defRPr kumimoji="1" sz="1800" kern="1200">
              <a:solidFill>
                <a:schemeClr val="tx1"/>
              </a:solidFill>
              <a:latin typeface="+mn-lt"/>
              <a:ea typeface="+mn-ea"/>
              <a:cs typeface="+mn-cs"/>
            </a:defRPr>
          </a:lvl3pPr>
          <a:lvl4pPr marL="1371513" algn="l" defTabSz="914342" rtl="0" eaLnBrk="1" latinLnBrk="0" hangingPunct="1">
            <a:defRPr kumimoji="1" sz="1800" kern="1200">
              <a:solidFill>
                <a:schemeClr val="tx1"/>
              </a:solidFill>
              <a:latin typeface="+mn-lt"/>
              <a:ea typeface="+mn-ea"/>
              <a:cs typeface="+mn-cs"/>
            </a:defRPr>
          </a:lvl4pPr>
          <a:lvl5pPr marL="1828684" algn="l" defTabSz="914342" rtl="0" eaLnBrk="1" latinLnBrk="0" hangingPunct="1">
            <a:defRPr kumimoji="1" sz="1800" kern="1200">
              <a:solidFill>
                <a:schemeClr val="tx1"/>
              </a:solidFill>
              <a:latin typeface="+mn-lt"/>
              <a:ea typeface="+mn-ea"/>
              <a:cs typeface="+mn-cs"/>
            </a:defRPr>
          </a:lvl5pPr>
          <a:lvl6pPr marL="2285855" algn="l" defTabSz="914342" rtl="0" eaLnBrk="1" latinLnBrk="0" hangingPunct="1">
            <a:defRPr kumimoji="1" sz="1800" kern="1200">
              <a:solidFill>
                <a:schemeClr val="tx1"/>
              </a:solidFill>
              <a:latin typeface="+mn-lt"/>
              <a:ea typeface="+mn-ea"/>
              <a:cs typeface="+mn-cs"/>
            </a:defRPr>
          </a:lvl6pPr>
          <a:lvl7pPr marL="2743026" algn="l" defTabSz="914342" rtl="0" eaLnBrk="1" latinLnBrk="0" hangingPunct="1">
            <a:defRPr kumimoji="1" sz="1800" kern="1200">
              <a:solidFill>
                <a:schemeClr val="tx1"/>
              </a:solidFill>
              <a:latin typeface="+mn-lt"/>
              <a:ea typeface="+mn-ea"/>
              <a:cs typeface="+mn-cs"/>
            </a:defRPr>
          </a:lvl7pPr>
          <a:lvl8pPr marL="3200198" algn="l" defTabSz="914342" rtl="0" eaLnBrk="1" latinLnBrk="0" hangingPunct="1">
            <a:defRPr kumimoji="1" sz="1800" kern="1200">
              <a:solidFill>
                <a:schemeClr val="tx1"/>
              </a:solidFill>
              <a:latin typeface="+mn-lt"/>
              <a:ea typeface="+mn-ea"/>
              <a:cs typeface="+mn-cs"/>
            </a:defRPr>
          </a:lvl8pPr>
          <a:lvl9pPr marL="3657369" algn="l" defTabSz="914342" rtl="0" eaLnBrk="1" latinLnBrk="0" hangingPunct="1">
            <a:defRPr kumimoji="1" sz="1800" kern="1200">
              <a:solidFill>
                <a:schemeClr val="tx1"/>
              </a:solidFill>
              <a:latin typeface="+mn-lt"/>
              <a:ea typeface="+mn-ea"/>
              <a:cs typeface="+mn-cs"/>
            </a:defRPr>
          </a:lvl9pPr>
        </a:lstStyle>
        <a:p>
          <a:pPr marL="162000" indent="174625"/>
          <a:r>
            <a:rPr lang="ja-JP" altLang="en-US" sz="900">
              <a:latin typeface="ＭＳ Ｐ明朝" panose="02020600040205080304" pitchFamily="18" charset="-128"/>
              <a:ea typeface="ＭＳ Ｐ明朝" panose="02020600040205080304" pitchFamily="18" charset="-128"/>
            </a:rPr>
            <a:t>（注１）　印刷サイズ、ガイドロールサイズ、紙幅、基材幅</a:t>
          </a:r>
        </a:p>
        <a:p>
          <a:pPr marL="162000" indent="174625"/>
          <a:r>
            <a:rPr lang="ja-JP" altLang="en-US" sz="900">
              <a:latin typeface="ＭＳ Ｐ明朝" panose="02020600040205080304" pitchFamily="18" charset="-128"/>
              <a:ea typeface="ＭＳ Ｐ明朝" panose="02020600040205080304" pitchFamily="18" charset="-128"/>
            </a:rPr>
            <a:t>（注２）　用紙サイズ、印刷サイズ、ガイドロールサイズ、紙幅、基材幅（</a:t>
          </a:r>
          <a:r>
            <a:rPr lang="en-US" altLang="ja-JP" sz="900">
              <a:latin typeface="ＭＳ Ｐ明朝" panose="02020600040205080304" pitchFamily="18" charset="-128"/>
              <a:ea typeface="ＭＳ Ｐ明朝" panose="02020600040205080304" pitchFamily="18" charset="-128"/>
            </a:rPr>
            <a:t>mm</a:t>
          </a:r>
          <a:r>
            <a:rPr lang="ja-JP" altLang="en-US" sz="900">
              <a:latin typeface="ＭＳ Ｐ明朝" panose="02020600040205080304" pitchFamily="18" charset="-128"/>
              <a:ea typeface="ＭＳ Ｐ明朝" panose="02020600040205080304" pitchFamily="18" charset="-128"/>
            </a:rPr>
            <a:t>・㌅）、給紙機台数、胴数、色数</a:t>
          </a:r>
        </a:p>
      </xdr:txBody>
    </xdr:sp>
    <xdr:clientData/>
  </xdr:twoCellAnchor>
  <xdr:twoCellAnchor editAs="oneCell">
    <xdr:from>
      <xdr:col>0</xdr:col>
      <xdr:colOff>79374</xdr:colOff>
      <xdr:row>3</xdr:row>
      <xdr:rowOff>73025</xdr:rowOff>
    </xdr:from>
    <xdr:to>
      <xdr:col>9</xdr:col>
      <xdr:colOff>469627</xdr:colOff>
      <xdr:row>50</xdr:row>
      <xdr:rowOff>143455</xdr:rowOff>
    </xdr:to>
    <xdr:pic>
      <xdr:nvPicPr>
        <xdr:cNvPr id="7" name="図 6">
          <a:extLst>
            <a:ext uri="{FF2B5EF4-FFF2-40B4-BE49-F238E27FC236}">
              <a16:creationId xmlns:a16="http://schemas.microsoft.com/office/drawing/2014/main" id="{79C78A43-AD2A-4668-8D5C-DEA91F70E6EE}"/>
            </a:ext>
          </a:extLst>
        </xdr:cNvPr>
        <xdr:cNvPicPr>
          <a:picLocks noChangeAspect="1"/>
        </xdr:cNvPicPr>
      </xdr:nvPicPr>
      <xdr:blipFill>
        <a:blip xmlns:r="http://schemas.openxmlformats.org/officeDocument/2006/relationships" r:embed="rId1"/>
        <a:stretch>
          <a:fillRect/>
        </a:stretch>
      </xdr:blipFill>
      <xdr:spPr>
        <a:xfrm>
          <a:off x="79374" y="644525"/>
          <a:ext cx="5876653" cy="7830130"/>
        </a:xfrm>
        <a:prstGeom prst="rect">
          <a:avLst/>
        </a:prstGeom>
      </xdr:spPr>
    </xdr:pic>
    <xdr:clientData/>
  </xdr:twoCellAnchor>
  <xdr:twoCellAnchor editAs="oneCell">
    <xdr:from>
      <xdr:col>10</xdr:col>
      <xdr:colOff>88446</xdr:colOff>
      <xdr:row>3</xdr:row>
      <xdr:rowOff>52161</xdr:rowOff>
    </xdr:from>
    <xdr:to>
      <xdr:col>19</xdr:col>
      <xdr:colOff>450898</xdr:colOff>
      <xdr:row>55</xdr:row>
      <xdr:rowOff>112826</xdr:rowOff>
    </xdr:to>
    <xdr:pic>
      <xdr:nvPicPr>
        <xdr:cNvPr id="8" name="図 7">
          <a:extLst>
            <a:ext uri="{FF2B5EF4-FFF2-40B4-BE49-F238E27FC236}">
              <a16:creationId xmlns:a16="http://schemas.microsoft.com/office/drawing/2014/main" id="{820E7844-E4FF-442A-AE1F-C6BE76BE1856}"/>
            </a:ext>
          </a:extLst>
        </xdr:cNvPr>
        <xdr:cNvPicPr>
          <a:picLocks noChangeAspect="1"/>
        </xdr:cNvPicPr>
      </xdr:nvPicPr>
      <xdr:blipFill>
        <a:blip xmlns:r="http://schemas.openxmlformats.org/officeDocument/2006/relationships" r:embed="rId2"/>
        <a:stretch>
          <a:fillRect/>
        </a:stretch>
      </xdr:blipFill>
      <xdr:spPr>
        <a:xfrm>
          <a:off x="6166303" y="623661"/>
          <a:ext cx="5832524" cy="8551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t-kataban@sii.or.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97410-D0A5-4EA3-86CB-9E0A80555005}">
  <sheetPr>
    <pageSetUpPr fitToPage="1"/>
  </sheetPr>
  <dimension ref="A1:BA49"/>
  <sheetViews>
    <sheetView tabSelected="1" view="pageBreakPreview" zoomScale="40" zoomScaleNormal="60" zoomScaleSheetLayoutView="40" zoomScalePageLayoutView="70" workbookViewId="0">
      <selection sqref="A1:G1"/>
    </sheetView>
  </sheetViews>
  <sheetFormatPr defaultColWidth="9" defaultRowHeight="11" outlineLevelCol="2"/>
  <cols>
    <col min="1" max="1" width="14.453125" style="84" customWidth="1"/>
    <col min="2" max="2" width="20.36328125" style="84" customWidth="1"/>
    <col min="3" max="3" width="34.453125" style="2" customWidth="1"/>
    <col min="4" max="4" width="36.453125" style="2" customWidth="1"/>
    <col min="5" max="5" width="32.90625" style="2" customWidth="1"/>
    <col min="6" max="6" width="22.08984375" style="2" bestFit="1" customWidth="1"/>
    <col min="7" max="8" width="39.08984375" style="2" customWidth="1"/>
    <col min="9" max="10" width="26.08984375" style="2" customWidth="1"/>
    <col min="11" max="11" width="26.08984375" style="2" bestFit="1" customWidth="1"/>
    <col min="12" max="12" width="34.90625" style="2" customWidth="1"/>
    <col min="13" max="13" width="29.36328125" style="2" customWidth="1"/>
    <col min="14" max="14" width="24.90625" style="2" customWidth="1"/>
    <col min="15" max="15" width="12.08984375" style="2" customWidth="1"/>
    <col min="16" max="16" width="24.90625" style="2" customWidth="1"/>
    <col min="17" max="17" width="12.08984375" style="2" customWidth="1"/>
    <col min="18" max="20" width="18.90625" style="2" customWidth="1"/>
    <col min="21" max="21" width="20" style="2" customWidth="1"/>
    <col min="22" max="22" width="17.08984375" style="1" customWidth="1"/>
    <col min="23" max="23" width="35.6328125" style="1" customWidth="1"/>
    <col min="24" max="24" width="16.6328125" style="2" customWidth="1"/>
    <col min="25" max="25" width="19.36328125" style="2" customWidth="1"/>
    <col min="26" max="26" width="22.08984375" style="2" customWidth="1"/>
    <col min="27" max="28" width="17.6328125" style="2" customWidth="1"/>
    <col min="29" max="29" width="6" style="2" customWidth="1"/>
    <col min="30" max="31" width="17.6328125" style="2" customWidth="1"/>
    <col min="32" max="32" width="17.36328125" style="2" customWidth="1"/>
    <col min="33" max="33" width="46.08984375" style="2" customWidth="1"/>
    <col min="34" max="34" width="41" style="2" customWidth="1"/>
    <col min="35" max="35" width="12.90625" style="2" customWidth="1"/>
    <col min="36" max="36" width="17.6328125" style="2" hidden="1" customWidth="1" outlineLevel="1"/>
    <col min="37" max="37" width="40.6328125" style="2" hidden="1" customWidth="1" outlineLevel="1"/>
    <col min="38" max="38" width="10.6328125" style="2" hidden="1" customWidth="1" outlineLevel="2"/>
    <col min="39" max="42" width="20.6328125" style="2" hidden="1" customWidth="1" outlineLevel="2"/>
    <col min="43" max="51" width="9" style="2" hidden="1" customWidth="1" outlineLevel="2"/>
    <col min="52" max="52" width="9" style="2" hidden="1" customWidth="1" outlineLevel="1"/>
    <col min="53" max="53" width="9" style="2" collapsed="1"/>
    <col min="54" max="16384" width="9" style="2"/>
  </cols>
  <sheetData>
    <row r="1" spans="1:44" ht="40.4" customHeight="1">
      <c r="A1" s="210" t="s">
        <v>244</v>
      </c>
      <c r="B1" s="211"/>
      <c r="C1" s="211"/>
      <c r="D1" s="211"/>
      <c r="E1" s="211"/>
      <c r="F1" s="211"/>
      <c r="G1" s="211"/>
      <c r="H1" s="135"/>
      <c r="I1" s="135"/>
      <c r="J1" s="272" t="s">
        <v>18</v>
      </c>
      <c r="K1" s="273"/>
      <c r="L1" s="273"/>
      <c r="M1" s="273"/>
      <c r="N1" s="274"/>
      <c r="V1" s="2"/>
      <c r="AI1" s="1"/>
    </row>
    <row r="2" spans="1:44" ht="123.75" customHeight="1">
      <c r="A2" s="212" t="s">
        <v>50</v>
      </c>
      <c r="B2" s="213"/>
      <c r="C2" s="214" t="s">
        <v>250</v>
      </c>
      <c r="D2" s="215"/>
      <c r="E2" s="72" t="s">
        <v>55</v>
      </c>
      <c r="F2" s="216" t="s">
        <v>252</v>
      </c>
      <c r="G2" s="217"/>
      <c r="H2" s="135"/>
      <c r="I2" s="135"/>
      <c r="J2" s="59" t="s">
        <v>16</v>
      </c>
      <c r="K2" s="275" t="s">
        <v>243</v>
      </c>
      <c r="L2" s="276"/>
      <c r="M2" s="276"/>
      <c r="N2" s="277"/>
      <c r="T2" s="1"/>
      <c r="U2" s="73"/>
      <c r="V2" s="73"/>
      <c r="W2" s="74"/>
      <c r="X2" s="74"/>
      <c r="Y2" s="74"/>
      <c r="Z2" s="74"/>
      <c r="AA2" s="74"/>
      <c r="AB2" s="74"/>
      <c r="AC2" s="74"/>
      <c r="AD2" s="74"/>
      <c r="AE2" s="74"/>
      <c r="AF2" s="73"/>
      <c r="AI2" s="74"/>
    </row>
    <row r="3" spans="1:44" ht="123.75" customHeight="1" thickBot="1">
      <c r="A3" s="218" t="s">
        <v>320</v>
      </c>
      <c r="B3" s="219"/>
      <c r="C3" s="219"/>
      <c r="D3" s="219"/>
      <c r="E3" s="220"/>
      <c r="F3" s="75" t="s">
        <v>56</v>
      </c>
      <c r="G3" s="136">
        <v>44679</v>
      </c>
      <c r="H3" s="135"/>
      <c r="I3" s="135"/>
      <c r="J3" s="59" t="s">
        <v>17</v>
      </c>
      <c r="K3" s="275" t="s">
        <v>241</v>
      </c>
      <c r="L3" s="276"/>
      <c r="M3" s="276"/>
      <c r="N3" s="277"/>
      <c r="T3" s="74"/>
      <c r="U3" s="73"/>
      <c r="V3" s="73"/>
      <c r="X3" s="74"/>
      <c r="Y3" s="74"/>
      <c r="Z3" s="74"/>
      <c r="AA3" s="74"/>
      <c r="AB3" s="74"/>
      <c r="AC3" s="74"/>
      <c r="AD3" s="74"/>
      <c r="AE3" s="74"/>
      <c r="AF3" s="73"/>
      <c r="AI3" s="1"/>
    </row>
    <row r="4" spans="1:44" ht="123.75" customHeight="1" thickBot="1">
      <c r="A4" s="221"/>
      <c r="B4" s="222"/>
      <c r="C4" s="222"/>
      <c r="D4" s="222"/>
      <c r="E4" s="223"/>
      <c r="F4" s="76" t="s">
        <v>57</v>
      </c>
      <c r="G4" s="76">
        <f>IF(B13="","",COUNTIF($B$13:$B$47,"印刷機械"))</f>
        <v>8</v>
      </c>
      <c r="H4" s="135"/>
      <c r="I4" s="135"/>
      <c r="J4" s="60" t="s">
        <v>23</v>
      </c>
      <c r="K4" s="278" t="s">
        <v>242</v>
      </c>
      <c r="L4" s="279"/>
      <c r="M4" s="279"/>
      <c r="N4" s="280"/>
      <c r="T4" s="74"/>
      <c r="U4" s="73"/>
      <c r="V4" s="73"/>
      <c r="AF4" s="73"/>
      <c r="AI4" s="1"/>
      <c r="AJ4" s="4" t="s">
        <v>26</v>
      </c>
      <c r="AK4" s="5">
        <f>COUNTIF(AJ13:AJ47,"OK")</f>
        <v>0</v>
      </c>
    </row>
    <row r="5" spans="1:44" s="3" customFormat="1" ht="90" customHeight="1" thickBot="1">
      <c r="A5" s="77"/>
      <c r="B5" s="78"/>
      <c r="C5" s="78"/>
      <c r="D5" s="78"/>
      <c r="E5" s="78"/>
      <c r="F5" s="78"/>
      <c r="G5" s="78"/>
      <c r="M5" s="78"/>
      <c r="N5" s="78"/>
      <c r="O5" s="78"/>
      <c r="P5" s="78"/>
      <c r="Q5" s="78"/>
      <c r="R5" s="78"/>
      <c r="S5" s="78"/>
      <c r="T5" s="78"/>
      <c r="U5" s="78"/>
      <c r="V5" s="78"/>
      <c r="W5" s="78"/>
      <c r="X5" s="79"/>
      <c r="Y5" s="79"/>
      <c r="Z5" s="78"/>
      <c r="AA5" s="78"/>
      <c r="AB5" s="78"/>
      <c r="AC5" s="78"/>
      <c r="AD5" s="78"/>
      <c r="AE5" s="78"/>
      <c r="AF5" s="78"/>
      <c r="AG5" s="78"/>
      <c r="AH5" s="78"/>
      <c r="AI5" s="78"/>
      <c r="AJ5" s="80"/>
    </row>
    <row r="6" spans="1:44" s="6" customFormat="1" ht="36" customHeight="1">
      <c r="A6" s="61" t="s">
        <v>24</v>
      </c>
      <c r="B6" s="85">
        <f t="shared" ref="B6:AI6" si="0">COLUMN()-1</f>
        <v>1</v>
      </c>
      <c r="C6" s="85">
        <f t="shared" si="0"/>
        <v>2</v>
      </c>
      <c r="D6" s="85">
        <f t="shared" si="0"/>
        <v>3</v>
      </c>
      <c r="E6" s="62">
        <f t="shared" si="0"/>
        <v>4</v>
      </c>
      <c r="F6" s="85">
        <f t="shared" si="0"/>
        <v>5</v>
      </c>
      <c r="G6" s="85">
        <f t="shared" si="0"/>
        <v>6</v>
      </c>
      <c r="H6" s="85">
        <f t="shared" si="0"/>
        <v>7</v>
      </c>
      <c r="I6" s="62">
        <f t="shared" si="0"/>
        <v>8</v>
      </c>
      <c r="J6" s="62">
        <f t="shared" si="0"/>
        <v>9</v>
      </c>
      <c r="K6" s="62">
        <f t="shared" si="0"/>
        <v>10</v>
      </c>
      <c r="L6" s="62">
        <f t="shared" si="0"/>
        <v>11</v>
      </c>
      <c r="M6" s="62">
        <f t="shared" si="0"/>
        <v>12</v>
      </c>
      <c r="N6" s="62">
        <f t="shared" si="0"/>
        <v>13</v>
      </c>
      <c r="O6" s="62">
        <f t="shared" si="0"/>
        <v>14</v>
      </c>
      <c r="P6" s="62">
        <f t="shared" si="0"/>
        <v>15</v>
      </c>
      <c r="Q6" s="62">
        <f t="shared" si="0"/>
        <v>16</v>
      </c>
      <c r="R6" s="62">
        <f t="shared" si="0"/>
        <v>17</v>
      </c>
      <c r="S6" s="62">
        <f t="shared" si="0"/>
        <v>18</v>
      </c>
      <c r="T6" s="62">
        <f t="shared" si="0"/>
        <v>19</v>
      </c>
      <c r="U6" s="62">
        <f t="shared" si="0"/>
        <v>20</v>
      </c>
      <c r="V6" s="62">
        <f t="shared" si="0"/>
        <v>21</v>
      </c>
      <c r="W6" s="62">
        <f t="shared" si="0"/>
        <v>22</v>
      </c>
      <c r="X6" s="62">
        <f t="shared" si="0"/>
        <v>23</v>
      </c>
      <c r="Y6" s="62">
        <f t="shared" si="0"/>
        <v>24</v>
      </c>
      <c r="Z6" s="62">
        <f t="shared" si="0"/>
        <v>25</v>
      </c>
      <c r="AA6" s="62">
        <f t="shared" si="0"/>
        <v>26</v>
      </c>
      <c r="AB6" s="62">
        <f t="shared" si="0"/>
        <v>27</v>
      </c>
      <c r="AC6" s="62">
        <f t="shared" si="0"/>
        <v>28</v>
      </c>
      <c r="AD6" s="62">
        <f t="shared" si="0"/>
        <v>29</v>
      </c>
      <c r="AE6" s="62">
        <f t="shared" si="0"/>
        <v>30</v>
      </c>
      <c r="AF6" s="62">
        <f t="shared" si="0"/>
        <v>31</v>
      </c>
      <c r="AG6" s="137">
        <f t="shared" si="0"/>
        <v>32</v>
      </c>
      <c r="AH6" s="98">
        <f t="shared" si="0"/>
        <v>33</v>
      </c>
      <c r="AI6" s="100">
        <f t="shared" si="0"/>
        <v>34</v>
      </c>
      <c r="AJ6" s="224" t="s">
        <v>15</v>
      </c>
      <c r="AK6" s="225"/>
    </row>
    <row r="7" spans="1:44" s="6" customFormat="1" ht="39">
      <c r="A7" s="16" t="s">
        <v>9</v>
      </c>
      <c r="B7" s="86" t="s">
        <v>10</v>
      </c>
      <c r="C7" s="86" t="s">
        <v>10</v>
      </c>
      <c r="D7" s="86" t="s">
        <v>10</v>
      </c>
      <c r="E7" s="17" t="s">
        <v>67</v>
      </c>
      <c r="F7" s="86" t="s">
        <v>260</v>
      </c>
      <c r="G7" s="86" t="s">
        <v>10</v>
      </c>
      <c r="H7" s="86" t="s">
        <v>10</v>
      </c>
      <c r="I7" s="17" t="s">
        <v>67</v>
      </c>
      <c r="J7" s="17" t="s">
        <v>67</v>
      </c>
      <c r="K7" s="17" t="s">
        <v>67</v>
      </c>
      <c r="L7" s="17" t="s">
        <v>11</v>
      </c>
      <c r="M7" s="17" t="s">
        <v>11</v>
      </c>
      <c r="N7" s="133" t="s">
        <v>11</v>
      </c>
      <c r="O7" s="17" t="s">
        <v>11</v>
      </c>
      <c r="P7" s="133" t="s">
        <v>11</v>
      </c>
      <c r="Q7" s="17" t="s">
        <v>11</v>
      </c>
      <c r="R7" s="17" t="s">
        <v>11</v>
      </c>
      <c r="S7" s="17" t="s">
        <v>11</v>
      </c>
      <c r="T7" s="17" t="s">
        <v>11</v>
      </c>
      <c r="U7" s="17" t="s">
        <v>11</v>
      </c>
      <c r="V7" s="17" t="s">
        <v>43</v>
      </c>
      <c r="W7" s="17" t="s">
        <v>43</v>
      </c>
      <c r="X7" s="230" t="s">
        <v>11</v>
      </c>
      <c r="Y7" s="231"/>
      <c r="Z7" s="230" t="s">
        <v>43</v>
      </c>
      <c r="AA7" s="232"/>
      <c r="AB7" s="232"/>
      <c r="AC7" s="232"/>
      <c r="AD7" s="232"/>
      <c r="AE7" s="231"/>
      <c r="AF7" s="17" t="s">
        <v>11</v>
      </c>
      <c r="AG7" s="138" t="s">
        <v>67</v>
      </c>
      <c r="AH7" s="133" t="s">
        <v>11</v>
      </c>
      <c r="AI7" s="101" t="s">
        <v>11</v>
      </c>
      <c r="AJ7" s="226"/>
      <c r="AK7" s="227"/>
    </row>
    <row r="8" spans="1:44" s="6" customFormat="1" ht="31.5" customHeight="1" thickBot="1">
      <c r="A8" s="81" t="s">
        <v>58</v>
      </c>
      <c r="B8" s="19" t="s">
        <v>25</v>
      </c>
      <c r="C8" s="18" t="s">
        <v>13</v>
      </c>
      <c r="D8" s="19" t="s">
        <v>25</v>
      </c>
      <c r="E8" s="19" t="s">
        <v>25</v>
      </c>
      <c r="F8" s="18" t="s">
        <v>13</v>
      </c>
      <c r="G8" s="18" t="s">
        <v>13</v>
      </c>
      <c r="H8" s="18" t="s">
        <v>13</v>
      </c>
      <c r="I8" s="18" t="s">
        <v>308</v>
      </c>
      <c r="J8" s="18" t="s">
        <v>308</v>
      </c>
      <c r="K8" s="18" t="s">
        <v>308</v>
      </c>
      <c r="L8" s="18" t="s">
        <v>13</v>
      </c>
      <c r="M8" s="18" t="s">
        <v>13</v>
      </c>
      <c r="N8" s="18" t="s">
        <v>13</v>
      </c>
      <c r="O8" s="18" t="s">
        <v>13</v>
      </c>
      <c r="P8" s="18" t="s">
        <v>13</v>
      </c>
      <c r="Q8" s="19" t="s">
        <v>25</v>
      </c>
      <c r="R8" s="18" t="s">
        <v>13</v>
      </c>
      <c r="S8" s="18" t="s">
        <v>13</v>
      </c>
      <c r="T8" s="19" t="s">
        <v>25</v>
      </c>
      <c r="U8" s="18" t="s">
        <v>13</v>
      </c>
      <c r="V8" s="19" t="s">
        <v>25</v>
      </c>
      <c r="W8" s="19" t="s">
        <v>25</v>
      </c>
      <c r="X8" s="233" t="s">
        <v>13</v>
      </c>
      <c r="Y8" s="234"/>
      <c r="Z8" s="70" t="s">
        <v>40</v>
      </c>
      <c r="AA8" s="71" t="s">
        <v>40</v>
      </c>
      <c r="AB8" s="235" t="s">
        <v>25</v>
      </c>
      <c r="AC8" s="236"/>
      <c r="AD8" s="70" t="s">
        <v>40</v>
      </c>
      <c r="AE8" s="134" t="s">
        <v>25</v>
      </c>
      <c r="AF8" s="104" t="s">
        <v>14</v>
      </c>
      <c r="AG8" s="139" t="s">
        <v>265</v>
      </c>
      <c r="AH8" s="99" t="s">
        <v>14</v>
      </c>
      <c r="AI8" s="103" t="s">
        <v>69</v>
      </c>
      <c r="AJ8" s="226"/>
      <c r="AK8" s="227"/>
    </row>
    <row r="9" spans="1:44" s="6" customFormat="1" ht="35.25" customHeight="1">
      <c r="A9" s="249" t="s">
        <v>12</v>
      </c>
      <c r="B9" s="252" t="s">
        <v>60</v>
      </c>
      <c r="C9" s="252" t="s">
        <v>61</v>
      </c>
      <c r="D9" s="258" t="s">
        <v>50</v>
      </c>
      <c r="E9" s="259" t="s">
        <v>269</v>
      </c>
      <c r="F9" s="252" t="s">
        <v>261</v>
      </c>
      <c r="G9" s="258" t="s">
        <v>0</v>
      </c>
      <c r="H9" s="258" t="s">
        <v>2</v>
      </c>
      <c r="I9" s="259" t="s">
        <v>310</v>
      </c>
      <c r="J9" s="259" t="s">
        <v>315</v>
      </c>
      <c r="K9" s="259" t="s">
        <v>311</v>
      </c>
      <c r="L9" s="264" t="s">
        <v>62</v>
      </c>
      <c r="M9" s="265"/>
      <c r="N9" s="264" t="s">
        <v>51</v>
      </c>
      <c r="O9" s="268"/>
      <c r="P9" s="264" t="s">
        <v>52</v>
      </c>
      <c r="Q9" s="268"/>
      <c r="R9" s="270" t="s">
        <v>63</v>
      </c>
      <c r="S9" s="270" t="s">
        <v>64</v>
      </c>
      <c r="T9" s="255" t="s">
        <v>262</v>
      </c>
      <c r="U9" s="246" t="s">
        <v>65</v>
      </c>
      <c r="V9" s="259" t="s">
        <v>36</v>
      </c>
      <c r="W9" s="259" t="s">
        <v>37</v>
      </c>
      <c r="X9" s="284" t="s">
        <v>42</v>
      </c>
      <c r="Y9" s="285"/>
      <c r="Z9" s="281" t="s">
        <v>263</v>
      </c>
      <c r="AA9" s="281"/>
      <c r="AB9" s="281"/>
      <c r="AC9" s="281"/>
      <c r="AD9" s="281"/>
      <c r="AE9" s="282"/>
      <c r="AF9" s="246" t="s">
        <v>264</v>
      </c>
      <c r="AG9" s="237" t="s">
        <v>68</v>
      </c>
      <c r="AH9" s="240" t="s">
        <v>1</v>
      </c>
      <c r="AI9" s="242" t="s">
        <v>70</v>
      </c>
      <c r="AJ9" s="226"/>
      <c r="AK9" s="227"/>
    </row>
    <row r="10" spans="1:44" s="6" customFormat="1" ht="30" customHeight="1">
      <c r="A10" s="250"/>
      <c r="B10" s="253"/>
      <c r="C10" s="253"/>
      <c r="D10" s="253"/>
      <c r="E10" s="260"/>
      <c r="F10" s="262"/>
      <c r="G10" s="253"/>
      <c r="H10" s="253"/>
      <c r="I10" s="260"/>
      <c r="J10" s="260"/>
      <c r="K10" s="260"/>
      <c r="L10" s="266"/>
      <c r="M10" s="267"/>
      <c r="N10" s="266"/>
      <c r="O10" s="269"/>
      <c r="P10" s="266"/>
      <c r="Q10" s="269"/>
      <c r="R10" s="271"/>
      <c r="S10" s="271"/>
      <c r="T10" s="256"/>
      <c r="U10" s="247"/>
      <c r="V10" s="283"/>
      <c r="W10" s="283"/>
      <c r="X10" s="284"/>
      <c r="Y10" s="285"/>
      <c r="Z10" s="244" t="s">
        <v>66</v>
      </c>
      <c r="AA10" s="244" t="s">
        <v>46</v>
      </c>
      <c r="AB10" s="244"/>
      <c r="AC10" s="244" t="s">
        <v>44</v>
      </c>
      <c r="AD10" s="244" t="s">
        <v>39</v>
      </c>
      <c r="AE10" s="245"/>
      <c r="AF10" s="247"/>
      <c r="AG10" s="238"/>
      <c r="AH10" s="240"/>
      <c r="AI10" s="243"/>
      <c r="AJ10" s="228"/>
      <c r="AK10" s="229"/>
    </row>
    <row r="11" spans="1:44" s="6" customFormat="1" ht="63.65" customHeight="1">
      <c r="A11" s="251"/>
      <c r="B11" s="254"/>
      <c r="C11" s="254"/>
      <c r="D11" s="254"/>
      <c r="E11" s="261"/>
      <c r="F11" s="263"/>
      <c r="G11" s="254"/>
      <c r="H11" s="254"/>
      <c r="I11" s="261"/>
      <c r="J11" s="261"/>
      <c r="K11" s="261"/>
      <c r="L11" s="21" t="s">
        <v>59</v>
      </c>
      <c r="M11" s="21" t="s">
        <v>6</v>
      </c>
      <c r="N11" s="22" t="s">
        <v>274</v>
      </c>
      <c r="O11" s="21" t="s">
        <v>3</v>
      </c>
      <c r="P11" s="22" t="s">
        <v>275</v>
      </c>
      <c r="Q11" s="20" t="s">
        <v>3</v>
      </c>
      <c r="R11" s="239"/>
      <c r="S11" s="239"/>
      <c r="T11" s="257"/>
      <c r="U11" s="248"/>
      <c r="V11" s="281"/>
      <c r="W11" s="281"/>
      <c r="X11" s="52" t="s">
        <v>276</v>
      </c>
      <c r="Y11" s="53" t="s">
        <v>3</v>
      </c>
      <c r="Z11" s="244"/>
      <c r="AA11" s="52" t="s">
        <v>276</v>
      </c>
      <c r="AB11" s="53" t="s">
        <v>3</v>
      </c>
      <c r="AC11" s="244"/>
      <c r="AD11" s="52" t="s">
        <v>276</v>
      </c>
      <c r="AE11" s="65" t="s">
        <v>3</v>
      </c>
      <c r="AF11" s="248"/>
      <c r="AG11" s="239"/>
      <c r="AH11" s="241"/>
      <c r="AI11" s="243"/>
      <c r="AJ11" s="23" t="s">
        <v>4</v>
      </c>
      <c r="AK11" s="24" t="s">
        <v>1</v>
      </c>
    </row>
    <row r="12" spans="1:44" s="6" customFormat="1" ht="38.25" customHeight="1">
      <c r="A12" s="45" t="s">
        <v>7</v>
      </c>
      <c r="B12" s="93" t="s">
        <v>33</v>
      </c>
      <c r="C12" s="46" t="s">
        <v>271</v>
      </c>
      <c r="D12" s="94" t="s">
        <v>249</v>
      </c>
      <c r="E12" s="94" t="s">
        <v>251</v>
      </c>
      <c r="F12" s="47">
        <v>20</v>
      </c>
      <c r="G12" s="48" t="s">
        <v>34</v>
      </c>
      <c r="H12" s="48" t="s">
        <v>5</v>
      </c>
      <c r="I12" s="48" t="s">
        <v>289</v>
      </c>
      <c r="J12" s="48"/>
      <c r="K12" s="48" t="s">
        <v>291</v>
      </c>
      <c r="L12" s="47" t="s">
        <v>47</v>
      </c>
      <c r="M12" s="48" t="s">
        <v>35</v>
      </c>
      <c r="N12" s="49">
        <v>10000</v>
      </c>
      <c r="O12" s="48" t="s">
        <v>45</v>
      </c>
      <c r="P12" s="49">
        <v>15000</v>
      </c>
      <c r="Q12" s="94" t="str">
        <f t="shared" ref="Q12:Q47" si="1">IF(O12="","",O12)</f>
        <v>枚/h</v>
      </c>
      <c r="R12" s="47">
        <v>2010</v>
      </c>
      <c r="S12" s="47">
        <v>2018</v>
      </c>
      <c r="T12" s="31">
        <f t="shared" ref="T12" si="2">IF($N12="","",ROUNDDOWN((ABS($N12-$P12)/$N12)/($S12-$R12)*100,1))</f>
        <v>6.2</v>
      </c>
      <c r="U12" s="49" t="s">
        <v>8</v>
      </c>
      <c r="V12" s="95" t="str">
        <f>X12&amp;Y12</f>
        <v>15000枚/h</v>
      </c>
      <c r="W12" s="95" t="str">
        <f>Z12&amp;AA12&amp;AB12&amp;AC12&amp;AD12&amp;AE12</f>
        <v>(最大印刷寸法)1000mm×1000mm</v>
      </c>
      <c r="X12" s="181">
        <v>15000</v>
      </c>
      <c r="Y12" s="54" t="s">
        <v>38</v>
      </c>
      <c r="Z12" s="47" t="s">
        <v>268</v>
      </c>
      <c r="AA12" s="181">
        <v>1000</v>
      </c>
      <c r="AB12" s="96" t="str">
        <f t="shared" ref="AB12:AB47" si="3">IF(Z12="","",IF(Z12="(最大紙幅)","mmロール紙","mm"))</f>
        <v>mm</v>
      </c>
      <c r="AC12" s="94" t="str">
        <f>IF(Z12="","",IF(AB12="mmロール紙","","×"))</f>
        <v>×</v>
      </c>
      <c r="AD12" s="181">
        <v>1000</v>
      </c>
      <c r="AE12" s="97" t="str">
        <f>IF(AB12="mm","mm","")</f>
        <v>mm</v>
      </c>
      <c r="AF12" s="178">
        <v>820</v>
      </c>
      <c r="AG12" s="126" t="s">
        <v>267</v>
      </c>
      <c r="AH12" s="67"/>
      <c r="AI12" s="102"/>
      <c r="AJ12" s="50" t="s">
        <v>27</v>
      </c>
      <c r="AK12" s="51"/>
      <c r="AM12" s="7" t="s">
        <v>20</v>
      </c>
      <c r="AN12" s="7" t="s">
        <v>317</v>
      </c>
      <c r="AO12" s="125" t="s">
        <v>217</v>
      </c>
      <c r="AP12" s="7"/>
      <c r="AQ12" s="8" t="s">
        <v>21</v>
      </c>
      <c r="AR12" s="8" t="s">
        <v>22</v>
      </c>
    </row>
    <row r="13" spans="1:44" s="6" customFormat="1" ht="34.5" customHeight="1">
      <c r="A13" s="82">
        <f t="shared" ref="A13:A47" si="4">ROW()-12</f>
        <v>1</v>
      </c>
      <c r="B13" s="88" t="str">
        <f>IF($C13="","","印刷機械")</f>
        <v>印刷機械</v>
      </c>
      <c r="C13" s="140" t="s">
        <v>271</v>
      </c>
      <c r="D13" s="26" t="str">
        <f>IF($C$2="","",IF($B13&lt;&gt;"",$C$2,""))</f>
        <v>〇〇〇株式会社</v>
      </c>
      <c r="E13" s="26" t="str">
        <f>IF($F$2="","",IF($B13&lt;&gt;"",$F$2,""))</f>
        <v>マルマルマル</v>
      </c>
      <c r="F13" s="92">
        <v>5</v>
      </c>
      <c r="G13" s="141" t="s">
        <v>226</v>
      </c>
      <c r="H13" s="141" t="s">
        <v>228</v>
      </c>
      <c r="I13" s="141"/>
      <c r="J13" s="141"/>
      <c r="K13" s="141"/>
      <c r="L13" s="142"/>
      <c r="M13" s="143" t="s">
        <v>222</v>
      </c>
      <c r="N13" s="188">
        <v>10000</v>
      </c>
      <c r="O13" s="143" t="s">
        <v>45</v>
      </c>
      <c r="P13" s="188">
        <v>15000</v>
      </c>
      <c r="Q13" s="30" t="str">
        <f t="shared" si="1"/>
        <v>枚/h</v>
      </c>
      <c r="R13" s="144">
        <v>2010</v>
      </c>
      <c r="S13" s="142">
        <v>2018</v>
      </c>
      <c r="T13" s="31">
        <f>IFERROR(IF($N13="","",ROUNDDOWN((ABS($N13-$P13)/$N13)/IF($S13="","",IF(($S13-$R13)=0,1,($S13-$R13)))*100,1)),"")</f>
        <v>6.2</v>
      </c>
      <c r="U13" s="145" t="s">
        <v>223</v>
      </c>
      <c r="V13" s="33" t="str">
        <f t="shared" ref="V13:V47" si="5">X13&amp;Y13</f>
        <v>15000枚/h</v>
      </c>
      <c r="W13" s="33" t="str">
        <f t="shared" ref="W13:W47" si="6">Z13&amp;AA13&amp;AB13&amp;AC13&amp;AD13&amp;AE13</f>
        <v>(最大印刷寸法)1000mm×1000mm</v>
      </c>
      <c r="X13" s="187">
        <v>15000</v>
      </c>
      <c r="Y13" s="146" t="s">
        <v>225</v>
      </c>
      <c r="Z13" s="147" t="s">
        <v>268</v>
      </c>
      <c r="AA13" s="187">
        <v>1000</v>
      </c>
      <c r="AB13" s="57" t="str">
        <f t="shared" si="3"/>
        <v>mm</v>
      </c>
      <c r="AC13" s="35" t="str">
        <f>IF(Z13="","",IF(AB13="mmロール紙","","×"))</f>
        <v>×</v>
      </c>
      <c r="AD13" s="187">
        <v>1000</v>
      </c>
      <c r="AE13" s="66" t="str">
        <f>IF(AB13="mm","mm","")</f>
        <v>mm</v>
      </c>
      <c r="AF13" s="186">
        <v>950</v>
      </c>
      <c r="AG13" s="148"/>
      <c r="AH13" s="149"/>
      <c r="AI13" s="102"/>
      <c r="AJ13" s="90"/>
      <c r="AK13" s="91"/>
      <c r="AM13" s="9">
        <f>IF(AND(($B13&lt;&gt;""),(OR(C13="",F13="",G13="",H13="",AND(F13&gt;=20,F13&lt;=22,I13=""),AND(F13&gt;=40,F13&lt;=49,J13=""),L13="",M13="",N13="",O13="",P13="",R13="",S13="",U13="",X13="",Y13="",Z13="",AA13="",AND(Z13&lt;&gt;※編集不可※選択項目!$K$6,AD13="")))),1,"")</f>
        <v>1</v>
      </c>
      <c r="AN13" s="9">
        <f>IF(AND($B13&lt;&gt;"",AND(K13="",OR(AND(F13&gt;=3,F13&lt;=14),AND(F13&gt;=20,F13&lt;=22,I13=※編集不可※選択項目!$D$4),AND(F13&gt;=23,F13&lt;=25),AND(F13&gt;=40,F13&lt;=49,J13=※編集不可※選択項目!$E$4)))),1,0)</f>
        <v>1</v>
      </c>
      <c r="AO13" s="9">
        <f t="shared" ref="AO13:AO47" si="7">IF(AND($H13&lt;&gt;"",COUNTIF($H13,"*■*")&gt;0,$AG13=""),1,0)</f>
        <v>0</v>
      </c>
      <c r="AP13" s="9" t="str">
        <f t="shared" ref="AP13:AP47" si="8">IF(H13="","",TEXT(H13,"G/標準"))</f>
        <v>aaaaa</v>
      </c>
      <c r="AQ13" s="10">
        <f t="shared" ref="AQ13:AQ47" si="9">IF(AP13="",0,COUNTIF($AP$13:$AP$1048576,AP13))</f>
        <v>1</v>
      </c>
      <c r="AR13" s="10" t="str">
        <f>IF(T13&lt;1,1,"")</f>
        <v/>
      </c>
    </row>
    <row r="14" spans="1:44" s="6" customFormat="1" ht="34.5" customHeight="1">
      <c r="A14" s="82">
        <f t="shared" si="4"/>
        <v>2</v>
      </c>
      <c r="B14" s="88" t="str">
        <f t="shared" ref="B14:B47" si="10">IF($C14="","","印刷機械")</f>
        <v>印刷機械</v>
      </c>
      <c r="C14" s="140" t="s">
        <v>271</v>
      </c>
      <c r="D14" s="26" t="str">
        <f t="shared" ref="D14:D47" si="11">IF($C$2="","",IF($B14&lt;&gt;"",$C$2,""))</f>
        <v>〇〇〇株式会社</v>
      </c>
      <c r="E14" s="26" t="str">
        <f t="shared" ref="E14:E47" si="12">IF($F$2="","",IF($B14&lt;&gt;"",$F$2,""))</f>
        <v>マルマルマル</v>
      </c>
      <c r="F14" s="92">
        <v>20</v>
      </c>
      <c r="G14" s="141" t="s">
        <v>226</v>
      </c>
      <c r="H14" s="141" t="s">
        <v>229</v>
      </c>
      <c r="I14" s="141"/>
      <c r="J14" s="141"/>
      <c r="K14" s="141"/>
      <c r="L14" s="142" t="s">
        <v>220</v>
      </c>
      <c r="M14" s="143" t="s">
        <v>222</v>
      </c>
      <c r="N14" s="188">
        <v>10000</v>
      </c>
      <c r="O14" s="143" t="s">
        <v>45</v>
      </c>
      <c r="P14" s="188">
        <v>15000</v>
      </c>
      <c r="Q14" s="30" t="str">
        <f t="shared" si="1"/>
        <v>枚/h</v>
      </c>
      <c r="R14" s="144">
        <v>2010</v>
      </c>
      <c r="S14" s="142">
        <v>2018</v>
      </c>
      <c r="T14" s="31">
        <f t="shared" ref="T14:T47" si="13">IFERROR(IF($N14="","",ROUNDDOWN((ABS($N14-$P14)/$N14)/IF($S14="","",IF(($S14-$R14)=0,1,($S14-$R14)))*100,1)),"")</f>
        <v>6.2</v>
      </c>
      <c r="U14" s="145" t="s">
        <v>223</v>
      </c>
      <c r="V14" s="33" t="str">
        <f t="shared" si="5"/>
        <v>15000枚/h</v>
      </c>
      <c r="W14" s="33" t="str">
        <f t="shared" si="6"/>
        <v>(最大印刷寸法)1000mm×1000mm</v>
      </c>
      <c r="X14" s="187">
        <v>15000</v>
      </c>
      <c r="Y14" s="146" t="s">
        <v>225</v>
      </c>
      <c r="Z14" s="147" t="s">
        <v>268</v>
      </c>
      <c r="AA14" s="187">
        <v>1000</v>
      </c>
      <c r="AB14" s="57" t="str">
        <f t="shared" si="3"/>
        <v>mm</v>
      </c>
      <c r="AC14" s="35" t="str">
        <f t="shared" ref="AC14:AC47" si="14">IF(Z14="","",IF(AB14="mmロール紙","","×"))</f>
        <v>×</v>
      </c>
      <c r="AD14" s="187">
        <v>1000</v>
      </c>
      <c r="AE14" s="66" t="str">
        <f t="shared" ref="AE14:AE47" si="15">IF(AB14="mm","mm","")</f>
        <v>mm</v>
      </c>
      <c r="AF14" s="186">
        <v>800</v>
      </c>
      <c r="AG14" s="148"/>
      <c r="AH14" s="149"/>
      <c r="AI14" s="102"/>
      <c r="AJ14" s="90"/>
      <c r="AK14" s="91"/>
      <c r="AM14" s="9">
        <f>IF(AND(($B14&lt;&gt;""),(OR(C14="",F14="",G14="",H14="",AND(F14&gt;=20,F14&lt;=22,I14=""),AND(F14&gt;=40,F14&lt;=49,J14=""),L14="",M14="",N14="",O14="",P14="",R14="",S14="",U14="",X14="",Y14="",Z14="",AA14="",AND(Z14&lt;&gt;※編集不可※選択項目!$K$6,AD14="")))),1,"")</f>
        <v>1</v>
      </c>
      <c r="AN14" s="9">
        <f>IF(AND($B14&lt;&gt;"",AND(K14="",OR(AND(F14&gt;=3,F14&lt;=14),AND(F14&gt;=20,F14&lt;=22,I14=※編集不可※選択項目!$D$4),AND(F14&gt;=23,F14&lt;=25),AND(F14&gt;=40,F14&lt;=49,J14=※編集不可※選択項目!$E$4)))),1,0)</f>
        <v>0</v>
      </c>
      <c r="AO14" s="9">
        <f t="shared" si="7"/>
        <v>0</v>
      </c>
      <c r="AP14" s="9" t="str">
        <f t="shared" si="8"/>
        <v>bbbb</v>
      </c>
      <c r="AQ14" s="10">
        <f t="shared" si="9"/>
        <v>1</v>
      </c>
      <c r="AR14" s="10" t="str">
        <f t="shared" ref="AR14:AR47" si="16">IF(T14&lt;1,1,"")</f>
        <v/>
      </c>
    </row>
    <row r="15" spans="1:44" s="6" customFormat="1" ht="34.5" customHeight="1">
      <c r="A15" s="82">
        <f t="shared" si="4"/>
        <v>3</v>
      </c>
      <c r="B15" s="88" t="str">
        <f t="shared" si="10"/>
        <v>印刷機械</v>
      </c>
      <c r="C15" s="140" t="s">
        <v>271</v>
      </c>
      <c r="D15" s="26" t="str">
        <f t="shared" si="11"/>
        <v>〇〇〇株式会社</v>
      </c>
      <c r="E15" s="26" t="str">
        <f t="shared" si="12"/>
        <v>マルマルマル</v>
      </c>
      <c r="F15" s="92">
        <v>22</v>
      </c>
      <c r="G15" s="141" t="s">
        <v>226</v>
      </c>
      <c r="H15" s="141" t="s">
        <v>248</v>
      </c>
      <c r="I15" s="141" t="s">
        <v>292</v>
      </c>
      <c r="J15" s="141"/>
      <c r="K15" s="141"/>
      <c r="L15" s="142" t="s">
        <v>221</v>
      </c>
      <c r="M15" s="143" t="s">
        <v>222</v>
      </c>
      <c r="N15" s="188">
        <v>12000</v>
      </c>
      <c r="O15" s="143" t="s">
        <v>45</v>
      </c>
      <c r="P15" s="188">
        <v>12800</v>
      </c>
      <c r="Q15" s="30" t="str">
        <f t="shared" si="1"/>
        <v>枚/h</v>
      </c>
      <c r="R15" s="142">
        <v>2010</v>
      </c>
      <c r="S15" s="142">
        <v>2017</v>
      </c>
      <c r="T15" s="31">
        <f t="shared" si="13"/>
        <v>0.9</v>
      </c>
      <c r="U15" s="145" t="s">
        <v>224</v>
      </c>
      <c r="V15" s="33" t="str">
        <f t="shared" si="5"/>
        <v>13000枚/h</v>
      </c>
      <c r="W15" s="33" t="str">
        <f t="shared" si="6"/>
        <v>(最大印刷寸法)1000mm×1000mm</v>
      </c>
      <c r="X15" s="187">
        <v>13000</v>
      </c>
      <c r="Y15" s="146" t="s">
        <v>225</v>
      </c>
      <c r="Z15" s="147" t="s">
        <v>268</v>
      </c>
      <c r="AA15" s="187">
        <v>1000</v>
      </c>
      <c r="AB15" s="57" t="str">
        <f t="shared" si="3"/>
        <v>mm</v>
      </c>
      <c r="AC15" s="35" t="str">
        <f t="shared" si="14"/>
        <v>×</v>
      </c>
      <c r="AD15" s="187">
        <v>1000</v>
      </c>
      <c r="AE15" s="66" t="str">
        <f t="shared" si="15"/>
        <v>mm</v>
      </c>
      <c r="AF15" s="186">
        <v>900</v>
      </c>
      <c r="AG15" s="141"/>
      <c r="AH15" s="149"/>
      <c r="AI15" s="102"/>
      <c r="AJ15" s="90"/>
      <c r="AK15" s="91"/>
      <c r="AM15" s="9" t="str">
        <f>IF(AND(($B15&lt;&gt;""),(OR(C15="",F15="",G15="",H15="",AND(F15&gt;=20,F15&lt;=22,I15=""),AND(F15&gt;=40,F15&lt;=49,J15=""),L15="",M15="",N15="",O15="",P15="",R15="",S15="",U15="",X15="",Y15="",Z15="",AA15="",AND(Z15&lt;&gt;※編集不可※選択項目!$K$6,AD15="")))),1,"")</f>
        <v/>
      </c>
      <c r="AN15" s="9">
        <f>IF(AND($B15&lt;&gt;"",AND(K15="",OR(AND(F15&gt;=3,F15&lt;=14),AND(F15&gt;=20,F15&lt;=22,I15=※編集不可※選択項目!$D$4),AND(F15&gt;=23,F15&lt;=25),AND(F15&gt;=40,F15&lt;=49,J15=※編集不可※選択項目!$E$4)))),1,0)</f>
        <v>0</v>
      </c>
      <c r="AO15" s="9">
        <f t="shared" si="7"/>
        <v>0</v>
      </c>
      <c r="AP15" s="9" t="str">
        <f t="shared" si="8"/>
        <v>cccc</v>
      </c>
      <c r="AQ15" s="10">
        <f t="shared" si="9"/>
        <v>1</v>
      </c>
      <c r="AR15" s="10">
        <f t="shared" si="16"/>
        <v>1</v>
      </c>
    </row>
    <row r="16" spans="1:44" s="6" customFormat="1" ht="34.5" customHeight="1">
      <c r="A16" s="82">
        <f t="shared" si="4"/>
        <v>4</v>
      </c>
      <c r="B16" s="88" t="str">
        <f t="shared" si="10"/>
        <v>印刷機械</v>
      </c>
      <c r="C16" s="140" t="s">
        <v>271</v>
      </c>
      <c r="D16" s="26" t="str">
        <f t="shared" si="11"/>
        <v>〇〇〇株式会社</v>
      </c>
      <c r="E16" s="26" t="str">
        <f t="shared" si="12"/>
        <v>マルマルマル</v>
      </c>
      <c r="F16" s="92">
        <v>25</v>
      </c>
      <c r="G16" s="141" t="s">
        <v>312</v>
      </c>
      <c r="H16" s="141" t="s">
        <v>230</v>
      </c>
      <c r="I16" s="141"/>
      <c r="J16" s="141"/>
      <c r="K16" s="141" t="s">
        <v>291</v>
      </c>
      <c r="L16" s="142" t="s">
        <v>221</v>
      </c>
      <c r="M16" s="143" t="s">
        <v>234</v>
      </c>
      <c r="N16" s="188">
        <v>30.004999999999999</v>
      </c>
      <c r="O16" s="143" t="s">
        <v>236</v>
      </c>
      <c r="P16" s="188">
        <v>32.555</v>
      </c>
      <c r="Q16" s="30" t="str">
        <f t="shared" si="1"/>
        <v>min</v>
      </c>
      <c r="R16" s="142">
        <v>2010</v>
      </c>
      <c r="S16" s="142">
        <v>2018</v>
      </c>
      <c r="T16" s="31">
        <f t="shared" si="13"/>
        <v>1</v>
      </c>
      <c r="U16" s="145" t="s">
        <v>223</v>
      </c>
      <c r="V16" s="33" t="str">
        <f t="shared" si="5"/>
        <v>15000枚/h</v>
      </c>
      <c r="W16" s="33" t="str">
        <f t="shared" si="6"/>
        <v>(最大印刷寸法)1000mm×1000mm</v>
      </c>
      <c r="X16" s="187">
        <v>15000</v>
      </c>
      <c r="Y16" s="146" t="s">
        <v>225</v>
      </c>
      <c r="Z16" s="147" t="s">
        <v>268</v>
      </c>
      <c r="AA16" s="187">
        <v>1000</v>
      </c>
      <c r="AB16" s="57" t="str">
        <f t="shared" si="3"/>
        <v>mm</v>
      </c>
      <c r="AC16" s="35" t="str">
        <f t="shared" si="14"/>
        <v>×</v>
      </c>
      <c r="AD16" s="187">
        <v>1000</v>
      </c>
      <c r="AE16" s="66" t="str">
        <f t="shared" si="15"/>
        <v>mm</v>
      </c>
      <c r="AF16" s="186">
        <v>804</v>
      </c>
      <c r="AG16" s="150"/>
      <c r="AH16" s="149"/>
      <c r="AI16" s="102"/>
      <c r="AJ16" s="90"/>
      <c r="AK16" s="91"/>
      <c r="AM16" s="9" t="str">
        <f>IF(AND(($B16&lt;&gt;""),(OR(C16="",F16="",G16="",H16="",AND(F16&gt;=20,F16&lt;=22,I16=""),AND(F16&gt;=40,F16&lt;=49,J16=""),L16="",M16="",N16="",O16="",P16="",R16="",S16="",U16="",X16="",Y16="",Z16="",AA16="",AND(Z16&lt;&gt;※編集不可※選択項目!$K$6,AD16="")))),1,"")</f>
        <v/>
      </c>
      <c r="AN16" s="9">
        <f>IF(AND($B16&lt;&gt;"",AND(K16="",OR(AND(F16&gt;=3,F16&lt;=14),AND(F16&gt;=20,F16&lt;=22,I16=※編集不可※選択項目!$D$4),AND(F16&gt;=23,F16&lt;=25),AND(F16&gt;=40,F16&lt;=49,J16=※編集不可※選択項目!$E$4)))),1,0)</f>
        <v>0</v>
      </c>
      <c r="AO16" s="9">
        <f t="shared" si="7"/>
        <v>0</v>
      </c>
      <c r="AP16" s="9" t="str">
        <f t="shared" si="8"/>
        <v>AAA-1</v>
      </c>
      <c r="AQ16" s="10">
        <f t="shared" si="9"/>
        <v>2</v>
      </c>
      <c r="AR16" s="10" t="str">
        <f t="shared" si="16"/>
        <v/>
      </c>
    </row>
    <row r="17" spans="1:44" s="6" customFormat="1" ht="34.5" customHeight="1">
      <c r="A17" s="82">
        <f t="shared" si="4"/>
        <v>5</v>
      </c>
      <c r="B17" s="88" t="str">
        <f t="shared" si="10"/>
        <v>印刷機械</v>
      </c>
      <c r="C17" s="140" t="s">
        <v>271</v>
      </c>
      <c r="D17" s="26" t="str">
        <f t="shared" si="11"/>
        <v>〇〇〇株式会社</v>
      </c>
      <c r="E17" s="26" t="str">
        <f t="shared" si="12"/>
        <v>マルマルマル</v>
      </c>
      <c r="F17" s="92">
        <v>40</v>
      </c>
      <c r="G17" s="141" t="s">
        <v>312</v>
      </c>
      <c r="H17" s="141" t="s">
        <v>230</v>
      </c>
      <c r="I17" s="141"/>
      <c r="J17" s="141" t="s">
        <v>293</v>
      </c>
      <c r="K17" s="141"/>
      <c r="L17" s="142" t="s">
        <v>221</v>
      </c>
      <c r="M17" s="143" t="s">
        <v>234</v>
      </c>
      <c r="N17" s="188">
        <v>40.104999999999997</v>
      </c>
      <c r="O17" s="143" t="s">
        <v>236</v>
      </c>
      <c r="P17" s="188">
        <v>50.505000000000003</v>
      </c>
      <c r="Q17" s="30" t="str">
        <f t="shared" si="1"/>
        <v>min</v>
      </c>
      <c r="R17" s="142">
        <v>2013</v>
      </c>
      <c r="S17" s="142">
        <v>2020</v>
      </c>
      <c r="T17" s="31">
        <f t="shared" si="13"/>
        <v>3.7</v>
      </c>
      <c r="U17" s="145" t="s">
        <v>224</v>
      </c>
      <c r="V17" s="33" t="str">
        <f t="shared" si="5"/>
        <v>18000枚/h</v>
      </c>
      <c r="W17" s="33" t="str">
        <f t="shared" si="6"/>
        <v>(最大印刷寸法)1000mm×1000mm</v>
      </c>
      <c r="X17" s="187">
        <v>18000</v>
      </c>
      <c r="Y17" s="146" t="s">
        <v>225</v>
      </c>
      <c r="Z17" s="147" t="s">
        <v>268</v>
      </c>
      <c r="AA17" s="187">
        <v>1000</v>
      </c>
      <c r="AB17" s="57" t="str">
        <f t="shared" si="3"/>
        <v>mm</v>
      </c>
      <c r="AC17" s="35" t="str">
        <f t="shared" si="14"/>
        <v>×</v>
      </c>
      <c r="AD17" s="187">
        <v>1000</v>
      </c>
      <c r="AE17" s="66" t="str">
        <f t="shared" si="15"/>
        <v>mm</v>
      </c>
      <c r="AF17" s="186">
        <v>700</v>
      </c>
      <c r="AG17" s="150"/>
      <c r="AH17" s="149"/>
      <c r="AI17" s="102"/>
      <c r="AJ17" s="90"/>
      <c r="AK17" s="91"/>
      <c r="AM17" s="9" t="str">
        <f>IF(AND(($B17&lt;&gt;""),(OR(C17="",F17="",G17="",H17="",AND(F17&gt;=20,F17&lt;=22,I17=""),AND(F17&gt;=40,F17&lt;=49,J17=""),L17="",M17="",N17="",O17="",P17="",R17="",S17="",U17="",X17="",Y17="",Z17="",AA17="",AND(Z17&lt;&gt;※編集不可※選択項目!$K$6,AD17="")))),1,"")</f>
        <v/>
      </c>
      <c r="AN17" s="9">
        <f>IF(AND($B17&lt;&gt;"",AND(K17="",OR(AND(F17&gt;=3,F17&lt;=14),AND(F17&gt;=20,F17&lt;=22,I17=※編集不可※選択項目!$D$4),AND(F17&gt;=23,F17&lt;=25),AND(F17&gt;=40,F17&lt;=49,J17=※編集不可※選択項目!$E$4)))),1,0)</f>
        <v>0</v>
      </c>
      <c r="AO17" s="9">
        <f t="shared" si="7"/>
        <v>0</v>
      </c>
      <c r="AP17" s="9" t="str">
        <f t="shared" si="8"/>
        <v>AAA-1</v>
      </c>
      <c r="AQ17" s="10">
        <f t="shared" si="9"/>
        <v>2</v>
      </c>
      <c r="AR17" s="10" t="str">
        <f t="shared" si="16"/>
        <v/>
      </c>
    </row>
    <row r="18" spans="1:44" s="6" customFormat="1" ht="34.5" customHeight="1">
      <c r="A18" s="82">
        <f t="shared" si="4"/>
        <v>6</v>
      </c>
      <c r="B18" s="88" t="str">
        <f t="shared" si="10"/>
        <v>印刷機械</v>
      </c>
      <c r="C18" s="140" t="s">
        <v>271</v>
      </c>
      <c r="D18" s="26" t="str">
        <f t="shared" si="11"/>
        <v>〇〇〇株式会社</v>
      </c>
      <c r="E18" s="26" t="str">
        <f t="shared" si="12"/>
        <v>マルマルマル</v>
      </c>
      <c r="F18" s="92">
        <v>49</v>
      </c>
      <c r="G18" s="141" t="s">
        <v>312</v>
      </c>
      <c r="H18" s="141" t="s">
        <v>231</v>
      </c>
      <c r="I18" s="141"/>
      <c r="J18" s="141" t="s">
        <v>290</v>
      </c>
      <c r="K18" s="141"/>
      <c r="L18" s="142" t="s">
        <v>221</v>
      </c>
      <c r="M18" s="143" t="s">
        <v>235</v>
      </c>
      <c r="N18" s="188">
        <v>200</v>
      </c>
      <c r="O18" s="143" t="s">
        <v>313</v>
      </c>
      <c r="P18" s="188"/>
      <c r="Q18" s="30" t="str">
        <f t="shared" si="1"/>
        <v>shot/m</v>
      </c>
      <c r="R18" s="142">
        <v>2013</v>
      </c>
      <c r="S18" s="142">
        <v>2020</v>
      </c>
      <c r="T18" s="31">
        <f t="shared" si="13"/>
        <v>14.2</v>
      </c>
      <c r="U18" s="145" t="s">
        <v>224</v>
      </c>
      <c r="V18" s="33" t="str">
        <f t="shared" si="5"/>
        <v>18000枚/h</v>
      </c>
      <c r="W18" s="33" t="str">
        <f t="shared" si="6"/>
        <v>(最大印刷寸法)1000mm×1000mm</v>
      </c>
      <c r="X18" s="187">
        <v>18000</v>
      </c>
      <c r="Y18" s="146" t="s">
        <v>225</v>
      </c>
      <c r="Z18" s="147" t="s">
        <v>268</v>
      </c>
      <c r="AA18" s="187">
        <v>1000</v>
      </c>
      <c r="AB18" s="57" t="str">
        <f t="shared" si="3"/>
        <v>mm</v>
      </c>
      <c r="AC18" s="35" t="str">
        <f t="shared" si="14"/>
        <v>×</v>
      </c>
      <c r="AD18" s="187">
        <v>1000</v>
      </c>
      <c r="AE18" s="66" t="str">
        <f t="shared" si="15"/>
        <v>mm</v>
      </c>
      <c r="AF18" s="186">
        <v>430</v>
      </c>
      <c r="AG18" s="141"/>
      <c r="AH18" s="149"/>
      <c r="AI18" s="102"/>
      <c r="AJ18" s="90"/>
      <c r="AK18" s="91"/>
      <c r="AM18" s="9">
        <f>IF(AND(($B18&lt;&gt;""),(OR(C18="",F18="",G18="",H18="",AND(F18&gt;=20,F18&lt;=22,I18=""),AND(F18&gt;=40,F18&lt;=49,J18=""),L18="",M18="",N18="",O18="",P18="",R18="",S18="",U18="",X18="",Y18="",Z18="",AA18="",AND(Z18&lt;&gt;※編集不可※選択項目!$K$6,AD18="")))),1,"")</f>
        <v>1</v>
      </c>
      <c r="AN18" s="9">
        <f>IF(AND($B18&lt;&gt;"",AND(K18="",OR(AND(F18&gt;=3,F18&lt;=14),AND(F18&gt;=20,F18&lt;=22,I18=※編集不可※選択項目!$D$4),AND(F18&gt;=23,F18&lt;=25),AND(F18&gt;=40,F18&lt;=49,J18=※編集不可※選択項目!$E$4)))),1,0)</f>
        <v>1</v>
      </c>
      <c r="AO18" s="9">
        <f t="shared" si="7"/>
        <v>0</v>
      </c>
      <c r="AP18" s="9" t="str">
        <f t="shared" si="8"/>
        <v>aaa-bbbb</v>
      </c>
      <c r="AQ18" s="10">
        <f t="shared" si="9"/>
        <v>1</v>
      </c>
      <c r="AR18" s="10" t="str">
        <f t="shared" si="16"/>
        <v/>
      </c>
    </row>
    <row r="19" spans="1:44" s="6" customFormat="1" ht="34.5" customHeight="1">
      <c r="A19" s="82">
        <f t="shared" si="4"/>
        <v>7</v>
      </c>
      <c r="B19" s="88" t="str">
        <f t="shared" si="10"/>
        <v>印刷機械</v>
      </c>
      <c r="C19" s="140" t="s">
        <v>218</v>
      </c>
      <c r="D19" s="26" t="str">
        <f t="shared" si="11"/>
        <v>〇〇〇株式会社</v>
      </c>
      <c r="E19" s="26" t="str">
        <f t="shared" si="12"/>
        <v>マルマルマル</v>
      </c>
      <c r="F19" s="92">
        <v>76</v>
      </c>
      <c r="G19" s="141" t="s">
        <v>227</v>
      </c>
      <c r="H19" s="141" t="s">
        <v>232</v>
      </c>
      <c r="I19" s="141"/>
      <c r="J19" s="141"/>
      <c r="K19" s="141"/>
      <c r="L19" s="142" t="s">
        <v>221</v>
      </c>
      <c r="M19" s="143" t="s">
        <v>235</v>
      </c>
      <c r="N19" s="188">
        <v>8400</v>
      </c>
      <c r="O19" s="143" t="s">
        <v>45</v>
      </c>
      <c r="P19" s="188">
        <v>9200</v>
      </c>
      <c r="Q19" s="30" t="str">
        <f t="shared" si="1"/>
        <v>枚/h</v>
      </c>
      <c r="R19" s="142">
        <v>2015</v>
      </c>
      <c r="S19" s="142">
        <v>2017</v>
      </c>
      <c r="T19" s="31">
        <f t="shared" si="13"/>
        <v>4.7</v>
      </c>
      <c r="U19" s="145" t="s">
        <v>224</v>
      </c>
      <c r="V19" s="33" t="str">
        <f t="shared" si="5"/>
        <v>220m/min</v>
      </c>
      <c r="W19" s="33" t="str">
        <f t="shared" si="6"/>
        <v>(最大紙寸法)780mm×885mm</v>
      </c>
      <c r="X19" s="187">
        <v>220</v>
      </c>
      <c r="Y19" s="146" t="s">
        <v>239</v>
      </c>
      <c r="Z19" s="147" t="s">
        <v>303</v>
      </c>
      <c r="AA19" s="187">
        <v>780</v>
      </c>
      <c r="AB19" s="57" t="str">
        <f t="shared" si="3"/>
        <v>mm</v>
      </c>
      <c r="AC19" s="35" t="str">
        <f t="shared" si="14"/>
        <v>×</v>
      </c>
      <c r="AD19" s="187">
        <v>885</v>
      </c>
      <c r="AE19" s="66" t="str">
        <f t="shared" si="15"/>
        <v>mm</v>
      </c>
      <c r="AF19" s="186">
        <v>620</v>
      </c>
      <c r="AG19" s="141" t="s">
        <v>266</v>
      </c>
      <c r="AH19" s="149"/>
      <c r="AI19" s="102"/>
      <c r="AJ19" s="90"/>
      <c r="AK19" s="91"/>
      <c r="AM19" s="9" t="str">
        <f>IF(AND(($B19&lt;&gt;""),(OR(C19="",F19="",G19="",H19="",AND(F19&gt;=20,F19&lt;=22,I19=""),AND(F19&gt;=40,F19&lt;=49,J19=""),L19="",M19="",N19="",O19="",P19="",R19="",S19="",U19="",X19="",Y19="",Z19="",AA19="",AND(Z19&lt;&gt;※編集不可※選択項目!$K$6,AD19="")))),1,"")</f>
        <v/>
      </c>
      <c r="AN19" s="9">
        <f>IF(AND($B19&lt;&gt;"",AND(K19="",OR(AND(F19&gt;=3,F19&lt;=14),AND(F19&gt;=20,F19&lt;=22,I19=※編集不可※選択項目!$D$4),AND(F19&gt;=23,F19&lt;=25),AND(F19&gt;=40,F19&lt;=49,J19=※編集不可※選択項目!$E$4)))),1,0)</f>
        <v>0</v>
      </c>
      <c r="AO19" s="9">
        <f t="shared" si="7"/>
        <v>0</v>
      </c>
      <c r="AP19" s="9" t="str">
        <f t="shared" si="8"/>
        <v>abc■</v>
      </c>
      <c r="AQ19" s="10">
        <f t="shared" si="9"/>
        <v>1</v>
      </c>
      <c r="AR19" s="10" t="str">
        <f t="shared" si="16"/>
        <v/>
      </c>
    </row>
    <row r="20" spans="1:44" s="6" customFormat="1" ht="34.5" customHeight="1">
      <c r="A20" s="82">
        <f t="shared" si="4"/>
        <v>8</v>
      </c>
      <c r="B20" s="88" t="str">
        <f t="shared" si="10"/>
        <v>印刷機械</v>
      </c>
      <c r="C20" s="140" t="s">
        <v>219</v>
      </c>
      <c r="D20" s="26" t="str">
        <f t="shared" si="11"/>
        <v>〇〇〇株式会社</v>
      </c>
      <c r="E20" s="26" t="str">
        <f t="shared" si="12"/>
        <v>マルマルマル</v>
      </c>
      <c r="F20" s="92">
        <v>85</v>
      </c>
      <c r="G20" s="141" t="s">
        <v>314</v>
      </c>
      <c r="H20" s="141" t="s">
        <v>233</v>
      </c>
      <c r="I20" s="141"/>
      <c r="J20" s="141"/>
      <c r="K20" s="141"/>
      <c r="L20" s="142" t="s">
        <v>221</v>
      </c>
      <c r="M20" s="143" t="s">
        <v>237</v>
      </c>
      <c r="N20" s="188"/>
      <c r="O20" s="143" t="s">
        <v>238</v>
      </c>
      <c r="P20" s="188">
        <v>46.5</v>
      </c>
      <c r="Q20" s="30" t="str">
        <f t="shared" si="1"/>
        <v>kW/h</v>
      </c>
      <c r="R20" s="142">
        <v>1900</v>
      </c>
      <c r="S20" s="142">
        <v>2020</v>
      </c>
      <c r="T20" s="31" t="str">
        <f t="shared" si="13"/>
        <v/>
      </c>
      <c r="U20" s="145" t="s">
        <v>224</v>
      </c>
      <c r="V20" s="33" t="str">
        <f t="shared" si="5"/>
        <v>60ショット数/min</v>
      </c>
      <c r="W20" s="33" t="str">
        <f t="shared" si="6"/>
        <v>(最大紙幅)395mmロール紙</v>
      </c>
      <c r="X20" s="187">
        <v>60</v>
      </c>
      <c r="Y20" s="146" t="s">
        <v>240</v>
      </c>
      <c r="Z20" s="147" t="s">
        <v>305</v>
      </c>
      <c r="AA20" s="187">
        <v>395</v>
      </c>
      <c r="AB20" s="57" t="str">
        <f t="shared" si="3"/>
        <v>mmロール紙</v>
      </c>
      <c r="AC20" s="35" t="str">
        <f t="shared" si="14"/>
        <v/>
      </c>
      <c r="AD20" s="187"/>
      <c r="AE20" s="66" t="str">
        <f t="shared" si="15"/>
        <v/>
      </c>
      <c r="AF20" s="186">
        <v>770</v>
      </c>
      <c r="AG20" s="141" t="s">
        <v>266</v>
      </c>
      <c r="AH20" s="149"/>
      <c r="AI20" s="102"/>
      <c r="AJ20" s="90"/>
      <c r="AK20" s="91"/>
      <c r="AM20" s="9">
        <f>IF(AND(($B20&lt;&gt;""),(OR(C20="",F20="",G20="",H20="",AND(F20&gt;=20,F20&lt;=22,I20=""),AND(F20&gt;=40,F20&lt;=49,J20=""),L20="",M20="",N20="",O20="",P20="",R20="",S20="",U20="",X20="",Y20="",Z20="",AA20="",AND(Z20&lt;&gt;※編集不可※選択項目!$K$6,AD20="")))),1,"")</f>
        <v>1</v>
      </c>
      <c r="AN20" s="9">
        <f>IF(AND($B20&lt;&gt;"",AND(K20="",OR(AND(F20&gt;=3,F20&lt;=14),AND(F20&gt;=20,F20&lt;=22,I20=※編集不可※選択項目!$D$4),AND(F20&gt;=23,F20&lt;=25),AND(F20&gt;=40,F20&lt;=49,J20=※編集不可※選択項目!$E$4)))),1,0)</f>
        <v>0</v>
      </c>
      <c r="AO20" s="9">
        <f t="shared" si="7"/>
        <v>0</v>
      </c>
      <c r="AP20" s="9" t="str">
        <f t="shared" si="8"/>
        <v>DEF■</v>
      </c>
      <c r="AQ20" s="10">
        <f t="shared" si="9"/>
        <v>1</v>
      </c>
      <c r="AR20" s="10" t="str">
        <f t="shared" si="16"/>
        <v/>
      </c>
    </row>
    <row r="21" spans="1:44" s="6" customFormat="1" ht="34.5" customHeight="1">
      <c r="A21" s="82">
        <f t="shared" si="4"/>
        <v>9</v>
      </c>
      <c r="B21" s="88" t="str">
        <f t="shared" si="10"/>
        <v/>
      </c>
      <c r="C21" s="140"/>
      <c r="D21" s="26" t="str">
        <f t="shared" si="11"/>
        <v/>
      </c>
      <c r="E21" s="26" t="str">
        <f t="shared" si="12"/>
        <v/>
      </c>
      <c r="F21" s="92"/>
      <c r="G21" s="141"/>
      <c r="H21" s="141"/>
      <c r="I21" s="141"/>
      <c r="J21" s="141"/>
      <c r="K21" s="141"/>
      <c r="L21" s="142"/>
      <c r="M21" s="143"/>
      <c r="N21" s="188"/>
      <c r="O21" s="143"/>
      <c r="P21" s="188"/>
      <c r="Q21" s="30" t="str">
        <f t="shared" si="1"/>
        <v/>
      </c>
      <c r="R21" s="142"/>
      <c r="S21" s="142"/>
      <c r="T21" s="31" t="str">
        <f t="shared" si="13"/>
        <v/>
      </c>
      <c r="U21" s="145"/>
      <c r="V21" s="33" t="str">
        <f t="shared" si="5"/>
        <v/>
      </c>
      <c r="W21" s="33" t="str">
        <f t="shared" si="6"/>
        <v/>
      </c>
      <c r="X21" s="187"/>
      <c r="Y21" s="146"/>
      <c r="Z21" s="147"/>
      <c r="AA21" s="187"/>
      <c r="AB21" s="57" t="str">
        <f t="shared" si="3"/>
        <v/>
      </c>
      <c r="AC21" s="35" t="str">
        <f t="shared" si="14"/>
        <v/>
      </c>
      <c r="AD21" s="187"/>
      <c r="AE21" s="66" t="str">
        <f t="shared" si="15"/>
        <v/>
      </c>
      <c r="AF21" s="186"/>
      <c r="AG21" s="141"/>
      <c r="AH21" s="149"/>
      <c r="AI21" s="102"/>
      <c r="AJ21" s="90"/>
      <c r="AK21" s="91"/>
      <c r="AM21" s="9" t="str">
        <f>IF(AND(($B21&lt;&gt;""),(OR(C21="",F21="",G21="",H21="",AND(F21&gt;=20,F21&lt;=22,I21=""),AND(F21&gt;=40,F21&lt;=49,J21=""),L21="",M21="",N21="",O21="",P21="",R21="",S21="",U21="",X21="",Y21="",Z21="",AA21="",AND(Z21&lt;&gt;※編集不可※選択項目!$K$6,AD21="")))),1,"")</f>
        <v/>
      </c>
      <c r="AN21" s="9">
        <f>IF(AND($B21&lt;&gt;"",AND(K21="",OR(AND(F21&gt;=3,F21&lt;=14),AND(F21&gt;=20,F21&lt;=22,I21=※編集不可※選択項目!$D$4),AND(F21&gt;=23,F21&lt;=25),AND(F21&gt;=40,F21&lt;=49,J21=※編集不可※選択項目!$E$4)))),1,0)</f>
        <v>0</v>
      </c>
      <c r="AO21" s="9">
        <f t="shared" si="7"/>
        <v>0</v>
      </c>
      <c r="AP21" s="9" t="str">
        <f t="shared" si="8"/>
        <v/>
      </c>
      <c r="AQ21" s="10">
        <f t="shared" si="9"/>
        <v>0</v>
      </c>
      <c r="AR21" s="10" t="str">
        <f t="shared" si="16"/>
        <v/>
      </c>
    </row>
    <row r="22" spans="1:44" s="6" customFormat="1" ht="34.5" customHeight="1">
      <c r="A22" s="82">
        <f t="shared" si="4"/>
        <v>10</v>
      </c>
      <c r="B22" s="88" t="str">
        <f t="shared" si="10"/>
        <v/>
      </c>
      <c r="C22" s="140"/>
      <c r="D22" s="26" t="str">
        <f t="shared" si="11"/>
        <v/>
      </c>
      <c r="E22" s="26" t="str">
        <f t="shared" si="12"/>
        <v/>
      </c>
      <c r="F22" s="92"/>
      <c r="G22" s="141"/>
      <c r="H22" s="141"/>
      <c r="I22" s="141"/>
      <c r="J22" s="141"/>
      <c r="K22" s="141"/>
      <c r="L22" s="142"/>
      <c r="M22" s="143"/>
      <c r="N22" s="188"/>
      <c r="O22" s="143"/>
      <c r="P22" s="188"/>
      <c r="Q22" s="30" t="str">
        <f t="shared" si="1"/>
        <v/>
      </c>
      <c r="R22" s="142"/>
      <c r="S22" s="142"/>
      <c r="T22" s="31" t="str">
        <f t="shared" si="13"/>
        <v/>
      </c>
      <c r="U22" s="145"/>
      <c r="V22" s="33" t="str">
        <f t="shared" si="5"/>
        <v/>
      </c>
      <c r="W22" s="33" t="str">
        <f t="shared" si="6"/>
        <v/>
      </c>
      <c r="X22" s="187"/>
      <c r="Y22" s="146"/>
      <c r="Z22" s="147"/>
      <c r="AA22" s="187"/>
      <c r="AB22" s="57" t="str">
        <f t="shared" si="3"/>
        <v/>
      </c>
      <c r="AC22" s="35" t="str">
        <f t="shared" si="14"/>
        <v/>
      </c>
      <c r="AD22" s="187"/>
      <c r="AE22" s="66" t="str">
        <f t="shared" si="15"/>
        <v/>
      </c>
      <c r="AF22" s="186"/>
      <c r="AG22" s="141"/>
      <c r="AH22" s="149"/>
      <c r="AI22" s="102"/>
      <c r="AJ22" s="90"/>
      <c r="AK22" s="91"/>
      <c r="AM22" s="9" t="str">
        <f>IF(AND(($B22&lt;&gt;""),(OR(C22="",F22="",G22="",H22="",AND(F22&gt;=20,F22&lt;=22,I22=""),AND(F22&gt;=40,F22&lt;=49,J22=""),L22="",M22="",N22="",O22="",P22="",R22="",S22="",U22="",X22="",Y22="",Z22="",AA22="",AND(Z22&lt;&gt;※編集不可※選択項目!$K$6,AD22="")))),1,"")</f>
        <v/>
      </c>
      <c r="AN22" s="9">
        <f>IF(AND($B22&lt;&gt;"",AND(K22="",OR(AND(F22&gt;=3,F22&lt;=14),AND(F22&gt;=20,F22&lt;=22,I22=※編集不可※選択項目!$D$4),AND(F22&gt;=23,F22&lt;=25),AND(F22&gt;=40,F22&lt;=49,J22=※編集不可※選択項目!$E$4)))),1,0)</f>
        <v>0</v>
      </c>
      <c r="AO22" s="9">
        <f t="shared" si="7"/>
        <v>0</v>
      </c>
      <c r="AP22" s="9" t="str">
        <f t="shared" si="8"/>
        <v/>
      </c>
      <c r="AQ22" s="10">
        <f t="shared" si="9"/>
        <v>0</v>
      </c>
      <c r="AR22" s="10" t="str">
        <f t="shared" si="16"/>
        <v/>
      </c>
    </row>
    <row r="23" spans="1:44" s="6" customFormat="1" ht="34.5" customHeight="1">
      <c r="A23" s="82">
        <f t="shared" si="4"/>
        <v>11</v>
      </c>
      <c r="B23" s="88" t="str">
        <f t="shared" si="10"/>
        <v/>
      </c>
      <c r="C23" s="140"/>
      <c r="D23" s="26" t="str">
        <f t="shared" si="11"/>
        <v/>
      </c>
      <c r="E23" s="26" t="str">
        <f t="shared" si="12"/>
        <v/>
      </c>
      <c r="F23" s="92"/>
      <c r="G23" s="141"/>
      <c r="H23" s="141"/>
      <c r="I23" s="141"/>
      <c r="J23" s="141"/>
      <c r="K23" s="141"/>
      <c r="L23" s="142"/>
      <c r="M23" s="143"/>
      <c r="N23" s="188"/>
      <c r="O23" s="143"/>
      <c r="P23" s="188"/>
      <c r="Q23" s="30" t="str">
        <f t="shared" si="1"/>
        <v/>
      </c>
      <c r="R23" s="142"/>
      <c r="S23" s="142"/>
      <c r="T23" s="31" t="str">
        <f t="shared" si="13"/>
        <v/>
      </c>
      <c r="U23" s="145"/>
      <c r="V23" s="33" t="str">
        <f t="shared" si="5"/>
        <v/>
      </c>
      <c r="W23" s="33" t="str">
        <f t="shared" si="6"/>
        <v/>
      </c>
      <c r="X23" s="187"/>
      <c r="Y23" s="146"/>
      <c r="Z23" s="147"/>
      <c r="AA23" s="187"/>
      <c r="AB23" s="57" t="str">
        <f t="shared" si="3"/>
        <v/>
      </c>
      <c r="AC23" s="35" t="str">
        <f t="shared" si="14"/>
        <v/>
      </c>
      <c r="AD23" s="187"/>
      <c r="AE23" s="66" t="str">
        <f t="shared" si="15"/>
        <v/>
      </c>
      <c r="AF23" s="186"/>
      <c r="AG23" s="141"/>
      <c r="AH23" s="149"/>
      <c r="AI23" s="102"/>
      <c r="AJ23" s="90"/>
      <c r="AK23" s="91"/>
      <c r="AM23" s="9" t="str">
        <f>IF(AND(($B23&lt;&gt;""),(OR(C23="",F23="",G23="",H23="",AND(F23&gt;=20,F23&lt;=22,I23=""),AND(F23&gt;=40,F23&lt;=49,J23=""),L23="",M23="",N23="",O23="",P23="",R23="",S23="",U23="",X23="",Y23="",Z23="",AA23="",AND(Z23&lt;&gt;※編集不可※選択項目!$K$6,AD23="")))),1,"")</f>
        <v/>
      </c>
      <c r="AN23" s="9">
        <f>IF(AND($B23&lt;&gt;"",AND(K23="",OR(AND(F23&gt;=3,F23&lt;=14),AND(F23&gt;=20,F23&lt;=22,I23=※編集不可※選択項目!$D$4),AND(F23&gt;=23,F23&lt;=25),AND(F23&gt;=40,F23&lt;=49,J23=※編集不可※選択項目!$E$4)))),1,0)</f>
        <v>0</v>
      </c>
      <c r="AO23" s="9">
        <f t="shared" si="7"/>
        <v>0</v>
      </c>
      <c r="AP23" s="9" t="str">
        <f t="shared" si="8"/>
        <v/>
      </c>
      <c r="AQ23" s="10">
        <f t="shared" si="9"/>
        <v>0</v>
      </c>
      <c r="AR23" s="10" t="str">
        <f t="shared" si="16"/>
        <v/>
      </c>
    </row>
    <row r="24" spans="1:44" s="6" customFormat="1" ht="34.5" customHeight="1">
      <c r="A24" s="82">
        <f t="shared" si="4"/>
        <v>12</v>
      </c>
      <c r="B24" s="88" t="str">
        <f t="shared" si="10"/>
        <v/>
      </c>
      <c r="C24" s="140"/>
      <c r="D24" s="26" t="str">
        <f t="shared" si="11"/>
        <v/>
      </c>
      <c r="E24" s="26" t="str">
        <f t="shared" si="12"/>
        <v/>
      </c>
      <c r="F24" s="92"/>
      <c r="G24" s="141"/>
      <c r="H24" s="141"/>
      <c r="I24" s="141"/>
      <c r="J24" s="141"/>
      <c r="K24" s="141"/>
      <c r="L24" s="142"/>
      <c r="M24" s="143"/>
      <c r="N24" s="188"/>
      <c r="O24" s="143"/>
      <c r="P24" s="188"/>
      <c r="Q24" s="30" t="str">
        <f t="shared" si="1"/>
        <v/>
      </c>
      <c r="R24" s="142"/>
      <c r="S24" s="142"/>
      <c r="T24" s="31" t="str">
        <f t="shared" si="13"/>
        <v/>
      </c>
      <c r="U24" s="145"/>
      <c r="V24" s="33" t="str">
        <f t="shared" si="5"/>
        <v/>
      </c>
      <c r="W24" s="33" t="str">
        <f t="shared" si="6"/>
        <v/>
      </c>
      <c r="X24" s="187"/>
      <c r="Y24" s="146"/>
      <c r="Z24" s="147"/>
      <c r="AA24" s="187"/>
      <c r="AB24" s="57" t="str">
        <f t="shared" si="3"/>
        <v/>
      </c>
      <c r="AC24" s="35" t="str">
        <f t="shared" si="14"/>
        <v/>
      </c>
      <c r="AD24" s="187"/>
      <c r="AE24" s="66" t="str">
        <f t="shared" si="15"/>
        <v/>
      </c>
      <c r="AF24" s="186"/>
      <c r="AG24" s="141"/>
      <c r="AH24" s="149"/>
      <c r="AI24" s="102"/>
      <c r="AJ24" s="90"/>
      <c r="AK24" s="91"/>
      <c r="AM24" s="9" t="str">
        <f>IF(AND(($B24&lt;&gt;""),(OR(C24="",F24="",G24="",H24="",AND(F24&gt;=20,F24&lt;=22,I24=""),AND(F24&gt;=40,F24&lt;=49,J24=""),L24="",M24="",N24="",O24="",P24="",R24="",S24="",U24="",X24="",Y24="",Z24="",AA24="",AND(Z24&lt;&gt;※編集不可※選択項目!$K$6,AD24="")))),1,"")</f>
        <v/>
      </c>
      <c r="AN24" s="9">
        <f>IF(AND($B24&lt;&gt;"",AND(K24="",OR(AND(F24&gt;=3,F24&lt;=14),AND(F24&gt;=20,F24&lt;=22,I24=※編集不可※選択項目!$D$4),AND(F24&gt;=23,F24&lt;=25),AND(F24&gt;=40,F24&lt;=49,J24=※編集不可※選択項目!$E$4)))),1,0)</f>
        <v>0</v>
      </c>
      <c r="AO24" s="9">
        <f t="shared" si="7"/>
        <v>0</v>
      </c>
      <c r="AP24" s="9" t="str">
        <f t="shared" si="8"/>
        <v/>
      </c>
      <c r="AQ24" s="10">
        <f t="shared" si="9"/>
        <v>0</v>
      </c>
      <c r="AR24" s="10" t="str">
        <f t="shared" si="16"/>
        <v/>
      </c>
    </row>
    <row r="25" spans="1:44" s="6" customFormat="1" ht="34.5" customHeight="1">
      <c r="A25" s="82">
        <f t="shared" si="4"/>
        <v>13</v>
      </c>
      <c r="B25" s="88" t="str">
        <f t="shared" si="10"/>
        <v/>
      </c>
      <c r="C25" s="140"/>
      <c r="D25" s="26" t="str">
        <f t="shared" si="11"/>
        <v/>
      </c>
      <c r="E25" s="26" t="str">
        <f t="shared" si="12"/>
        <v/>
      </c>
      <c r="F25" s="92"/>
      <c r="G25" s="141"/>
      <c r="H25" s="141"/>
      <c r="I25" s="141"/>
      <c r="J25" s="141"/>
      <c r="K25" s="141"/>
      <c r="L25" s="142"/>
      <c r="M25" s="143"/>
      <c r="N25" s="188"/>
      <c r="O25" s="143"/>
      <c r="P25" s="188"/>
      <c r="Q25" s="30" t="str">
        <f t="shared" si="1"/>
        <v/>
      </c>
      <c r="R25" s="142"/>
      <c r="S25" s="142"/>
      <c r="T25" s="31" t="str">
        <f t="shared" si="13"/>
        <v/>
      </c>
      <c r="U25" s="145"/>
      <c r="V25" s="33" t="str">
        <f t="shared" si="5"/>
        <v/>
      </c>
      <c r="W25" s="33" t="str">
        <f t="shared" si="6"/>
        <v/>
      </c>
      <c r="X25" s="187"/>
      <c r="Y25" s="146"/>
      <c r="Z25" s="147"/>
      <c r="AA25" s="187"/>
      <c r="AB25" s="57" t="str">
        <f t="shared" si="3"/>
        <v/>
      </c>
      <c r="AC25" s="35" t="str">
        <f t="shared" si="14"/>
        <v/>
      </c>
      <c r="AD25" s="187"/>
      <c r="AE25" s="66" t="str">
        <f t="shared" si="15"/>
        <v/>
      </c>
      <c r="AF25" s="186"/>
      <c r="AG25" s="141"/>
      <c r="AH25" s="149"/>
      <c r="AI25" s="102"/>
      <c r="AJ25" s="90"/>
      <c r="AK25" s="91"/>
      <c r="AM25" s="9" t="str">
        <f>IF(AND(($B25&lt;&gt;""),(OR(C25="",F25="",G25="",H25="",AND(F25&gt;=20,F25&lt;=22,I25=""),AND(F25&gt;=40,F25&lt;=49,J25=""),L25="",M25="",N25="",O25="",P25="",R25="",S25="",U25="",X25="",Y25="",Z25="",AA25="",AND(Z25&lt;&gt;※編集不可※選択項目!$K$6,AD25="")))),1,"")</f>
        <v/>
      </c>
      <c r="AN25" s="9">
        <f>IF(AND($B25&lt;&gt;"",AND(K25="",OR(AND(F25&gt;=3,F25&lt;=14),AND(F25&gt;=20,F25&lt;=22,I25=※編集不可※選択項目!$D$4),AND(F25&gt;=23,F25&lt;=25),AND(F25&gt;=40,F25&lt;=49,J25=※編集不可※選択項目!$E$4)))),1,0)</f>
        <v>0</v>
      </c>
      <c r="AO25" s="9">
        <f t="shared" si="7"/>
        <v>0</v>
      </c>
      <c r="AP25" s="9" t="str">
        <f t="shared" si="8"/>
        <v/>
      </c>
      <c r="AQ25" s="10">
        <f t="shared" si="9"/>
        <v>0</v>
      </c>
      <c r="AR25" s="10" t="str">
        <f t="shared" si="16"/>
        <v/>
      </c>
    </row>
    <row r="26" spans="1:44" s="6" customFormat="1" ht="34.5" customHeight="1">
      <c r="A26" s="82">
        <f t="shared" si="4"/>
        <v>14</v>
      </c>
      <c r="B26" s="88" t="str">
        <f t="shared" si="10"/>
        <v/>
      </c>
      <c r="C26" s="140"/>
      <c r="D26" s="26" t="str">
        <f t="shared" si="11"/>
        <v/>
      </c>
      <c r="E26" s="26" t="str">
        <f t="shared" si="12"/>
        <v/>
      </c>
      <c r="F26" s="92"/>
      <c r="G26" s="141"/>
      <c r="H26" s="141"/>
      <c r="I26" s="141"/>
      <c r="J26" s="141"/>
      <c r="K26" s="141"/>
      <c r="L26" s="142"/>
      <c r="M26" s="143"/>
      <c r="N26" s="188"/>
      <c r="O26" s="143"/>
      <c r="P26" s="188"/>
      <c r="Q26" s="30" t="str">
        <f t="shared" si="1"/>
        <v/>
      </c>
      <c r="R26" s="142"/>
      <c r="S26" s="142"/>
      <c r="T26" s="31" t="str">
        <f t="shared" si="13"/>
        <v/>
      </c>
      <c r="U26" s="145"/>
      <c r="V26" s="33" t="str">
        <f t="shared" si="5"/>
        <v/>
      </c>
      <c r="W26" s="33" t="str">
        <f t="shared" si="6"/>
        <v/>
      </c>
      <c r="X26" s="187"/>
      <c r="Y26" s="146"/>
      <c r="Z26" s="147"/>
      <c r="AA26" s="187"/>
      <c r="AB26" s="57" t="str">
        <f t="shared" si="3"/>
        <v/>
      </c>
      <c r="AC26" s="35" t="str">
        <f t="shared" si="14"/>
        <v/>
      </c>
      <c r="AD26" s="187"/>
      <c r="AE26" s="66" t="str">
        <f t="shared" si="15"/>
        <v/>
      </c>
      <c r="AF26" s="186"/>
      <c r="AG26" s="141"/>
      <c r="AH26" s="149"/>
      <c r="AI26" s="102"/>
      <c r="AJ26" s="90"/>
      <c r="AK26" s="91"/>
      <c r="AM26" s="9" t="str">
        <f>IF(AND(($B26&lt;&gt;""),(OR(C26="",F26="",G26="",H26="",AND(F26&gt;=20,F26&lt;=22,I26=""),AND(F26&gt;=40,F26&lt;=49,J26=""),L26="",M26="",N26="",O26="",P26="",R26="",S26="",U26="",X26="",Y26="",Z26="",AA26="",AND(Z26&lt;&gt;※編集不可※選択項目!$K$6,AD26="")))),1,"")</f>
        <v/>
      </c>
      <c r="AN26" s="9">
        <f>IF(AND($B26&lt;&gt;"",AND(K26="",OR(AND(F26&gt;=3,F26&lt;=14),AND(F26&gt;=20,F26&lt;=22,I26=※編集不可※選択項目!$D$4),AND(F26&gt;=23,F26&lt;=25),AND(F26&gt;=40,F26&lt;=49,J26=※編集不可※選択項目!$E$4)))),1,0)</f>
        <v>0</v>
      </c>
      <c r="AO26" s="9">
        <f t="shared" si="7"/>
        <v>0</v>
      </c>
      <c r="AP26" s="9" t="str">
        <f t="shared" si="8"/>
        <v/>
      </c>
      <c r="AQ26" s="10">
        <f t="shared" si="9"/>
        <v>0</v>
      </c>
      <c r="AR26" s="10" t="str">
        <f t="shared" si="16"/>
        <v/>
      </c>
    </row>
    <row r="27" spans="1:44" s="6" customFormat="1" ht="34.5" customHeight="1">
      <c r="A27" s="82">
        <f t="shared" si="4"/>
        <v>15</v>
      </c>
      <c r="B27" s="88" t="str">
        <f t="shared" si="10"/>
        <v/>
      </c>
      <c r="C27" s="140"/>
      <c r="D27" s="26" t="str">
        <f t="shared" si="11"/>
        <v/>
      </c>
      <c r="E27" s="26" t="str">
        <f t="shared" si="12"/>
        <v/>
      </c>
      <c r="F27" s="92"/>
      <c r="G27" s="141"/>
      <c r="H27" s="141"/>
      <c r="I27" s="141"/>
      <c r="J27" s="141"/>
      <c r="K27" s="141"/>
      <c r="L27" s="142"/>
      <c r="M27" s="143"/>
      <c r="N27" s="188"/>
      <c r="O27" s="143"/>
      <c r="P27" s="188"/>
      <c r="Q27" s="30" t="str">
        <f t="shared" si="1"/>
        <v/>
      </c>
      <c r="R27" s="142"/>
      <c r="S27" s="142"/>
      <c r="T27" s="31" t="str">
        <f t="shared" si="13"/>
        <v/>
      </c>
      <c r="U27" s="145"/>
      <c r="V27" s="33" t="str">
        <f t="shared" si="5"/>
        <v/>
      </c>
      <c r="W27" s="33" t="str">
        <f t="shared" si="6"/>
        <v/>
      </c>
      <c r="X27" s="187"/>
      <c r="Y27" s="146"/>
      <c r="Z27" s="147"/>
      <c r="AA27" s="187"/>
      <c r="AB27" s="57" t="str">
        <f t="shared" si="3"/>
        <v/>
      </c>
      <c r="AC27" s="35" t="str">
        <f t="shared" si="14"/>
        <v/>
      </c>
      <c r="AD27" s="187"/>
      <c r="AE27" s="66" t="str">
        <f t="shared" si="15"/>
        <v/>
      </c>
      <c r="AF27" s="186"/>
      <c r="AG27" s="141"/>
      <c r="AH27" s="149"/>
      <c r="AI27" s="102"/>
      <c r="AJ27" s="90"/>
      <c r="AK27" s="91"/>
      <c r="AM27" s="9" t="str">
        <f>IF(AND(($B27&lt;&gt;""),(OR(C27="",F27="",G27="",H27="",AND(F27&gt;=20,F27&lt;=22,I27=""),AND(F27&gt;=40,F27&lt;=49,J27=""),L27="",M27="",N27="",O27="",P27="",R27="",S27="",U27="",X27="",Y27="",Z27="",AA27="",AND(Z27&lt;&gt;※編集不可※選択項目!$K$6,AD27="")))),1,"")</f>
        <v/>
      </c>
      <c r="AN27" s="9">
        <f>IF(AND($B27&lt;&gt;"",AND(K27="",OR(AND(F27&gt;=3,F27&lt;=14),AND(F27&gt;=20,F27&lt;=22,I27=※編集不可※選択項目!$D$4),AND(F27&gt;=23,F27&lt;=25),AND(F27&gt;=40,F27&lt;=49,J27=※編集不可※選択項目!$E$4)))),1,0)</f>
        <v>0</v>
      </c>
      <c r="AO27" s="9">
        <f t="shared" si="7"/>
        <v>0</v>
      </c>
      <c r="AP27" s="9" t="str">
        <f t="shared" si="8"/>
        <v/>
      </c>
      <c r="AQ27" s="10">
        <f t="shared" si="9"/>
        <v>0</v>
      </c>
      <c r="AR27" s="10" t="str">
        <f t="shared" si="16"/>
        <v/>
      </c>
    </row>
    <row r="28" spans="1:44" s="6" customFormat="1" ht="34.5" customHeight="1">
      <c r="A28" s="82">
        <f t="shared" si="4"/>
        <v>16</v>
      </c>
      <c r="B28" s="88" t="str">
        <f t="shared" si="10"/>
        <v/>
      </c>
      <c r="C28" s="140"/>
      <c r="D28" s="26" t="str">
        <f t="shared" si="11"/>
        <v/>
      </c>
      <c r="E28" s="26" t="str">
        <f t="shared" si="12"/>
        <v/>
      </c>
      <c r="F28" s="92"/>
      <c r="G28" s="141"/>
      <c r="H28" s="141"/>
      <c r="I28" s="141"/>
      <c r="J28" s="141"/>
      <c r="K28" s="141"/>
      <c r="L28" s="142"/>
      <c r="M28" s="143"/>
      <c r="N28" s="188"/>
      <c r="O28" s="143"/>
      <c r="P28" s="188"/>
      <c r="Q28" s="30" t="str">
        <f t="shared" si="1"/>
        <v/>
      </c>
      <c r="R28" s="142"/>
      <c r="S28" s="142"/>
      <c r="T28" s="31" t="str">
        <f t="shared" si="13"/>
        <v/>
      </c>
      <c r="U28" s="145"/>
      <c r="V28" s="33" t="str">
        <f t="shared" si="5"/>
        <v/>
      </c>
      <c r="W28" s="33" t="str">
        <f t="shared" si="6"/>
        <v/>
      </c>
      <c r="X28" s="187"/>
      <c r="Y28" s="146"/>
      <c r="Z28" s="147"/>
      <c r="AA28" s="187"/>
      <c r="AB28" s="57" t="str">
        <f t="shared" si="3"/>
        <v/>
      </c>
      <c r="AC28" s="35" t="str">
        <f t="shared" si="14"/>
        <v/>
      </c>
      <c r="AD28" s="187"/>
      <c r="AE28" s="66" t="str">
        <f t="shared" si="15"/>
        <v/>
      </c>
      <c r="AF28" s="186"/>
      <c r="AG28" s="141"/>
      <c r="AH28" s="149"/>
      <c r="AI28" s="102"/>
      <c r="AJ28" s="90"/>
      <c r="AK28" s="91"/>
      <c r="AM28" s="9" t="str">
        <f>IF(AND(($B28&lt;&gt;""),(OR(C28="",F28="",G28="",H28="",AND(F28&gt;=20,F28&lt;=22,I28=""),AND(F28&gt;=40,F28&lt;=49,J28=""),L28="",M28="",N28="",O28="",P28="",R28="",S28="",U28="",X28="",Y28="",Z28="",AA28="",AND(Z28&lt;&gt;※編集不可※選択項目!$K$6,AD28="")))),1,"")</f>
        <v/>
      </c>
      <c r="AN28" s="9">
        <f>IF(AND($B28&lt;&gt;"",AND(K28="",OR(AND(F28&gt;=3,F28&lt;=14),AND(F28&gt;=20,F28&lt;=22,I28=※編集不可※選択項目!$D$4),AND(F28&gt;=23,F28&lt;=25),AND(F28&gt;=40,F28&lt;=49,J28=※編集不可※選択項目!$E$4)))),1,0)</f>
        <v>0</v>
      </c>
      <c r="AO28" s="9">
        <f t="shared" si="7"/>
        <v>0</v>
      </c>
      <c r="AP28" s="9" t="str">
        <f t="shared" si="8"/>
        <v/>
      </c>
      <c r="AQ28" s="10">
        <f t="shared" si="9"/>
        <v>0</v>
      </c>
      <c r="AR28" s="10" t="str">
        <f t="shared" si="16"/>
        <v/>
      </c>
    </row>
    <row r="29" spans="1:44" s="6" customFormat="1" ht="34.5" customHeight="1">
      <c r="A29" s="82">
        <f t="shared" si="4"/>
        <v>17</v>
      </c>
      <c r="B29" s="88" t="str">
        <f t="shared" si="10"/>
        <v/>
      </c>
      <c r="C29" s="140"/>
      <c r="D29" s="26" t="str">
        <f t="shared" si="11"/>
        <v/>
      </c>
      <c r="E29" s="26" t="str">
        <f t="shared" si="12"/>
        <v/>
      </c>
      <c r="F29" s="92"/>
      <c r="G29" s="141"/>
      <c r="H29" s="141"/>
      <c r="I29" s="141"/>
      <c r="J29" s="141"/>
      <c r="K29" s="141"/>
      <c r="L29" s="142"/>
      <c r="M29" s="143"/>
      <c r="N29" s="188"/>
      <c r="O29" s="143"/>
      <c r="P29" s="188"/>
      <c r="Q29" s="30" t="str">
        <f t="shared" si="1"/>
        <v/>
      </c>
      <c r="R29" s="142"/>
      <c r="S29" s="142"/>
      <c r="T29" s="31" t="str">
        <f t="shared" si="13"/>
        <v/>
      </c>
      <c r="U29" s="145"/>
      <c r="V29" s="33" t="str">
        <f t="shared" si="5"/>
        <v/>
      </c>
      <c r="W29" s="33" t="str">
        <f t="shared" si="6"/>
        <v/>
      </c>
      <c r="X29" s="187"/>
      <c r="Y29" s="146"/>
      <c r="Z29" s="147"/>
      <c r="AA29" s="187"/>
      <c r="AB29" s="57" t="str">
        <f t="shared" si="3"/>
        <v/>
      </c>
      <c r="AC29" s="35" t="str">
        <f t="shared" si="14"/>
        <v/>
      </c>
      <c r="AD29" s="187"/>
      <c r="AE29" s="66" t="str">
        <f t="shared" si="15"/>
        <v/>
      </c>
      <c r="AF29" s="186"/>
      <c r="AG29" s="141"/>
      <c r="AH29" s="149"/>
      <c r="AI29" s="102"/>
      <c r="AJ29" s="90"/>
      <c r="AK29" s="91"/>
      <c r="AM29" s="9" t="str">
        <f>IF(AND(($B29&lt;&gt;""),(OR(C29="",F29="",G29="",H29="",AND(F29&gt;=20,F29&lt;=22,I29=""),AND(F29&gt;=40,F29&lt;=49,J29=""),L29="",M29="",N29="",O29="",P29="",R29="",S29="",U29="",X29="",Y29="",Z29="",AA29="",AND(Z29&lt;&gt;※編集不可※選択項目!$K$6,AD29="")))),1,"")</f>
        <v/>
      </c>
      <c r="AN29" s="9">
        <f>IF(AND($B29&lt;&gt;"",AND(K29="",OR(AND(F29&gt;=3,F29&lt;=14),AND(F29&gt;=20,F29&lt;=22,I29=※編集不可※選択項目!$D$4),AND(F29&gt;=23,F29&lt;=25),AND(F29&gt;=40,F29&lt;=49,J29=※編集不可※選択項目!$E$4)))),1,0)</f>
        <v>0</v>
      </c>
      <c r="AO29" s="9">
        <f t="shared" si="7"/>
        <v>0</v>
      </c>
      <c r="AP29" s="9" t="str">
        <f t="shared" si="8"/>
        <v/>
      </c>
      <c r="AQ29" s="10">
        <f t="shared" si="9"/>
        <v>0</v>
      </c>
      <c r="AR29" s="10" t="str">
        <f t="shared" si="16"/>
        <v/>
      </c>
    </row>
    <row r="30" spans="1:44" s="6" customFormat="1" ht="34.5" customHeight="1">
      <c r="A30" s="82">
        <f t="shared" si="4"/>
        <v>18</v>
      </c>
      <c r="B30" s="88" t="str">
        <f t="shared" si="10"/>
        <v/>
      </c>
      <c r="C30" s="140"/>
      <c r="D30" s="26" t="str">
        <f t="shared" si="11"/>
        <v/>
      </c>
      <c r="E30" s="26" t="str">
        <f t="shared" si="12"/>
        <v/>
      </c>
      <c r="F30" s="92"/>
      <c r="G30" s="141"/>
      <c r="H30" s="141"/>
      <c r="I30" s="141"/>
      <c r="J30" s="141"/>
      <c r="K30" s="141"/>
      <c r="L30" s="142"/>
      <c r="M30" s="143"/>
      <c r="N30" s="188"/>
      <c r="O30" s="143"/>
      <c r="P30" s="188"/>
      <c r="Q30" s="30" t="str">
        <f t="shared" si="1"/>
        <v/>
      </c>
      <c r="R30" s="142"/>
      <c r="S30" s="142"/>
      <c r="T30" s="31" t="str">
        <f t="shared" si="13"/>
        <v/>
      </c>
      <c r="U30" s="145"/>
      <c r="V30" s="33" t="str">
        <f t="shared" si="5"/>
        <v/>
      </c>
      <c r="W30" s="33" t="str">
        <f t="shared" si="6"/>
        <v/>
      </c>
      <c r="X30" s="187"/>
      <c r="Y30" s="146"/>
      <c r="Z30" s="147"/>
      <c r="AA30" s="187"/>
      <c r="AB30" s="57" t="str">
        <f t="shared" si="3"/>
        <v/>
      </c>
      <c r="AC30" s="35" t="str">
        <f t="shared" si="14"/>
        <v/>
      </c>
      <c r="AD30" s="187"/>
      <c r="AE30" s="66" t="str">
        <f t="shared" si="15"/>
        <v/>
      </c>
      <c r="AF30" s="186"/>
      <c r="AG30" s="141"/>
      <c r="AH30" s="149"/>
      <c r="AI30" s="102"/>
      <c r="AJ30" s="90"/>
      <c r="AK30" s="91"/>
      <c r="AM30" s="9" t="str">
        <f>IF(AND(($B30&lt;&gt;""),(OR(C30="",F30="",G30="",H30="",AND(F30&gt;=20,F30&lt;=22,I30=""),AND(F30&gt;=40,F30&lt;=49,J30=""),L30="",M30="",N30="",O30="",P30="",R30="",S30="",U30="",X30="",Y30="",Z30="",AA30="",AND(Z30&lt;&gt;※編集不可※選択項目!$K$6,AD30="")))),1,"")</f>
        <v/>
      </c>
      <c r="AN30" s="9">
        <f>IF(AND($B30&lt;&gt;"",AND(K30="",OR(AND(F30&gt;=3,F30&lt;=14),AND(F30&gt;=20,F30&lt;=22,I30=※編集不可※選択項目!$D$4),AND(F30&gt;=23,F30&lt;=25),AND(F30&gt;=40,F30&lt;=49,J30=※編集不可※選択項目!$E$4)))),1,0)</f>
        <v>0</v>
      </c>
      <c r="AO30" s="9">
        <f t="shared" si="7"/>
        <v>0</v>
      </c>
      <c r="AP30" s="9" t="str">
        <f t="shared" si="8"/>
        <v/>
      </c>
      <c r="AQ30" s="10">
        <f t="shared" si="9"/>
        <v>0</v>
      </c>
      <c r="AR30" s="10" t="str">
        <f t="shared" si="16"/>
        <v/>
      </c>
    </row>
    <row r="31" spans="1:44" s="6" customFormat="1" ht="34.5" customHeight="1">
      <c r="A31" s="82">
        <f t="shared" si="4"/>
        <v>19</v>
      </c>
      <c r="B31" s="88" t="str">
        <f t="shared" si="10"/>
        <v/>
      </c>
      <c r="C31" s="140"/>
      <c r="D31" s="26" t="str">
        <f t="shared" si="11"/>
        <v/>
      </c>
      <c r="E31" s="26" t="str">
        <f t="shared" si="12"/>
        <v/>
      </c>
      <c r="F31" s="92"/>
      <c r="G31" s="141"/>
      <c r="H31" s="141"/>
      <c r="I31" s="141"/>
      <c r="J31" s="141"/>
      <c r="K31" s="141"/>
      <c r="L31" s="142"/>
      <c r="M31" s="143"/>
      <c r="N31" s="188"/>
      <c r="O31" s="143"/>
      <c r="P31" s="188"/>
      <c r="Q31" s="30" t="str">
        <f t="shared" si="1"/>
        <v/>
      </c>
      <c r="R31" s="142"/>
      <c r="S31" s="142"/>
      <c r="T31" s="31" t="str">
        <f t="shared" si="13"/>
        <v/>
      </c>
      <c r="U31" s="145"/>
      <c r="V31" s="33" t="str">
        <f t="shared" si="5"/>
        <v/>
      </c>
      <c r="W31" s="33" t="str">
        <f t="shared" si="6"/>
        <v/>
      </c>
      <c r="X31" s="187"/>
      <c r="Y31" s="146"/>
      <c r="Z31" s="147"/>
      <c r="AA31" s="187"/>
      <c r="AB31" s="57" t="str">
        <f t="shared" si="3"/>
        <v/>
      </c>
      <c r="AC31" s="35" t="str">
        <f t="shared" si="14"/>
        <v/>
      </c>
      <c r="AD31" s="187"/>
      <c r="AE31" s="66" t="str">
        <f t="shared" si="15"/>
        <v/>
      </c>
      <c r="AF31" s="186"/>
      <c r="AG31" s="141"/>
      <c r="AH31" s="149"/>
      <c r="AI31" s="102"/>
      <c r="AJ31" s="90"/>
      <c r="AK31" s="91"/>
      <c r="AM31" s="9" t="str">
        <f>IF(AND(($B31&lt;&gt;""),(OR(C31="",F31="",G31="",H31="",AND(F31&gt;=20,F31&lt;=22,I31=""),AND(F31&gt;=40,F31&lt;=49,J31=""),L31="",M31="",N31="",O31="",P31="",R31="",S31="",U31="",X31="",Y31="",Z31="",AA31="",AND(Z31&lt;&gt;※編集不可※選択項目!$K$6,AD31="")))),1,"")</f>
        <v/>
      </c>
      <c r="AN31" s="9">
        <f>IF(AND($B31&lt;&gt;"",AND(K31="",OR(AND(F31&gt;=3,F31&lt;=14),AND(F31&gt;=20,F31&lt;=22,I31=※編集不可※選択項目!$D$4),AND(F31&gt;=23,F31&lt;=25),AND(F31&gt;=40,F31&lt;=49,J31=※編集不可※選択項目!$E$4)))),1,0)</f>
        <v>0</v>
      </c>
      <c r="AO31" s="9">
        <f t="shared" si="7"/>
        <v>0</v>
      </c>
      <c r="AP31" s="9" t="str">
        <f t="shared" si="8"/>
        <v/>
      </c>
      <c r="AQ31" s="10">
        <f t="shared" si="9"/>
        <v>0</v>
      </c>
      <c r="AR31" s="10" t="str">
        <f t="shared" si="16"/>
        <v/>
      </c>
    </row>
    <row r="32" spans="1:44" s="6" customFormat="1" ht="34.5" customHeight="1">
      <c r="A32" s="82">
        <f t="shared" si="4"/>
        <v>20</v>
      </c>
      <c r="B32" s="88" t="str">
        <f t="shared" si="10"/>
        <v/>
      </c>
      <c r="C32" s="140"/>
      <c r="D32" s="26" t="str">
        <f t="shared" si="11"/>
        <v/>
      </c>
      <c r="E32" s="26" t="str">
        <f t="shared" si="12"/>
        <v/>
      </c>
      <c r="F32" s="92"/>
      <c r="G32" s="141"/>
      <c r="H32" s="141"/>
      <c r="I32" s="141"/>
      <c r="J32" s="141"/>
      <c r="K32" s="141"/>
      <c r="L32" s="142"/>
      <c r="M32" s="143"/>
      <c r="N32" s="188"/>
      <c r="O32" s="143"/>
      <c r="P32" s="188"/>
      <c r="Q32" s="30" t="str">
        <f t="shared" si="1"/>
        <v/>
      </c>
      <c r="R32" s="142"/>
      <c r="S32" s="142"/>
      <c r="T32" s="31" t="str">
        <f t="shared" si="13"/>
        <v/>
      </c>
      <c r="U32" s="145"/>
      <c r="V32" s="33" t="str">
        <f t="shared" si="5"/>
        <v/>
      </c>
      <c r="W32" s="33" t="str">
        <f t="shared" si="6"/>
        <v/>
      </c>
      <c r="X32" s="187"/>
      <c r="Y32" s="146"/>
      <c r="Z32" s="147"/>
      <c r="AA32" s="187"/>
      <c r="AB32" s="57" t="str">
        <f t="shared" si="3"/>
        <v/>
      </c>
      <c r="AC32" s="35" t="str">
        <f t="shared" si="14"/>
        <v/>
      </c>
      <c r="AD32" s="187"/>
      <c r="AE32" s="66" t="str">
        <f t="shared" si="15"/>
        <v/>
      </c>
      <c r="AF32" s="186"/>
      <c r="AG32" s="141"/>
      <c r="AH32" s="149"/>
      <c r="AI32" s="102"/>
      <c r="AJ32" s="90"/>
      <c r="AK32" s="91"/>
      <c r="AM32" s="9" t="str">
        <f>IF(AND(($B32&lt;&gt;""),(OR(C32="",F32="",G32="",H32="",AND(F32&gt;=20,F32&lt;=22,I32=""),AND(F32&gt;=40,F32&lt;=49,J32=""),L32="",M32="",N32="",O32="",P32="",R32="",S32="",U32="",X32="",Y32="",Z32="",AA32="",AND(Z32&lt;&gt;※編集不可※選択項目!$K$6,AD32="")))),1,"")</f>
        <v/>
      </c>
      <c r="AN32" s="9">
        <f>IF(AND($B32&lt;&gt;"",AND(K32="",OR(AND(F32&gt;=3,F32&lt;=14),AND(F32&gt;=20,F32&lt;=22,I32=※編集不可※選択項目!$D$4),AND(F32&gt;=23,F32&lt;=25),AND(F32&gt;=40,F32&lt;=49,J32=※編集不可※選択項目!$E$4)))),1,0)</f>
        <v>0</v>
      </c>
      <c r="AO32" s="9">
        <f t="shared" si="7"/>
        <v>0</v>
      </c>
      <c r="AP32" s="9" t="str">
        <f t="shared" si="8"/>
        <v/>
      </c>
      <c r="AQ32" s="10">
        <f t="shared" si="9"/>
        <v>0</v>
      </c>
      <c r="AR32" s="10" t="str">
        <f t="shared" si="16"/>
        <v/>
      </c>
    </row>
    <row r="33" spans="1:46" s="6" customFormat="1" ht="34.5" customHeight="1">
      <c r="A33" s="82">
        <f t="shared" si="4"/>
        <v>21</v>
      </c>
      <c r="B33" s="88" t="str">
        <f t="shared" si="10"/>
        <v/>
      </c>
      <c r="C33" s="140"/>
      <c r="D33" s="26" t="str">
        <f t="shared" si="11"/>
        <v/>
      </c>
      <c r="E33" s="26" t="str">
        <f t="shared" si="12"/>
        <v/>
      </c>
      <c r="F33" s="92"/>
      <c r="G33" s="141"/>
      <c r="H33" s="141"/>
      <c r="I33" s="141"/>
      <c r="J33" s="141"/>
      <c r="K33" s="141"/>
      <c r="L33" s="142"/>
      <c r="M33" s="143"/>
      <c r="N33" s="188"/>
      <c r="O33" s="143"/>
      <c r="P33" s="188"/>
      <c r="Q33" s="30" t="str">
        <f t="shared" si="1"/>
        <v/>
      </c>
      <c r="R33" s="142"/>
      <c r="S33" s="142"/>
      <c r="T33" s="31" t="str">
        <f t="shared" si="13"/>
        <v/>
      </c>
      <c r="U33" s="145"/>
      <c r="V33" s="33" t="str">
        <f t="shared" si="5"/>
        <v/>
      </c>
      <c r="W33" s="33" t="str">
        <f t="shared" si="6"/>
        <v/>
      </c>
      <c r="X33" s="187"/>
      <c r="Y33" s="146"/>
      <c r="Z33" s="147"/>
      <c r="AA33" s="187"/>
      <c r="AB33" s="57" t="str">
        <f t="shared" si="3"/>
        <v/>
      </c>
      <c r="AC33" s="35" t="str">
        <f t="shared" si="14"/>
        <v/>
      </c>
      <c r="AD33" s="187"/>
      <c r="AE33" s="66" t="str">
        <f t="shared" si="15"/>
        <v/>
      </c>
      <c r="AF33" s="186"/>
      <c r="AG33" s="141"/>
      <c r="AH33" s="149"/>
      <c r="AI33" s="102"/>
      <c r="AJ33" s="90"/>
      <c r="AK33" s="91"/>
      <c r="AM33" s="9" t="str">
        <f>IF(AND(($B33&lt;&gt;""),(OR(C33="",F33="",G33="",H33="",AND(F33&gt;=20,F33&lt;=22,I33=""),AND(F33&gt;=40,F33&lt;=49,J33=""),L33="",M33="",N33="",O33="",P33="",R33="",S33="",U33="",X33="",Y33="",Z33="",AA33="",AND(Z33&lt;&gt;※編集不可※選択項目!$K$6,AD33="")))),1,"")</f>
        <v/>
      </c>
      <c r="AN33" s="9">
        <f>IF(AND($B33&lt;&gt;"",AND(K33="",OR(AND(F33&gt;=3,F33&lt;=14),AND(F33&gt;=20,F33&lt;=22,I33=※編集不可※選択項目!$D$4),AND(F33&gt;=23,F33&lt;=25),AND(F33&gt;=40,F33&lt;=49,J33=※編集不可※選択項目!$E$4)))),1,0)</f>
        <v>0</v>
      </c>
      <c r="AO33" s="9">
        <f t="shared" si="7"/>
        <v>0</v>
      </c>
      <c r="AP33" s="9" t="str">
        <f t="shared" si="8"/>
        <v/>
      </c>
      <c r="AQ33" s="10">
        <f t="shared" si="9"/>
        <v>0</v>
      </c>
      <c r="AR33" s="10" t="str">
        <f t="shared" si="16"/>
        <v/>
      </c>
    </row>
    <row r="34" spans="1:46" s="6" customFormat="1" ht="34.5" customHeight="1">
      <c r="A34" s="82">
        <f t="shared" si="4"/>
        <v>22</v>
      </c>
      <c r="B34" s="88" t="str">
        <f t="shared" si="10"/>
        <v/>
      </c>
      <c r="C34" s="140"/>
      <c r="D34" s="26" t="str">
        <f t="shared" si="11"/>
        <v/>
      </c>
      <c r="E34" s="26" t="str">
        <f t="shared" si="12"/>
        <v/>
      </c>
      <c r="F34" s="92"/>
      <c r="G34" s="141"/>
      <c r="H34" s="141"/>
      <c r="I34" s="141"/>
      <c r="J34" s="141"/>
      <c r="K34" s="141"/>
      <c r="L34" s="142"/>
      <c r="M34" s="143"/>
      <c r="N34" s="188"/>
      <c r="O34" s="143"/>
      <c r="P34" s="188"/>
      <c r="Q34" s="30" t="str">
        <f t="shared" si="1"/>
        <v/>
      </c>
      <c r="R34" s="142"/>
      <c r="S34" s="142"/>
      <c r="T34" s="31" t="str">
        <f t="shared" si="13"/>
        <v/>
      </c>
      <c r="U34" s="145"/>
      <c r="V34" s="33" t="str">
        <f t="shared" si="5"/>
        <v/>
      </c>
      <c r="W34" s="33" t="str">
        <f t="shared" si="6"/>
        <v/>
      </c>
      <c r="X34" s="187"/>
      <c r="Y34" s="146"/>
      <c r="Z34" s="147"/>
      <c r="AA34" s="187"/>
      <c r="AB34" s="57" t="str">
        <f t="shared" si="3"/>
        <v/>
      </c>
      <c r="AC34" s="35" t="str">
        <f t="shared" si="14"/>
        <v/>
      </c>
      <c r="AD34" s="187"/>
      <c r="AE34" s="66" t="str">
        <f t="shared" si="15"/>
        <v/>
      </c>
      <c r="AF34" s="186"/>
      <c r="AG34" s="141"/>
      <c r="AH34" s="149"/>
      <c r="AI34" s="102"/>
      <c r="AJ34" s="90"/>
      <c r="AK34" s="91"/>
      <c r="AM34" s="9" t="str">
        <f>IF(AND(($B34&lt;&gt;""),(OR(C34="",F34="",G34="",H34="",AND(F34&gt;=20,F34&lt;=22,I34=""),AND(F34&gt;=40,F34&lt;=49,J34=""),L34="",M34="",N34="",O34="",P34="",R34="",S34="",U34="",X34="",Y34="",Z34="",AA34="",AND(Z34&lt;&gt;※編集不可※選択項目!$K$6,AD34="")))),1,"")</f>
        <v/>
      </c>
      <c r="AN34" s="9">
        <f>IF(AND($B34&lt;&gt;"",AND(K34="",OR(AND(F34&gt;=3,F34&lt;=14),AND(F34&gt;=20,F34&lt;=22,I34=※編集不可※選択項目!$D$4),AND(F34&gt;=23,F34&lt;=25),AND(F34&gt;=40,F34&lt;=49,J34=※編集不可※選択項目!$E$4)))),1,0)</f>
        <v>0</v>
      </c>
      <c r="AO34" s="9">
        <f t="shared" si="7"/>
        <v>0</v>
      </c>
      <c r="AP34" s="9" t="str">
        <f t="shared" si="8"/>
        <v/>
      </c>
      <c r="AQ34" s="10">
        <f t="shared" si="9"/>
        <v>0</v>
      </c>
      <c r="AR34" s="10" t="str">
        <f t="shared" si="16"/>
        <v/>
      </c>
    </row>
    <row r="35" spans="1:46" s="6" customFormat="1" ht="34.5" customHeight="1">
      <c r="A35" s="82">
        <f t="shared" si="4"/>
        <v>23</v>
      </c>
      <c r="B35" s="88" t="str">
        <f t="shared" si="10"/>
        <v/>
      </c>
      <c r="C35" s="140"/>
      <c r="D35" s="26" t="str">
        <f t="shared" si="11"/>
        <v/>
      </c>
      <c r="E35" s="26" t="str">
        <f t="shared" si="12"/>
        <v/>
      </c>
      <c r="F35" s="92"/>
      <c r="G35" s="141"/>
      <c r="H35" s="141"/>
      <c r="I35" s="141"/>
      <c r="J35" s="141"/>
      <c r="K35" s="141"/>
      <c r="L35" s="142"/>
      <c r="M35" s="143"/>
      <c r="N35" s="188"/>
      <c r="O35" s="143"/>
      <c r="P35" s="188"/>
      <c r="Q35" s="30" t="str">
        <f t="shared" si="1"/>
        <v/>
      </c>
      <c r="R35" s="142"/>
      <c r="S35" s="142"/>
      <c r="T35" s="31" t="str">
        <f t="shared" si="13"/>
        <v/>
      </c>
      <c r="U35" s="145"/>
      <c r="V35" s="33" t="str">
        <f t="shared" si="5"/>
        <v/>
      </c>
      <c r="W35" s="33" t="str">
        <f t="shared" si="6"/>
        <v/>
      </c>
      <c r="X35" s="187"/>
      <c r="Y35" s="146"/>
      <c r="Z35" s="147"/>
      <c r="AA35" s="187"/>
      <c r="AB35" s="57" t="str">
        <f t="shared" si="3"/>
        <v/>
      </c>
      <c r="AC35" s="35" t="str">
        <f t="shared" si="14"/>
        <v/>
      </c>
      <c r="AD35" s="187"/>
      <c r="AE35" s="66" t="str">
        <f t="shared" si="15"/>
        <v/>
      </c>
      <c r="AF35" s="186"/>
      <c r="AG35" s="141"/>
      <c r="AH35" s="149"/>
      <c r="AI35" s="102"/>
      <c r="AJ35" s="90"/>
      <c r="AK35" s="91"/>
      <c r="AM35" s="9" t="str">
        <f>IF(AND(($B35&lt;&gt;""),(OR(C35="",F35="",G35="",H35="",AND(F35&gt;=20,F35&lt;=22,I35=""),AND(F35&gt;=40,F35&lt;=49,J35=""),L35="",M35="",N35="",O35="",P35="",R35="",S35="",U35="",X35="",Y35="",Z35="",AA35="",AND(Z35&lt;&gt;※編集不可※選択項目!$K$6,AD35="")))),1,"")</f>
        <v/>
      </c>
      <c r="AN35" s="9">
        <f>IF(AND($B35&lt;&gt;"",AND(K35="",OR(AND(F35&gt;=3,F35&lt;=14),AND(F35&gt;=20,F35&lt;=22,I35=※編集不可※選択項目!$D$4),AND(F35&gt;=23,F35&lt;=25),AND(F35&gt;=40,F35&lt;=49,J35=※編集不可※選択項目!$E$4)))),1,0)</f>
        <v>0</v>
      </c>
      <c r="AO35" s="9">
        <f t="shared" si="7"/>
        <v>0</v>
      </c>
      <c r="AP35" s="9" t="str">
        <f t="shared" si="8"/>
        <v/>
      </c>
      <c r="AQ35" s="10">
        <f t="shared" si="9"/>
        <v>0</v>
      </c>
      <c r="AR35" s="10" t="str">
        <f t="shared" si="16"/>
        <v/>
      </c>
    </row>
    <row r="36" spans="1:46" s="6" customFormat="1" ht="34.5" customHeight="1">
      <c r="A36" s="82">
        <f t="shared" si="4"/>
        <v>24</v>
      </c>
      <c r="B36" s="88" t="str">
        <f t="shared" si="10"/>
        <v/>
      </c>
      <c r="C36" s="140"/>
      <c r="D36" s="26" t="str">
        <f t="shared" si="11"/>
        <v/>
      </c>
      <c r="E36" s="26" t="str">
        <f t="shared" si="12"/>
        <v/>
      </c>
      <c r="F36" s="92"/>
      <c r="G36" s="141"/>
      <c r="H36" s="141"/>
      <c r="I36" s="141"/>
      <c r="J36" s="141"/>
      <c r="K36" s="141"/>
      <c r="L36" s="142"/>
      <c r="M36" s="143"/>
      <c r="N36" s="188"/>
      <c r="O36" s="143"/>
      <c r="P36" s="188"/>
      <c r="Q36" s="30" t="str">
        <f t="shared" si="1"/>
        <v/>
      </c>
      <c r="R36" s="142"/>
      <c r="S36" s="142"/>
      <c r="T36" s="31" t="str">
        <f t="shared" si="13"/>
        <v/>
      </c>
      <c r="U36" s="145"/>
      <c r="V36" s="33" t="str">
        <f t="shared" si="5"/>
        <v/>
      </c>
      <c r="W36" s="33" t="str">
        <f t="shared" si="6"/>
        <v/>
      </c>
      <c r="X36" s="187"/>
      <c r="Y36" s="146"/>
      <c r="Z36" s="147"/>
      <c r="AA36" s="187"/>
      <c r="AB36" s="57" t="str">
        <f t="shared" si="3"/>
        <v/>
      </c>
      <c r="AC36" s="35" t="str">
        <f t="shared" si="14"/>
        <v/>
      </c>
      <c r="AD36" s="187"/>
      <c r="AE36" s="66" t="str">
        <f t="shared" si="15"/>
        <v/>
      </c>
      <c r="AF36" s="186"/>
      <c r="AG36" s="141"/>
      <c r="AH36" s="149"/>
      <c r="AI36" s="102"/>
      <c r="AJ36" s="90"/>
      <c r="AK36" s="91"/>
      <c r="AM36" s="9" t="str">
        <f>IF(AND(($B36&lt;&gt;""),(OR(C36="",F36="",G36="",H36="",AND(F36&gt;=20,F36&lt;=22,I36=""),AND(F36&gt;=40,F36&lt;=49,J36=""),L36="",M36="",N36="",O36="",P36="",R36="",S36="",U36="",X36="",Y36="",Z36="",AA36="",AND(Z36&lt;&gt;※編集不可※選択項目!$K$6,AD36="")))),1,"")</f>
        <v/>
      </c>
      <c r="AN36" s="9">
        <f>IF(AND($B36&lt;&gt;"",AND(K36="",OR(AND(F36&gt;=3,F36&lt;=14),AND(F36&gt;=20,F36&lt;=22,I36=※編集不可※選択項目!$D$4),AND(F36&gt;=23,F36&lt;=25),AND(F36&gt;=40,F36&lt;=49,J36=※編集不可※選択項目!$E$4)))),1,0)</f>
        <v>0</v>
      </c>
      <c r="AO36" s="9">
        <f t="shared" si="7"/>
        <v>0</v>
      </c>
      <c r="AP36" s="9" t="str">
        <f t="shared" si="8"/>
        <v/>
      </c>
      <c r="AQ36" s="10">
        <f t="shared" si="9"/>
        <v>0</v>
      </c>
      <c r="AR36" s="10" t="str">
        <f t="shared" si="16"/>
        <v/>
      </c>
    </row>
    <row r="37" spans="1:46" s="6" customFormat="1" ht="34.5" customHeight="1">
      <c r="A37" s="82">
        <f t="shared" si="4"/>
        <v>25</v>
      </c>
      <c r="B37" s="88" t="str">
        <f t="shared" si="10"/>
        <v/>
      </c>
      <c r="C37" s="140"/>
      <c r="D37" s="26" t="str">
        <f t="shared" si="11"/>
        <v/>
      </c>
      <c r="E37" s="26" t="str">
        <f t="shared" si="12"/>
        <v/>
      </c>
      <c r="F37" s="92"/>
      <c r="G37" s="141"/>
      <c r="H37" s="141"/>
      <c r="I37" s="141"/>
      <c r="J37" s="141"/>
      <c r="K37" s="141"/>
      <c r="L37" s="142"/>
      <c r="M37" s="143"/>
      <c r="N37" s="188"/>
      <c r="O37" s="143"/>
      <c r="P37" s="188"/>
      <c r="Q37" s="30" t="str">
        <f t="shared" si="1"/>
        <v/>
      </c>
      <c r="R37" s="142"/>
      <c r="S37" s="142"/>
      <c r="T37" s="31" t="str">
        <f t="shared" si="13"/>
        <v/>
      </c>
      <c r="U37" s="145"/>
      <c r="V37" s="33" t="str">
        <f t="shared" si="5"/>
        <v/>
      </c>
      <c r="W37" s="33" t="str">
        <f t="shared" si="6"/>
        <v/>
      </c>
      <c r="X37" s="187"/>
      <c r="Y37" s="146"/>
      <c r="Z37" s="147"/>
      <c r="AA37" s="187"/>
      <c r="AB37" s="57" t="str">
        <f t="shared" si="3"/>
        <v/>
      </c>
      <c r="AC37" s="35" t="str">
        <f t="shared" si="14"/>
        <v/>
      </c>
      <c r="AD37" s="187"/>
      <c r="AE37" s="66" t="str">
        <f t="shared" si="15"/>
        <v/>
      </c>
      <c r="AF37" s="186"/>
      <c r="AG37" s="141"/>
      <c r="AH37" s="149"/>
      <c r="AI37" s="102"/>
      <c r="AJ37" s="90"/>
      <c r="AK37" s="91"/>
      <c r="AM37" s="9" t="str">
        <f>IF(AND(($B37&lt;&gt;""),(OR(C37="",F37="",G37="",H37="",AND(F37&gt;=20,F37&lt;=22,I37=""),AND(F37&gt;=40,F37&lt;=49,J37=""),L37="",M37="",N37="",O37="",P37="",R37="",S37="",U37="",X37="",Y37="",Z37="",AA37="",AND(Z37&lt;&gt;※編集不可※選択項目!$K$6,AD37="")))),1,"")</f>
        <v/>
      </c>
      <c r="AN37" s="9">
        <f>IF(AND($B37&lt;&gt;"",AND(K37="",OR(AND(F37&gt;=3,F37&lt;=14),AND(F37&gt;=20,F37&lt;=22,I37=※編集不可※選択項目!$D$4),AND(F37&gt;=23,F37&lt;=25),AND(F37&gt;=40,F37&lt;=49,J37=※編集不可※選択項目!$E$4)))),1,0)</f>
        <v>0</v>
      </c>
      <c r="AO37" s="9">
        <f t="shared" si="7"/>
        <v>0</v>
      </c>
      <c r="AP37" s="9" t="str">
        <f t="shared" si="8"/>
        <v/>
      </c>
      <c r="AQ37" s="10">
        <f t="shared" si="9"/>
        <v>0</v>
      </c>
      <c r="AR37" s="10" t="str">
        <f t="shared" si="16"/>
        <v/>
      </c>
    </row>
    <row r="38" spans="1:46" s="6" customFormat="1" ht="34.5" customHeight="1">
      <c r="A38" s="82">
        <f t="shared" si="4"/>
        <v>26</v>
      </c>
      <c r="B38" s="88" t="str">
        <f t="shared" si="10"/>
        <v/>
      </c>
      <c r="C38" s="140"/>
      <c r="D38" s="26" t="str">
        <f t="shared" si="11"/>
        <v/>
      </c>
      <c r="E38" s="26" t="str">
        <f t="shared" si="12"/>
        <v/>
      </c>
      <c r="F38" s="92"/>
      <c r="G38" s="141"/>
      <c r="H38" s="141"/>
      <c r="I38" s="141"/>
      <c r="J38" s="141"/>
      <c r="K38" s="141"/>
      <c r="L38" s="142"/>
      <c r="M38" s="143"/>
      <c r="N38" s="188"/>
      <c r="O38" s="143"/>
      <c r="P38" s="188"/>
      <c r="Q38" s="30" t="str">
        <f t="shared" si="1"/>
        <v/>
      </c>
      <c r="R38" s="142"/>
      <c r="S38" s="142"/>
      <c r="T38" s="31" t="str">
        <f t="shared" si="13"/>
        <v/>
      </c>
      <c r="U38" s="145"/>
      <c r="V38" s="33" t="str">
        <f t="shared" si="5"/>
        <v/>
      </c>
      <c r="W38" s="33" t="str">
        <f t="shared" si="6"/>
        <v/>
      </c>
      <c r="X38" s="187"/>
      <c r="Y38" s="146"/>
      <c r="Z38" s="147"/>
      <c r="AA38" s="187"/>
      <c r="AB38" s="57" t="str">
        <f t="shared" si="3"/>
        <v/>
      </c>
      <c r="AC38" s="35" t="str">
        <f t="shared" si="14"/>
        <v/>
      </c>
      <c r="AD38" s="187"/>
      <c r="AE38" s="66" t="str">
        <f t="shared" si="15"/>
        <v/>
      </c>
      <c r="AF38" s="186"/>
      <c r="AG38" s="141"/>
      <c r="AH38" s="149"/>
      <c r="AI38" s="102"/>
      <c r="AJ38" s="90"/>
      <c r="AK38" s="91"/>
      <c r="AM38" s="9" t="str">
        <f>IF(AND(($B38&lt;&gt;""),(OR(C38="",F38="",G38="",H38="",AND(F38&gt;=20,F38&lt;=22,I38=""),AND(F38&gt;=40,F38&lt;=49,J38=""),L38="",M38="",N38="",O38="",P38="",R38="",S38="",U38="",X38="",Y38="",Z38="",AA38="",AND(Z38&lt;&gt;※編集不可※選択項目!$K$6,AD38="")))),1,"")</f>
        <v/>
      </c>
      <c r="AN38" s="9">
        <f>IF(AND($B38&lt;&gt;"",AND(K38="",OR(AND(F38&gt;=3,F38&lt;=14),AND(F38&gt;=20,F38&lt;=22,I38=※編集不可※選択項目!$D$4),AND(F38&gt;=23,F38&lt;=25),AND(F38&gt;=40,F38&lt;=49,J38=※編集不可※選択項目!$E$4)))),1,0)</f>
        <v>0</v>
      </c>
      <c r="AO38" s="9">
        <f t="shared" si="7"/>
        <v>0</v>
      </c>
      <c r="AP38" s="9" t="str">
        <f t="shared" si="8"/>
        <v/>
      </c>
      <c r="AQ38" s="10">
        <f t="shared" si="9"/>
        <v>0</v>
      </c>
      <c r="AR38" s="10" t="str">
        <f t="shared" si="16"/>
        <v/>
      </c>
    </row>
    <row r="39" spans="1:46" s="6" customFormat="1" ht="34.5" customHeight="1">
      <c r="A39" s="82">
        <f t="shared" si="4"/>
        <v>27</v>
      </c>
      <c r="B39" s="88" t="str">
        <f t="shared" si="10"/>
        <v/>
      </c>
      <c r="C39" s="140"/>
      <c r="D39" s="26" t="str">
        <f t="shared" si="11"/>
        <v/>
      </c>
      <c r="E39" s="26" t="str">
        <f t="shared" si="12"/>
        <v/>
      </c>
      <c r="F39" s="92"/>
      <c r="G39" s="141"/>
      <c r="H39" s="141"/>
      <c r="I39" s="141"/>
      <c r="J39" s="141"/>
      <c r="K39" s="141"/>
      <c r="L39" s="142"/>
      <c r="M39" s="143"/>
      <c r="N39" s="188"/>
      <c r="O39" s="143"/>
      <c r="P39" s="188"/>
      <c r="Q39" s="30" t="str">
        <f t="shared" si="1"/>
        <v/>
      </c>
      <c r="R39" s="142"/>
      <c r="S39" s="142"/>
      <c r="T39" s="31" t="str">
        <f t="shared" si="13"/>
        <v/>
      </c>
      <c r="U39" s="145"/>
      <c r="V39" s="33" t="str">
        <f t="shared" si="5"/>
        <v/>
      </c>
      <c r="W39" s="33" t="str">
        <f t="shared" si="6"/>
        <v/>
      </c>
      <c r="X39" s="187"/>
      <c r="Y39" s="146"/>
      <c r="Z39" s="147"/>
      <c r="AA39" s="187"/>
      <c r="AB39" s="57" t="str">
        <f t="shared" si="3"/>
        <v/>
      </c>
      <c r="AC39" s="35" t="str">
        <f t="shared" si="14"/>
        <v/>
      </c>
      <c r="AD39" s="187"/>
      <c r="AE39" s="66" t="str">
        <f t="shared" si="15"/>
        <v/>
      </c>
      <c r="AF39" s="186"/>
      <c r="AG39" s="141"/>
      <c r="AH39" s="149"/>
      <c r="AI39" s="102"/>
      <c r="AJ39" s="90"/>
      <c r="AK39" s="91"/>
      <c r="AM39" s="9" t="str">
        <f>IF(AND(($B39&lt;&gt;""),(OR(C39="",F39="",G39="",H39="",AND(F39&gt;=20,F39&lt;=22,I39=""),AND(F39&gt;=40,F39&lt;=49,J39=""),L39="",M39="",N39="",O39="",P39="",R39="",S39="",U39="",X39="",Y39="",Z39="",AA39="",AND(Z39&lt;&gt;※編集不可※選択項目!$K$6,AD39="")))),1,"")</f>
        <v/>
      </c>
      <c r="AN39" s="9">
        <f>IF(AND($B39&lt;&gt;"",AND(K39="",OR(AND(F39&gt;=3,F39&lt;=14),AND(F39&gt;=20,F39&lt;=22,I39=※編集不可※選択項目!$D$4),AND(F39&gt;=23,F39&lt;=25),AND(F39&gt;=40,F39&lt;=49,J39=※編集不可※選択項目!$E$4)))),1,0)</f>
        <v>0</v>
      </c>
      <c r="AO39" s="9">
        <f t="shared" si="7"/>
        <v>0</v>
      </c>
      <c r="AP39" s="9" t="str">
        <f t="shared" si="8"/>
        <v/>
      </c>
      <c r="AQ39" s="10">
        <f t="shared" si="9"/>
        <v>0</v>
      </c>
      <c r="AR39" s="10" t="str">
        <f t="shared" si="16"/>
        <v/>
      </c>
    </row>
    <row r="40" spans="1:46" s="6" customFormat="1" ht="34.5" customHeight="1">
      <c r="A40" s="82">
        <f t="shared" si="4"/>
        <v>28</v>
      </c>
      <c r="B40" s="88" t="str">
        <f t="shared" si="10"/>
        <v/>
      </c>
      <c r="C40" s="140"/>
      <c r="D40" s="26" t="str">
        <f t="shared" si="11"/>
        <v/>
      </c>
      <c r="E40" s="26" t="str">
        <f t="shared" si="12"/>
        <v/>
      </c>
      <c r="F40" s="92"/>
      <c r="G40" s="141"/>
      <c r="H40" s="141"/>
      <c r="I40" s="141"/>
      <c r="J40" s="141"/>
      <c r="K40" s="141"/>
      <c r="L40" s="142"/>
      <c r="M40" s="143"/>
      <c r="N40" s="188"/>
      <c r="O40" s="143"/>
      <c r="P40" s="188"/>
      <c r="Q40" s="30" t="str">
        <f t="shared" si="1"/>
        <v/>
      </c>
      <c r="R40" s="142"/>
      <c r="S40" s="142"/>
      <c r="T40" s="31" t="str">
        <f t="shared" si="13"/>
        <v/>
      </c>
      <c r="U40" s="145"/>
      <c r="V40" s="33" t="str">
        <f t="shared" si="5"/>
        <v/>
      </c>
      <c r="W40" s="33" t="str">
        <f t="shared" si="6"/>
        <v/>
      </c>
      <c r="X40" s="187"/>
      <c r="Y40" s="146"/>
      <c r="Z40" s="147"/>
      <c r="AA40" s="187"/>
      <c r="AB40" s="57" t="str">
        <f t="shared" si="3"/>
        <v/>
      </c>
      <c r="AC40" s="35" t="str">
        <f t="shared" si="14"/>
        <v/>
      </c>
      <c r="AD40" s="187"/>
      <c r="AE40" s="66" t="str">
        <f t="shared" si="15"/>
        <v/>
      </c>
      <c r="AF40" s="186"/>
      <c r="AG40" s="141"/>
      <c r="AH40" s="149"/>
      <c r="AI40" s="102"/>
      <c r="AJ40" s="90"/>
      <c r="AK40" s="91"/>
      <c r="AM40" s="9" t="str">
        <f>IF(AND(($B40&lt;&gt;""),(OR(C40="",F40="",G40="",H40="",AND(F40&gt;=20,F40&lt;=22,I40=""),AND(F40&gt;=40,F40&lt;=49,J40=""),L40="",M40="",N40="",O40="",P40="",R40="",S40="",U40="",X40="",Y40="",Z40="",AA40="",AND(Z40&lt;&gt;※編集不可※選択項目!$K$6,AD40="")))),1,"")</f>
        <v/>
      </c>
      <c r="AN40" s="9">
        <f>IF(AND($B40&lt;&gt;"",AND(K40="",OR(AND(F40&gt;=3,F40&lt;=14),AND(F40&gt;=20,F40&lt;=22,I40=※編集不可※選択項目!$D$4),AND(F40&gt;=23,F40&lt;=25),AND(F40&gt;=40,F40&lt;=49,J40=※編集不可※選択項目!$E$4)))),1,0)</f>
        <v>0</v>
      </c>
      <c r="AO40" s="9">
        <f t="shared" si="7"/>
        <v>0</v>
      </c>
      <c r="AP40" s="9" t="str">
        <f t="shared" si="8"/>
        <v/>
      </c>
      <c r="AQ40" s="10">
        <f t="shared" si="9"/>
        <v>0</v>
      </c>
      <c r="AR40" s="10" t="str">
        <f t="shared" si="16"/>
        <v/>
      </c>
    </row>
    <row r="41" spans="1:46" s="6" customFormat="1" ht="34.5" customHeight="1">
      <c r="A41" s="82">
        <f t="shared" si="4"/>
        <v>29</v>
      </c>
      <c r="B41" s="88" t="str">
        <f t="shared" si="10"/>
        <v/>
      </c>
      <c r="C41" s="140"/>
      <c r="D41" s="26" t="str">
        <f t="shared" si="11"/>
        <v/>
      </c>
      <c r="E41" s="26" t="str">
        <f t="shared" si="12"/>
        <v/>
      </c>
      <c r="F41" s="92"/>
      <c r="G41" s="141"/>
      <c r="H41" s="141"/>
      <c r="I41" s="141"/>
      <c r="J41" s="141"/>
      <c r="K41" s="141"/>
      <c r="L41" s="142"/>
      <c r="M41" s="143"/>
      <c r="N41" s="188"/>
      <c r="O41" s="143"/>
      <c r="P41" s="188"/>
      <c r="Q41" s="30" t="str">
        <f t="shared" si="1"/>
        <v/>
      </c>
      <c r="R41" s="142"/>
      <c r="S41" s="142"/>
      <c r="T41" s="31" t="str">
        <f t="shared" si="13"/>
        <v/>
      </c>
      <c r="U41" s="145"/>
      <c r="V41" s="33" t="str">
        <f t="shared" si="5"/>
        <v/>
      </c>
      <c r="W41" s="33" t="str">
        <f t="shared" si="6"/>
        <v/>
      </c>
      <c r="X41" s="187"/>
      <c r="Y41" s="146"/>
      <c r="Z41" s="147"/>
      <c r="AA41" s="187"/>
      <c r="AB41" s="57" t="str">
        <f t="shared" si="3"/>
        <v/>
      </c>
      <c r="AC41" s="35" t="str">
        <f t="shared" si="14"/>
        <v/>
      </c>
      <c r="AD41" s="187"/>
      <c r="AE41" s="66" t="str">
        <f t="shared" si="15"/>
        <v/>
      </c>
      <c r="AF41" s="186"/>
      <c r="AG41" s="141"/>
      <c r="AH41" s="149"/>
      <c r="AI41" s="102"/>
      <c r="AJ41" s="90"/>
      <c r="AK41" s="91"/>
      <c r="AM41" s="9" t="str">
        <f>IF(AND(($B41&lt;&gt;""),(OR(C41="",F41="",G41="",H41="",AND(F41&gt;=20,F41&lt;=22,I41=""),AND(F41&gt;=40,F41&lt;=49,J41=""),L41="",M41="",N41="",O41="",P41="",R41="",S41="",U41="",X41="",Y41="",Z41="",AA41="",AND(Z41&lt;&gt;※編集不可※選択項目!$K$6,AD41="")))),1,"")</f>
        <v/>
      </c>
      <c r="AN41" s="9">
        <f>IF(AND($B41&lt;&gt;"",AND(K41="",OR(AND(F41&gt;=3,F41&lt;=14),AND(F41&gt;=20,F41&lt;=22,I41=※編集不可※選択項目!$D$4),AND(F41&gt;=23,F41&lt;=25),AND(F41&gt;=40,F41&lt;=49,J41=※編集不可※選択項目!$E$4)))),1,0)</f>
        <v>0</v>
      </c>
      <c r="AO41" s="9">
        <f t="shared" si="7"/>
        <v>0</v>
      </c>
      <c r="AP41" s="9" t="str">
        <f t="shared" si="8"/>
        <v/>
      </c>
      <c r="AQ41" s="10">
        <f t="shared" si="9"/>
        <v>0</v>
      </c>
      <c r="AR41" s="10" t="str">
        <f t="shared" si="16"/>
        <v/>
      </c>
    </row>
    <row r="42" spans="1:46" s="6" customFormat="1" ht="34.5" customHeight="1">
      <c r="A42" s="82">
        <f t="shared" si="4"/>
        <v>30</v>
      </c>
      <c r="B42" s="88" t="str">
        <f t="shared" si="10"/>
        <v/>
      </c>
      <c r="C42" s="140"/>
      <c r="D42" s="26" t="str">
        <f t="shared" si="11"/>
        <v/>
      </c>
      <c r="E42" s="26" t="str">
        <f t="shared" si="12"/>
        <v/>
      </c>
      <c r="F42" s="92"/>
      <c r="G42" s="141"/>
      <c r="H42" s="141"/>
      <c r="I42" s="141"/>
      <c r="J42" s="141"/>
      <c r="K42" s="141"/>
      <c r="L42" s="142"/>
      <c r="M42" s="143"/>
      <c r="N42" s="188"/>
      <c r="O42" s="143"/>
      <c r="P42" s="188"/>
      <c r="Q42" s="30" t="str">
        <f t="shared" si="1"/>
        <v/>
      </c>
      <c r="R42" s="142"/>
      <c r="S42" s="142"/>
      <c r="T42" s="31" t="str">
        <f t="shared" si="13"/>
        <v/>
      </c>
      <c r="U42" s="145"/>
      <c r="V42" s="33" t="str">
        <f t="shared" si="5"/>
        <v/>
      </c>
      <c r="W42" s="33" t="str">
        <f t="shared" si="6"/>
        <v/>
      </c>
      <c r="X42" s="187"/>
      <c r="Y42" s="146"/>
      <c r="Z42" s="147"/>
      <c r="AA42" s="187"/>
      <c r="AB42" s="57" t="str">
        <f t="shared" si="3"/>
        <v/>
      </c>
      <c r="AC42" s="35" t="str">
        <f t="shared" si="14"/>
        <v/>
      </c>
      <c r="AD42" s="187"/>
      <c r="AE42" s="66" t="str">
        <f t="shared" si="15"/>
        <v/>
      </c>
      <c r="AF42" s="186"/>
      <c r="AG42" s="141"/>
      <c r="AH42" s="149"/>
      <c r="AI42" s="102"/>
      <c r="AJ42" s="90"/>
      <c r="AK42" s="91"/>
      <c r="AM42" s="9" t="str">
        <f>IF(AND(($B42&lt;&gt;""),(OR(C42="",F42="",G42="",H42="",AND(F42&gt;=20,F42&lt;=22,I42=""),AND(F42&gt;=40,F42&lt;=49,J42=""),L42="",M42="",N42="",O42="",P42="",R42="",S42="",U42="",X42="",Y42="",Z42="",AA42="",AND(Z42&lt;&gt;※編集不可※選択項目!$K$6,AD42="")))),1,"")</f>
        <v/>
      </c>
      <c r="AN42" s="9">
        <f>IF(AND($B42&lt;&gt;"",AND(K42="",OR(AND(F42&gt;=3,F42&lt;=14),AND(F42&gt;=20,F42&lt;=22,I42=※編集不可※選択項目!$D$4),AND(F42&gt;=23,F42&lt;=25),AND(F42&gt;=40,F42&lt;=49,J42=※編集不可※選択項目!$E$4)))),1,0)</f>
        <v>0</v>
      </c>
      <c r="AO42" s="9">
        <f t="shared" si="7"/>
        <v>0</v>
      </c>
      <c r="AP42" s="9" t="str">
        <f t="shared" si="8"/>
        <v/>
      </c>
      <c r="AQ42" s="10">
        <f t="shared" si="9"/>
        <v>0</v>
      </c>
      <c r="AR42" s="10" t="str">
        <f t="shared" si="16"/>
        <v/>
      </c>
    </row>
    <row r="43" spans="1:46" s="6" customFormat="1" ht="34.5" customHeight="1">
      <c r="A43" s="82">
        <f t="shared" si="4"/>
        <v>31</v>
      </c>
      <c r="B43" s="88" t="str">
        <f t="shared" si="10"/>
        <v/>
      </c>
      <c r="C43" s="140"/>
      <c r="D43" s="26" t="str">
        <f t="shared" si="11"/>
        <v/>
      </c>
      <c r="E43" s="26" t="str">
        <f t="shared" si="12"/>
        <v/>
      </c>
      <c r="F43" s="92"/>
      <c r="G43" s="141"/>
      <c r="H43" s="141"/>
      <c r="I43" s="141"/>
      <c r="J43" s="141"/>
      <c r="K43" s="141"/>
      <c r="L43" s="142"/>
      <c r="M43" s="143"/>
      <c r="N43" s="188"/>
      <c r="O43" s="143"/>
      <c r="P43" s="188"/>
      <c r="Q43" s="30" t="str">
        <f t="shared" si="1"/>
        <v/>
      </c>
      <c r="R43" s="142"/>
      <c r="S43" s="142"/>
      <c r="T43" s="31" t="str">
        <f t="shared" si="13"/>
        <v/>
      </c>
      <c r="U43" s="145"/>
      <c r="V43" s="33" t="str">
        <f t="shared" si="5"/>
        <v/>
      </c>
      <c r="W43" s="33" t="str">
        <f t="shared" si="6"/>
        <v/>
      </c>
      <c r="X43" s="187"/>
      <c r="Y43" s="146"/>
      <c r="Z43" s="147"/>
      <c r="AA43" s="187"/>
      <c r="AB43" s="57" t="str">
        <f t="shared" si="3"/>
        <v/>
      </c>
      <c r="AC43" s="35" t="str">
        <f t="shared" si="14"/>
        <v/>
      </c>
      <c r="AD43" s="187"/>
      <c r="AE43" s="66" t="str">
        <f t="shared" si="15"/>
        <v/>
      </c>
      <c r="AF43" s="186"/>
      <c r="AG43" s="141"/>
      <c r="AH43" s="149"/>
      <c r="AI43" s="102"/>
      <c r="AJ43" s="90"/>
      <c r="AK43" s="91"/>
      <c r="AM43" s="9" t="str">
        <f>IF(AND(($B43&lt;&gt;""),(OR(C43="",F43="",G43="",H43="",AND(F43&gt;=20,F43&lt;=22,I43=""),AND(F43&gt;=40,F43&lt;=49,J43=""),L43="",M43="",N43="",O43="",P43="",R43="",S43="",U43="",X43="",Y43="",Z43="",AA43="",AND(Z43&lt;&gt;※編集不可※選択項目!$K$6,AD43="")))),1,"")</f>
        <v/>
      </c>
      <c r="AN43" s="9">
        <f>IF(AND($B43&lt;&gt;"",AND(K43="",OR(AND(F43&gt;=3,F43&lt;=14),AND(F43&gt;=20,F43&lt;=22,I43=※編集不可※選択項目!$D$4),AND(F43&gt;=23,F43&lt;=25),AND(F43&gt;=40,F43&lt;=49,J43=※編集不可※選択項目!$E$4)))),1,0)</f>
        <v>0</v>
      </c>
      <c r="AO43" s="9">
        <f t="shared" si="7"/>
        <v>0</v>
      </c>
      <c r="AP43" s="9" t="str">
        <f t="shared" si="8"/>
        <v/>
      </c>
      <c r="AQ43" s="10">
        <f t="shared" si="9"/>
        <v>0</v>
      </c>
      <c r="AR43" s="10" t="str">
        <f t="shared" si="16"/>
        <v/>
      </c>
    </row>
    <row r="44" spans="1:46" s="6" customFormat="1" ht="34.5" customHeight="1">
      <c r="A44" s="82">
        <f t="shared" si="4"/>
        <v>32</v>
      </c>
      <c r="B44" s="88" t="str">
        <f t="shared" si="10"/>
        <v/>
      </c>
      <c r="C44" s="140"/>
      <c r="D44" s="26" t="str">
        <f t="shared" si="11"/>
        <v/>
      </c>
      <c r="E44" s="26" t="str">
        <f t="shared" si="12"/>
        <v/>
      </c>
      <c r="F44" s="92"/>
      <c r="G44" s="141"/>
      <c r="H44" s="141"/>
      <c r="I44" s="141"/>
      <c r="J44" s="141"/>
      <c r="K44" s="141"/>
      <c r="L44" s="142"/>
      <c r="M44" s="143"/>
      <c r="N44" s="188"/>
      <c r="O44" s="143"/>
      <c r="P44" s="188"/>
      <c r="Q44" s="30" t="str">
        <f t="shared" si="1"/>
        <v/>
      </c>
      <c r="R44" s="142"/>
      <c r="S44" s="142"/>
      <c r="T44" s="31" t="str">
        <f t="shared" si="13"/>
        <v/>
      </c>
      <c r="U44" s="145"/>
      <c r="V44" s="33" t="str">
        <f t="shared" si="5"/>
        <v/>
      </c>
      <c r="W44" s="33" t="str">
        <f t="shared" si="6"/>
        <v/>
      </c>
      <c r="X44" s="187"/>
      <c r="Y44" s="146"/>
      <c r="Z44" s="147"/>
      <c r="AA44" s="187"/>
      <c r="AB44" s="57" t="str">
        <f t="shared" si="3"/>
        <v/>
      </c>
      <c r="AC44" s="35" t="str">
        <f t="shared" si="14"/>
        <v/>
      </c>
      <c r="AD44" s="187"/>
      <c r="AE44" s="66" t="str">
        <f t="shared" si="15"/>
        <v/>
      </c>
      <c r="AF44" s="186"/>
      <c r="AG44" s="141"/>
      <c r="AH44" s="149"/>
      <c r="AI44" s="102"/>
      <c r="AJ44" s="90"/>
      <c r="AK44" s="91"/>
      <c r="AM44" s="9" t="str">
        <f>IF(AND(($B44&lt;&gt;""),(OR(C44="",F44="",G44="",H44="",AND(F44&gt;=20,F44&lt;=22,I44=""),AND(F44&gt;=40,F44&lt;=49,J44=""),L44="",M44="",N44="",O44="",P44="",R44="",S44="",U44="",X44="",Y44="",Z44="",AA44="",AND(Z44&lt;&gt;※編集不可※選択項目!$K$6,AD44="")))),1,"")</f>
        <v/>
      </c>
      <c r="AN44" s="9">
        <f>IF(AND($B44&lt;&gt;"",AND(K44="",OR(AND(F44&gt;=3,F44&lt;=14),AND(F44&gt;=20,F44&lt;=22,I44=※編集不可※選択項目!$D$4),AND(F44&gt;=23,F44&lt;=25),AND(F44&gt;=40,F44&lt;=49,J44=※編集不可※選択項目!$E$4)))),1,0)</f>
        <v>0</v>
      </c>
      <c r="AO44" s="9">
        <f t="shared" si="7"/>
        <v>0</v>
      </c>
      <c r="AP44" s="9" t="str">
        <f t="shared" si="8"/>
        <v/>
      </c>
      <c r="AQ44" s="10">
        <f t="shared" si="9"/>
        <v>0</v>
      </c>
      <c r="AR44" s="10" t="str">
        <f t="shared" si="16"/>
        <v/>
      </c>
    </row>
    <row r="45" spans="1:46" s="6" customFormat="1" ht="34.5" customHeight="1">
      <c r="A45" s="82">
        <f t="shared" si="4"/>
        <v>33</v>
      </c>
      <c r="B45" s="88" t="str">
        <f t="shared" si="10"/>
        <v/>
      </c>
      <c r="C45" s="140"/>
      <c r="D45" s="26" t="str">
        <f t="shared" si="11"/>
        <v/>
      </c>
      <c r="E45" s="26" t="str">
        <f t="shared" si="12"/>
        <v/>
      </c>
      <c r="F45" s="92"/>
      <c r="G45" s="141"/>
      <c r="H45" s="141"/>
      <c r="I45" s="141"/>
      <c r="J45" s="141"/>
      <c r="K45" s="141"/>
      <c r="L45" s="142"/>
      <c r="M45" s="143"/>
      <c r="N45" s="188"/>
      <c r="O45" s="143"/>
      <c r="P45" s="188"/>
      <c r="Q45" s="30" t="str">
        <f t="shared" si="1"/>
        <v/>
      </c>
      <c r="R45" s="142"/>
      <c r="S45" s="142"/>
      <c r="T45" s="31" t="str">
        <f t="shared" si="13"/>
        <v/>
      </c>
      <c r="U45" s="145"/>
      <c r="V45" s="33" t="str">
        <f t="shared" si="5"/>
        <v/>
      </c>
      <c r="W45" s="33" t="str">
        <f t="shared" si="6"/>
        <v/>
      </c>
      <c r="X45" s="187"/>
      <c r="Y45" s="146"/>
      <c r="Z45" s="147"/>
      <c r="AA45" s="187"/>
      <c r="AB45" s="57" t="str">
        <f t="shared" si="3"/>
        <v/>
      </c>
      <c r="AC45" s="35" t="str">
        <f t="shared" si="14"/>
        <v/>
      </c>
      <c r="AD45" s="187"/>
      <c r="AE45" s="66" t="str">
        <f t="shared" si="15"/>
        <v/>
      </c>
      <c r="AF45" s="186"/>
      <c r="AG45" s="141"/>
      <c r="AH45" s="149"/>
      <c r="AI45" s="102"/>
      <c r="AJ45" s="90"/>
      <c r="AK45" s="91"/>
      <c r="AM45" s="9" t="str">
        <f>IF(AND(($B45&lt;&gt;""),(OR(C45="",F45="",G45="",H45="",AND(F45&gt;=20,F45&lt;=22,I45=""),AND(F45&gt;=40,F45&lt;=49,J45=""),L45="",M45="",N45="",O45="",P45="",R45="",S45="",U45="",X45="",Y45="",Z45="",AA45="",AND(Z45&lt;&gt;※編集不可※選択項目!$K$6,AD45="")))),1,"")</f>
        <v/>
      </c>
      <c r="AN45" s="9">
        <f>IF(AND($B45&lt;&gt;"",AND(K45="",OR(AND(F45&gt;=3,F45&lt;=14),AND(F45&gt;=20,F45&lt;=22,I45=※編集不可※選択項目!$D$4),AND(F45&gt;=23,F45&lt;=25),AND(F45&gt;=40,F45&lt;=49,J45=※編集不可※選択項目!$E$4)))),1,0)</f>
        <v>0</v>
      </c>
      <c r="AO45" s="9">
        <f t="shared" si="7"/>
        <v>0</v>
      </c>
      <c r="AP45" s="9" t="str">
        <f t="shared" si="8"/>
        <v/>
      </c>
      <c r="AQ45" s="10">
        <f t="shared" si="9"/>
        <v>0</v>
      </c>
      <c r="AR45" s="10" t="str">
        <f t="shared" si="16"/>
        <v/>
      </c>
    </row>
    <row r="46" spans="1:46" s="6" customFormat="1" ht="34.5" customHeight="1">
      <c r="A46" s="82">
        <f t="shared" si="4"/>
        <v>34</v>
      </c>
      <c r="B46" s="88" t="str">
        <f t="shared" si="10"/>
        <v/>
      </c>
      <c r="C46" s="140"/>
      <c r="D46" s="26" t="str">
        <f t="shared" si="11"/>
        <v/>
      </c>
      <c r="E46" s="26" t="str">
        <f t="shared" si="12"/>
        <v/>
      </c>
      <c r="F46" s="92"/>
      <c r="G46" s="141"/>
      <c r="H46" s="141"/>
      <c r="I46" s="141"/>
      <c r="J46" s="141"/>
      <c r="K46" s="141"/>
      <c r="L46" s="142"/>
      <c r="M46" s="143"/>
      <c r="N46" s="188"/>
      <c r="O46" s="143"/>
      <c r="P46" s="188"/>
      <c r="Q46" s="30" t="str">
        <f t="shared" si="1"/>
        <v/>
      </c>
      <c r="R46" s="142"/>
      <c r="S46" s="142"/>
      <c r="T46" s="31" t="str">
        <f t="shared" si="13"/>
        <v/>
      </c>
      <c r="U46" s="145"/>
      <c r="V46" s="33" t="str">
        <f t="shared" si="5"/>
        <v/>
      </c>
      <c r="W46" s="33" t="str">
        <f t="shared" si="6"/>
        <v/>
      </c>
      <c r="X46" s="187"/>
      <c r="Y46" s="146"/>
      <c r="Z46" s="147"/>
      <c r="AA46" s="187"/>
      <c r="AB46" s="57" t="str">
        <f t="shared" si="3"/>
        <v/>
      </c>
      <c r="AC46" s="35" t="str">
        <f t="shared" si="14"/>
        <v/>
      </c>
      <c r="AD46" s="187"/>
      <c r="AE46" s="66" t="str">
        <f t="shared" si="15"/>
        <v/>
      </c>
      <c r="AF46" s="186"/>
      <c r="AG46" s="141"/>
      <c r="AH46" s="149"/>
      <c r="AI46" s="102"/>
      <c r="AJ46" s="90"/>
      <c r="AK46" s="91"/>
      <c r="AM46" s="9" t="str">
        <f>IF(AND(($B46&lt;&gt;""),(OR(C46="",F46="",G46="",H46="",AND(F46&gt;=20,F46&lt;=22,I46=""),AND(F46&gt;=40,F46&lt;=49,J46=""),L46="",M46="",N46="",O46="",P46="",R46="",S46="",U46="",X46="",Y46="",Z46="",AA46="",AND(Z46&lt;&gt;※編集不可※選択項目!$K$6,AD46="")))),1,"")</f>
        <v/>
      </c>
      <c r="AN46" s="9">
        <f>IF(AND($B46&lt;&gt;"",AND(K46="",OR(AND(F46&gt;=3,F46&lt;=14),AND(F46&gt;=20,F46&lt;=22,I46=※編集不可※選択項目!$D$4),AND(F46&gt;=23,F46&lt;=25),AND(F46&gt;=40,F46&lt;=49,J46=※編集不可※選択項目!$E$4)))),1,0)</f>
        <v>0</v>
      </c>
      <c r="AO46" s="9">
        <f t="shared" si="7"/>
        <v>0</v>
      </c>
      <c r="AP46" s="9" t="str">
        <f t="shared" si="8"/>
        <v/>
      </c>
      <c r="AQ46" s="10">
        <f t="shared" si="9"/>
        <v>0</v>
      </c>
      <c r="AR46" s="10" t="str">
        <f t="shared" si="16"/>
        <v/>
      </c>
    </row>
    <row r="47" spans="1:46" s="6" customFormat="1" ht="34.5" customHeight="1">
      <c r="A47" s="82">
        <f t="shared" si="4"/>
        <v>35</v>
      </c>
      <c r="B47" s="88" t="str">
        <f t="shared" si="10"/>
        <v/>
      </c>
      <c r="C47" s="140"/>
      <c r="D47" s="26" t="str">
        <f t="shared" si="11"/>
        <v/>
      </c>
      <c r="E47" s="26" t="str">
        <f t="shared" si="12"/>
        <v/>
      </c>
      <c r="F47" s="92"/>
      <c r="G47" s="141"/>
      <c r="H47" s="141"/>
      <c r="I47" s="141"/>
      <c r="J47" s="141"/>
      <c r="K47" s="141"/>
      <c r="L47" s="142"/>
      <c r="M47" s="143"/>
      <c r="N47" s="188"/>
      <c r="O47" s="143"/>
      <c r="P47" s="188"/>
      <c r="Q47" s="30" t="str">
        <f t="shared" si="1"/>
        <v/>
      </c>
      <c r="R47" s="142"/>
      <c r="S47" s="142"/>
      <c r="T47" s="31" t="str">
        <f t="shared" si="13"/>
        <v/>
      </c>
      <c r="U47" s="145"/>
      <c r="V47" s="33" t="str">
        <f t="shared" si="5"/>
        <v/>
      </c>
      <c r="W47" s="33" t="str">
        <f t="shared" si="6"/>
        <v/>
      </c>
      <c r="X47" s="187"/>
      <c r="Y47" s="146"/>
      <c r="Z47" s="147"/>
      <c r="AA47" s="187"/>
      <c r="AB47" s="57" t="str">
        <f t="shared" si="3"/>
        <v/>
      </c>
      <c r="AC47" s="35" t="str">
        <f t="shared" si="14"/>
        <v/>
      </c>
      <c r="AD47" s="187"/>
      <c r="AE47" s="66" t="str">
        <f t="shared" si="15"/>
        <v/>
      </c>
      <c r="AF47" s="186"/>
      <c r="AG47" s="141"/>
      <c r="AH47" s="149"/>
      <c r="AI47" s="102"/>
      <c r="AJ47" s="90"/>
      <c r="AK47" s="91"/>
      <c r="AM47" s="9" t="str">
        <f>IF(AND(($B47&lt;&gt;""),(OR(C47="",F47="",G47="",H47="",AND(F47&gt;=20,F47&lt;=22,I47=""),AND(F47&gt;=40,F47&lt;=49,J47=""),L47="",M47="",N47="",O47="",P47="",R47="",S47="",U47="",X47="",Y47="",Z47="",AA47="",AND(Z47&lt;&gt;※編集不可※選択項目!$K$6,AD47="")))),1,"")</f>
        <v/>
      </c>
      <c r="AN47" s="9">
        <f>IF(AND($B47&lt;&gt;"",AND(K47="",OR(AND(F47&gt;=3,F47&lt;=14),AND(F47&gt;=20,F47&lt;=22,I47=※編集不可※選択項目!$D$4),AND(F47&gt;=23,F47&lt;=25),AND(F47&gt;=40,F47&lt;=49,J47=※編集不可※選択項目!$E$4)))),1,0)</f>
        <v>0</v>
      </c>
      <c r="AO47" s="9">
        <f t="shared" si="7"/>
        <v>0</v>
      </c>
      <c r="AP47" s="9" t="str">
        <f t="shared" si="8"/>
        <v/>
      </c>
      <c r="AQ47" s="10">
        <f t="shared" si="9"/>
        <v>0</v>
      </c>
      <c r="AR47" s="10" t="str">
        <f t="shared" si="16"/>
        <v/>
      </c>
    </row>
    <row r="48" spans="1:46">
      <c r="AP48" s="1"/>
      <c r="AS48" s="11"/>
      <c r="AT48" s="1"/>
    </row>
    <row r="49" spans="39:44">
      <c r="AM49" s="1">
        <f>SUM(AM13:AM47)</f>
        <v>4</v>
      </c>
      <c r="AN49" s="1">
        <f>SUM(AN13:AN47)</f>
        <v>2</v>
      </c>
      <c r="AO49" s="1">
        <f>SUM(AO13:AO47)</f>
        <v>0</v>
      </c>
      <c r="AQ49" s="12">
        <f>IF(COUNTIF(AQ13:AQ47,"&gt;=2"),2,"1")</f>
        <v>2</v>
      </c>
      <c r="AR49" s="1">
        <f>IF(COUNTIF(AR13:AR47,"&gt;=1"),1,"0")</f>
        <v>1</v>
      </c>
    </row>
  </sheetData>
  <sheetProtection algorithmName="SHA-512" hashValue="Snq+fz5L5ac+aRS2gKx5Zyl2OScTqqzl4j/8x72Nn8ZHE5JbR91gf9p4azu32ohEhS9EBB3ujvgyHiJUNUpBnQ==" saltValue="0lseS4rfUv8hQsOq9L5Kug==" spinCount="100000" sheet="1" objects="1" scenarios="1" selectLockedCells="1" selectUnlockedCells="1"/>
  <autoFilter ref="A11:AT11" xr:uid="{F9D97410-D0A5-4EA3-86CB-9E0A80555005}"/>
  <mergeCells count="44">
    <mergeCell ref="J1:N1"/>
    <mergeCell ref="K2:N2"/>
    <mergeCell ref="K3:N3"/>
    <mergeCell ref="K4:N4"/>
    <mergeCell ref="Z9:AE9"/>
    <mergeCell ref="S9:S11"/>
    <mergeCell ref="U9:U11"/>
    <mergeCell ref="V9:V11"/>
    <mergeCell ref="W9:W11"/>
    <mergeCell ref="X9:Y10"/>
    <mergeCell ref="A9:A11"/>
    <mergeCell ref="B9:B11"/>
    <mergeCell ref="T9:T11"/>
    <mergeCell ref="C9:C11"/>
    <mergeCell ref="D9:D11"/>
    <mergeCell ref="E9:E11"/>
    <mergeCell ref="F9:F11"/>
    <mergeCell ref="G9:G11"/>
    <mergeCell ref="H9:H11"/>
    <mergeCell ref="L9:M10"/>
    <mergeCell ref="N9:O10"/>
    <mergeCell ref="P9:Q10"/>
    <mergeCell ref="R9:R11"/>
    <mergeCell ref="I9:I11"/>
    <mergeCell ref="J9:J11"/>
    <mergeCell ref="K9:K11"/>
    <mergeCell ref="AJ6:AK10"/>
    <mergeCell ref="X7:Y7"/>
    <mergeCell ref="Z7:AE7"/>
    <mergeCell ref="X8:Y8"/>
    <mergeCell ref="AB8:AC8"/>
    <mergeCell ref="AG9:AG11"/>
    <mergeCell ref="AH9:AH11"/>
    <mergeCell ref="AI9:AI11"/>
    <mergeCell ref="Z10:Z11"/>
    <mergeCell ref="AA10:AB10"/>
    <mergeCell ref="AC10:AC11"/>
    <mergeCell ref="AD10:AE10"/>
    <mergeCell ref="AF9:AF11"/>
    <mergeCell ref="A1:G1"/>
    <mergeCell ref="A2:B2"/>
    <mergeCell ref="C2:D2"/>
    <mergeCell ref="F2:G2"/>
    <mergeCell ref="A3:E4"/>
  </mergeCells>
  <phoneticPr fontId="18"/>
  <conditionalFormatting sqref="H13:H31">
    <cfRule type="expression" dxfId="53" priority="12">
      <formula>$AQ13&gt;=2</formula>
    </cfRule>
  </conditionalFormatting>
  <conditionalFormatting sqref="T12">
    <cfRule type="cellIs" dxfId="52" priority="24" operator="lessThan">
      <formula>1</formula>
    </cfRule>
  </conditionalFormatting>
  <conditionalFormatting sqref="T13:T47">
    <cfRule type="cellIs" dxfId="51" priority="23" operator="lessThan">
      <formula>1</formula>
    </cfRule>
  </conditionalFormatting>
  <conditionalFormatting sqref="AD13:AD47">
    <cfRule type="expression" dxfId="50" priority="22">
      <formula>$AB13="mmロール紙"</formula>
    </cfRule>
  </conditionalFormatting>
  <conditionalFormatting sqref="K2">
    <cfRule type="expression" dxfId="49" priority="17">
      <formula>$B$13=""</formula>
    </cfRule>
  </conditionalFormatting>
  <conditionalFormatting sqref="G3">
    <cfRule type="expression" dxfId="48" priority="27">
      <formula>$C$13=""</formula>
    </cfRule>
    <cfRule type="expression" dxfId="47" priority="28">
      <formula>$G$3=""</formula>
    </cfRule>
  </conditionalFormatting>
  <conditionalFormatting sqref="K2">
    <cfRule type="expression" dxfId="46" priority="29">
      <formula>$G$3=""</formula>
    </cfRule>
    <cfRule type="expression" dxfId="45" priority="30">
      <formula>$F$2=""</formula>
    </cfRule>
    <cfRule type="expression" dxfId="44" priority="31">
      <formula>$C$2=""</formula>
    </cfRule>
  </conditionalFormatting>
  <conditionalFormatting sqref="AG13:AG47">
    <cfRule type="expression" dxfId="43" priority="11">
      <formula>AND(COUNTIF(H13,"*■*")&gt;=1,AG13="")</formula>
    </cfRule>
    <cfRule type="expression" dxfId="42" priority="13">
      <formula>COUNTIF(H13,"*■*")=0</formula>
    </cfRule>
  </conditionalFormatting>
  <conditionalFormatting sqref="C2:D2">
    <cfRule type="expression" dxfId="41" priority="10">
      <formula>C2=""</formula>
    </cfRule>
  </conditionalFormatting>
  <conditionalFormatting sqref="C2:D2">
    <cfRule type="expression" dxfId="40" priority="9">
      <formula>$C$12=""</formula>
    </cfRule>
  </conditionalFormatting>
  <conditionalFormatting sqref="F2">
    <cfRule type="expression" dxfId="39" priority="8">
      <formula>F2=""</formula>
    </cfRule>
  </conditionalFormatting>
  <conditionalFormatting sqref="F2:G2">
    <cfRule type="expression" dxfId="38" priority="7">
      <formula>$C$12=""</formula>
    </cfRule>
  </conditionalFormatting>
  <conditionalFormatting sqref="K2">
    <cfRule type="expression" dxfId="37" priority="178">
      <formula>OR($AM$49&gt;=1,$AN$49&gt;=1,$AO$49&gt;=1)</formula>
    </cfRule>
  </conditionalFormatting>
  <conditionalFormatting sqref="K3">
    <cfRule type="expression" dxfId="36" priority="179">
      <formula>$AQ$49=2</formula>
    </cfRule>
  </conditionalFormatting>
  <conditionalFormatting sqref="K4">
    <cfRule type="expression" dxfId="35" priority="180">
      <formula>$AR$49=1</formula>
    </cfRule>
  </conditionalFormatting>
  <conditionalFormatting sqref="C13:C47 F13:P47 R13:S47 U13:U31 X13:AA47 AD13:AD47">
    <cfRule type="notContainsBlanks" dxfId="34" priority="2">
      <formula>LEN(TRIM(C13))&gt;0</formula>
    </cfRule>
  </conditionalFormatting>
  <conditionalFormatting sqref="J13:J47">
    <cfRule type="expression" dxfId="33" priority="6" stopIfTrue="1">
      <formula>AND($B13&lt;&gt;"",$F13&gt;=40,$F13&lt;=49,$J13="")</formula>
    </cfRule>
    <cfRule type="expression" dxfId="32" priority="3">
      <formula>AND($F13&gt;=1,OR($F13&lt;40,$F13&gt;49))</formula>
    </cfRule>
  </conditionalFormatting>
  <conditionalFormatting sqref="I13:I47">
    <cfRule type="expression" dxfId="31" priority="25" stopIfTrue="1">
      <formula>AND($B13&lt;&gt;"",$F13&gt;=20,$F13&lt;=22,$I13="")</formula>
    </cfRule>
    <cfRule type="expression" dxfId="30" priority="4">
      <formula>AND($F13&gt;=1,OR($F13&lt;20,$F13&gt;22))</formula>
    </cfRule>
  </conditionalFormatting>
  <conditionalFormatting sqref="K13:K47">
    <cfRule type="expression" dxfId="29" priority="5" stopIfTrue="1">
      <formula>AND($B13&lt;&gt;"",$AN13&gt;=1)</formula>
    </cfRule>
  </conditionalFormatting>
  <conditionalFormatting sqref="C13:C47 F13:H47 L13:P47 R13:S47 U13:U31 X13:AA47 AD13:AD47">
    <cfRule type="expression" dxfId="28" priority="26" stopIfTrue="1">
      <formula>$B13&lt;&gt;""</formula>
    </cfRule>
  </conditionalFormatting>
  <dataValidations count="23">
    <dataValidation type="list" allowBlank="1" showInputMessage="1" showErrorMessage="1" sqref="AI13:AI47" xr:uid="{AEAC4162-1E9E-4A52-BD30-587A2A45B7B4}">
      <formula1>"✔"</formula1>
    </dataValidation>
    <dataValidation allowBlank="1" showInputMessage="1" sqref="AG9" xr:uid="{79E95CE8-20FB-4B6D-B470-E614A669CE33}"/>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E9C2B066-33C0-4DE1-AFB6-07159802D091}">
      <formula1>40</formula1>
    </dataValidation>
    <dataValidation allowBlank="1" showErrorMessage="1" sqref="AK13:AK47 B13:B47 W13:W47" xr:uid="{5B03CA25-04A0-4541-9E52-2BDB35BEB46E}"/>
    <dataValidation imeMode="disabled" operator="greaterThanOrEqual" allowBlank="1" showErrorMessage="1" errorTitle="無効な入力" error="自動表示されます。" prompt="自動表示されます。" sqref="AB13:AC47 AE13:AF47" xr:uid="{FE7F4DAF-DD6B-49E6-B1F0-12BAD339E7D3}"/>
    <dataValidation allowBlank="1" showErrorMessage="1" error="自動表示されます。" prompt="自動表示されます。" sqref="V13:V47 D13:E47" xr:uid="{8B181227-17DF-4733-B8C8-0598B784EF55}"/>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8B51C8D0-EE16-4D3A-B34A-E0EAAACC42A9}">
      <formula1>44256</formula1>
    </dataValidation>
    <dataValidation type="textLength" operator="lessThanOrEqual" allowBlank="1" showInputMessage="1" showErrorMessage="1" error="40字以内で入力してください。" prompt="40字以内で入力してください。" sqref="C2:D2" xr:uid="{43612666-88BC-4F71-930E-81BABBD543D5}">
      <formula1>40</formula1>
    </dataValidation>
    <dataValidation type="whole" imeMode="disabled" allowBlank="1" showErrorMessage="1" errorTitle="無効な入力" error="半角数字の整数で10字以内で入力してください。" prompt="半角数字で10字以内で入力してください。" sqref="X13:X47 AD13:AD47 AA13:AA47" xr:uid="{36E7C2F8-B031-4F27-8CB6-36B83E13B9E3}">
      <formula1>1</formula1>
      <formula2>9999999999</formula2>
    </dataValidation>
    <dataValidation imeMode="disabled" operator="greaterThanOrEqual" allowBlank="1" showInputMessage="1" showErrorMessage="1" errorTitle="無効な入力" error="自動表示されます。" prompt="自動表示されます。" sqref="AH13:AH47" xr:uid="{22A261F5-20B9-4D03-9A93-44BD74FEF8C7}"/>
    <dataValidation operator="greaterThanOrEqual" allowBlank="1" showErrorMessage="1" errorTitle="無効な入力" error="自動表示されます。" prompt="自動表示されます。" sqref="T13:T47" xr:uid="{DFF1DEE8-03FE-4B1A-BA92-3C7970E693BF}"/>
    <dataValidation type="custom" operator="greaterThanOrEqual" allowBlank="1" showInputMessage="1" showErrorMessage="1" errorTitle="無効な入力" error="自動表示されます。" prompt="自動表示されます。" sqref="T12" xr:uid="{AA729630-6B0A-43E9-B855-94648028D8A8}">
      <formula1>N13*10=INT(N13*10)</formula1>
    </dataValidation>
    <dataValidation allowBlank="1" showErrorMessage="1" errorTitle="無効な入力" error="自動表示されます。" prompt="自動表示されます。" sqref="Q13:Q47" xr:uid="{C3B70918-1A7E-4C24-938D-AF892F9AE0D4}"/>
    <dataValidation type="whole" imeMode="disabled" allowBlank="1" showErrorMessage="1" errorTitle="無効な入力" error="半角数字4桁で入力してください。" prompt="半角数字4桁で入力してください。" sqref="R13:R47" xr:uid="{A6B913B1-2729-4847-AA89-CC8B5A20D88E}">
      <formula1>1900</formula1>
      <formula2>2022</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AF13:AF47" xr:uid="{1724243A-0FA1-4F18-815A-B1E39C740BF2}">
      <formula1>1</formula1>
      <formula2>9999999999</formula2>
    </dataValidation>
    <dataValidation type="textLength" operator="lessThanOrEqual" allowBlank="1" showErrorMessage="1" errorTitle="無効な入力" error="10字以内で入力してください。" prompt="10字以内で入力してください。" sqref="O13:O47" xr:uid="{6E0A9114-E8AB-4062-B272-10426181229A}">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N13:N47 P13:P47" xr:uid="{4894BD47-1980-43DF-9536-A4D8C326D296}">
      <formula1>N13*1000=INT(N13*1000)</formula1>
    </dataValidation>
    <dataValidation type="textLength" operator="lessThanOrEqual" allowBlank="1" showErrorMessage="1" errorTitle="無効な入力" error="30字以内で入力してください。" prompt="30字以内で入力してください。" sqref="M13:M47" xr:uid="{D2B8FE0B-E90A-4E75-B1BD-E891E8ED38F4}">
      <formula1>30</formula1>
    </dataValidation>
    <dataValidation type="textLength" operator="lessThanOrEqual" allowBlank="1" showErrorMessage="1" errorTitle="無効な入力" error="40字以内で入力してください。" prompt="40字以内で入力してください。" sqref="AH13:AH47 G13:H47" xr:uid="{5687CE73-04A2-4562-BE0B-4A4E56134765}">
      <formula1>40</formula1>
    </dataValidation>
    <dataValidation imeMode="fullKatakana" operator="lessThanOrEqual" allowBlank="1" showInputMessage="1" showErrorMessage="1" sqref="E2" xr:uid="{6E24A7F4-06F2-4E68-A67E-A3F5D4D6C70B}"/>
    <dataValidation type="list" allowBlank="1" showErrorMessage="1" error="プルダウンより確認結果を選択してください。" prompt="プルダウンより確認結果を選択してください。" sqref="AJ13:AJ47" xr:uid="{3C494115-0A9F-4067-B739-DE71A8CD3FF8}">
      <formula1>"OK,NG"</formula1>
    </dataValidation>
    <dataValidation type="textLength" operator="lessThanOrEqual" allowBlank="1" showErrorMessage="1" errorTitle="無効な入力" error="200字以内で入力してください。" prompt="200字以内で入力してください。" sqref="AG13:AG47" xr:uid="{4B32907F-524E-4BA5-B33C-D1AC5FE10E90}">
      <formula1>200</formula1>
    </dataValidation>
    <dataValidation imeMode="disabled" operator="greaterThanOrEqual" allowBlank="1" showErrorMessage="1" errorTitle="無効な入力" error="プルダウンより選択してください。" prompt="プルダウンより選択してください。" sqref="Z12:Z20" xr:uid="{7A570AEE-14CD-4E40-996C-1D1F6F4D3140}"/>
  </dataValidations>
  <pageMargins left="0.23622047244094491" right="0.23622047244094491" top="0.74803149606299213" bottom="0.74803149606299213" header="0.31496062992125984" footer="0.31496062992125984"/>
  <pageSetup paperSize="8" scale="24"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9798B9EB-EDC0-464B-AF6C-D7E7940D64F8}">
            <xm:f>AND($F13&gt;=1,OR($F13&lt;3,AND($F13&gt;14,$F13&lt;20),AND($F13&gt;=20,$F13&lt;=22,$I13&lt;&gt;※編集不可※選択項目!$D$4),AND($F13&gt;25,$F13&lt;40),AND($F13&gt;=40,$F13&lt;=49,$J13&lt;&gt;※編集不可※選択項目!$E$4),$F13&gt;49))</xm:f>
            <x14:dxf>
              <fill>
                <patternFill>
                  <bgColor theme="0" tint="-0.14996795556505021"/>
                </patternFill>
              </fill>
            </x14:dxf>
          </x14:cfRule>
          <xm:sqref>K13:K47</xm:sqref>
        </x14:conditionalFormatting>
      </x14:conditionalFormattings>
    </ext>
    <ext xmlns:x14="http://schemas.microsoft.com/office/spreadsheetml/2009/9/main" uri="{CCE6A557-97BC-4b89-ADB6-D9C93CAAB3DF}">
      <x14:dataValidations xmlns:xm="http://schemas.microsoft.com/office/excel/2006/main" count="10">
        <x14:dataValidation type="list" imeMode="disabled" operator="greaterThanOrEqual" allowBlank="1" showErrorMessage="1" errorTitle="無効な入力" error="プルダウンより選択してください。" prompt="プルダウンより選択してください。" xr:uid="{3AD796DB-375E-44F2-A1F9-89A2493B3176}">
          <x14:formula1>
            <xm:f>※編集不可※選択項目!$K$4:$K$6</xm:f>
          </x14:formula1>
          <xm:sqref>Z21:Z47</xm:sqref>
        </x14:dataValidation>
        <x14:dataValidation type="list" imeMode="disabled" operator="greaterThanOrEqual" allowBlank="1" showErrorMessage="1" errorTitle="無効な入力" error="プルダウンより選択してください。" prompt="プルダウンより選択してください。" xr:uid="{85088E03-56C0-4E90-9DDB-FD728FD3C05F}">
          <x14:formula1>
            <xm:f>※編集不可※選択項目!$J$4:$J$6</xm:f>
          </x14:formula1>
          <xm:sqref>Y13:Y47</xm:sqref>
        </x14:dataValidation>
        <x14:dataValidation type="list" allowBlank="1" showErrorMessage="1" errorTitle="無効な入力" error="プルダウンより選択してください。" prompt="プルダウンより選択してください。" xr:uid="{F26F1889-9AC5-468E-8182-9F7B9380B47A}">
          <x14:formula1>
            <xm:f>※編集不可※選択項目!$B$4:$B$6</xm:f>
          </x14:formula1>
          <xm:sqref>C13:C47</xm:sqref>
        </x14:dataValidation>
        <x14:dataValidation type="list" imeMode="disabled" operator="lessThanOrEqual" allowBlank="1" showErrorMessage="1" errorTitle="無効な入力" error="プルダウンより選択してください。" prompt="プルダウンより選択してください。" xr:uid="{A8A7EA85-2857-4066-9BEF-D7B57F2C58BA}">
          <x14:formula1>
            <xm:f>※編集不可※選択項目!$H$4:$H$14</xm:f>
          </x14:formula1>
          <xm:sqref>S13:S47</xm:sqref>
        </x14:dataValidation>
        <x14:dataValidation type="list" allowBlank="1" showErrorMessage="1" errorTitle="無効な入力" error="プルダウンより選択してください。" prompt="プルダウンより選択してください。" xr:uid="{86623E9D-B748-4193-9478-256FE2E6AA3A}">
          <x14:formula1>
            <xm:f>※編集不可※選択項目!$G$4:$G$5</xm:f>
          </x14:formula1>
          <xm:sqref>L13:L47</xm:sqref>
        </x14:dataValidation>
        <x14:dataValidation type="list" allowBlank="1" showErrorMessage="1" errorTitle="無効な入力" error="プルダウンより選択してください。" prompt="プルダウンより選択してください。" xr:uid="{3B367CF7-6D8C-4DA8-9DC8-FC44F6DA569C}">
          <x14:formula1>
            <xm:f>※編集不可※選択項目!$I$4:$I$5</xm:f>
          </x14:formula1>
          <xm:sqref>U13:U47</xm:sqref>
        </x14:dataValidation>
        <x14:dataValidation type="list" allowBlank="1" showErrorMessage="1" errorTitle="無効な入力" error="プルダウンより選択してください。" prompt="プルダウンより選択してください。" xr:uid="{4265439C-9C3E-46E3-9686-0813D646AB8A}">
          <x14:formula1>
            <xm:f>カテゴリ―番号※非表示!$J$2:$J$86</xm:f>
          </x14:formula1>
          <xm:sqref>F13:F47</xm:sqref>
        </x14:dataValidation>
        <x14:dataValidation type="list" operator="lessThanOrEqual" allowBlank="1" showErrorMessage="1" errorTitle="無効な入力" error="プルダウンより選択してください。" prompt="プルダウンより選択してください。" xr:uid="{AAC5DB42-9A8D-4842-863C-757CC80BE5D7}">
          <x14:formula1>
            <xm:f>※編集不可※選択項目!$D$4:$D$5</xm:f>
          </x14:formula1>
          <xm:sqref>I13:I47</xm:sqref>
        </x14:dataValidation>
        <x14:dataValidation type="list" operator="lessThanOrEqual" allowBlank="1" showErrorMessage="1" errorTitle="無効な入力" error="プルダウンより選択してください。" prompt="プルダウンより選択してください。" xr:uid="{AB18EC5B-E4E3-411F-A4A4-8CE9F362F707}">
          <x14:formula1>
            <xm:f>※編集不可※選択項目!$E$4:$E$5</xm:f>
          </x14:formula1>
          <xm:sqref>J13:J47</xm:sqref>
        </x14:dataValidation>
        <x14:dataValidation type="list" operator="lessThanOrEqual" allowBlank="1" showErrorMessage="1" errorTitle="無効な入力" error="プルダウンより選択してください。" prompt="プルダウンより選択してください。" xr:uid="{C77C521E-0077-4592-BA26-E14BDA968639}">
          <x14:formula1>
            <xm:f>※編集不可※選択項目!$F$4:$F$4</xm:f>
          </x14:formula1>
          <xm:sqref>K13:K47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314"/>
  <sheetViews>
    <sheetView view="pageBreakPreview" zoomScale="55" zoomScaleNormal="55" zoomScaleSheetLayoutView="55" zoomScalePageLayoutView="70" workbookViewId="0">
      <selection sqref="A1:G1"/>
    </sheetView>
  </sheetViews>
  <sheetFormatPr defaultColWidth="9" defaultRowHeight="11" outlineLevelCol="2"/>
  <cols>
    <col min="1" max="1" width="14.453125" style="84" customWidth="1"/>
    <col min="2" max="2" width="20.36328125" style="84" customWidth="1"/>
    <col min="3" max="3" width="34.453125" style="2" customWidth="1"/>
    <col min="4" max="4" width="36.453125" style="2" customWidth="1"/>
    <col min="5" max="5" width="32.90625" style="2" customWidth="1"/>
    <col min="6" max="6" width="22.08984375" style="2" bestFit="1" customWidth="1"/>
    <col min="7" max="8" width="39.08984375" style="2" customWidth="1"/>
    <col min="9" max="11" width="26.08984375" style="2" customWidth="1"/>
    <col min="12" max="12" width="19.90625" style="2" bestFit="1" customWidth="1"/>
    <col min="13" max="13" width="22.453125" style="2" customWidth="1"/>
    <col min="14" max="14" width="23.453125" style="2" customWidth="1"/>
    <col min="15" max="15" width="13.6328125" style="2" customWidth="1"/>
    <col min="16" max="16" width="22.90625" style="2" customWidth="1"/>
    <col min="17" max="17" width="12.08984375" style="2" customWidth="1"/>
    <col min="18" max="20" width="18.90625" style="2" customWidth="1"/>
    <col min="21" max="21" width="20" style="2" customWidth="1"/>
    <col min="22" max="22" width="17.08984375" style="1" customWidth="1"/>
    <col min="23" max="23" width="35.6328125" style="1" customWidth="1"/>
    <col min="24" max="24" width="16.6328125" style="2" customWidth="1"/>
    <col min="25" max="25" width="19.36328125" style="2" customWidth="1"/>
    <col min="26" max="26" width="26.453125" style="2" customWidth="1"/>
    <col min="27" max="28" width="17.6328125" style="2" customWidth="1"/>
    <col min="29" max="29" width="6" style="2" customWidth="1"/>
    <col min="30" max="31" width="17.6328125" style="2" customWidth="1"/>
    <col min="32" max="32" width="17.36328125" style="2" customWidth="1"/>
    <col min="33" max="33" width="46.08984375" style="2" customWidth="1"/>
    <col min="34" max="34" width="41" style="2" customWidth="1"/>
    <col min="35" max="35" width="12.90625" style="2" customWidth="1"/>
    <col min="36" max="36" width="17.6328125" style="2" hidden="1" customWidth="1" outlineLevel="1"/>
    <col min="37" max="37" width="40.6328125" style="2" hidden="1" customWidth="1" outlineLevel="1"/>
    <col min="38" max="38" width="10.6328125" style="2" hidden="1" customWidth="1" outlineLevel="1"/>
    <col min="39" max="40" width="20.6328125" style="2" hidden="1" customWidth="1" outlineLevel="2"/>
    <col min="41" max="41" width="24.08984375" style="2" hidden="1" customWidth="1" outlineLevel="2"/>
    <col min="42" max="42" width="24.6328125" style="2" hidden="1" customWidth="1" outlineLevel="2"/>
    <col min="43" max="43" width="14" style="2" hidden="1" customWidth="1" outlineLevel="2"/>
    <col min="44" max="44" width="15.90625" style="2" hidden="1" customWidth="1" outlineLevel="2"/>
    <col min="45" max="45" width="9" style="2" hidden="1" customWidth="1" outlineLevel="1"/>
    <col min="46" max="46" width="9" style="2" collapsed="1"/>
    <col min="47" max="16384" width="9" style="2"/>
  </cols>
  <sheetData>
    <row r="1" spans="1:44" ht="40.4" customHeight="1">
      <c r="A1" s="289" t="s">
        <v>244</v>
      </c>
      <c r="B1" s="289"/>
      <c r="C1" s="289"/>
      <c r="D1" s="289"/>
      <c r="E1" s="289"/>
      <c r="F1" s="289"/>
      <c r="G1" s="289"/>
      <c r="H1" s="162"/>
      <c r="I1" s="162"/>
      <c r="J1" s="292" t="s">
        <v>18</v>
      </c>
      <c r="K1" s="293"/>
      <c r="L1" s="293"/>
      <c r="M1" s="293"/>
      <c r="N1" s="294"/>
      <c r="R1" s="163"/>
      <c r="S1" s="163"/>
      <c r="T1" s="163"/>
      <c r="U1" s="163"/>
      <c r="V1" s="163"/>
      <c r="W1" s="164"/>
      <c r="X1" s="163"/>
      <c r="Y1" s="163"/>
      <c r="Z1" s="163"/>
      <c r="AA1" s="163"/>
      <c r="AB1" s="163"/>
      <c r="AC1" s="163"/>
      <c r="AD1" s="163"/>
      <c r="AE1" s="163"/>
      <c r="AF1" s="163"/>
      <c r="AG1" s="163"/>
      <c r="AH1" s="163"/>
      <c r="AI1" s="1"/>
      <c r="AO1" s="172" t="s">
        <v>256</v>
      </c>
      <c r="AP1" s="173">
        <v>44665</v>
      </c>
      <c r="AQ1" s="174" t="s">
        <v>257</v>
      </c>
      <c r="AR1" s="175" t="s">
        <v>309</v>
      </c>
    </row>
    <row r="2" spans="1:44" ht="120" customHeight="1">
      <c r="A2" s="286" t="s">
        <v>50</v>
      </c>
      <c r="B2" s="213"/>
      <c r="C2" s="287"/>
      <c r="D2" s="288"/>
      <c r="E2" s="72" t="s">
        <v>55</v>
      </c>
      <c r="F2" s="290"/>
      <c r="G2" s="291"/>
      <c r="H2" s="162"/>
      <c r="I2" s="162"/>
      <c r="J2" s="59" t="s">
        <v>16</v>
      </c>
      <c r="K2" s="275" t="s">
        <v>243</v>
      </c>
      <c r="L2" s="276"/>
      <c r="M2" s="276"/>
      <c r="N2" s="277"/>
      <c r="R2" s="163"/>
      <c r="S2" s="163"/>
      <c r="T2" s="164"/>
      <c r="U2" s="73"/>
      <c r="V2" s="73"/>
      <c r="W2" s="165"/>
      <c r="X2" s="165"/>
      <c r="Y2" s="165"/>
      <c r="Z2" s="165"/>
      <c r="AA2" s="165"/>
      <c r="AB2" s="165"/>
      <c r="AC2" s="165"/>
      <c r="AD2" s="165"/>
      <c r="AE2" s="165"/>
      <c r="AF2" s="73"/>
      <c r="AG2" s="163"/>
      <c r="AH2" s="163"/>
      <c r="AI2" s="74"/>
    </row>
    <row r="3" spans="1:44" ht="120" customHeight="1" thickBot="1">
      <c r="A3" s="218" t="s">
        <v>320</v>
      </c>
      <c r="B3" s="219"/>
      <c r="C3" s="219"/>
      <c r="D3" s="219"/>
      <c r="E3" s="220"/>
      <c r="F3" s="75" t="s">
        <v>56</v>
      </c>
      <c r="G3" s="64"/>
      <c r="H3" s="162"/>
      <c r="I3" s="162"/>
      <c r="J3" s="59" t="s">
        <v>17</v>
      </c>
      <c r="K3" s="275" t="s">
        <v>241</v>
      </c>
      <c r="L3" s="276"/>
      <c r="M3" s="276"/>
      <c r="N3" s="277"/>
      <c r="R3" s="163"/>
      <c r="S3" s="163"/>
      <c r="T3" s="165"/>
      <c r="U3" s="73"/>
      <c r="V3" s="73"/>
      <c r="W3" s="164"/>
      <c r="X3" s="165"/>
      <c r="Y3" s="165"/>
      <c r="Z3" s="165"/>
      <c r="AA3" s="165"/>
      <c r="AB3" s="165"/>
      <c r="AC3" s="165"/>
      <c r="AD3" s="165"/>
      <c r="AE3" s="165"/>
      <c r="AF3" s="73"/>
      <c r="AG3" s="163"/>
      <c r="AH3" s="163"/>
      <c r="AI3" s="1"/>
    </row>
    <row r="4" spans="1:44" ht="120" customHeight="1" thickBot="1">
      <c r="A4" s="221"/>
      <c r="B4" s="222"/>
      <c r="C4" s="222"/>
      <c r="D4" s="222"/>
      <c r="E4" s="223"/>
      <c r="F4" s="76" t="s">
        <v>57</v>
      </c>
      <c r="G4" s="76">
        <f>COUNTIF($B$13:$B$312,"印刷機械")</f>
        <v>0</v>
      </c>
      <c r="H4" s="162"/>
      <c r="I4" s="162"/>
      <c r="J4" s="60" t="s">
        <v>23</v>
      </c>
      <c r="K4" s="278" t="s">
        <v>19</v>
      </c>
      <c r="L4" s="279"/>
      <c r="M4" s="279"/>
      <c r="N4" s="280"/>
      <c r="R4" s="163"/>
      <c r="S4" s="163"/>
      <c r="T4" s="165"/>
      <c r="U4" s="73"/>
      <c r="V4" s="73"/>
      <c r="W4" s="164"/>
      <c r="X4" s="163"/>
      <c r="Y4" s="163"/>
      <c r="Z4" s="163"/>
      <c r="AA4" s="163"/>
      <c r="AB4" s="163"/>
      <c r="AC4" s="163"/>
      <c r="AD4" s="163"/>
      <c r="AE4" s="163"/>
      <c r="AF4" s="73"/>
      <c r="AG4" s="163"/>
      <c r="AH4" s="163"/>
      <c r="AI4" s="1"/>
      <c r="AJ4" s="177" t="s">
        <v>26</v>
      </c>
      <c r="AK4" s="5">
        <f>COUNTIF(AJ13:AJ312,"OK")</f>
        <v>0</v>
      </c>
    </row>
    <row r="5" spans="1:44" s="3" customFormat="1" ht="90" customHeight="1" thickBot="1">
      <c r="A5" s="77"/>
      <c r="B5" s="78"/>
      <c r="C5" s="78"/>
      <c r="D5" s="78"/>
      <c r="E5" s="78"/>
      <c r="F5" s="78"/>
      <c r="G5" s="78"/>
      <c r="H5" s="80"/>
      <c r="I5" s="80"/>
      <c r="J5" s="80"/>
      <c r="K5" s="80"/>
      <c r="L5" s="80"/>
      <c r="M5" s="78"/>
      <c r="N5" s="78"/>
      <c r="O5" s="78"/>
      <c r="P5" s="78"/>
      <c r="Q5" s="78"/>
      <c r="R5" s="78"/>
      <c r="S5" s="78"/>
      <c r="T5" s="78"/>
      <c r="U5" s="78"/>
      <c r="V5" s="78"/>
      <c r="W5" s="78"/>
      <c r="X5" s="166"/>
      <c r="Y5" s="166"/>
      <c r="Z5" s="78"/>
      <c r="AA5" s="78"/>
      <c r="AB5" s="78"/>
      <c r="AC5" s="78"/>
      <c r="AD5" s="78"/>
      <c r="AE5" s="78"/>
      <c r="AF5" s="78"/>
      <c r="AG5" s="78"/>
      <c r="AH5" s="171"/>
      <c r="AI5" s="78"/>
      <c r="AJ5" s="80"/>
    </row>
    <row r="6" spans="1:44" s="6" customFormat="1" ht="36" customHeight="1">
      <c r="A6" s="61" t="s">
        <v>24</v>
      </c>
      <c r="B6" s="85">
        <f>COLUMN()-1</f>
        <v>1</v>
      </c>
      <c r="C6" s="85">
        <f t="shared" ref="C6:AI6" si="0">COLUMN()-1</f>
        <v>2</v>
      </c>
      <c r="D6" s="85">
        <f t="shared" si="0"/>
        <v>3</v>
      </c>
      <c r="E6" s="62">
        <f t="shared" si="0"/>
        <v>4</v>
      </c>
      <c r="F6" s="85">
        <f t="shared" si="0"/>
        <v>5</v>
      </c>
      <c r="G6" s="85">
        <f t="shared" si="0"/>
        <v>6</v>
      </c>
      <c r="H6" s="85">
        <f t="shared" si="0"/>
        <v>7</v>
      </c>
      <c r="I6" s="62">
        <f t="shared" si="0"/>
        <v>8</v>
      </c>
      <c r="J6" s="62">
        <f t="shared" si="0"/>
        <v>9</v>
      </c>
      <c r="K6" s="62">
        <f t="shared" si="0"/>
        <v>10</v>
      </c>
      <c r="L6" s="62">
        <f t="shared" si="0"/>
        <v>11</v>
      </c>
      <c r="M6" s="62">
        <f t="shared" si="0"/>
        <v>12</v>
      </c>
      <c r="N6" s="62">
        <f t="shared" si="0"/>
        <v>13</v>
      </c>
      <c r="O6" s="62">
        <f t="shared" si="0"/>
        <v>14</v>
      </c>
      <c r="P6" s="62">
        <f t="shared" si="0"/>
        <v>15</v>
      </c>
      <c r="Q6" s="62">
        <f t="shared" si="0"/>
        <v>16</v>
      </c>
      <c r="R6" s="62">
        <f t="shared" si="0"/>
        <v>17</v>
      </c>
      <c r="S6" s="62">
        <f t="shared" si="0"/>
        <v>18</v>
      </c>
      <c r="T6" s="62">
        <f t="shared" si="0"/>
        <v>19</v>
      </c>
      <c r="U6" s="62">
        <f t="shared" si="0"/>
        <v>20</v>
      </c>
      <c r="V6" s="62">
        <f t="shared" si="0"/>
        <v>21</v>
      </c>
      <c r="W6" s="62">
        <f t="shared" si="0"/>
        <v>22</v>
      </c>
      <c r="X6" s="62">
        <f t="shared" si="0"/>
        <v>23</v>
      </c>
      <c r="Y6" s="62">
        <f t="shared" si="0"/>
        <v>24</v>
      </c>
      <c r="Z6" s="62">
        <f t="shared" si="0"/>
        <v>25</v>
      </c>
      <c r="AA6" s="62">
        <f t="shared" si="0"/>
        <v>26</v>
      </c>
      <c r="AB6" s="62">
        <f t="shared" si="0"/>
        <v>27</v>
      </c>
      <c r="AC6" s="62">
        <f t="shared" si="0"/>
        <v>28</v>
      </c>
      <c r="AD6" s="62">
        <f t="shared" si="0"/>
        <v>29</v>
      </c>
      <c r="AE6" s="62">
        <f t="shared" si="0"/>
        <v>30</v>
      </c>
      <c r="AF6" s="62">
        <f t="shared" si="0"/>
        <v>31</v>
      </c>
      <c r="AG6" s="137">
        <f t="shared" si="0"/>
        <v>32</v>
      </c>
      <c r="AH6" s="167">
        <f t="shared" si="0"/>
        <v>33</v>
      </c>
      <c r="AI6" s="100">
        <f t="shared" si="0"/>
        <v>34</v>
      </c>
      <c r="AJ6" s="224" t="s">
        <v>15</v>
      </c>
      <c r="AK6" s="225"/>
    </row>
    <row r="7" spans="1:44" s="6" customFormat="1" ht="39">
      <c r="A7" s="16" t="s">
        <v>9</v>
      </c>
      <c r="B7" s="86" t="s">
        <v>10</v>
      </c>
      <c r="C7" s="86" t="s">
        <v>10</v>
      </c>
      <c r="D7" s="86" t="s">
        <v>10</v>
      </c>
      <c r="E7" s="17" t="s">
        <v>67</v>
      </c>
      <c r="F7" s="86" t="s">
        <v>260</v>
      </c>
      <c r="G7" s="86" t="s">
        <v>10</v>
      </c>
      <c r="H7" s="86" t="s">
        <v>10</v>
      </c>
      <c r="I7" s="17" t="s">
        <v>67</v>
      </c>
      <c r="J7" s="17" t="s">
        <v>67</v>
      </c>
      <c r="K7" s="17" t="s">
        <v>67</v>
      </c>
      <c r="L7" s="17" t="s">
        <v>11</v>
      </c>
      <c r="M7" s="17" t="s">
        <v>11</v>
      </c>
      <c r="N7" s="159" t="s">
        <v>11</v>
      </c>
      <c r="O7" s="17" t="s">
        <v>11</v>
      </c>
      <c r="P7" s="159" t="s">
        <v>11</v>
      </c>
      <c r="Q7" s="17" t="s">
        <v>11</v>
      </c>
      <c r="R7" s="17" t="s">
        <v>11</v>
      </c>
      <c r="S7" s="17" t="s">
        <v>11</v>
      </c>
      <c r="T7" s="17" t="s">
        <v>11</v>
      </c>
      <c r="U7" s="17" t="s">
        <v>11</v>
      </c>
      <c r="V7" s="17" t="s">
        <v>43</v>
      </c>
      <c r="W7" s="17" t="s">
        <v>43</v>
      </c>
      <c r="X7" s="230" t="s">
        <v>11</v>
      </c>
      <c r="Y7" s="231"/>
      <c r="Z7" s="230" t="s">
        <v>43</v>
      </c>
      <c r="AA7" s="232"/>
      <c r="AB7" s="232"/>
      <c r="AC7" s="232"/>
      <c r="AD7" s="232"/>
      <c r="AE7" s="231"/>
      <c r="AF7" s="17" t="s">
        <v>11</v>
      </c>
      <c r="AG7" s="138" t="s">
        <v>67</v>
      </c>
      <c r="AH7" s="168" t="s">
        <v>11</v>
      </c>
      <c r="AI7" s="101" t="s">
        <v>11</v>
      </c>
      <c r="AJ7" s="226"/>
      <c r="AK7" s="227"/>
    </row>
    <row r="8" spans="1:44" s="6" customFormat="1" ht="31.5" customHeight="1" thickBot="1">
      <c r="A8" s="170" t="s">
        <v>58</v>
      </c>
      <c r="B8" s="19" t="s">
        <v>25</v>
      </c>
      <c r="C8" s="18" t="s">
        <v>13</v>
      </c>
      <c r="D8" s="19" t="s">
        <v>25</v>
      </c>
      <c r="E8" s="19" t="s">
        <v>25</v>
      </c>
      <c r="F8" s="18" t="s">
        <v>13</v>
      </c>
      <c r="G8" s="18" t="s">
        <v>13</v>
      </c>
      <c r="H8" s="18" t="s">
        <v>13</v>
      </c>
      <c r="I8" s="18" t="s">
        <v>308</v>
      </c>
      <c r="J8" s="18" t="s">
        <v>308</v>
      </c>
      <c r="K8" s="18" t="s">
        <v>308</v>
      </c>
      <c r="L8" s="18" t="s">
        <v>13</v>
      </c>
      <c r="M8" s="18" t="s">
        <v>13</v>
      </c>
      <c r="N8" s="18" t="s">
        <v>13</v>
      </c>
      <c r="O8" s="18" t="s">
        <v>13</v>
      </c>
      <c r="P8" s="18" t="s">
        <v>13</v>
      </c>
      <c r="Q8" s="19" t="s">
        <v>25</v>
      </c>
      <c r="R8" s="18" t="s">
        <v>13</v>
      </c>
      <c r="S8" s="18" t="s">
        <v>13</v>
      </c>
      <c r="T8" s="19" t="s">
        <v>25</v>
      </c>
      <c r="U8" s="18" t="s">
        <v>13</v>
      </c>
      <c r="V8" s="19" t="s">
        <v>25</v>
      </c>
      <c r="W8" s="19" t="s">
        <v>25</v>
      </c>
      <c r="X8" s="233" t="s">
        <v>13</v>
      </c>
      <c r="Y8" s="234"/>
      <c r="Z8" s="70" t="s">
        <v>40</v>
      </c>
      <c r="AA8" s="71" t="s">
        <v>40</v>
      </c>
      <c r="AB8" s="235" t="s">
        <v>41</v>
      </c>
      <c r="AC8" s="236"/>
      <c r="AD8" s="70" t="s">
        <v>40</v>
      </c>
      <c r="AE8" s="160" t="s">
        <v>41</v>
      </c>
      <c r="AF8" s="104" t="s">
        <v>14</v>
      </c>
      <c r="AG8" s="139" t="s">
        <v>265</v>
      </c>
      <c r="AH8" s="169" t="s">
        <v>14</v>
      </c>
      <c r="AI8" s="103" t="s">
        <v>69</v>
      </c>
      <c r="AJ8" s="226"/>
      <c r="AK8" s="227"/>
    </row>
    <row r="9" spans="1:44" s="6" customFormat="1" ht="35.25" customHeight="1">
      <c r="A9" s="249" t="s">
        <v>12</v>
      </c>
      <c r="B9" s="252" t="s">
        <v>60</v>
      </c>
      <c r="C9" s="252" t="s">
        <v>61</v>
      </c>
      <c r="D9" s="258" t="s">
        <v>50</v>
      </c>
      <c r="E9" s="259" t="s">
        <v>269</v>
      </c>
      <c r="F9" s="252" t="s">
        <v>261</v>
      </c>
      <c r="G9" s="258" t="s">
        <v>0</v>
      </c>
      <c r="H9" s="258" t="s">
        <v>2</v>
      </c>
      <c r="I9" s="259" t="s">
        <v>306</v>
      </c>
      <c r="J9" s="259" t="s">
        <v>316</v>
      </c>
      <c r="K9" s="259" t="s">
        <v>307</v>
      </c>
      <c r="L9" s="264" t="s">
        <v>62</v>
      </c>
      <c r="M9" s="265"/>
      <c r="N9" s="264" t="s">
        <v>51</v>
      </c>
      <c r="O9" s="268"/>
      <c r="P9" s="264" t="s">
        <v>52</v>
      </c>
      <c r="Q9" s="268"/>
      <c r="R9" s="270" t="s">
        <v>63</v>
      </c>
      <c r="S9" s="270" t="s">
        <v>64</v>
      </c>
      <c r="T9" s="255" t="s">
        <v>262</v>
      </c>
      <c r="U9" s="246" t="s">
        <v>65</v>
      </c>
      <c r="V9" s="259" t="s">
        <v>36</v>
      </c>
      <c r="W9" s="259" t="s">
        <v>37</v>
      </c>
      <c r="X9" s="284" t="s">
        <v>42</v>
      </c>
      <c r="Y9" s="285"/>
      <c r="Z9" s="281" t="s">
        <v>263</v>
      </c>
      <c r="AA9" s="281"/>
      <c r="AB9" s="281"/>
      <c r="AC9" s="281"/>
      <c r="AD9" s="281"/>
      <c r="AE9" s="282"/>
      <c r="AF9" s="246" t="s">
        <v>264</v>
      </c>
      <c r="AG9" s="237" t="s">
        <v>68</v>
      </c>
      <c r="AH9" s="240" t="s">
        <v>1</v>
      </c>
      <c r="AI9" s="242" t="s">
        <v>70</v>
      </c>
      <c r="AJ9" s="226"/>
      <c r="AK9" s="227"/>
    </row>
    <row r="10" spans="1:44" s="6" customFormat="1" ht="30" customHeight="1">
      <c r="A10" s="250"/>
      <c r="B10" s="253"/>
      <c r="C10" s="253"/>
      <c r="D10" s="253"/>
      <c r="E10" s="260"/>
      <c r="F10" s="262"/>
      <c r="G10" s="253"/>
      <c r="H10" s="253"/>
      <c r="I10" s="260"/>
      <c r="J10" s="260"/>
      <c r="K10" s="260"/>
      <c r="L10" s="266"/>
      <c r="M10" s="267"/>
      <c r="N10" s="266"/>
      <c r="O10" s="269"/>
      <c r="P10" s="266"/>
      <c r="Q10" s="269"/>
      <c r="R10" s="271"/>
      <c r="S10" s="271"/>
      <c r="T10" s="256"/>
      <c r="U10" s="247"/>
      <c r="V10" s="283"/>
      <c r="W10" s="283"/>
      <c r="X10" s="284"/>
      <c r="Y10" s="285"/>
      <c r="Z10" s="244" t="s">
        <v>66</v>
      </c>
      <c r="AA10" s="244" t="s">
        <v>46</v>
      </c>
      <c r="AB10" s="244"/>
      <c r="AC10" s="244" t="s">
        <v>44</v>
      </c>
      <c r="AD10" s="244" t="s">
        <v>39</v>
      </c>
      <c r="AE10" s="245"/>
      <c r="AF10" s="247"/>
      <c r="AG10" s="238"/>
      <c r="AH10" s="240"/>
      <c r="AI10" s="243"/>
      <c r="AJ10" s="228"/>
      <c r="AK10" s="229"/>
    </row>
    <row r="11" spans="1:44" s="6" customFormat="1" ht="70" customHeight="1">
      <c r="A11" s="251"/>
      <c r="B11" s="254"/>
      <c r="C11" s="254"/>
      <c r="D11" s="254"/>
      <c r="E11" s="261"/>
      <c r="F11" s="263"/>
      <c r="G11" s="254"/>
      <c r="H11" s="254"/>
      <c r="I11" s="261"/>
      <c r="J11" s="261"/>
      <c r="K11" s="261"/>
      <c r="L11" s="21" t="s">
        <v>59</v>
      </c>
      <c r="M11" s="21" t="s">
        <v>6</v>
      </c>
      <c r="N11" s="22" t="s">
        <v>274</v>
      </c>
      <c r="O11" s="21" t="s">
        <v>3</v>
      </c>
      <c r="P11" s="22" t="s">
        <v>275</v>
      </c>
      <c r="Q11" s="20" t="s">
        <v>3</v>
      </c>
      <c r="R11" s="239"/>
      <c r="S11" s="239"/>
      <c r="T11" s="257"/>
      <c r="U11" s="248"/>
      <c r="V11" s="281"/>
      <c r="W11" s="281"/>
      <c r="X11" s="52" t="s">
        <v>276</v>
      </c>
      <c r="Y11" s="53" t="s">
        <v>3</v>
      </c>
      <c r="Z11" s="244"/>
      <c r="AA11" s="52" t="s">
        <v>276</v>
      </c>
      <c r="AB11" s="53" t="s">
        <v>3</v>
      </c>
      <c r="AC11" s="244"/>
      <c r="AD11" s="52" t="s">
        <v>276</v>
      </c>
      <c r="AE11" s="65" t="s">
        <v>3</v>
      </c>
      <c r="AF11" s="248"/>
      <c r="AG11" s="239"/>
      <c r="AH11" s="241"/>
      <c r="AI11" s="243"/>
      <c r="AJ11" s="23" t="s">
        <v>4</v>
      </c>
      <c r="AK11" s="24" t="s">
        <v>1</v>
      </c>
    </row>
    <row r="12" spans="1:44" s="6" customFormat="1" ht="48" customHeight="1">
      <c r="A12" s="45" t="s">
        <v>7</v>
      </c>
      <c r="B12" s="93" t="s">
        <v>33</v>
      </c>
      <c r="C12" s="46" t="s">
        <v>258</v>
      </c>
      <c r="D12" s="94" t="s">
        <v>253</v>
      </c>
      <c r="E12" s="94" t="s">
        <v>252</v>
      </c>
      <c r="F12" s="47">
        <v>20</v>
      </c>
      <c r="G12" s="48" t="s">
        <v>34</v>
      </c>
      <c r="H12" s="48" t="s">
        <v>5</v>
      </c>
      <c r="I12" s="48" t="s">
        <v>289</v>
      </c>
      <c r="J12" s="48"/>
      <c r="K12" s="48" t="s">
        <v>291</v>
      </c>
      <c r="L12" s="47" t="s">
        <v>47</v>
      </c>
      <c r="M12" s="48" t="s">
        <v>35</v>
      </c>
      <c r="N12" s="49">
        <v>10000</v>
      </c>
      <c r="O12" s="48" t="s">
        <v>45</v>
      </c>
      <c r="P12" s="49">
        <v>15000</v>
      </c>
      <c r="Q12" s="94" t="str">
        <f t="shared" ref="Q12" si="1">IF(O12="","",O12)</f>
        <v>枚/h</v>
      </c>
      <c r="R12" s="47">
        <v>2010</v>
      </c>
      <c r="S12" s="47">
        <v>2018</v>
      </c>
      <c r="T12" s="31">
        <f t="shared" ref="T12" si="2">IF($N12="","",ROUNDDOWN((ABS($N12-$P12)/$N12)/($S12-$R12)*100,1))</f>
        <v>6.2</v>
      </c>
      <c r="U12" s="49" t="s">
        <v>8</v>
      </c>
      <c r="V12" s="95" t="str">
        <f>X12&amp;Y12</f>
        <v>15000枚/h</v>
      </c>
      <c r="W12" s="95" t="str">
        <f>Z12&amp;AA12&amp;AB12&amp;AC12&amp;AD12&amp;AE12</f>
        <v>(最大印刷寸法)1000mm×1000mm</v>
      </c>
      <c r="X12" s="181">
        <v>15000</v>
      </c>
      <c r="Y12" s="54" t="s">
        <v>38</v>
      </c>
      <c r="Z12" s="47" t="s">
        <v>259</v>
      </c>
      <c r="AA12" s="181">
        <v>1000</v>
      </c>
      <c r="AB12" s="96" t="str">
        <f t="shared" ref="AB12" si="3">IF(Z12="","",IF(Z12="(最大紙幅)","mmロール紙","mm"))</f>
        <v>mm</v>
      </c>
      <c r="AC12" s="94" t="str">
        <f>IF(Z12="","",IF(AB12="mmロール紙","","×"))</f>
        <v>×</v>
      </c>
      <c r="AD12" s="181">
        <v>1000</v>
      </c>
      <c r="AE12" s="97" t="str">
        <f>IF(AB12="mm","mm","")</f>
        <v>mm</v>
      </c>
      <c r="AF12" s="178">
        <v>820</v>
      </c>
      <c r="AG12" s="126" t="s">
        <v>267</v>
      </c>
      <c r="AH12" s="67"/>
      <c r="AI12" s="102"/>
      <c r="AJ12" s="50" t="s">
        <v>27</v>
      </c>
      <c r="AK12" s="51"/>
      <c r="AM12" s="7" t="s">
        <v>20</v>
      </c>
      <c r="AN12" s="7" t="s">
        <v>318</v>
      </c>
      <c r="AO12" s="7" t="s">
        <v>217</v>
      </c>
      <c r="AP12" s="7"/>
      <c r="AQ12" s="8" t="s">
        <v>21</v>
      </c>
      <c r="AR12" s="8" t="s">
        <v>22</v>
      </c>
    </row>
    <row r="13" spans="1:44" s="6" customFormat="1" ht="34.5" customHeight="1">
      <c r="A13" s="82">
        <f t="shared" ref="A13:A76" si="4">ROW()-12</f>
        <v>1</v>
      </c>
      <c r="B13" s="88" t="str">
        <f>IF($C13="","","印刷機械")</f>
        <v/>
      </c>
      <c r="C13" s="25"/>
      <c r="D13" s="26" t="str">
        <f>IF($C$2="","",IF($B13&lt;&gt;"",$C$2,""))</f>
        <v/>
      </c>
      <c r="E13" s="26" t="str">
        <f>IF($F$2="","",IF($B13&lt;&gt;"",$F$2,""))</f>
        <v/>
      </c>
      <c r="F13" s="152"/>
      <c r="G13" s="27"/>
      <c r="H13" s="27"/>
      <c r="I13" s="27"/>
      <c r="J13" s="27"/>
      <c r="K13" s="27"/>
      <c r="L13" s="28"/>
      <c r="M13" s="29"/>
      <c r="N13" s="184"/>
      <c r="O13" s="29"/>
      <c r="P13" s="184"/>
      <c r="Q13" s="30" t="str">
        <f>IF(O13="","",O13)</f>
        <v/>
      </c>
      <c r="R13" s="63"/>
      <c r="S13" s="28"/>
      <c r="T13" s="31" t="str">
        <f>IFERROR(IF($N13="","",ROUNDDOWN((ABS($N13-$P13)/$N13)/IF($S13="","",IF(($S13-$R13)=0,1,($S13-$R13)))*100,1)),"")</f>
        <v/>
      </c>
      <c r="U13" s="32"/>
      <c r="V13" s="33" t="str">
        <f>X13&amp;Y13</f>
        <v/>
      </c>
      <c r="W13" s="33" t="str">
        <f>Z13&amp;AA13&amp;AB13&amp;AC13&amp;AD13&amp;AE13</f>
        <v/>
      </c>
      <c r="X13" s="182"/>
      <c r="Y13" s="55"/>
      <c r="Z13" s="34"/>
      <c r="AA13" s="182"/>
      <c r="AB13" s="57" t="str">
        <f>IF(Z13="","",IF(Z13="(最大紙幅)","mmロール紙","mm"))</f>
        <v/>
      </c>
      <c r="AC13" s="35" t="str">
        <f>IF(Z13="","",IF(AB13="mmロール紙","","×"))</f>
        <v/>
      </c>
      <c r="AD13" s="182"/>
      <c r="AE13" s="66" t="str">
        <f>IF(AB13="mm","mm","")</f>
        <v/>
      </c>
      <c r="AF13" s="179"/>
      <c r="AG13" s="158"/>
      <c r="AH13" s="68"/>
      <c r="AI13" s="102"/>
      <c r="AJ13" s="154"/>
      <c r="AK13" s="155"/>
      <c r="AM13" s="176" t="str">
        <f>IF(AND(($B13&lt;&gt;""),(OR(C13="",F13="",G13="",H13="",AND(F13&gt;=20,F13&lt;=22,I13=""),AND(F13&gt;=40,F13&lt;=49,J13=""),L13="",M13="",N13="",O13="",P13="",R13="",S13="",U13="",X13="",Y13="",Z13="",AA13="",AND(Z13&lt;&gt;※編集不可※選択項目!$K$6,AD13="")))),1,"")</f>
        <v/>
      </c>
      <c r="AN13" s="176">
        <f>IF(AND($B13&lt;&gt;"",AND(K13="",OR(AND(F13&gt;=3,F13&lt;=14),AND(F13&gt;=20,F13&lt;=22,I13=※編集不可※選択項目!$D$4),AND(F13&gt;=23,F13&lt;=25),AND(F13&gt;=40,F13&lt;=49,J13=※編集不可※選択項目!$E$4)))),1,0)</f>
        <v>0</v>
      </c>
      <c r="AO13" s="176">
        <f>IF(AND($H13&lt;&gt;"",COUNTIF($H13,"*■*")&gt;0,$AG13=""),1,0)</f>
        <v>0</v>
      </c>
      <c r="AP13" s="176" t="str">
        <f>IF(H13="","",TEXT(H13,"G/標準"))</f>
        <v/>
      </c>
      <c r="AQ13" s="10">
        <f>IF(AP13="",0,COUNTIF($AP$13:$AP$1048576,AP13))</f>
        <v>0</v>
      </c>
      <c r="AR13" s="10" t="str">
        <f>IF(T13&lt;1,1,"")</f>
        <v/>
      </c>
    </row>
    <row r="14" spans="1:44" s="6" customFormat="1" ht="34.5" customHeight="1">
      <c r="A14" s="82">
        <f t="shared" si="4"/>
        <v>2</v>
      </c>
      <c r="B14" s="88" t="str">
        <f t="shared" ref="B14:B77" si="5">IF($C14="","","印刷機械")</f>
        <v/>
      </c>
      <c r="C14" s="25"/>
      <c r="D14" s="26" t="str">
        <f t="shared" ref="D14:D77" si="6">IF($C$2="","",IF($B14&lt;&gt;"",$C$2,""))</f>
        <v/>
      </c>
      <c r="E14" s="26" t="str">
        <f t="shared" ref="E14:E77" si="7">IF($F$2="","",IF($B14&lt;&gt;"",$F$2,""))</f>
        <v/>
      </c>
      <c r="F14" s="152"/>
      <c r="G14" s="27"/>
      <c r="H14" s="27"/>
      <c r="I14" s="27"/>
      <c r="J14" s="27"/>
      <c r="K14" s="27"/>
      <c r="L14" s="28"/>
      <c r="M14" s="29"/>
      <c r="N14" s="184"/>
      <c r="O14" s="29"/>
      <c r="P14" s="184"/>
      <c r="Q14" s="30" t="str">
        <f t="shared" ref="Q14:Q77" si="8">IF(O14="","",O14)</f>
        <v/>
      </c>
      <c r="R14" s="63"/>
      <c r="S14" s="28"/>
      <c r="T14" s="31" t="str">
        <f t="shared" ref="T14:T77" si="9">IFERROR(IF($N14="","",ROUNDDOWN((ABS($N14-$P14)/$N14)/IF($S14="","",IF(($S14-$R14)=0,1,($S14-$R14)))*100,1)),"")</f>
        <v/>
      </c>
      <c r="U14" s="32"/>
      <c r="V14" s="33" t="str">
        <f t="shared" ref="V14:V77" si="10">X14&amp;Y14</f>
        <v/>
      </c>
      <c r="W14" s="33" t="str">
        <f t="shared" ref="W14:W77" si="11">Z14&amp;AA14&amp;AB14&amp;AC14&amp;AD14&amp;AE14</f>
        <v/>
      </c>
      <c r="X14" s="182"/>
      <c r="Y14" s="55"/>
      <c r="Z14" s="34"/>
      <c r="AA14" s="206"/>
      <c r="AB14" s="57" t="str">
        <f t="shared" ref="AB14:AB77" si="12">IF(Z14="","",IF(Z14="(最大紙幅)","mmロール紙","mm"))</f>
        <v/>
      </c>
      <c r="AC14" s="35" t="str">
        <f t="shared" ref="AC14:AC77" si="13">IF(Z14="","",IF(AB14="mmロール紙","","×"))</f>
        <v/>
      </c>
      <c r="AD14" s="182"/>
      <c r="AE14" s="66" t="str">
        <f t="shared" ref="AE14:AE77" si="14">IF(AB14="mm","mm","")</f>
        <v/>
      </c>
      <c r="AF14" s="179"/>
      <c r="AG14" s="158"/>
      <c r="AH14" s="68"/>
      <c r="AI14" s="102"/>
      <c r="AJ14" s="154"/>
      <c r="AK14" s="155"/>
      <c r="AM14" s="176" t="str">
        <f>IF(AND(($B14&lt;&gt;""),(OR(C14="",F14="",G14="",H14="",AND(F14&gt;=20,F14&lt;=22,I14=""),AND(F14&gt;=40,F14&lt;=49,J14=""),L14="",M14="",N14="",O14="",P14="",R14="",S14="",U14="",X14="",Y14="",Z14="",AA14="",AND(Z14&lt;&gt;※編集不可※選択項目!$K$6,AD14="")))),1,"")</f>
        <v/>
      </c>
      <c r="AN14" s="176">
        <f>IF(AND($B14&lt;&gt;"",AND(K14="",OR(AND(F14&gt;=3,F14&lt;=14),AND(F14&gt;=20,F14&lt;=22,I14=※編集不可※選択項目!$D$4),AND(F14&gt;=23,F14&lt;=25),AND(F14&gt;=40,F14&lt;=49,J14=※編集不可※選択項目!$E$4)))),1,0)</f>
        <v>0</v>
      </c>
      <c r="AO14" s="176">
        <f t="shared" ref="AO14:AO77" si="15">IF(AND($H14&lt;&gt;"",COUNTIF($H14,"*■*")&gt;0,$AG14=""),1,0)</f>
        <v>0</v>
      </c>
      <c r="AP14" s="176" t="str">
        <f>IF(H14="","",TEXT(H14,"G/標準"))</f>
        <v/>
      </c>
      <c r="AQ14" s="10">
        <f t="shared" ref="AQ14:AQ77" si="16">IF(AP14="",0,COUNTIF($AP$13:$AP$1048576,AP14))</f>
        <v>0</v>
      </c>
      <c r="AR14" s="10" t="str">
        <f t="shared" ref="AR14:AR77" si="17">IF(T14&lt;1,1,"")</f>
        <v/>
      </c>
    </row>
    <row r="15" spans="1:44" s="6" customFormat="1" ht="34.5" customHeight="1">
      <c r="A15" s="82">
        <f t="shared" si="4"/>
        <v>3</v>
      </c>
      <c r="B15" s="88" t="str">
        <f t="shared" si="5"/>
        <v/>
      </c>
      <c r="C15" s="25"/>
      <c r="D15" s="26" t="str">
        <f t="shared" si="6"/>
        <v/>
      </c>
      <c r="E15" s="26" t="str">
        <f t="shared" si="7"/>
        <v/>
      </c>
      <c r="F15" s="152"/>
      <c r="G15" s="27"/>
      <c r="H15" s="27"/>
      <c r="I15" s="27"/>
      <c r="J15" s="27"/>
      <c r="K15" s="27"/>
      <c r="L15" s="28"/>
      <c r="M15" s="29"/>
      <c r="N15" s="184"/>
      <c r="O15" s="29"/>
      <c r="P15" s="184"/>
      <c r="Q15" s="30" t="str">
        <f t="shared" si="8"/>
        <v/>
      </c>
      <c r="R15" s="28"/>
      <c r="S15" s="28"/>
      <c r="T15" s="31" t="str">
        <f t="shared" si="9"/>
        <v/>
      </c>
      <c r="U15" s="32"/>
      <c r="V15" s="33" t="str">
        <f t="shared" si="10"/>
        <v/>
      </c>
      <c r="W15" s="33" t="str">
        <f t="shared" si="11"/>
        <v/>
      </c>
      <c r="X15" s="182"/>
      <c r="Y15" s="55"/>
      <c r="Z15" s="34"/>
      <c r="AA15" s="182"/>
      <c r="AB15" s="57" t="str">
        <f t="shared" si="12"/>
        <v/>
      </c>
      <c r="AC15" s="35" t="str">
        <f t="shared" si="13"/>
        <v/>
      </c>
      <c r="AD15" s="182"/>
      <c r="AE15" s="66" t="str">
        <f t="shared" si="14"/>
        <v/>
      </c>
      <c r="AF15" s="179"/>
      <c r="AG15" s="27"/>
      <c r="AH15" s="68"/>
      <c r="AI15" s="102"/>
      <c r="AJ15" s="154"/>
      <c r="AK15" s="155"/>
      <c r="AM15" s="176" t="str">
        <f>IF(AND(($B15&lt;&gt;""),(OR(C15="",F15="",G15="",H15="",AND(F15&gt;=20,F15&lt;=22,I15=""),AND(F15&gt;=40,F15&lt;=49,J15=""),L15="",M15="",N15="",O15="",P15="",R15="",S15="",U15="",X15="",Y15="",Z15="",AA15="",AND(Z15&lt;&gt;※編集不可※選択項目!$K$6,AD15="")))),1,"")</f>
        <v/>
      </c>
      <c r="AN15" s="176">
        <f>IF(AND($B15&lt;&gt;"",AND(K15="",OR(AND(F15&gt;=3,F15&lt;=14),AND(F15&gt;=20,F15&lt;=22,I15=※編集不可※選択項目!$D$4),AND(F15&gt;=23,F15&lt;=25),AND(F15&gt;=40,F15&lt;=49,J15=※編集不可※選択項目!$E$4)))),1,0)</f>
        <v>0</v>
      </c>
      <c r="AO15" s="176">
        <f t="shared" si="15"/>
        <v>0</v>
      </c>
      <c r="AP15" s="176" t="str">
        <f t="shared" ref="AP15:AP77" si="18">IF(H15="","",TEXT(H15,"G/標準"))</f>
        <v/>
      </c>
      <c r="AQ15" s="10">
        <f t="shared" si="16"/>
        <v>0</v>
      </c>
      <c r="AR15" s="10" t="str">
        <f t="shared" si="17"/>
        <v/>
      </c>
    </row>
    <row r="16" spans="1:44" s="6" customFormat="1" ht="34.5" customHeight="1">
      <c r="A16" s="82">
        <f t="shared" si="4"/>
        <v>4</v>
      </c>
      <c r="B16" s="88" t="str">
        <f t="shared" si="5"/>
        <v/>
      </c>
      <c r="C16" s="25"/>
      <c r="D16" s="26" t="str">
        <f t="shared" si="6"/>
        <v/>
      </c>
      <c r="E16" s="26" t="str">
        <f t="shared" si="7"/>
        <v/>
      </c>
      <c r="F16" s="152"/>
      <c r="G16" s="27"/>
      <c r="H16" s="27"/>
      <c r="I16" s="27"/>
      <c r="J16" s="27"/>
      <c r="K16" s="27"/>
      <c r="L16" s="28"/>
      <c r="M16" s="29"/>
      <c r="N16" s="184"/>
      <c r="O16" s="29"/>
      <c r="P16" s="184"/>
      <c r="Q16" s="30" t="str">
        <f t="shared" si="8"/>
        <v/>
      </c>
      <c r="R16" s="28"/>
      <c r="S16" s="28"/>
      <c r="T16" s="31" t="str">
        <f t="shared" si="9"/>
        <v/>
      </c>
      <c r="U16" s="32"/>
      <c r="V16" s="33" t="str">
        <f t="shared" si="10"/>
        <v/>
      </c>
      <c r="W16" s="33" t="str">
        <f t="shared" si="11"/>
        <v/>
      </c>
      <c r="X16" s="182"/>
      <c r="Y16" s="55"/>
      <c r="Z16" s="34"/>
      <c r="AA16" s="182"/>
      <c r="AB16" s="57" t="str">
        <f t="shared" si="12"/>
        <v/>
      </c>
      <c r="AC16" s="35" t="str">
        <f t="shared" si="13"/>
        <v/>
      </c>
      <c r="AD16" s="182"/>
      <c r="AE16" s="66" t="str">
        <f t="shared" si="14"/>
        <v/>
      </c>
      <c r="AF16" s="179"/>
      <c r="AG16" s="158"/>
      <c r="AH16" s="68"/>
      <c r="AI16" s="102"/>
      <c r="AJ16" s="154"/>
      <c r="AK16" s="155"/>
      <c r="AM16" s="176" t="str">
        <f>IF(AND(($B16&lt;&gt;""),(OR(C16="",F16="",G16="",H16="",AND(F16&gt;=20,F16&lt;=22,I16=""),AND(F16&gt;=40,F16&lt;=49,J16=""),L16="",M16="",N16="",O16="",P16="",R16="",S16="",U16="",X16="",Y16="",Z16="",AA16="",AND(Z16&lt;&gt;※編集不可※選択項目!$K$6,AD16="")))),1,"")</f>
        <v/>
      </c>
      <c r="AN16" s="176">
        <f>IF(AND($B16&lt;&gt;"",AND(K16="",OR(AND(F16&gt;=3,F16&lt;=14),AND(F16&gt;=20,F16&lt;=22,I16=※編集不可※選択項目!$D$4),AND(F16&gt;=23,F16&lt;=25),AND(F16&gt;=40,F16&lt;=49,J16=※編集不可※選択項目!$E$4)))),1,0)</f>
        <v>0</v>
      </c>
      <c r="AO16" s="176">
        <f t="shared" si="15"/>
        <v>0</v>
      </c>
      <c r="AP16" s="176" t="str">
        <f t="shared" si="18"/>
        <v/>
      </c>
      <c r="AQ16" s="10">
        <f t="shared" si="16"/>
        <v>0</v>
      </c>
      <c r="AR16" s="10" t="str">
        <f t="shared" si="17"/>
        <v/>
      </c>
    </row>
    <row r="17" spans="1:44" s="6" customFormat="1" ht="34.5" customHeight="1">
      <c r="A17" s="82">
        <f t="shared" si="4"/>
        <v>5</v>
      </c>
      <c r="B17" s="88" t="str">
        <f t="shared" si="5"/>
        <v/>
      </c>
      <c r="C17" s="25"/>
      <c r="D17" s="26" t="str">
        <f t="shared" si="6"/>
        <v/>
      </c>
      <c r="E17" s="26" t="str">
        <f t="shared" si="7"/>
        <v/>
      </c>
      <c r="F17" s="152"/>
      <c r="G17" s="27"/>
      <c r="H17" s="27"/>
      <c r="I17" s="27"/>
      <c r="J17" s="27"/>
      <c r="K17" s="27"/>
      <c r="L17" s="28"/>
      <c r="M17" s="29"/>
      <c r="N17" s="184"/>
      <c r="O17" s="29"/>
      <c r="P17" s="184"/>
      <c r="Q17" s="30" t="str">
        <f t="shared" si="8"/>
        <v/>
      </c>
      <c r="R17" s="28"/>
      <c r="S17" s="28"/>
      <c r="T17" s="31" t="str">
        <f t="shared" si="9"/>
        <v/>
      </c>
      <c r="U17" s="32"/>
      <c r="V17" s="33" t="str">
        <f t="shared" si="10"/>
        <v/>
      </c>
      <c r="W17" s="33" t="str">
        <f t="shared" si="11"/>
        <v/>
      </c>
      <c r="X17" s="182"/>
      <c r="Y17" s="55"/>
      <c r="Z17" s="34"/>
      <c r="AA17" s="182"/>
      <c r="AB17" s="57" t="str">
        <f t="shared" si="12"/>
        <v/>
      </c>
      <c r="AC17" s="35" t="str">
        <f t="shared" si="13"/>
        <v/>
      </c>
      <c r="AD17" s="182"/>
      <c r="AE17" s="66" t="str">
        <f t="shared" si="14"/>
        <v/>
      </c>
      <c r="AF17" s="179"/>
      <c r="AG17" s="158"/>
      <c r="AH17" s="68"/>
      <c r="AI17" s="102"/>
      <c r="AJ17" s="154"/>
      <c r="AK17" s="155"/>
      <c r="AM17" s="176" t="str">
        <f>IF(AND(($B17&lt;&gt;""),(OR(C17="",F17="",G17="",H17="",AND(F17&gt;=20,F17&lt;=22,I17=""),AND(F17&gt;=40,F17&lt;=49,J17=""),L17="",M17="",N17="",O17="",P17="",R17="",S17="",U17="",X17="",Y17="",Z17="",AA17="",AND(Z17&lt;&gt;※編集不可※選択項目!$K$6,AD17="")))),1,"")</f>
        <v/>
      </c>
      <c r="AN17" s="176">
        <f>IF(AND($B17&lt;&gt;"",AND(K17="",OR(AND(F17&gt;=3,F17&lt;=14),AND(F17&gt;=20,F17&lt;=22,I17=※編集不可※選択項目!$D$4),AND(F17&gt;=23,F17&lt;=25),AND(F17&gt;=40,F17&lt;=49,J17=※編集不可※選択項目!$E$4)))),1,0)</f>
        <v>0</v>
      </c>
      <c r="AO17" s="176">
        <f t="shared" si="15"/>
        <v>0</v>
      </c>
      <c r="AP17" s="176" t="str">
        <f t="shared" si="18"/>
        <v/>
      </c>
      <c r="AQ17" s="10">
        <f t="shared" si="16"/>
        <v>0</v>
      </c>
      <c r="AR17" s="10" t="str">
        <f t="shared" si="17"/>
        <v/>
      </c>
    </row>
    <row r="18" spans="1:44" s="6" customFormat="1" ht="34.5" customHeight="1">
      <c r="A18" s="82">
        <f t="shared" si="4"/>
        <v>6</v>
      </c>
      <c r="B18" s="88" t="str">
        <f t="shared" si="5"/>
        <v/>
      </c>
      <c r="C18" s="25"/>
      <c r="D18" s="26" t="str">
        <f t="shared" si="6"/>
        <v/>
      </c>
      <c r="E18" s="26" t="str">
        <f t="shared" si="7"/>
        <v/>
      </c>
      <c r="F18" s="152"/>
      <c r="G18" s="27"/>
      <c r="H18" s="27"/>
      <c r="I18" s="27"/>
      <c r="J18" s="27"/>
      <c r="K18" s="27"/>
      <c r="L18" s="28"/>
      <c r="M18" s="29"/>
      <c r="N18" s="184"/>
      <c r="O18" s="29"/>
      <c r="P18" s="184"/>
      <c r="Q18" s="30" t="str">
        <f t="shared" si="8"/>
        <v/>
      </c>
      <c r="R18" s="28"/>
      <c r="S18" s="28"/>
      <c r="T18" s="31" t="str">
        <f t="shared" si="9"/>
        <v/>
      </c>
      <c r="U18" s="32"/>
      <c r="V18" s="33" t="str">
        <f t="shared" si="10"/>
        <v/>
      </c>
      <c r="W18" s="33" t="str">
        <f t="shared" si="11"/>
        <v/>
      </c>
      <c r="X18" s="182"/>
      <c r="Y18" s="55"/>
      <c r="Z18" s="34"/>
      <c r="AA18" s="182"/>
      <c r="AB18" s="57" t="str">
        <f t="shared" si="12"/>
        <v/>
      </c>
      <c r="AC18" s="35" t="str">
        <f t="shared" si="13"/>
        <v/>
      </c>
      <c r="AD18" s="182"/>
      <c r="AE18" s="66" t="str">
        <f t="shared" si="14"/>
        <v/>
      </c>
      <c r="AF18" s="179"/>
      <c r="AG18" s="27"/>
      <c r="AH18" s="68"/>
      <c r="AI18" s="102"/>
      <c r="AJ18" s="154"/>
      <c r="AK18" s="155"/>
      <c r="AM18" s="176" t="str">
        <f>IF(AND(($B18&lt;&gt;""),(OR(C18="",F18="",G18="",H18="",AND(F18&gt;=20,F18&lt;=22,I18=""),AND(F18&gt;=40,F18&lt;=49,J18=""),L18="",M18="",N18="",O18="",P18="",R18="",S18="",U18="",X18="",Y18="",Z18="",AA18="",AND(Z18&lt;&gt;※編集不可※選択項目!$K$6,AD18="")))),1,"")</f>
        <v/>
      </c>
      <c r="AN18" s="176">
        <f>IF(AND($B18&lt;&gt;"",AND(K18="",OR(AND(F18&gt;=3,F18&lt;=14),AND(F18&gt;=20,F18&lt;=22,I18=※編集不可※選択項目!$D$4),AND(F18&gt;=23,F18&lt;=25),AND(F18&gt;=40,F18&lt;=49,J18=※編集不可※選択項目!$E$4)))),1,0)</f>
        <v>0</v>
      </c>
      <c r="AO18" s="176">
        <f t="shared" si="15"/>
        <v>0</v>
      </c>
      <c r="AP18" s="176" t="str">
        <f t="shared" si="18"/>
        <v/>
      </c>
      <c r="AQ18" s="10">
        <f t="shared" si="16"/>
        <v>0</v>
      </c>
      <c r="AR18" s="10" t="str">
        <f t="shared" si="17"/>
        <v/>
      </c>
    </row>
    <row r="19" spans="1:44" s="6" customFormat="1" ht="34.5" customHeight="1">
      <c r="A19" s="82">
        <f t="shared" si="4"/>
        <v>7</v>
      </c>
      <c r="B19" s="88" t="str">
        <f t="shared" si="5"/>
        <v/>
      </c>
      <c r="C19" s="25"/>
      <c r="D19" s="26" t="str">
        <f t="shared" si="6"/>
        <v/>
      </c>
      <c r="E19" s="26" t="str">
        <f t="shared" si="7"/>
        <v/>
      </c>
      <c r="F19" s="152"/>
      <c r="G19" s="27"/>
      <c r="H19" s="27"/>
      <c r="I19" s="27"/>
      <c r="J19" s="27"/>
      <c r="K19" s="27"/>
      <c r="L19" s="28"/>
      <c r="M19" s="29"/>
      <c r="N19" s="184"/>
      <c r="O19" s="29"/>
      <c r="P19" s="184"/>
      <c r="Q19" s="30" t="str">
        <f t="shared" si="8"/>
        <v/>
      </c>
      <c r="R19" s="28"/>
      <c r="S19" s="28"/>
      <c r="T19" s="31" t="str">
        <f t="shared" si="9"/>
        <v/>
      </c>
      <c r="U19" s="32"/>
      <c r="V19" s="33" t="str">
        <f t="shared" si="10"/>
        <v/>
      </c>
      <c r="W19" s="33" t="str">
        <f t="shared" si="11"/>
        <v/>
      </c>
      <c r="X19" s="182"/>
      <c r="Y19" s="55"/>
      <c r="Z19" s="34"/>
      <c r="AA19" s="182"/>
      <c r="AB19" s="57" t="str">
        <f t="shared" si="12"/>
        <v/>
      </c>
      <c r="AC19" s="35" t="str">
        <f t="shared" si="13"/>
        <v/>
      </c>
      <c r="AD19" s="182"/>
      <c r="AE19" s="66" t="str">
        <f t="shared" si="14"/>
        <v/>
      </c>
      <c r="AF19" s="179"/>
      <c r="AG19" s="27"/>
      <c r="AH19" s="68"/>
      <c r="AI19" s="102"/>
      <c r="AJ19" s="154"/>
      <c r="AK19" s="155"/>
      <c r="AM19" s="176" t="str">
        <f>IF(AND(($B19&lt;&gt;""),(OR(C19="",F19="",G19="",H19="",AND(F19&gt;=20,F19&lt;=22,I19=""),AND(F19&gt;=40,F19&lt;=49,J19=""),L19="",M19="",N19="",O19="",P19="",R19="",S19="",U19="",X19="",Y19="",Z19="",AA19="",AND(Z19&lt;&gt;※編集不可※選択項目!$K$6,AD19="")))),1,"")</f>
        <v/>
      </c>
      <c r="AN19" s="176">
        <f>IF(AND($B19&lt;&gt;"",AND(K19="",OR(AND(F19&gt;=3,F19&lt;=14),AND(F19&gt;=20,F19&lt;=22,I19=※編集不可※選択項目!$D$4),AND(F19&gt;=23,F19&lt;=25),AND(F19&gt;=40,F19&lt;=49,J19=※編集不可※選択項目!$E$4)))),1,0)</f>
        <v>0</v>
      </c>
      <c r="AO19" s="176">
        <f t="shared" si="15"/>
        <v>0</v>
      </c>
      <c r="AP19" s="176" t="str">
        <f t="shared" si="18"/>
        <v/>
      </c>
      <c r="AQ19" s="10">
        <f t="shared" si="16"/>
        <v>0</v>
      </c>
      <c r="AR19" s="10" t="str">
        <f t="shared" si="17"/>
        <v/>
      </c>
    </row>
    <row r="20" spans="1:44" s="6" customFormat="1" ht="34.5" customHeight="1">
      <c r="A20" s="82">
        <f t="shared" si="4"/>
        <v>8</v>
      </c>
      <c r="B20" s="88" t="str">
        <f t="shared" si="5"/>
        <v/>
      </c>
      <c r="C20" s="25"/>
      <c r="D20" s="26" t="str">
        <f t="shared" si="6"/>
        <v/>
      </c>
      <c r="E20" s="26" t="str">
        <f t="shared" si="7"/>
        <v/>
      </c>
      <c r="F20" s="152"/>
      <c r="G20" s="27"/>
      <c r="H20" s="27"/>
      <c r="I20" s="27"/>
      <c r="J20" s="27"/>
      <c r="K20" s="27"/>
      <c r="L20" s="28"/>
      <c r="M20" s="29"/>
      <c r="N20" s="184"/>
      <c r="O20" s="29"/>
      <c r="P20" s="184"/>
      <c r="Q20" s="30" t="str">
        <f t="shared" si="8"/>
        <v/>
      </c>
      <c r="R20" s="28"/>
      <c r="S20" s="28"/>
      <c r="T20" s="31" t="str">
        <f t="shared" si="9"/>
        <v/>
      </c>
      <c r="U20" s="32"/>
      <c r="V20" s="33" t="str">
        <f t="shared" si="10"/>
        <v/>
      </c>
      <c r="W20" s="33" t="str">
        <f t="shared" si="11"/>
        <v/>
      </c>
      <c r="X20" s="182"/>
      <c r="Y20" s="55"/>
      <c r="Z20" s="34"/>
      <c r="AA20" s="182"/>
      <c r="AB20" s="57" t="str">
        <f t="shared" si="12"/>
        <v/>
      </c>
      <c r="AC20" s="35" t="str">
        <f t="shared" si="13"/>
        <v/>
      </c>
      <c r="AD20" s="182"/>
      <c r="AE20" s="66" t="str">
        <f t="shared" si="14"/>
        <v/>
      </c>
      <c r="AF20" s="179"/>
      <c r="AG20" s="27"/>
      <c r="AH20" s="68"/>
      <c r="AI20" s="102"/>
      <c r="AJ20" s="154"/>
      <c r="AK20" s="155"/>
      <c r="AM20" s="176" t="str">
        <f>IF(AND(($B20&lt;&gt;""),(OR(C20="",F20="",G20="",H20="",AND(F20&gt;=20,F20&lt;=22,I20=""),AND(F20&gt;=40,F20&lt;=49,J20=""),L20="",M20="",N20="",O20="",P20="",R20="",S20="",U20="",X20="",Y20="",Z20="",AA20="",AND(Z20&lt;&gt;※編集不可※選択項目!$K$6,AD20="")))),1,"")</f>
        <v/>
      </c>
      <c r="AN20" s="176">
        <f>IF(AND($B20&lt;&gt;"",AND(K20="",OR(AND(F20&gt;=3,F20&lt;=14),AND(F20&gt;=20,F20&lt;=22,I20=※編集不可※選択項目!$D$4),AND(F20&gt;=23,F20&lt;=25),AND(F20&gt;=40,F20&lt;=49,J20=※編集不可※選択項目!$E$4)))),1,0)</f>
        <v>0</v>
      </c>
      <c r="AO20" s="176">
        <f t="shared" si="15"/>
        <v>0</v>
      </c>
      <c r="AP20" s="176" t="str">
        <f t="shared" si="18"/>
        <v/>
      </c>
      <c r="AQ20" s="10">
        <f t="shared" si="16"/>
        <v>0</v>
      </c>
      <c r="AR20" s="10" t="str">
        <f t="shared" si="17"/>
        <v/>
      </c>
    </row>
    <row r="21" spans="1:44" s="6" customFormat="1" ht="34.5" customHeight="1">
      <c r="A21" s="82">
        <f t="shared" si="4"/>
        <v>9</v>
      </c>
      <c r="B21" s="88" t="str">
        <f t="shared" si="5"/>
        <v/>
      </c>
      <c r="C21" s="25"/>
      <c r="D21" s="26" t="str">
        <f t="shared" si="6"/>
        <v/>
      </c>
      <c r="E21" s="26" t="str">
        <f t="shared" si="7"/>
        <v/>
      </c>
      <c r="F21" s="152"/>
      <c r="G21" s="27"/>
      <c r="H21" s="27"/>
      <c r="I21" s="27"/>
      <c r="J21" s="27"/>
      <c r="K21" s="27"/>
      <c r="L21" s="28"/>
      <c r="M21" s="29"/>
      <c r="N21" s="184"/>
      <c r="O21" s="29"/>
      <c r="P21" s="184"/>
      <c r="Q21" s="30" t="str">
        <f t="shared" si="8"/>
        <v/>
      </c>
      <c r="R21" s="28"/>
      <c r="S21" s="28"/>
      <c r="T21" s="31" t="str">
        <f t="shared" si="9"/>
        <v/>
      </c>
      <c r="U21" s="32"/>
      <c r="V21" s="33" t="str">
        <f t="shared" si="10"/>
        <v/>
      </c>
      <c r="W21" s="33" t="str">
        <f t="shared" si="11"/>
        <v/>
      </c>
      <c r="X21" s="182"/>
      <c r="Y21" s="55"/>
      <c r="Z21" s="34"/>
      <c r="AA21" s="182"/>
      <c r="AB21" s="57" t="str">
        <f t="shared" si="12"/>
        <v/>
      </c>
      <c r="AC21" s="35" t="str">
        <f t="shared" si="13"/>
        <v/>
      </c>
      <c r="AD21" s="182"/>
      <c r="AE21" s="66" t="str">
        <f t="shared" si="14"/>
        <v/>
      </c>
      <c r="AF21" s="179"/>
      <c r="AG21" s="27"/>
      <c r="AH21" s="68"/>
      <c r="AI21" s="102"/>
      <c r="AJ21" s="154"/>
      <c r="AK21" s="155"/>
      <c r="AM21" s="176" t="str">
        <f>IF(AND(($B21&lt;&gt;""),(OR(C21="",F21="",G21="",H21="",AND(F21&gt;=20,F21&lt;=22,I21=""),AND(F21&gt;=40,F21&lt;=49,J21=""),L21="",M21="",N21="",O21="",P21="",R21="",S21="",U21="",X21="",Y21="",Z21="",AA21="",AND(Z21&lt;&gt;※編集不可※選択項目!$K$6,AD21="")))),1,"")</f>
        <v/>
      </c>
      <c r="AN21" s="176">
        <f>IF(AND($B21&lt;&gt;"",AND(K21="",OR(AND(F21&gt;=3,F21&lt;=14),AND(F21&gt;=20,F21&lt;=22,I21=※編集不可※選択項目!$D$4),AND(F21&gt;=23,F21&lt;=25),AND(F21&gt;=40,F21&lt;=49,J21=※編集不可※選択項目!$E$4)))),1,0)</f>
        <v>0</v>
      </c>
      <c r="AO21" s="176">
        <f t="shared" si="15"/>
        <v>0</v>
      </c>
      <c r="AP21" s="176" t="str">
        <f t="shared" si="18"/>
        <v/>
      </c>
      <c r="AQ21" s="10">
        <f t="shared" si="16"/>
        <v>0</v>
      </c>
      <c r="AR21" s="10" t="str">
        <f t="shared" si="17"/>
        <v/>
      </c>
    </row>
    <row r="22" spans="1:44" s="6" customFormat="1" ht="34.5" customHeight="1">
      <c r="A22" s="82">
        <f t="shared" si="4"/>
        <v>10</v>
      </c>
      <c r="B22" s="88" t="str">
        <f t="shared" si="5"/>
        <v/>
      </c>
      <c r="C22" s="25"/>
      <c r="D22" s="26" t="str">
        <f t="shared" si="6"/>
        <v/>
      </c>
      <c r="E22" s="26" t="str">
        <f t="shared" si="7"/>
        <v/>
      </c>
      <c r="F22" s="152"/>
      <c r="G22" s="27"/>
      <c r="H22" s="27"/>
      <c r="I22" s="27"/>
      <c r="J22" s="27"/>
      <c r="K22" s="27"/>
      <c r="L22" s="28"/>
      <c r="M22" s="29"/>
      <c r="N22" s="184"/>
      <c r="O22" s="29"/>
      <c r="P22" s="184"/>
      <c r="Q22" s="30" t="str">
        <f t="shared" si="8"/>
        <v/>
      </c>
      <c r="R22" s="28"/>
      <c r="S22" s="28"/>
      <c r="T22" s="31" t="str">
        <f t="shared" si="9"/>
        <v/>
      </c>
      <c r="U22" s="32"/>
      <c r="V22" s="33" t="str">
        <f t="shared" si="10"/>
        <v/>
      </c>
      <c r="W22" s="33" t="str">
        <f t="shared" si="11"/>
        <v/>
      </c>
      <c r="X22" s="182"/>
      <c r="Y22" s="55"/>
      <c r="Z22" s="34"/>
      <c r="AA22" s="182"/>
      <c r="AB22" s="57" t="str">
        <f t="shared" si="12"/>
        <v/>
      </c>
      <c r="AC22" s="35" t="str">
        <f t="shared" si="13"/>
        <v/>
      </c>
      <c r="AD22" s="182"/>
      <c r="AE22" s="66" t="str">
        <f t="shared" si="14"/>
        <v/>
      </c>
      <c r="AF22" s="179"/>
      <c r="AG22" s="27"/>
      <c r="AH22" s="68"/>
      <c r="AI22" s="102"/>
      <c r="AJ22" s="154"/>
      <c r="AK22" s="155"/>
      <c r="AM22" s="176" t="str">
        <f>IF(AND(($B22&lt;&gt;""),(OR(C22="",F22="",G22="",H22="",AND(F22&gt;=20,F22&lt;=22,I22=""),AND(F22&gt;=40,F22&lt;=49,J22=""),L22="",M22="",N22="",O22="",P22="",R22="",S22="",U22="",X22="",Y22="",Z22="",AA22="",AND(Z22&lt;&gt;※編集不可※選択項目!$K$6,AD22="")))),1,"")</f>
        <v/>
      </c>
      <c r="AN22" s="176">
        <f>IF(AND($B22&lt;&gt;"",AND(K22="",OR(AND(F22&gt;=3,F22&lt;=14),AND(F22&gt;=20,F22&lt;=22,I22=※編集不可※選択項目!$D$4),AND(F22&gt;=23,F22&lt;=25),AND(F22&gt;=40,F22&lt;=49,J22=※編集不可※選択項目!$E$4)))),1,0)</f>
        <v>0</v>
      </c>
      <c r="AO22" s="176">
        <f t="shared" si="15"/>
        <v>0</v>
      </c>
      <c r="AP22" s="176" t="str">
        <f t="shared" si="18"/>
        <v/>
      </c>
      <c r="AQ22" s="10">
        <f t="shared" si="16"/>
        <v>0</v>
      </c>
      <c r="AR22" s="10" t="str">
        <f t="shared" si="17"/>
        <v/>
      </c>
    </row>
    <row r="23" spans="1:44" s="6" customFormat="1" ht="34.5" customHeight="1">
      <c r="A23" s="82">
        <f t="shared" si="4"/>
        <v>11</v>
      </c>
      <c r="B23" s="88" t="str">
        <f t="shared" si="5"/>
        <v/>
      </c>
      <c r="C23" s="25"/>
      <c r="D23" s="26" t="str">
        <f t="shared" si="6"/>
        <v/>
      </c>
      <c r="E23" s="26" t="str">
        <f t="shared" si="7"/>
        <v/>
      </c>
      <c r="F23" s="152"/>
      <c r="G23" s="27"/>
      <c r="H23" s="27"/>
      <c r="I23" s="27"/>
      <c r="J23" s="27"/>
      <c r="K23" s="27"/>
      <c r="L23" s="28"/>
      <c r="M23" s="29"/>
      <c r="N23" s="184"/>
      <c r="O23" s="29"/>
      <c r="P23" s="184"/>
      <c r="Q23" s="30" t="str">
        <f t="shared" si="8"/>
        <v/>
      </c>
      <c r="R23" s="28"/>
      <c r="S23" s="28"/>
      <c r="T23" s="31" t="str">
        <f t="shared" si="9"/>
        <v/>
      </c>
      <c r="U23" s="32"/>
      <c r="V23" s="33" t="str">
        <f t="shared" si="10"/>
        <v/>
      </c>
      <c r="W23" s="33" t="str">
        <f t="shared" si="11"/>
        <v/>
      </c>
      <c r="X23" s="182"/>
      <c r="Y23" s="55"/>
      <c r="Z23" s="34"/>
      <c r="AA23" s="182"/>
      <c r="AB23" s="57" t="str">
        <f t="shared" si="12"/>
        <v/>
      </c>
      <c r="AC23" s="35" t="str">
        <f t="shared" si="13"/>
        <v/>
      </c>
      <c r="AD23" s="182"/>
      <c r="AE23" s="66" t="str">
        <f t="shared" si="14"/>
        <v/>
      </c>
      <c r="AF23" s="179"/>
      <c r="AG23" s="27"/>
      <c r="AH23" s="68"/>
      <c r="AI23" s="102"/>
      <c r="AJ23" s="154"/>
      <c r="AK23" s="155"/>
      <c r="AM23" s="176" t="str">
        <f>IF(AND(($B23&lt;&gt;""),(OR(C23="",F23="",G23="",H23="",AND(F23&gt;=20,F23&lt;=22,I23=""),AND(F23&gt;=40,F23&lt;=49,J23=""),L23="",M23="",N23="",O23="",P23="",R23="",S23="",U23="",X23="",Y23="",Z23="",AA23="",AND(Z23&lt;&gt;※編集不可※選択項目!$K$6,AD23="")))),1,"")</f>
        <v/>
      </c>
      <c r="AN23" s="176">
        <f>IF(AND($B23&lt;&gt;"",AND(K23="",OR(AND(F23&gt;=3,F23&lt;=14),AND(F23&gt;=20,F23&lt;=22,I23=※編集不可※選択項目!$D$4),AND(F23&gt;=23,F23&lt;=25),AND(F23&gt;=40,F23&lt;=49,J23=※編集不可※選択項目!$E$4)))),1,0)</f>
        <v>0</v>
      </c>
      <c r="AO23" s="176">
        <f t="shared" si="15"/>
        <v>0</v>
      </c>
      <c r="AP23" s="176" t="str">
        <f t="shared" si="18"/>
        <v/>
      </c>
      <c r="AQ23" s="10">
        <f t="shared" si="16"/>
        <v>0</v>
      </c>
      <c r="AR23" s="10" t="str">
        <f t="shared" si="17"/>
        <v/>
      </c>
    </row>
    <row r="24" spans="1:44" s="6" customFormat="1" ht="34.5" customHeight="1">
      <c r="A24" s="82">
        <f t="shared" si="4"/>
        <v>12</v>
      </c>
      <c r="B24" s="88" t="str">
        <f t="shared" si="5"/>
        <v/>
      </c>
      <c r="C24" s="25"/>
      <c r="D24" s="26" t="str">
        <f t="shared" si="6"/>
        <v/>
      </c>
      <c r="E24" s="26" t="str">
        <f t="shared" si="7"/>
        <v/>
      </c>
      <c r="F24" s="152"/>
      <c r="G24" s="27"/>
      <c r="H24" s="27"/>
      <c r="I24" s="27"/>
      <c r="J24" s="27"/>
      <c r="K24" s="27"/>
      <c r="L24" s="28"/>
      <c r="M24" s="29"/>
      <c r="N24" s="184"/>
      <c r="O24" s="29"/>
      <c r="P24" s="184"/>
      <c r="Q24" s="30" t="str">
        <f t="shared" si="8"/>
        <v/>
      </c>
      <c r="R24" s="28"/>
      <c r="S24" s="28"/>
      <c r="T24" s="31" t="str">
        <f t="shared" si="9"/>
        <v/>
      </c>
      <c r="U24" s="32"/>
      <c r="V24" s="33" t="str">
        <f t="shared" si="10"/>
        <v/>
      </c>
      <c r="W24" s="33" t="str">
        <f t="shared" si="11"/>
        <v/>
      </c>
      <c r="X24" s="182"/>
      <c r="Y24" s="55"/>
      <c r="Z24" s="34"/>
      <c r="AA24" s="182"/>
      <c r="AB24" s="57" t="str">
        <f t="shared" si="12"/>
        <v/>
      </c>
      <c r="AC24" s="35" t="str">
        <f t="shared" si="13"/>
        <v/>
      </c>
      <c r="AD24" s="182"/>
      <c r="AE24" s="66" t="str">
        <f t="shared" si="14"/>
        <v/>
      </c>
      <c r="AF24" s="179"/>
      <c r="AG24" s="27"/>
      <c r="AH24" s="68"/>
      <c r="AI24" s="102"/>
      <c r="AJ24" s="154"/>
      <c r="AK24" s="155"/>
      <c r="AM24" s="176" t="str">
        <f>IF(AND(($B24&lt;&gt;""),(OR(C24="",F24="",G24="",H24="",AND(F24&gt;=20,F24&lt;=22,I24=""),AND(F24&gt;=40,F24&lt;=49,J24=""),L24="",M24="",N24="",O24="",P24="",R24="",S24="",U24="",X24="",Y24="",Z24="",AA24="",AND(Z24&lt;&gt;※編集不可※選択項目!$K$6,AD24="")))),1,"")</f>
        <v/>
      </c>
      <c r="AN24" s="176">
        <f>IF(AND($B24&lt;&gt;"",AND(K24="",OR(AND(F24&gt;=3,F24&lt;=14),AND(F24&gt;=20,F24&lt;=22,I24=※編集不可※選択項目!$D$4),AND(F24&gt;=23,F24&lt;=25),AND(F24&gt;=40,F24&lt;=49,J24=※編集不可※選択項目!$E$4)))),1,0)</f>
        <v>0</v>
      </c>
      <c r="AO24" s="176">
        <f t="shared" si="15"/>
        <v>0</v>
      </c>
      <c r="AP24" s="176" t="str">
        <f t="shared" si="18"/>
        <v/>
      </c>
      <c r="AQ24" s="10">
        <f t="shared" si="16"/>
        <v>0</v>
      </c>
      <c r="AR24" s="10" t="str">
        <f t="shared" si="17"/>
        <v/>
      </c>
    </row>
    <row r="25" spans="1:44" s="6" customFormat="1" ht="34.5" customHeight="1">
      <c r="A25" s="82">
        <f t="shared" si="4"/>
        <v>13</v>
      </c>
      <c r="B25" s="88" t="str">
        <f t="shared" si="5"/>
        <v/>
      </c>
      <c r="C25" s="25"/>
      <c r="D25" s="26" t="str">
        <f t="shared" si="6"/>
        <v/>
      </c>
      <c r="E25" s="26" t="str">
        <f t="shared" si="7"/>
        <v/>
      </c>
      <c r="F25" s="152"/>
      <c r="G25" s="27"/>
      <c r="H25" s="27"/>
      <c r="I25" s="27"/>
      <c r="J25" s="27"/>
      <c r="K25" s="27"/>
      <c r="L25" s="28"/>
      <c r="M25" s="29"/>
      <c r="N25" s="184"/>
      <c r="O25" s="29"/>
      <c r="P25" s="184"/>
      <c r="Q25" s="30" t="str">
        <f t="shared" si="8"/>
        <v/>
      </c>
      <c r="R25" s="28"/>
      <c r="S25" s="28"/>
      <c r="T25" s="31" t="str">
        <f t="shared" si="9"/>
        <v/>
      </c>
      <c r="U25" s="32"/>
      <c r="V25" s="33" t="str">
        <f t="shared" si="10"/>
        <v/>
      </c>
      <c r="W25" s="33" t="str">
        <f t="shared" si="11"/>
        <v/>
      </c>
      <c r="X25" s="182"/>
      <c r="Y25" s="55"/>
      <c r="Z25" s="34"/>
      <c r="AA25" s="182"/>
      <c r="AB25" s="57" t="str">
        <f t="shared" si="12"/>
        <v/>
      </c>
      <c r="AC25" s="35" t="str">
        <f t="shared" si="13"/>
        <v/>
      </c>
      <c r="AD25" s="182"/>
      <c r="AE25" s="66" t="str">
        <f t="shared" si="14"/>
        <v/>
      </c>
      <c r="AF25" s="179"/>
      <c r="AG25" s="27"/>
      <c r="AH25" s="68"/>
      <c r="AI25" s="102"/>
      <c r="AJ25" s="154"/>
      <c r="AK25" s="155"/>
      <c r="AM25" s="176" t="str">
        <f>IF(AND(($B25&lt;&gt;""),(OR(C25="",F25="",G25="",H25="",AND(F25&gt;=20,F25&lt;=22,I25=""),AND(F25&gt;=40,F25&lt;=49,J25=""),L25="",M25="",N25="",O25="",P25="",R25="",S25="",U25="",X25="",Y25="",Z25="",AA25="",AND(Z25&lt;&gt;※編集不可※選択項目!$K$6,AD25="")))),1,"")</f>
        <v/>
      </c>
      <c r="AN25" s="176">
        <f>IF(AND($B25&lt;&gt;"",AND(K25="",OR(AND(F25&gt;=3,F25&lt;=14),AND(F25&gt;=20,F25&lt;=22,I25=※編集不可※選択項目!$D$4),AND(F25&gt;=23,F25&lt;=25),AND(F25&gt;=40,F25&lt;=49,J25=※編集不可※選択項目!$E$4)))),1,0)</f>
        <v>0</v>
      </c>
      <c r="AO25" s="176">
        <f t="shared" si="15"/>
        <v>0</v>
      </c>
      <c r="AP25" s="176" t="str">
        <f t="shared" si="18"/>
        <v/>
      </c>
      <c r="AQ25" s="10">
        <f t="shared" si="16"/>
        <v>0</v>
      </c>
      <c r="AR25" s="10" t="str">
        <f t="shared" si="17"/>
        <v/>
      </c>
    </row>
    <row r="26" spans="1:44" s="6" customFormat="1" ht="34.5" customHeight="1">
      <c r="A26" s="82">
        <f t="shared" si="4"/>
        <v>14</v>
      </c>
      <c r="B26" s="88" t="str">
        <f t="shared" si="5"/>
        <v/>
      </c>
      <c r="C26" s="25"/>
      <c r="D26" s="26" t="str">
        <f t="shared" si="6"/>
        <v/>
      </c>
      <c r="E26" s="26" t="str">
        <f t="shared" si="7"/>
        <v/>
      </c>
      <c r="F26" s="152"/>
      <c r="G26" s="27"/>
      <c r="H26" s="27"/>
      <c r="I26" s="27"/>
      <c r="J26" s="27"/>
      <c r="K26" s="27"/>
      <c r="L26" s="28"/>
      <c r="M26" s="29"/>
      <c r="N26" s="184"/>
      <c r="O26" s="29"/>
      <c r="P26" s="184"/>
      <c r="Q26" s="30" t="str">
        <f t="shared" si="8"/>
        <v/>
      </c>
      <c r="R26" s="28"/>
      <c r="S26" s="28"/>
      <c r="T26" s="31" t="str">
        <f t="shared" si="9"/>
        <v/>
      </c>
      <c r="U26" s="32"/>
      <c r="V26" s="33" t="str">
        <f t="shared" si="10"/>
        <v/>
      </c>
      <c r="W26" s="33" t="str">
        <f t="shared" si="11"/>
        <v/>
      </c>
      <c r="X26" s="182"/>
      <c r="Y26" s="55"/>
      <c r="Z26" s="34"/>
      <c r="AA26" s="182"/>
      <c r="AB26" s="57" t="str">
        <f t="shared" si="12"/>
        <v/>
      </c>
      <c r="AC26" s="35" t="str">
        <f t="shared" si="13"/>
        <v/>
      </c>
      <c r="AD26" s="182"/>
      <c r="AE26" s="66" t="str">
        <f t="shared" si="14"/>
        <v/>
      </c>
      <c r="AF26" s="179"/>
      <c r="AG26" s="27"/>
      <c r="AH26" s="68"/>
      <c r="AI26" s="102"/>
      <c r="AJ26" s="154"/>
      <c r="AK26" s="155"/>
      <c r="AM26" s="176" t="str">
        <f>IF(AND(($B26&lt;&gt;""),(OR(C26="",F26="",G26="",H26="",AND(F26&gt;=20,F26&lt;=22,I26=""),AND(F26&gt;=40,F26&lt;=49,J26=""),L26="",M26="",N26="",O26="",P26="",R26="",S26="",U26="",X26="",Y26="",Z26="",AA26="",AND(Z26&lt;&gt;※編集不可※選択項目!$K$6,AD26="")))),1,"")</f>
        <v/>
      </c>
      <c r="AN26" s="176">
        <f>IF(AND($B26&lt;&gt;"",AND(K26="",OR(AND(F26&gt;=3,F26&lt;=14),AND(F26&gt;=20,F26&lt;=22,I26=※編集不可※選択項目!$D$4),AND(F26&gt;=23,F26&lt;=25),AND(F26&gt;=40,F26&lt;=49,J26=※編集不可※選択項目!$E$4)))),1,0)</f>
        <v>0</v>
      </c>
      <c r="AO26" s="176">
        <f t="shared" si="15"/>
        <v>0</v>
      </c>
      <c r="AP26" s="176" t="str">
        <f t="shared" si="18"/>
        <v/>
      </c>
      <c r="AQ26" s="10">
        <f t="shared" si="16"/>
        <v>0</v>
      </c>
      <c r="AR26" s="10" t="str">
        <f t="shared" si="17"/>
        <v/>
      </c>
    </row>
    <row r="27" spans="1:44" s="6" customFormat="1" ht="34.5" customHeight="1">
      <c r="A27" s="82">
        <f t="shared" si="4"/>
        <v>15</v>
      </c>
      <c r="B27" s="88" t="str">
        <f t="shared" si="5"/>
        <v/>
      </c>
      <c r="C27" s="25"/>
      <c r="D27" s="26" t="str">
        <f t="shared" si="6"/>
        <v/>
      </c>
      <c r="E27" s="26" t="str">
        <f t="shared" si="7"/>
        <v/>
      </c>
      <c r="F27" s="152"/>
      <c r="G27" s="27"/>
      <c r="H27" s="27"/>
      <c r="I27" s="27"/>
      <c r="J27" s="27"/>
      <c r="K27" s="27"/>
      <c r="L27" s="28"/>
      <c r="M27" s="29"/>
      <c r="N27" s="184"/>
      <c r="O27" s="29"/>
      <c r="P27" s="184"/>
      <c r="Q27" s="30" t="str">
        <f t="shared" si="8"/>
        <v/>
      </c>
      <c r="R27" s="28"/>
      <c r="S27" s="28"/>
      <c r="T27" s="31" t="str">
        <f t="shared" si="9"/>
        <v/>
      </c>
      <c r="U27" s="32"/>
      <c r="V27" s="33" t="str">
        <f t="shared" si="10"/>
        <v/>
      </c>
      <c r="W27" s="33" t="str">
        <f t="shared" si="11"/>
        <v/>
      </c>
      <c r="X27" s="182"/>
      <c r="Y27" s="55"/>
      <c r="Z27" s="34"/>
      <c r="AA27" s="182"/>
      <c r="AB27" s="57" t="str">
        <f t="shared" si="12"/>
        <v/>
      </c>
      <c r="AC27" s="35" t="str">
        <f t="shared" si="13"/>
        <v/>
      </c>
      <c r="AD27" s="182"/>
      <c r="AE27" s="66" t="str">
        <f t="shared" si="14"/>
        <v/>
      </c>
      <c r="AF27" s="179"/>
      <c r="AG27" s="27"/>
      <c r="AH27" s="68"/>
      <c r="AI27" s="102"/>
      <c r="AJ27" s="154"/>
      <c r="AK27" s="155"/>
      <c r="AM27" s="176" t="str">
        <f>IF(AND(($B27&lt;&gt;""),(OR(C27="",F27="",G27="",H27="",AND(F27&gt;=20,F27&lt;=22,I27=""),AND(F27&gt;=40,F27&lt;=49,J27=""),L27="",M27="",N27="",O27="",P27="",R27="",S27="",U27="",X27="",Y27="",Z27="",AA27="",AND(Z27&lt;&gt;※編集不可※選択項目!$K$6,AD27="")))),1,"")</f>
        <v/>
      </c>
      <c r="AN27" s="176">
        <f>IF(AND($B27&lt;&gt;"",AND(K27="",OR(AND(F27&gt;=3,F27&lt;=14),AND(F27&gt;=20,F27&lt;=22,I27=※編集不可※選択項目!$D$4),AND(F27&gt;=23,F27&lt;=25),AND(F27&gt;=40,F27&lt;=49,J27=※編集不可※選択項目!$E$4)))),1,0)</f>
        <v>0</v>
      </c>
      <c r="AO27" s="176">
        <f t="shared" si="15"/>
        <v>0</v>
      </c>
      <c r="AP27" s="176" t="str">
        <f t="shared" si="18"/>
        <v/>
      </c>
      <c r="AQ27" s="10">
        <f t="shared" si="16"/>
        <v>0</v>
      </c>
      <c r="AR27" s="10" t="str">
        <f t="shared" si="17"/>
        <v/>
      </c>
    </row>
    <row r="28" spans="1:44" s="6" customFormat="1" ht="34.5" customHeight="1">
      <c r="A28" s="82">
        <f t="shared" si="4"/>
        <v>16</v>
      </c>
      <c r="B28" s="88" t="str">
        <f t="shared" si="5"/>
        <v/>
      </c>
      <c r="C28" s="25"/>
      <c r="D28" s="26" t="str">
        <f t="shared" si="6"/>
        <v/>
      </c>
      <c r="E28" s="26" t="str">
        <f t="shared" si="7"/>
        <v/>
      </c>
      <c r="F28" s="152"/>
      <c r="G28" s="27"/>
      <c r="H28" s="27"/>
      <c r="I28" s="27"/>
      <c r="J28" s="27"/>
      <c r="K28" s="27"/>
      <c r="L28" s="28"/>
      <c r="M28" s="29"/>
      <c r="N28" s="184"/>
      <c r="O28" s="29"/>
      <c r="P28" s="184"/>
      <c r="Q28" s="30" t="str">
        <f t="shared" si="8"/>
        <v/>
      </c>
      <c r="R28" s="28"/>
      <c r="S28" s="28"/>
      <c r="T28" s="31" t="str">
        <f t="shared" si="9"/>
        <v/>
      </c>
      <c r="U28" s="32"/>
      <c r="V28" s="33" t="str">
        <f t="shared" si="10"/>
        <v/>
      </c>
      <c r="W28" s="33" t="str">
        <f t="shared" si="11"/>
        <v/>
      </c>
      <c r="X28" s="182"/>
      <c r="Y28" s="55"/>
      <c r="Z28" s="34"/>
      <c r="AA28" s="182"/>
      <c r="AB28" s="57" t="str">
        <f t="shared" si="12"/>
        <v/>
      </c>
      <c r="AC28" s="35" t="str">
        <f t="shared" si="13"/>
        <v/>
      </c>
      <c r="AD28" s="182"/>
      <c r="AE28" s="66" t="str">
        <f t="shared" si="14"/>
        <v/>
      </c>
      <c r="AF28" s="179"/>
      <c r="AG28" s="27"/>
      <c r="AH28" s="68"/>
      <c r="AI28" s="102"/>
      <c r="AJ28" s="154"/>
      <c r="AK28" s="155"/>
      <c r="AM28" s="176" t="str">
        <f>IF(AND(($B28&lt;&gt;""),(OR(C28="",F28="",G28="",H28="",AND(F28&gt;=20,F28&lt;=22,I28=""),AND(F28&gt;=40,F28&lt;=49,J28=""),L28="",M28="",N28="",O28="",P28="",R28="",S28="",U28="",X28="",Y28="",Z28="",AA28="",AND(Z28&lt;&gt;※編集不可※選択項目!$K$6,AD28="")))),1,"")</f>
        <v/>
      </c>
      <c r="AN28" s="176">
        <f>IF(AND($B28&lt;&gt;"",AND(K28="",OR(AND(F28&gt;=3,F28&lt;=14),AND(F28&gt;=20,F28&lt;=22,I28=※編集不可※選択項目!$D$4),AND(F28&gt;=23,F28&lt;=25),AND(F28&gt;=40,F28&lt;=49,J28=※編集不可※選択項目!$E$4)))),1,0)</f>
        <v>0</v>
      </c>
      <c r="AO28" s="176">
        <f t="shared" si="15"/>
        <v>0</v>
      </c>
      <c r="AP28" s="176" t="str">
        <f t="shared" si="18"/>
        <v/>
      </c>
      <c r="AQ28" s="10">
        <f t="shared" si="16"/>
        <v>0</v>
      </c>
      <c r="AR28" s="10" t="str">
        <f t="shared" si="17"/>
        <v/>
      </c>
    </row>
    <row r="29" spans="1:44" s="6" customFormat="1" ht="34.5" customHeight="1">
      <c r="A29" s="82">
        <f t="shared" si="4"/>
        <v>17</v>
      </c>
      <c r="B29" s="88" t="str">
        <f t="shared" si="5"/>
        <v/>
      </c>
      <c r="C29" s="25"/>
      <c r="D29" s="26" t="str">
        <f t="shared" si="6"/>
        <v/>
      </c>
      <c r="E29" s="26" t="str">
        <f t="shared" si="7"/>
        <v/>
      </c>
      <c r="F29" s="152"/>
      <c r="G29" s="27"/>
      <c r="H29" s="27"/>
      <c r="I29" s="27"/>
      <c r="J29" s="27"/>
      <c r="K29" s="27"/>
      <c r="L29" s="28"/>
      <c r="M29" s="29"/>
      <c r="N29" s="184"/>
      <c r="O29" s="29"/>
      <c r="P29" s="184"/>
      <c r="Q29" s="30" t="str">
        <f t="shared" si="8"/>
        <v/>
      </c>
      <c r="R29" s="28"/>
      <c r="S29" s="28"/>
      <c r="T29" s="31" t="str">
        <f t="shared" si="9"/>
        <v/>
      </c>
      <c r="U29" s="32"/>
      <c r="V29" s="33" t="str">
        <f t="shared" si="10"/>
        <v/>
      </c>
      <c r="W29" s="33" t="str">
        <f t="shared" si="11"/>
        <v/>
      </c>
      <c r="X29" s="182"/>
      <c r="Y29" s="55"/>
      <c r="Z29" s="34"/>
      <c r="AA29" s="182"/>
      <c r="AB29" s="57" t="str">
        <f t="shared" si="12"/>
        <v/>
      </c>
      <c r="AC29" s="35" t="str">
        <f t="shared" si="13"/>
        <v/>
      </c>
      <c r="AD29" s="182"/>
      <c r="AE29" s="66" t="str">
        <f t="shared" si="14"/>
        <v/>
      </c>
      <c r="AF29" s="179"/>
      <c r="AG29" s="27"/>
      <c r="AH29" s="68"/>
      <c r="AI29" s="102"/>
      <c r="AJ29" s="154"/>
      <c r="AK29" s="155"/>
      <c r="AM29" s="176" t="str">
        <f>IF(AND(($B29&lt;&gt;""),(OR(C29="",F29="",G29="",H29="",AND(F29&gt;=20,F29&lt;=22,I29=""),AND(F29&gt;=40,F29&lt;=49,J29=""),L29="",M29="",N29="",O29="",P29="",R29="",S29="",U29="",X29="",Y29="",Z29="",AA29="",AND(Z29&lt;&gt;※編集不可※選択項目!$K$6,AD29="")))),1,"")</f>
        <v/>
      </c>
      <c r="AN29" s="176">
        <f>IF(AND($B29&lt;&gt;"",AND(K29="",OR(AND(F29&gt;=3,F29&lt;=14),AND(F29&gt;=20,F29&lt;=22,I29=※編集不可※選択項目!$D$4),AND(F29&gt;=23,F29&lt;=25),AND(F29&gt;=40,F29&lt;=49,J29=※編集不可※選択項目!$E$4)))),1,0)</f>
        <v>0</v>
      </c>
      <c r="AO29" s="176">
        <f t="shared" si="15"/>
        <v>0</v>
      </c>
      <c r="AP29" s="176" t="str">
        <f t="shared" si="18"/>
        <v/>
      </c>
      <c r="AQ29" s="10">
        <f t="shared" si="16"/>
        <v>0</v>
      </c>
      <c r="AR29" s="10" t="str">
        <f t="shared" si="17"/>
        <v/>
      </c>
    </row>
    <row r="30" spans="1:44" s="6" customFormat="1" ht="34.5" customHeight="1">
      <c r="A30" s="82">
        <f t="shared" si="4"/>
        <v>18</v>
      </c>
      <c r="B30" s="88" t="str">
        <f t="shared" si="5"/>
        <v/>
      </c>
      <c r="C30" s="25"/>
      <c r="D30" s="26" t="str">
        <f t="shared" si="6"/>
        <v/>
      </c>
      <c r="E30" s="26" t="str">
        <f t="shared" si="7"/>
        <v/>
      </c>
      <c r="F30" s="152"/>
      <c r="G30" s="27"/>
      <c r="H30" s="27"/>
      <c r="I30" s="27"/>
      <c r="J30" s="27"/>
      <c r="K30" s="27"/>
      <c r="L30" s="28"/>
      <c r="M30" s="29"/>
      <c r="N30" s="184"/>
      <c r="O30" s="29"/>
      <c r="P30" s="184"/>
      <c r="Q30" s="30" t="str">
        <f t="shared" si="8"/>
        <v/>
      </c>
      <c r="R30" s="28"/>
      <c r="S30" s="28"/>
      <c r="T30" s="31" t="str">
        <f t="shared" si="9"/>
        <v/>
      </c>
      <c r="U30" s="32"/>
      <c r="V30" s="33" t="str">
        <f t="shared" si="10"/>
        <v/>
      </c>
      <c r="W30" s="33" t="str">
        <f t="shared" si="11"/>
        <v/>
      </c>
      <c r="X30" s="182"/>
      <c r="Y30" s="55"/>
      <c r="Z30" s="34"/>
      <c r="AA30" s="182"/>
      <c r="AB30" s="57" t="str">
        <f t="shared" si="12"/>
        <v/>
      </c>
      <c r="AC30" s="35" t="str">
        <f t="shared" si="13"/>
        <v/>
      </c>
      <c r="AD30" s="182"/>
      <c r="AE30" s="66" t="str">
        <f t="shared" si="14"/>
        <v/>
      </c>
      <c r="AF30" s="179"/>
      <c r="AG30" s="27"/>
      <c r="AH30" s="68"/>
      <c r="AI30" s="102"/>
      <c r="AJ30" s="154"/>
      <c r="AK30" s="155"/>
      <c r="AM30" s="176" t="str">
        <f>IF(AND(($B30&lt;&gt;""),(OR(C30="",F30="",G30="",H30="",AND(F30&gt;=20,F30&lt;=22,I30=""),AND(F30&gt;=40,F30&lt;=49,J30=""),L30="",M30="",N30="",O30="",P30="",R30="",S30="",U30="",X30="",Y30="",Z30="",AA30="",AND(Z30&lt;&gt;※編集不可※選択項目!$K$6,AD30="")))),1,"")</f>
        <v/>
      </c>
      <c r="AN30" s="176">
        <f>IF(AND($B30&lt;&gt;"",AND(K30="",OR(AND(F30&gt;=3,F30&lt;=14),AND(F30&gt;=20,F30&lt;=22,I30=※編集不可※選択項目!$D$4),AND(F30&gt;=23,F30&lt;=25),AND(F30&gt;=40,F30&lt;=49,J30=※編集不可※選択項目!$E$4)))),1,0)</f>
        <v>0</v>
      </c>
      <c r="AO30" s="176">
        <f t="shared" si="15"/>
        <v>0</v>
      </c>
      <c r="AP30" s="176" t="str">
        <f t="shared" si="18"/>
        <v/>
      </c>
      <c r="AQ30" s="10">
        <f t="shared" si="16"/>
        <v>0</v>
      </c>
      <c r="AR30" s="10" t="str">
        <f t="shared" si="17"/>
        <v/>
      </c>
    </row>
    <row r="31" spans="1:44" s="6" customFormat="1" ht="34.5" customHeight="1">
      <c r="A31" s="82">
        <f t="shared" si="4"/>
        <v>19</v>
      </c>
      <c r="B31" s="88" t="str">
        <f t="shared" si="5"/>
        <v/>
      </c>
      <c r="C31" s="25"/>
      <c r="D31" s="26" t="str">
        <f t="shared" si="6"/>
        <v/>
      </c>
      <c r="E31" s="26" t="str">
        <f t="shared" si="7"/>
        <v/>
      </c>
      <c r="F31" s="152"/>
      <c r="G31" s="27"/>
      <c r="H31" s="27"/>
      <c r="I31" s="27"/>
      <c r="J31" s="27"/>
      <c r="K31" s="27"/>
      <c r="L31" s="28"/>
      <c r="M31" s="29"/>
      <c r="N31" s="184"/>
      <c r="O31" s="29"/>
      <c r="P31" s="184"/>
      <c r="Q31" s="30" t="str">
        <f t="shared" si="8"/>
        <v/>
      </c>
      <c r="R31" s="28"/>
      <c r="S31" s="28"/>
      <c r="T31" s="31" t="str">
        <f t="shared" si="9"/>
        <v/>
      </c>
      <c r="U31" s="32"/>
      <c r="V31" s="33" t="str">
        <f t="shared" si="10"/>
        <v/>
      </c>
      <c r="W31" s="33" t="str">
        <f t="shared" si="11"/>
        <v/>
      </c>
      <c r="X31" s="182"/>
      <c r="Y31" s="55"/>
      <c r="Z31" s="34"/>
      <c r="AA31" s="182"/>
      <c r="AB31" s="57" t="str">
        <f t="shared" si="12"/>
        <v/>
      </c>
      <c r="AC31" s="35" t="str">
        <f t="shared" si="13"/>
        <v/>
      </c>
      <c r="AD31" s="182"/>
      <c r="AE31" s="66" t="str">
        <f t="shared" si="14"/>
        <v/>
      </c>
      <c r="AF31" s="179"/>
      <c r="AG31" s="27"/>
      <c r="AH31" s="68"/>
      <c r="AI31" s="102"/>
      <c r="AJ31" s="154"/>
      <c r="AK31" s="155"/>
      <c r="AM31" s="176" t="str">
        <f>IF(AND(($B31&lt;&gt;""),(OR(C31="",F31="",G31="",H31="",AND(F31&gt;=20,F31&lt;=22,I31=""),AND(F31&gt;=40,F31&lt;=49,J31=""),L31="",M31="",N31="",O31="",P31="",R31="",S31="",U31="",X31="",Y31="",Z31="",AA31="",AND(Z31&lt;&gt;※編集不可※選択項目!$K$6,AD31="")))),1,"")</f>
        <v/>
      </c>
      <c r="AN31" s="176">
        <f>IF(AND($B31&lt;&gt;"",AND(K31="",OR(AND(F31&gt;=3,F31&lt;=14),AND(F31&gt;=20,F31&lt;=22,I31=※編集不可※選択項目!$D$4),AND(F31&gt;=23,F31&lt;=25),AND(F31&gt;=40,F31&lt;=49,J31=※編集不可※選択項目!$E$4)))),1,0)</f>
        <v>0</v>
      </c>
      <c r="AO31" s="176">
        <f t="shared" si="15"/>
        <v>0</v>
      </c>
      <c r="AP31" s="176" t="str">
        <f t="shared" si="18"/>
        <v/>
      </c>
      <c r="AQ31" s="10">
        <f t="shared" si="16"/>
        <v>0</v>
      </c>
      <c r="AR31" s="10" t="str">
        <f t="shared" si="17"/>
        <v/>
      </c>
    </row>
    <row r="32" spans="1:44" s="6" customFormat="1" ht="34.5" customHeight="1">
      <c r="A32" s="82">
        <f t="shared" si="4"/>
        <v>20</v>
      </c>
      <c r="B32" s="88" t="str">
        <f t="shared" si="5"/>
        <v/>
      </c>
      <c r="C32" s="25"/>
      <c r="D32" s="26" t="str">
        <f t="shared" si="6"/>
        <v/>
      </c>
      <c r="E32" s="26" t="str">
        <f t="shared" si="7"/>
        <v/>
      </c>
      <c r="F32" s="152"/>
      <c r="G32" s="27"/>
      <c r="H32" s="27"/>
      <c r="I32" s="27"/>
      <c r="J32" s="27"/>
      <c r="K32" s="27"/>
      <c r="L32" s="28"/>
      <c r="M32" s="29"/>
      <c r="N32" s="184"/>
      <c r="O32" s="29"/>
      <c r="P32" s="184"/>
      <c r="Q32" s="30" t="str">
        <f t="shared" si="8"/>
        <v/>
      </c>
      <c r="R32" s="28"/>
      <c r="S32" s="28"/>
      <c r="T32" s="31" t="str">
        <f t="shared" si="9"/>
        <v/>
      </c>
      <c r="U32" s="32"/>
      <c r="V32" s="33" t="str">
        <f t="shared" si="10"/>
        <v/>
      </c>
      <c r="W32" s="33" t="str">
        <f t="shared" si="11"/>
        <v/>
      </c>
      <c r="X32" s="182"/>
      <c r="Y32" s="55"/>
      <c r="Z32" s="34"/>
      <c r="AA32" s="182"/>
      <c r="AB32" s="57" t="str">
        <f t="shared" si="12"/>
        <v/>
      </c>
      <c r="AC32" s="35" t="str">
        <f t="shared" si="13"/>
        <v/>
      </c>
      <c r="AD32" s="182"/>
      <c r="AE32" s="66" t="str">
        <f t="shared" si="14"/>
        <v/>
      </c>
      <c r="AF32" s="179"/>
      <c r="AG32" s="27"/>
      <c r="AH32" s="68"/>
      <c r="AI32" s="102"/>
      <c r="AJ32" s="154"/>
      <c r="AK32" s="155"/>
      <c r="AM32" s="176" t="str">
        <f>IF(AND(($B32&lt;&gt;""),(OR(C32="",F32="",G32="",H32="",AND(F32&gt;=20,F32&lt;=22,I32=""),AND(F32&gt;=40,F32&lt;=49,J32=""),L32="",M32="",N32="",O32="",P32="",R32="",S32="",U32="",X32="",Y32="",Z32="",AA32="",AND(Z32&lt;&gt;※編集不可※選択項目!$K$6,AD32="")))),1,"")</f>
        <v/>
      </c>
      <c r="AN32" s="176">
        <f>IF(AND($B32&lt;&gt;"",AND(K32="",OR(AND(F32&gt;=3,F32&lt;=14),AND(F32&gt;=20,F32&lt;=22,I32=※編集不可※選択項目!$D$4),AND(F32&gt;=23,F32&lt;=25),AND(F32&gt;=40,F32&lt;=49,J32=※編集不可※選択項目!$E$4)))),1,0)</f>
        <v>0</v>
      </c>
      <c r="AO32" s="176">
        <f t="shared" si="15"/>
        <v>0</v>
      </c>
      <c r="AP32" s="176" t="str">
        <f t="shared" si="18"/>
        <v/>
      </c>
      <c r="AQ32" s="10">
        <f t="shared" si="16"/>
        <v>0</v>
      </c>
      <c r="AR32" s="10" t="str">
        <f t="shared" si="17"/>
        <v/>
      </c>
    </row>
    <row r="33" spans="1:44" s="6" customFormat="1" ht="34.5" customHeight="1">
      <c r="A33" s="82">
        <f t="shared" si="4"/>
        <v>21</v>
      </c>
      <c r="B33" s="88" t="str">
        <f t="shared" si="5"/>
        <v/>
      </c>
      <c r="C33" s="25"/>
      <c r="D33" s="26" t="str">
        <f t="shared" si="6"/>
        <v/>
      </c>
      <c r="E33" s="26" t="str">
        <f t="shared" si="7"/>
        <v/>
      </c>
      <c r="F33" s="152"/>
      <c r="G33" s="27"/>
      <c r="H33" s="27"/>
      <c r="I33" s="27"/>
      <c r="J33" s="27"/>
      <c r="K33" s="27"/>
      <c r="L33" s="28"/>
      <c r="M33" s="29"/>
      <c r="N33" s="184"/>
      <c r="O33" s="29"/>
      <c r="P33" s="184"/>
      <c r="Q33" s="30" t="str">
        <f t="shared" si="8"/>
        <v/>
      </c>
      <c r="R33" s="28"/>
      <c r="S33" s="28"/>
      <c r="T33" s="31" t="str">
        <f t="shared" si="9"/>
        <v/>
      </c>
      <c r="U33" s="32"/>
      <c r="V33" s="33" t="str">
        <f t="shared" si="10"/>
        <v/>
      </c>
      <c r="W33" s="33" t="str">
        <f t="shared" si="11"/>
        <v/>
      </c>
      <c r="X33" s="182"/>
      <c r="Y33" s="55"/>
      <c r="Z33" s="34"/>
      <c r="AA33" s="182"/>
      <c r="AB33" s="57" t="str">
        <f t="shared" si="12"/>
        <v/>
      </c>
      <c r="AC33" s="35" t="str">
        <f t="shared" si="13"/>
        <v/>
      </c>
      <c r="AD33" s="182"/>
      <c r="AE33" s="66" t="str">
        <f t="shared" si="14"/>
        <v/>
      </c>
      <c r="AF33" s="179"/>
      <c r="AG33" s="27"/>
      <c r="AH33" s="68"/>
      <c r="AI33" s="102"/>
      <c r="AJ33" s="154"/>
      <c r="AK33" s="155"/>
      <c r="AM33" s="176" t="str">
        <f>IF(AND(($B33&lt;&gt;""),(OR(C33="",F33="",G33="",H33="",AND(F33&gt;=20,F33&lt;=22,I33=""),AND(F33&gt;=40,F33&lt;=49,J33=""),L33="",M33="",N33="",O33="",P33="",R33="",S33="",U33="",X33="",Y33="",Z33="",AA33="",AND(Z33&lt;&gt;※編集不可※選択項目!$K$6,AD33="")))),1,"")</f>
        <v/>
      </c>
      <c r="AN33" s="176">
        <f>IF(AND($B33&lt;&gt;"",AND(K33="",OR(AND(F33&gt;=3,F33&lt;=14),AND(F33&gt;=20,F33&lt;=22,I33=※編集不可※選択項目!$D$4),AND(F33&gt;=23,F33&lt;=25),AND(F33&gt;=40,F33&lt;=49,J33=※編集不可※選択項目!$E$4)))),1,0)</f>
        <v>0</v>
      </c>
      <c r="AO33" s="176">
        <f t="shared" si="15"/>
        <v>0</v>
      </c>
      <c r="AP33" s="176" t="str">
        <f t="shared" si="18"/>
        <v/>
      </c>
      <c r="AQ33" s="10">
        <f t="shared" si="16"/>
        <v>0</v>
      </c>
      <c r="AR33" s="10" t="str">
        <f t="shared" si="17"/>
        <v/>
      </c>
    </row>
    <row r="34" spans="1:44" s="6" customFormat="1" ht="34.5" customHeight="1">
      <c r="A34" s="82">
        <f t="shared" si="4"/>
        <v>22</v>
      </c>
      <c r="B34" s="88" t="str">
        <f t="shared" si="5"/>
        <v/>
      </c>
      <c r="C34" s="25"/>
      <c r="D34" s="26" t="str">
        <f t="shared" si="6"/>
        <v/>
      </c>
      <c r="E34" s="26" t="str">
        <f t="shared" si="7"/>
        <v/>
      </c>
      <c r="F34" s="152"/>
      <c r="G34" s="27"/>
      <c r="H34" s="27"/>
      <c r="I34" s="27"/>
      <c r="J34" s="27"/>
      <c r="K34" s="27"/>
      <c r="L34" s="28"/>
      <c r="M34" s="29"/>
      <c r="N34" s="184"/>
      <c r="O34" s="29"/>
      <c r="P34" s="184"/>
      <c r="Q34" s="30" t="str">
        <f t="shared" si="8"/>
        <v/>
      </c>
      <c r="R34" s="28"/>
      <c r="S34" s="28"/>
      <c r="T34" s="31" t="str">
        <f t="shared" si="9"/>
        <v/>
      </c>
      <c r="U34" s="32"/>
      <c r="V34" s="33" t="str">
        <f t="shared" si="10"/>
        <v/>
      </c>
      <c r="W34" s="33" t="str">
        <f t="shared" si="11"/>
        <v/>
      </c>
      <c r="X34" s="182"/>
      <c r="Y34" s="55"/>
      <c r="Z34" s="34"/>
      <c r="AA34" s="182"/>
      <c r="AB34" s="57" t="str">
        <f t="shared" si="12"/>
        <v/>
      </c>
      <c r="AC34" s="35" t="str">
        <f t="shared" si="13"/>
        <v/>
      </c>
      <c r="AD34" s="182"/>
      <c r="AE34" s="66" t="str">
        <f t="shared" si="14"/>
        <v/>
      </c>
      <c r="AF34" s="179"/>
      <c r="AG34" s="27"/>
      <c r="AH34" s="68"/>
      <c r="AI34" s="102"/>
      <c r="AJ34" s="154"/>
      <c r="AK34" s="155"/>
      <c r="AM34" s="176" t="str">
        <f>IF(AND(($B34&lt;&gt;""),(OR(C34="",F34="",G34="",H34="",AND(F34&gt;=20,F34&lt;=22,I34=""),AND(F34&gt;=40,F34&lt;=49,J34=""),L34="",M34="",N34="",O34="",P34="",R34="",S34="",U34="",X34="",Y34="",Z34="",AA34="",AND(Z34&lt;&gt;※編集不可※選択項目!$K$6,AD34="")))),1,"")</f>
        <v/>
      </c>
      <c r="AN34" s="176">
        <f>IF(AND($B34&lt;&gt;"",AND(K34="",OR(AND(F34&gt;=3,F34&lt;=14),AND(F34&gt;=20,F34&lt;=22,I34=※編集不可※選択項目!$D$4),AND(F34&gt;=23,F34&lt;=25),AND(F34&gt;=40,F34&lt;=49,J34=※編集不可※選択項目!$E$4)))),1,0)</f>
        <v>0</v>
      </c>
      <c r="AO34" s="176">
        <f t="shared" si="15"/>
        <v>0</v>
      </c>
      <c r="AP34" s="176" t="str">
        <f t="shared" si="18"/>
        <v/>
      </c>
      <c r="AQ34" s="10">
        <f t="shared" si="16"/>
        <v>0</v>
      </c>
      <c r="AR34" s="10" t="str">
        <f t="shared" si="17"/>
        <v/>
      </c>
    </row>
    <row r="35" spans="1:44" s="6" customFormat="1" ht="34.5" customHeight="1">
      <c r="A35" s="82">
        <f t="shared" si="4"/>
        <v>23</v>
      </c>
      <c r="B35" s="88" t="str">
        <f t="shared" si="5"/>
        <v/>
      </c>
      <c r="C35" s="25"/>
      <c r="D35" s="26" t="str">
        <f t="shared" si="6"/>
        <v/>
      </c>
      <c r="E35" s="26" t="str">
        <f t="shared" si="7"/>
        <v/>
      </c>
      <c r="F35" s="152"/>
      <c r="G35" s="27"/>
      <c r="H35" s="27"/>
      <c r="I35" s="27"/>
      <c r="J35" s="27"/>
      <c r="K35" s="27"/>
      <c r="L35" s="28"/>
      <c r="M35" s="29"/>
      <c r="N35" s="184"/>
      <c r="O35" s="29"/>
      <c r="P35" s="184"/>
      <c r="Q35" s="30" t="str">
        <f t="shared" si="8"/>
        <v/>
      </c>
      <c r="R35" s="28"/>
      <c r="S35" s="28"/>
      <c r="T35" s="31" t="str">
        <f t="shared" si="9"/>
        <v/>
      </c>
      <c r="U35" s="32"/>
      <c r="V35" s="33" t="str">
        <f t="shared" si="10"/>
        <v/>
      </c>
      <c r="W35" s="33" t="str">
        <f t="shared" si="11"/>
        <v/>
      </c>
      <c r="X35" s="182"/>
      <c r="Y35" s="55"/>
      <c r="Z35" s="34"/>
      <c r="AA35" s="182"/>
      <c r="AB35" s="57" t="str">
        <f t="shared" si="12"/>
        <v/>
      </c>
      <c r="AC35" s="35" t="str">
        <f t="shared" si="13"/>
        <v/>
      </c>
      <c r="AD35" s="182"/>
      <c r="AE35" s="66" t="str">
        <f t="shared" si="14"/>
        <v/>
      </c>
      <c r="AF35" s="179"/>
      <c r="AG35" s="27"/>
      <c r="AH35" s="68"/>
      <c r="AI35" s="102"/>
      <c r="AJ35" s="154"/>
      <c r="AK35" s="155"/>
      <c r="AM35" s="176" t="str">
        <f>IF(AND(($B35&lt;&gt;""),(OR(C35="",F35="",G35="",H35="",AND(F35&gt;=20,F35&lt;=22,I35=""),AND(F35&gt;=40,F35&lt;=49,J35=""),L35="",M35="",N35="",O35="",P35="",R35="",S35="",U35="",X35="",Y35="",Z35="",AA35="",AND(Z35&lt;&gt;※編集不可※選択項目!$K$6,AD35="")))),1,"")</f>
        <v/>
      </c>
      <c r="AN35" s="176">
        <f>IF(AND($B35&lt;&gt;"",AND(K35="",OR(AND(F35&gt;=3,F35&lt;=14),AND(F35&gt;=20,F35&lt;=22,I35=※編集不可※選択項目!$D$4),AND(F35&gt;=23,F35&lt;=25),AND(F35&gt;=40,F35&lt;=49,J35=※編集不可※選択項目!$E$4)))),1,0)</f>
        <v>0</v>
      </c>
      <c r="AO35" s="176">
        <f t="shared" si="15"/>
        <v>0</v>
      </c>
      <c r="AP35" s="176" t="str">
        <f t="shared" si="18"/>
        <v/>
      </c>
      <c r="AQ35" s="10">
        <f t="shared" si="16"/>
        <v>0</v>
      </c>
      <c r="AR35" s="10" t="str">
        <f t="shared" si="17"/>
        <v/>
      </c>
    </row>
    <row r="36" spans="1:44" s="6" customFormat="1" ht="34.5" customHeight="1">
      <c r="A36" s="82">
        <f t="shared" si="4"/>
        <v>24</v>
      </c>
      <c r="B36" s="88" t="str">
        <f t="shared" si="5"/>
        <v/>
      </c>
      <c r="C36" s="25"/>
      <c r="D36" s="26" t="str">
        <f t="shared" si="6"/>
        <v/>
      </c>
      <c r="E36" s="26" t="str">
        <f t="shared" si="7"/>
        <v/>
      </c>
      <c r="F36" s="152"/>
      <c r="G36" s="27"/>
      <c r="H36" s="27"/>
      <c r="I36" s="27"/>
      <c r="J36" s="27"/>
      <c r="K36" s="27"/>
      <c r="L36" s="28"/>
      <c r="M36" s="29"/>
      <c r="N36" s="184"/>
      <c r="O36" s="29"/>
      <c r="P36" s="184"/>
      <c r="Q36" s="30" t="str">
        <f t="shared" si="8"/>
        <v/>
      </c>
      <c r="R36" s="28"/>
      <c r="S36" s="28"/>
      <c r="T36" s="31" t="str">
        <f t="shared" si="9"/>
        <v/>
      </c>
      <c r="U36" s="32"/>
      <c r="V36" s="33" t="str">
        <f t="shared" si="10"/>
        <v/>
      </c>
      <c r="W36" s="33" t="str">
        <f t="shared" si="11"/>
        <v/>
      </c>
      <c r="X36" s="182"/>
      <c r="Y36" s="55"/>
      <c r="Z36" s="34"/>
      <c r="AA36" s="182"/>
      <c r="AB36" s="57" t="str">
        <f t="shared" si="12"/>
        <v/>
      </c>
      <c r="AC36" s="35" t="str">
        <f t="shared" si="13"/>
        <v/>
      </c>
      <c r="AD36" s="182"/>
      <c r="AE36" s="66" t="str">
        <f t="shared" si="14"/>
        <v/>
      </c>
      <c r="AF36" s="179"/>
      <c r="AG36" s="27"/>
      <c r="AH36" s="68"/>
      <c r="AI36" s="102"/>
      <c r="AJ36" s="154"/>
      <c r="AK36" s="155"/>
      <c r="AM36" s="176" t="str">
        <f>IF(AND(($B36&lt;&gt;""),(OR(C36="",F36="",G36="",H36="",AND(F36&gt;=20,F36&lt;=22,I36=""),AND(F36&gt;=40,F36&lt;=49,J36=""),L36="",M36="",N36="",O36="",P36="",R36="",S36="",U36="",X36="",Y36="",Z36="",AA36="",AND(Z36&lt;&gt;※編集不可※選択項目!$K$6,AD36="")))),1,"")</f>
        <v/>
      </c>
      <c r="AN36" s="176">
        <f>IF(AND($B36&lt;&gt;"",AND(K36="",OR(AND(F36&gt;=3,F36&lt;=14),AND(F36&gt;=20,F36&lt;=22,I36=※編集不可※選択項目!$D$4),AND(F36&gt;=23,F36&lt;=25),AND(F36&gt;=40,F36&lt;=49,J36=※編集不可※選択項目!$E$4)))),1,0)</f>
        <v>0</v>
      </c>
      <c r="AO36" s="176">
        <f t="shared" si="15"/>
        <v>0</v>
      </c>
      <c r="AP36" s="176" t="str">
        <f t="shared" si="18"/>
        <v/>
      </c>
      <c r="AQ36" s="10">
        <f t="shared" si="16"/>
        <v>0</v>
      </c>
      <c r="AR36" s="10" t="str">
        <f t="shared" si="17"/>
        <v/>
      </c>
    </row>
    <row r="37" spans="1:44" s="6" customFormat="1" ht="34.5" customHeight="1">
      <c r="A37" s="82">
        <f t="shared" si="4"/>
        <v>25</v>
      </c>
      <c r="B37" s="88" t="str">
        <f t="shared" si="5"/>
        <v/>
      </c>
      <c r="C37" s="25"/>
      <c r="D37" s="26" t="str">
        <f t="shared" si="6"/>
        <v/>
      </c>
      <c r="E37" s="26" t="str">
        <f t="shared" si="7"/>
        <v/>
      </c>
      <c r="F37" s="152"/>
      <c r="G37" s="27"/>
      <c r="H37" s="27"/>
      <c r="I37" s="27"/>
      <c r="J37" s="27"/>
      <c r="K37" s="27"/>
      <c r="L37" s="28"/>
      <c r="M37" s="29"/>
      <c r="N37" s="184"/>
      <c r="O37" s="29"/>
      <c r="P37" s="184"/>
      <c r="Q37" s="30" t="str">
        <f t="shared" si="8"/>
        <v/>
      </c>
      <c r="R37" s="28"/>
      <c r="S37" s="28"/>
      <c r="T37" s="31" t="str">
        <f t="shared" si="9"/>
        <v/>
      </c>
      <c r="U37" s="32"/>
      <c r="V37" s="33" t="str">
        <f t="shared" si="10"/>
        <v/>
      </c>
      <c r="W37" s="33" t="str">
        <f t="shared" si="11"/>
        <v/>
      </c>
      <c r="X37" s="182"/>
      <c r="Y37" s="55"/>
      <c r="Z37" s="34"/>
      <c r="AA37" s="182"/>
      <c r="AB37" s="57" t="str">
        <f t="shared" si="12"/>
        <v/>
      </c>
      <c r="AC37" s="35" t="str">
        <f t="shared" si="13"/>
        <v/>
      </c>
      <c r="AD37" s="182"/>
      <c r="AE37" s="66" t="str">
        <f t="shared" si="14"/>
        <v/>
      </c>
      <c r="AF37" s="179"/>
      <c r="AG37" s="27"/>
      <c r="AH37" s="68"/>
      <c r="AI37" s="102"/>
      <c r="AJ37" s="154"/>
      <c r="AK37" s="155"/>
      <c r="AM37" s="176" t="str">
        <f>IF(AND(($B37&lt;&gt;""),(OR(C37="",F37="",G37="",H37="",AND(F37&gt;=20,F37&lt;=22,I37=""),AND(F37&gt;=40,F37&lt;=49,J37=""),L37="",M37="",N37="",O37="",P37="",R37="",S37="",U37="",X37="",Y37="",Z37="",AA37="",AND(Z37&lt;&gt;※編集不可※選択項目!$K$6,AD37="")))),1,"")</f>
        <v/>
      </c>
      <c r="AN37" s="176">
        <f>IF(AND($B37&lt;&gt;"",AND(K37="",OR(AND(F37&gt;=3,F37&lt;=14),AND(F37&gt;=20,F37&lt;=22,I37=※編集不可※選択項目!$D$4),AND(F37&gt;=23,F37&lt;=25),AND(F37&gt;=40,F37&lt;=49,J37=※編集不可※選択項目!$E$4)))),1,0)</f>
        <v>0</v>
      </c>
      <c r="AO37" s="176">
        <f t="shared" si="15"/>
        <v>0</v>
      </c>
      <c r="AP37" s="176" t="str">
        <f t="shared" si="18"/>
        <v/>
      </c>
      <c r="AQ37" s="10">
        <f t="shared" si="16"/>
        <v>0</v>
      </c>
      <c r="AR37" s="10" t="str">
        <f t="shared" si="17"/>
        <v/>
      </c>
    </row>
    <row r="38" spans="1:44" s="6" customFormat="1" ht="34.5" customHeight="1">
      <c r="A38" s="82">
        <f t="shared" si="4"/>
        <v>26</v>
      </c>
      <c r="B38" s="88" t="str">
        <f t="shared" si="5"/>
        <v/>
      </c>
      <c r="C38" s="25"/>
      <c r="D38" s="26" t="str">
        <f t="shared" si="6"/>
        <v/>
      </c>
      <c r="E38" s="26" t="str">
        <f t="shared" si="7"/>
        <v/>
      </c>
      <c r="F38" s="152"/>
      <c r="G38" s="27"/>
      <c r="H38" s="27"/>
      <c r="I38" s="27"/>
      <c r="J38" s="27"/>
      <c r="K38" s="27"/>
      <c r="L38" s="28"/>
      <c r="M38" s="29"/>
      <c r="N38" s="184"/>
      <c r="O38" s="29"/>
      <c r="P38" s="184"/>
      <c r="Q38" s="30" t="str">
        <f t="shared" si="8"/>
        <v/>
      </c>
      <c r="R38" s="28"/>
      <c r="S38" s="28"/>
      <c r="T38" s="31" t="str">
        <f t="shared" si="9"/>
        <v/>
      </c>
      <c r="U38" s="32"/>
      <c r="V38" s="33" t="str">
        <f t="shared" si="10"/>
        <v/>
      </c>
      <c r="W38" s="33" t="str">
        <f t="shared" si="11"/>
        <v/>
      </c>
      <c r="X38" s="182"/>
      <c r="Y38" s="55"/>
      <c r="Z38" s="34"/>
      <c r="AA38" s="182"/>
      <c r="AB38" s="57" t="str">
        <f t="shared" si="12"/>
        <v/>
      </c>
      <c r="AC38" s="35" t="str">
        <f t="shared" si="13"/>
        <v/>
      </c>
      <c r="AD38" s="182"/>
      <c r="AE38" s="66" t="str">
        <f t="shared" si="14"/>
        <v/>
      </c>
      <c r="AF38" s="179"/>
      <c r="AG38" s="27"/>
      <c r="AH38" s="68"/>
      <c r="AI38" s="102"/>
      <c r="AJ38" s="154"/>
      <c r="AK38" s="155"/>
      <c r="AM38" s="176" t="str">
        <f>IF(AND(($B38&lt;&gt;""),(OR(C38="",F38="",G38="",H38="",AND(F38&gt;=20,F38&lt;=22,I38=""),AND(F38&gt;=40,F38&lt;=49,J38=""),L38="",M38="",N38="",O38="",P38="",R38="",S38="",U38="",X38="",Y38="",Z38="",AA38="",AND(Z38&lt;&gt;※編集不可※選択項目!$K$6,AD38="")))),1,"")</f>
        <v/>
      </c>
      <c r="AN38" s="176">
        <f>IF(AND($B38&lt;&gt;"",AND(K38="",OR(AND(F38&gt;=3,F38&lt;=14),AND(F38&gt;=20,F38&lt;=22,I38=※編集不可※選択項目!$D$4),AND(F38&gt;=23,F38&lt;=25),AND(F38&gt;=40,F38&lt;=49,J38=※編集不可※選択項目!$E$4)))),1,0)</f>
        <v>0</v>
      </c>
      <c r="AO38" s="176">
        <f t="shared" si="15"/>
        <v>0</v>
      </c>
      <c r="AP38" s="176" t="str">
        <f t="shared" si="18"/>
        <v/>
      </c>
      <c r="AQ38" s="10">
        <f t="shared" si="16"/>
        <v>0</v>
      </c>
      <c r="AR38" s="10" t="str">
        <f t="shared" si="17"/>
        <v/>
      </c>
    </row>
    <row r="39" spans="1:44" s="6" customFormat="1" ht="34.5" customHeight="1">
      <c r="A39" s="82">
        <f t="shared" si="4"/>
        <v>27</v>
      </c>
      <c r="B39" s="88" t="str">
        <f t="shared" si="5"/>
        <v/>
      </c>
      <c r="C39" s="25"/>
      <c r="D39" s="26" t="str">
        <f t="shared" si="6"/>
        <v/>
      </c>
      <c r="E39" s="26" t="str">
        <f t="shared" si="7"/>
        <v/>
      </c>
      <c r="F39" s="152"/>
      <c r="G39" s="27"/>
      <c r="H39" s="27"/>
      <c r="I39" s="27"/>
      <c r="J39" s="27"/>
      <c r="K39" s="27"/>
      <c r="L39" s="28"/>
      <c r="M39" s="29"/>
      <c r="N39" s="184"/>
      <c r="O39" s="29"/>
      <c r="P39" s="184"/>
      <c r="Q39" s="30" t="str">
        <f t="shared" si="8"/>
        <v/>
      </c>
      <c r="R39" s="28"/>
      <c r="S39" s="28"/>
      <c r="T39" s="31" t="str">
        <f t="shared" si="9"/>
        <v/>
      </c>
      <c r="U39" s="32"/>
      <c r="V39" s="33" t="str">
        <f t="shared" si="10"/>
        <v/>
      </c>
      <c r="W39" s="33" t="str">
        <f t="shared" si="11"/>
        <v/>
      </c>
      <c r="X39" s="182"/>
      <c r="Y39" s="55"/>
      <c r="Z39" s="34"/>
      <c r="AA39" s="182"/>
      <c r="AB39" s="57" t="str">
        <f t="shared" si="12"/>
        <v/>
      </c>
      <c r="AC39" s="35" t="str">
        <f t="shared" si="13"/>
        <v/>
      </c>
      <c r="AD39" s="182"/>
      <c r="AE39" s="66" t="str">
        <f t="shared" si="14"/>
        <v/>
      </c>
      <c r="AF39" s="179"/>
      <c r="AG39" s="27"/>
      <c r="AH39" s="68"/>
      <c r="AI39" s="102"/>
      <c r="AJ39" s="154"/>
      <c r="AK39" s="155"/>
      <c r="AM39" s="176" t="str">
        <f>IF(AND(($B39&lt;&gt;""),(OR(C39="",F39="",G39="",H39="",AND(F39&gt;=20,F39&lt;=22,I39=""),AND(F39&gt;=40,F39&lt;=49,J39=""),L39="",M39="",N39="",O39="",P39="",R39="",S39="",U39="",X39="",Y39="",Z39="",AA39="",AND(Z39&lt;&gt;※編集不可※選択項目!$K$6,AD39="")))),1,"")</f>
        <v/>
      </c>
      <c r="AN39" s="176">
        <f>IF(AND($B39&lt;&gt;"",AND(K39="",OR(AND(F39&gt;=3,F39&lt;=14),AND(F39&gt;=20,F39&lt;=22,I39=※編集不可※選択項目!$D$4),AND(F39&gt;=23,F39&lt;=25),AND(F39&gt;=40,F39&lt;=49,J39=※編集不可※選択項目!$E$4)))),1,0)</f>
        <v>0</v>
      </c>
      <c r="AO39" s="176">
        <f t="shared" si="15"/>
        <v>0</v>
      </c>
      <c r="AP39" s="176" t="str">
        <f t="shared" si="18"/>
        <v/>
      </c>
      <c r="AQ39" s="10">
        <f t="shared" si="16"/>
        <v>0</v>
      </c>
      <c r="AR39" s="10" t="str">
        <f t="shared" si="17"/>
        <v/>
      </c>
    </row>
    <row r="40" spans="1:44" s="6" customFormat="1" ht="34.5" customHeight="1">
      <c r="A40" s="82">
        <f t="shared" si="4"/>
        <v>28</v>
      </c>
      <c r="B40" s="88" t="str">
        <f t="shared" si="5"/>
        <v/>
      </c>
      <c r="C40" s="25"/>
      <c r="D40" s="26" t="str">
        <f t="shared" si="6"/>
        <v/>
      </c>
      <c r="E40" s="26" t="str">
        <f t="shared" si="7"/>
        <v/>
      </c>
      <c r="F40" s="152"/>
      <c r="G40" s="27"/>
      <c r="H40" s="27"/>
      <c r="I40" s="27"/>
      <c r="J40" s="27"/>
      <c r="K40" s="27"/>
      <c r="L40" s="28"/>
      <c r="M40" s="29"/>
      <c r="N40" s="184"/>
      <c r="O40" s="29"/>
      <c r="P40" s="184"/>
      <c r="Q40" s="30" t="str">
        <f t="shared" si="8"/>
        <v/>
      </c>
      <c r="R40" s="28"/>
      <c r="S40" s="28"/>
      <c r="T40" s="31" t="str">
        <f t="shared" si="9"/>
        <v/>
      </c>
      <c r="U40" s="32"/>
      <c r="V40" s="33" t="str">
        <f t="shared" si="10"/>
        <v/>
      </c>
      <c r="W40" s="33" t="str">
        <f t="shared" si="11"/>
        <v/>
      </c>
      <c r="X40" s="182"/>
      <c r="Y40" s="55"/>
      <c r="Z40" s="34"/>
      <c r="AA40" s="182"/>
      <c r="AB40" s="57" t="str">
        <f t="shared" si="12"/>
        <v/>
      </c>
      <c r="AC40" s="35" t="str">
        <f t="shared" si="13"/>
        <v/>
      </c>
      <c r="AD40" s="182"/>
      <c r="AE40" s="66" t="str">
        <f t="shared" si="14"/>
        <v/>
      </c>
      <c r="AF40" s="179"/>
      <c r="AG40" s="27"/>
      <c r="AH40" s="68"/>
      <c r="AI40" s="102"/>
      <c r="AJ40" s="154"/>
      <c r="AK40" s="155"/>
      <c r="AM40" s="176" t="str">
        <f>IF(AND(($B40&lt;&gt;""),(OR(C40="",F40="",G40="",H40="",AND(F40&gt;=20,F40&lt;=22,I40=""),AND(F40&gt;=40,F40&lt;=49,J40=""),L40="",M40="",N40="",O40="",P40="",R40="",S40="",U40="",X40="",Y40="",Z40="",AA40="",AND(Z40&lt;&gt;※編集不可※選択項目!$K$6,AD40="")))),1,"")</f>
        <v/>
      </c>
      <c r="AN40" s="176">
        <f>IF(AND($B40&lt;&gt;"",AND(K40="",OR(AND(F40&gt;=3,F40&lt;=14),AND(F40&gt;=20,F40&lt;=22,I40=※編集不可※選択項目!$D$4),AND(F40&gt;=23,F40&lt;=25),AND(F40&gt;=40,F40&lt;=49,J40=※編集不可※選択項目!$E$4)))),1,0)</f>
        <v>0</v>
      </c>
      <c r="AO40" s="176">
        <f t="shared" si="15"/>
        <v>0</v>
      </c>
      <c r="AP40" s="176" t="str">
        <f t="shared" si="18"/>
        <v/>
      </c>
      <c r="AQ40" s="10">
        <f t="shared" si="16"/>
        <v>0</v>
      </c>
      <c r="AR40" s="10" t="str">
        <f t="shared" si="17"/>
        <v/>
      </c>
    </row>
    <row r="41" spans="1:44" s="6" customFormat="1" ht="34.5" customHeight="1">
      <c r="A41" s="82">
        <f t="shared" si="4"/>
        <v>29</v>
      </c>
      <c r="B41" s="88" t="str">
        <f t="shared" si="5"/>
        <v/>
      </c>
      <c r="C41" s="25"/>
      <c r="D41" s="26" t="str">
        <f t="shared" si="6"/>
        <v/>
      </c>
      <c r="E41" s="26" t="str">
        <f t="shared" si="7"/>
        <v/>
      </c>
      <c r="F41" s="152"/>
      <c r="G41" s="27"/>
      <c r="H41" s="27"/>
      <c r="I41" s="27"/>
      <c r="J41" s="27"/>
      <c r="K41" s="27"/>
      <c r="L41" s="28"/>
      <c r="M41" s="29"/>
      <c r="N41" s="184"/>
      <c r="O41" s="29"/>
      <c r="P41" s="184"/>
      <c r="Q41" s="30" t="str">
        <f t="shared" si="8"/>
        <v/>
      </c>
      <c r="R41" s="28"/>
      <c r="S41" s="28"/>
      <c r="T41" s="31" t="str">
        <f t="shared" si="9"/>
        <v/>
      </c>
      <c r="U41" s="32"/>
      <c r="V41" s="33" t="str">
        <f t="shared" si="10"/>
        <v/>
      </c>
      <c r="W41" s="33" t="str">
        <f t="shared" si="11"/>
        <v/>
      </c>
      <c r="X41" s="182"/>
      <c r="Y41" s="55"/>
      <c r="Z41" s="34"/>
      <c r="AA41" s="182"/>
      <c r="AB41" s="57" t="str">
        <f t="shared" si="12"/>
        <v/>
      </c>
      <c r="AC41" s="35" t="str">
        <f t="shared" si="13"/>
        <v/>
      </c>
      <c r="AD41" s="182"/>
      <c r="AE41" s="66" t="str">
        <f t="shared" si="14"/>
        <v/>
      </c>
      <c r="AF41" s="179"/>
      <c r="AG41" s="27"/>
      <c r="AH41" s="68"/>
      <c r="AI41" s="102"/>
      <c r="AJ41" s="154"/>
      <c r="AK41" s="155"/>
      <c r="AM41" s="176" t="str">
        <f>IF(AND(($B41&lt;&gt;""),(OR(C41="",F41="",G41="",H41="",AND(F41&gt;=20,F41&lt;=22,I41=""),AND(F41&gt;=40,F41&lt;=49,J41=""),L41="",M41="",N41="",O41="",P41="",R41="",S41="",U41="",X41="",Y41="",Z41="",AA41="",AND(Z41&lt;&gt;※編集不可※選択項目!$K$6,AD41="")))),1,"")</f>
        <v/>
      </c>
      <c r="AN41" s="176">
        <f>IF(AND($B41&lt;&gt;"",AND(K41="",OR(AND(F41&gt;=3,F41&lt;=14),AND(F41&gt;=20,F41&lt;=22,I41=※編集不可※選択項目!$D$4),AND(F41&gt;=23,F41&lt;=25),AND(F41&gt;=40,F41&lt;=49,J41=※編集不可※選択項目!$E$4)))),1,0)</f>
        <v>0</v>
      </c>
      <c r="AO41" s="176">
        <f t="shared" si="15"/>
        <v>0</v>
      </c>
      <c r="AP41" s="176" t="str">
        <f t="shared" si="18"/>
        <v/>
      </c>
      <c r="AQ41" s="10">
        <f t="shared" si="16"/>
        <v>0</v>
      </c>
      <c r="AR41" s="10" t="str">
        <f t="shared" si="17"/>
        <v/>
      </c>
    </row>
    <row r="42" spans="1:44" s="6" customFormat="1" ht="34.5" customHeight="1">
      <c r="A42" s="82">
        <f t="shared" si="4"/>
        <v>30</v>
      </c>
      <c r="B42" s="88" t="str">
        <f t="shared" si="5"/>
        <v/>
      </c>
      <c r="C42" s="25"/>
      <c r="D42" s="26" t="str">
        <f t="shared" si="6"/>
        <v/>
      </c>
      <c r="E42" s="26" t="str">
        <f t="shared" si="7"/>
        <v/>
      </c>
      <c r="F42" s="152"/>
      <c r="G42" s="27"/>
      <c r="H42" s="27"/>
      <c r="I42" s="27"/>
      <c r="J42" s="27"/>
      <c r="K42" s="27"/>
      <c r="L42" s="28"/>
      <c r="M42" s="29"/>
      <c r="N42" s="184"/>
      <c r="O42" s="29"/>
      <c r="P42" s="184"/>
      <c r="Q42" s="30" t="str">
        <f t="shared" si="8"/>
        <v/>
      </c>
      <c r="R42" s="28"/>
      <c r="S42" s="28"/>
      <c r="T42" s="31" t="str">
        <f t="shared" si="9"/>
        <v/>
      </c>
      <c r="U42" s="32"/>
      <c r="V42" s="33" t="str">
        <f t="shared" si="10"/>
        <v/>
      </c>
      <c r="W42" s="33" t="str">
        <f t="shared" si="11"/>
        <v/>
      </c>
      <c r="X42" s="182"/>
      <c r="Y42" s="55"/>
      <c r="Z42" s="34"/>
      <c r="AA42" s="182"/>
      <c r="AB42" s="57" t="str">
        <f t="shared" si="12"/>
        <v/>
      </c>
      <c r="AC42" s="35" t="str">
        <f t="shared" si="13"/>
        <v/>
      </c>
      <c r="AD42" s="182"/>
      <c r="AE42" s="66" t="str">
        <f t="shared" si="14"/>
        <v/>
      </c>
      <c r="AF42" s="179"/>
      <c r="AG42" s="27"/>
      <c r="AH42" s="68"/>
      <c r="AI42" s="102"/>
      <c r="AJ42" s="154"/>
      <c r="AK42" s="155"/>
      <c r="AM42" s="176" t="str">
        <f>IF(AND(($B42&lt;&gt;""),(OR(C42="",F42="",G42="",H42="",AND(F42&gt;=20,F42&lt;=22,I42=""),AND(F42&gt;=40,F42&lt;=49,J42=""),L42="",M42="",N42="",O42="",P42="",R42="",S42="",U42="",X42="",Y42="",Z42="",AA42="",AND(Z42&lt;&gt;※編集不可※選択項目!$K$6,AD42="")))),1,"")</f>
        <v/>
      </c>
      <c r="AN42" s="176">
        <f>IF(AND($B42&lt;&gt;"",AND(K42="",OR(AND(F42&gt;=3,F42&lt;=14),AND(F42&gt;=20,F42&lt;=22,I42=※編集不可※選択項目!$D$4),AND(F42&gt;=23,F42&lt;=25),AND(F42&gt;=40,F42&lt;=49,J42=※編集不可※選択項目!$E$4)))),1,0)</f>
        <v>0</v>
      </c>
      <c r="AO42" s="176">
        <f t="shared" si="15"/>
        <v>0</v>
      </c>
      <c r="AP42" s="176" t="str">
        <f t="shared" si="18"/>
        <v/>
      </c>
      <c r="AQ42" s="10">
        <f t="shared" si="16"/>
        <v>0</v>
      </c>
      <c r="AR42" s="10" t="str">
        <f t="shared" si="17"/>
        <v/>
      </c>
    </row>
    <row r="43" spans="1:44" s="6" customFormat="1" ht="34.5" customHeight="1">
      <c r="A43" s="82">
        <f t="shared" si="4"/>
        <v>31</v>
      </c>
      <c r="B43" s="88" t="str">
        <f t="shared" si="5"/>
        <v/>
      </c>
      <c r="C43" s="25"/>
      <c r="D43" s="26" t="str">
        <f t="shared" si="6"/>
        <v/>
      </c>
      <c r="E43" s="26" t="str">
        <f t="shared" si="7"/>
        <v/>
      </c>
      <c r="F43" s="152"/>
      <c r="G43" s="27"/>
      <c r="H43" s="27"/>
      <c r="I43" s="27"/>
      <c r="J43" s="27"/>
      <c r="K43" s="27"/>
      <c r="L43" s="28"/>
      <c r="M43" s="29"/>
      <c r="N43" s="184"/>
      <c r="O43" s="29"/>
      <c r="P43" s="184"/>
      <c r="Q43" s="30" t="str">
        <f t="shared" si="8"/>
        <v/>
      </c>
      <c r="R43" s="28"/>
      <c r="S43" s="28"/>
      <c r="T43" s="31" t="str">
        <f t="shared" si="9"/>
        <v/>
      </c>
      <c r="U43" s="32"/>
      <c r="V43" s="33" t="str">
        <f t="shared" si="10"/>
        <v/>
      </c>
      <c r="W43" s="33" t="str">
        <f t="shared" si="11"/>
        <v/>
      </c>
      <c r="X43" s="182"/>
      <c r="Y43" s="55"/>
      <c r="Z43" s="34"/>
      <c r="AA43" s="182"/>
      <c r="AB43" s="57" t="str">
        <f t="shared" si="12"/>
        <v/>
      </c>
      <c r="AC43" s="35" t="str">
        <f t="shared" si="13"/>
        <v/>
      </c>
      <c r="AD43" s="182"/>
      <c r="AE43" s="66" t="str">
        <f t="shared" si="14"/>
        <v/>
      </c>
      <c r="AF43" s="179"/>
      <c r="AG43" s="27"/>
      <c r="AH43" s="68"/>
      <c r="AI43" s="102"/>
      <c r="AJ43" s="154"/>
      <c r="AK43" s="155"/>
      <c r="AM43" s="176" t="str">
        <f>IF(AND(($B43&lt;&gt;""),(OR(C43="",F43="",G43="",H43="",AND(F43&gt;=20,F43&lt;=22,I43=""),AND(F43&gt;=40,F43&lt;=49,J43=""),L43="",M43="",N43="",O43="",P43="",R43="",S43="",U43="",X43="",Y43="",Z43="",AA43="",AND(Z43&lt;&gt;※編集不可※選択項目!$K$6,AD43="")))),1,"")</f>
        <v/>
      </c>
      <c r="AN43" s="176">
        <f>IF(AND($B43&lt;&gt;"",AND(K43="",OR(AND(F43&gt;=3,F43&lt;=14),AND(F43&gt;=20,F43&lt;=22,I43=※編集不可※選択項目!$D$4),AND(F43&gt;=23,F43&lt;=25),AND(F43&gt;=40,F43&lt;=49,J43=※編集不可※選択項目!$E$4)))),1,0)</f>
        <v>0</v>
      </c>
      <c r="AO43" s="176">
        <f t="shared" si="15"/>
        <v>0</v>
      </c>
      <c r="AP43" s="176" t="str">
        <f t="shared" si="18"/>
        <v/>
      </c>
      <c r="AQ43" s="10">
        <f t="shared" si="16"/>
        <v>0</v>
      </c>
      <c r="AR43" s="10" t="str">
        <f t="shared" si="17"/>
        <v/>
      </c>
    </row>
    <row r="44" spans="1:44" s="6" customFormat="1" ht="34.5" customHeight="1">
      <c r="A44" s="82">
        <f t="shared" si="4"/>
        <v>32</v>
      </c>
      <c r="B44" s="88" t="str">
        <f t="shared" si="5"/>
        <v/>
      </c>
      <c r="C44" s="25"/>
      <c r="D44" s="26" t="str">
        <f t="shared" si="6"/>
        <v/>
      </c>
      <c r="E44" s="26" t="str">
        <f t="shared" si="7"/>
        <v/>
      </c>
      <c r="F44" s="152"/>
      <c r="G44" s="27"/>
      <c r="H44" s="27"/>
      <c r="I44" s="27"/>
      <c r="J44" s="27"/>
      <c r="K44" s="27"/>
      <c r="L44" s="28"/>
      <c r="M44" s="29"/>
      <c r="N44" s="184"/>
      <c r="O44" s="29"/>
      <c r="P44" s="184"/>
      <c r="Q44" s="30" t="str">
        <f t="shared" si="8"/>
        <v/>
      </c>
      <c r="R44" s="28"/>
      <c r="S44" s="28"/>
      <c r="T44" s="31" t="str">
        <f t="shared" si="9"/>
        <v/>
      </c>
      <c r="U44" s="32"/>
      <c r="V44" s="33" t="str">
        <f t="shared" si="10"/>
        <v/>
      </c>
      <c r="W44" s="33" t="str">
        <f t="shared" si="11"/>
        <v/>
      </c>
      <c r="X44" s="182"/>
      <c r="Y44" s="55"/>
      <c r="Z44" s="34"/>
      <c r="AA44" s="182"/>
      <c r="AB44" s="57" t="str">
        <f t="shared" si="12"/>
        <v/>
      </c>
      <c r="AC44" s="35" t="str">
        <f t="shared" si="13"/>
        <v/>
      </c>
      <c r="AD44" s="182"/>
      <c r="AE44" s="66" t="str">
        <f t="shared" si="14"/>
        <v/>
      </c>
      <c r="AF44" s="179"/>
      <c r="AG44" s="27"/>
      <c r="AH44" s="68"/>
      <c r="AI44" s="102"/>
      <c r="AJ44" s="154"/>
      <c r="AK44" s="155"/>
      <c r="AM44" s="176" t="str">
        <f>IF(AND(($B44&lt;&gt;""),(OR(C44="",F44="",G44="",H44="",AND(F44&gt;=20,F44&lt;=22,I44=""),AND(F44&gt;=40,F44&lt;=49,J44=""),L44="",M44="",N44="",O44="",P44="",R44="",S44="",U44="",X44="",Y44="",Z44="",AA44="",AND(Z44&lt;&gt;※編集不可※選択項目!$K$6,AD44="")))),1,"")</f>
        <v/>
      </c>
      <c r="AN44" s="176">
        <f>IF(AND($B44&lt;&gt;"",AND(K44="",OR(AND(F44&gt;=3,F44&lt;=14),AND(F44&gt;=20,F44&lt;=22,I44=※編集不可※選択項目!$D$4),AND(F44&gt;=23,F44&lt;=25),AND(F44&gt;=40,F44&lt;=49,J44=※編集不可※選択項目!$E$4)))),1,0)</f>
        <v>0</v>
      </c>
      <c r="AO44" s="176">
        <f t="shared" si="15"/>
        <v>0</v>
      </c>
      <c r="AP44" s="176" t="str">
        <f t="shared" si="18"/>
        <v/>
      </c>
      <c r="AQ44" s="10">
        <f t="shared" si="16"/>
        <v>0</v>
      </c>
      <c r="AR44" s="10" t="str">
        <f t="shared" si="17"/>
        <v/>
      </c>
    </row>
    <row r="45" spans="1:44" s="6" customFormat="1" ht="34.5" customHeight="1">
      <c r="A45" s="82">
        <f t="shared" si="4"/>
        <v>33</v>
      </c>
      <c r="B45" s="88" t="str">
        <f t="shared" si="5"/>
        <v/>
      </c>
      <c r="C45" s="25"/>
      <c r="D45" s="26" t="str">
        <f t="shared" si="6"/>
        <v/>
      </c>
      <c r="E45" s="26" t="str">
        <f t="shared" si="7"/>
        <v/>
      </c>
      <c r="F45" s="152"/>
      <c r="G45" s="27"/>
      <c r="H45" s="27"/>
      <c r="I45" s="27"/>
      <c r="J45" s="27"/>
      <c r="K45" s="27"/>
      <c r="L45" s="28"/>
      <c r="M45" s="29"/>
      <c r="N45" s="184"/>
      <c r="O45" s="29"/>
      <c r="P45" s="184"/>
      <c r="Q45" s="30" t="str">
        <f t="shared" si="8"/>
        <v/>
      </c>
      <c r="R45" s="28"/>
      <c r="S45" s="28"/>
      <c r="T45" s="31" t="str">
        <f t="shared" si="9"/>
        <v/>
      </c>
      <c r="U45" s="32"/>
      <c r="V45" s="33" t="str">
        <f t="shared" si="10"/>
        <v/>
      </c>
      <c r="W45" s="33" t="str">
        <f t="shared" si="11"/>
        <v/>
      </c>
      <c r="X45" s="182"/>
      <c r="Y45" s="55"/>
      <c r="Z45" s="34"/>
      <c r="AA45" s="182"/>
      <c r="AB45" s="57" t="str">
        <f t="shared" si="12"/>
        <v/>
      </c>
      <c r="AC45" s="35" t="str">
        <f t="shared" si="13"/>
        <v/>
      </c>
      <c r="AD45" s="182"/>
      <c r="AE45" s="66" t="str">
        <f t="shared" si="14"/>
        <v/>
      </c>
      <c r="AF45" s="179"/>
      <c r="AG45" s="27"/>
      <c r="AH45" s="68"/>
      <c r="AI45" s="102"/>
      <c r="AJ45" s="154"/>
      <c r="AK45" s="155"/>
      <c r="AM45" s="176" t="str">
        <f>IF(AND(($B45&lt;&gt;""),(OR(C45="",F45="",G45="",H45="",AND(F45&gt;=20,F45&lt;=22,I45=""),AND(F45&gt;=40,F45&lt;=49,J45=""),L45="",M45="",N45="",O45="",P45="",R45="",S45="",U45="",X45="",Y45="",Z45="",AA45="",AND(Z45&lt;&gt;※編集不可※選択項目!$K$6,AD45="")))),1,"")</f>
        <v/>
      </c>
      <c r="AN45" s="176">
        <f>IF(AND($B45&lt;&gt;"",AND(K45="",OR(AND(F45&gt;=3,F45&lt;=14),AND(F45&gt;=20,F45&lt;=22,I45=※編集不可※選択項目!$D$4),AND(F45&gt;=23,F45&lt;=25),AND(F45&gt;=40,F45&lt;=49,J45=※編集不可※選択項目!$E$4)))),1,0)</f>
        <v>0</v>
      </c>
      <c r="AO45" s="176">
        <f t="shared" si="15"/>
        <v>0</v>
      </c>
      <c r="AP45" s="176" t="str">
        <f t="shared" si="18"/>
        <v/>
      </c>
      <c r="AQ45" s="10">
        <f t="shared" si="16"/>
        <v>0</v>
      </c>
      <c r="AR45" s="10" t="str">
        <f t="shared" si="17"/>
        <v/>
      </c>
    </row>
    <row r="46" spans="1:44" s="6" customFormat="1" ht="34.5" customHeight="1">
      <c r="A46" s="82">
        <f t="shared" si="4"/>
        <v>34</v>
      </c>
      <c r="B46" s="88" t="str">
        <f t="shared" si="5"/>
        <v/>
      </c>
      <c r="C46" s="25"/>
      <c r="D46" s="26" t="str">
        <f t="shared" si="6"/>
        <v/>
      </c>
      <c r="E46" s="26" t="str">
        <f t="shared" si="7"/>
        <v/>
      </c>
      <c r="F46" s="152"/>
      <c r="G46" s="27"/>
      <c r="H46" s="27"/>
      <c r="I46" s="27"/>
      <c r="J46" s="27"/>
      <c r="K46" s="27"/>
      <c r="L46" s="28"/>
      <c r="M46" s="29"/>
      <c r="N46" s="184"/>
      <c r="O46" s="29"/>
      <c r="P46" s="184"/>
      <c r="Q46" s="30" t="str">
        <f t="shared" si="8"/>
        <v/>
      </c>
      <c r="R46" s="28"/>
      <c r="S46" s="28"/>
      <c r="T46" s="31" t="str">
        <f t="shared" si="9"/>
        <v/>
      </c>
      <c r="U46" s="32"/>
      <c r="V46" s="33" t="str">
        <f t="shared" si="10"/>
        <v/>
      </c>
      <c r="W46" s="33" t="str">
        <f t="shared" si="11"/>
        <v/>
      </c>
      <c r="X46" s="182"/>
      <c r="Y46" s="55"/>
      <c r="Z46" s="34"/>
      <c r="AA46" s="182"/>
      <c r="AB46" s="57" t="str">
        <f t="shared" si="12"/>
        <v/>
      </c>
      <c r="AC46" s="35" t="str">
        <f t="shared" si="13"/>
        <v/>
      </c>
      <c r="AD46" s="182"/>
      <c r="AE46" s="66" t="str">
        <f t="shared" si="14"/>
        <v/>
      </c>
      <c r="AF46" s="179"/>
      <c r="AG46" s="27"/>
      <c r="AH46" s="68"/>
      <c r="AI46" s="102"/>
      <c r="AJ46" s="154"/>
      <c r="AK46" s="155"/>
      <c r="AM46" s="176" t="str">
        <f>IF(AND(($B46&lt;&gt;""),(OR(C46="",F46="",G46="",H46="",AND(F46&gt;=20,F46&lt;=22,I46=""),AND(F46&gt;=40,F46&lt;=49,J46=""),L46="",M46="",N46="",O46="",P46="",R46="",S46="",U46="",X46="",Y46="",Z46="",AA46="",AND(Z46&lt;&gt;※編集不可※選択項目!$K$6,AD46="")))),1,"")</f>
        <v/>
      </c>
      <c r="AN46" s="176">
        <f>IF(AND($B46&lt;&gt;"",AND(K46="",OR(AND(F46&gt;=3,F46&lt;=14),AND(F46&gt;=20,F46&lt;=22,I46=※編集不可※選択項目!$D$4),AND(F46&gt;=23,F46&lt;=25),AND(F46&gt;=40,F46&lt;=49,J46=※編集不可※選択項目!$E$4)))),1,0)</f>
        <v>0</v>
      </c>
      <c r="AO46" s="176">
        <f t="shared" si="15"/>
        <v>0</v>
      </c>
      <c r="AP46" s="176" t="str">
        <f t="shared" si="18"/>
        <v/>
      </c>
      <c r="AQ46" s="10">
        <f t="shared" si="16"/>
        <v>0</v>
      </c>
      <c r="AR46" s="10" t="str">
        <f t="shared" si="17"/>
        <v/>
      </c>
    </row>
    <row r="47" spans="1:44" s="6" customFormat="1" ht="34.5" customHeight="1">
      <c r="A47" s="82">
        <f t="shared" si="4"/>
        <v>35</v>
      </c>
      <c r="B47" s="88" t="str">
        <f t="shared" si="5"/>
        <v/>
      </c>
      <c r="C47" s="25"/>
      <c r="D47" s="26" t="str">
        <f t="shared" si="6"/>
        <v/>
      </c>
      <c r="E47" s="26" t="str">
        <f t="shared" si="7"/>
        <v/>
      </c>
      <c r="F47" s="152"/>
      <c r="G47" s="27"/>
      <c r="H47" s="27"/>
      <c r="I47" s="27"/>
      <c r="J47" s="27"/>
      <c r="K47" s="27"/>
      <c r="L47" s="28"/>
      <c r="M47" s="29"/>
      <c r="N47" s="184"/>
      <c r="O47" s="29"/>
      <c r="P47" s="184"/>
      <c r="Q47" s="30" t="str">
        <f t="shared" si="8"/>
        <v/>
      </c>
      <c r="R47" s="28"/>
      <c r="S47" s="28"/>
      <c r="T47" s="31" t="str">
        <f t="shared" si="9"/>
        <v/>
      </c>
      <c r="U47" s="32"/>
      <c r="V47" s="33" t="str">
        <f t="shared" si="10"/>
        <v/>
      </c>
      <c r="W47" s="33" t="str">
        <f t="shared" si="11"/>
        <v/>
      </c>
      <c r="X47" s="182"/>
      <c r="Y47" s="55"/>
      <c r="Z47" s="34"/>
      <c r="AA47" s="182"/>
      <c r="AB47" s="57" t="str">
        <f t="shared" si="12"/>
        <v/>
      </c>
      <c r="AC47" s="35" t="str">
        <f t="shared" si="13"/>
        <v/>
      </c>
      <c r="AD47" s="182"/>
      <c r="AE47" s="66" t="str">
        <f t="shared" si="14"/>
        <v/>
      </c>
      <c r="AF47" s="179"/>
      <c r="AG47" s="27"/>
      <c r="AH47" s="68"/>
      <c r="AI47" s="102"/>
      <c r="AJ47" s="154"/>
      <c r="AK47" s="155"/>
      <c r="AM47" s="176" t="str">
        <f>IF(AND(($B47&lt;&gt;""),(OR(C47="",F47="",G47="",H47="",AND(F47&gt;=20,F47&lt;=22,I47=""),AND(F47&gt;=40,F47&lt;=49,J47=""),L47="",M47="",N47="",O47="",P47="",R47="",S47="",U47="",X47="",Y47="",Z47="",AA47="",AND(Z47&lt;&gt;※編集不可※選択項目!$K$6,AD47="")))),1,"")</f>
        <v/>
      </c>
      <c r="AN47" s="176">
        <f>IF(AND($B47&lt;&gt;"",AND(K47="",OR(AND(F47&gt;=3,F47&lt;=14),AND(F47&gt;=20,F47&lt;=22,I47=※編集不可※選択項目!$D$4),AND(F47&gt;=23,F47&lt;=25),AND(F47&gt;=40,F47&lt;=49,J47=※編集不可※選択項目!$E$4)))),1,0)</f>
        <v>0</v>
      </c>
      <c r="AO47" s="176">
        <f t="shared" si="15"/>
        <v>0</v>
      </c>
      <c r="AP47" s="176" t="str">
        <f t="shared" si="18"/>
        <v/>
      </c>
      <c r="AQ47" s="10">
        <f t="shared" si="16"/>
        <v>0</v>
      </c>
      <c r="AR47" s="10" t="str">
        <f t="shared" si="17"/>
        <v/>
      </c>
    </row>
    <row r="48" spans="1:44" s="6" customFormat="1" ht="34.5" customHeight="1">
      <c r="A48" s="82">
        <f t="shared" si="4"/>
        <v>36</v>
      </c>
      <c r="B48" s="88" t="str">
        <f t="shared" si="5"/>
        <v/>
      </c>
      <c r="C48" s="25"/>
      <c r="D48" s="26" t="str">
        <f t="shared" si="6"/>
        <v/>
      </c>
      <c r="E48" s="26" t="str">
        <f t="shared" si="7"/>
        <v/>
      </c>
      <c r="F48" s="152"/>
      <c r="G48" s="27"/>
      <c r="H48" s="27"/>
      <c r="I48" s="27"/>
      <c r="J48" s="27"/>
      <c r="K48" s="27"/>
      <c r="L48" s="28"/>
      <c r="M48" s="29"/>
      <c r="N48" s="184"/>
      <c r="O48" s="29"/>
      <c r="P48" s="184"/>
      <c r="Q48" s="30" t="str">
        <f t="shared" si="8"/>
        <v/>
      </c>
      <c r="R48" s="28"/>
      <c r="S48" s="28"/>
      <c r="T48" s="31" t="str">
        <f t="shared" si="9"/>
        <v/>
      </c>
      <c r="U48" s="32"/>
      <c r="V48" s="33" t="str">
        <f t="shared" si="10"/>
        <v/>
      </c>
      <c r="W48" s="33" t="str">
        <f t="shared" si="11"/>
        <v/>
      </c>
      <c r="X48" s="182"/>
      <c r="Y48" s="55"/>
      <c r="Z48" s="34"/>
      <c r="AA48" s="182"/>
      <c r="AB48" s="57" t="str">
        <f t="shared" si="12"/>
        <v/>
      </c>
      <c r="AC48" s="35" t="str">
        <f t="shared" si="13"/>
        <v/>
      </c>
      <c r="AD48" s="182"/>
      <c r="AE48" s="66" t="str">
        <f t="shared" si="14"/>
        <v/>
      </c>
      <c r="AF48" s="179"/>
      <c r="AG48" s="27"/>
      <c r="AH48" s="68"/>
      <c r="AI48" s="102"/>
      <c r="AJ48" s="154"/>
      <c r="AK48" s="155"/>
      <c r="AM48" s="176" t="str">
        <f>IF(AND(($B48&lt;&gt;""),(OR(C48="",F48="",G48="",H48="",AND(F48&gt;=20,F48&lt;=22,I48=""),AND(F48&gt;=40,F48&lt;=49,J48=""),L48="",M48="",N48="",O48="",P48="",R48="",S48="",U48="",X48="",Y48="",Z48="",AA48="",AND(Z48&lt;&gt;※編集不可※選択項目!$K$6,AD48="")))),1,"")</f>
        <v/>
      </c>
      <c r="AN48" s="176">
        <f>IF(AND($B48&lt;&gt;"",AND(K48="",OR(AND(F48&gt;=3,F48&lt;=14),AND(F48&gt;=20,F48&lt;=22,I48=※編集不可※選択項目!$D$4),AND(F48&gt;=23,F48&lt;=25),AND(F48&gt;=40,F48&lt;=49,J48=※編集不可※選択項目!$E$4)))),1,0)</f>
        <v>0</v>
      </c>
      <c r="AO48" s="176">
        <f t="shared" si="15"/>
        <v>0</v>
      </c>
      <c r="AP48" s="176" t="str">
        <f t="shared" si="18"/>
        <v/>
      </c>
      <c r="AQ48" s="10">
        <f t="shared" si="16"/>
        <v>0</v>
      </c>
      <c r="AR48" s="10" t="str">
        <f t="shared" si="17"/>
        <v/>
      </c>
    </row>
    <row r="49" spans="1:44" s="6" customFormat="1" ht="34.5" customHeight="1">
      <c r="A49" s="82">
        <f t="shared" si="4"/>
        <v>37</v>
      </c>
      <c r="B49" s="88" t="str">
        <f t="shared" si="5"/>
        <v/>
      </c>
      <c r="C49" s="25"/>
      <c r="D49" s="26" t="str">
        <f t="shared" si="6"/>
        <v/>
      </c>
      <c r="E49" s="26" t="str">
        <f t="shared" si="7"/>
        <v/>
      </c>
      <c r="F49" s="152"/>
      <c r="G49" s="27"/>
      <c r="H49" s="27"/>
      <c r="I49" s="27"/>
      <c r="J49" s="27"/>
      <c r="K49" s="27"/>
      <c r="L49" s="28"/>
      <c r="M49" s="29"/>
      <c r="N49" s="184"/>
      <c r="O49" s="29"/>
      <c r="P49" s="184"/>
      <c r="Q49" s="30" t="str">
        <f t="shared" si="8"/>
        <v/>
      </c>
      <c r="R49" s="28"/>
      <c r="S49" s="28"/>
      <c r="T49" s="31" t="str">
        <f t="shared" si="9"/>
        <v/>
      </c>
      <c r="U49" s="32"/>
      <c r="V49" s="33" t="str">
        <f t="shared" si="10"/>
        <v/>
      </c>
      <c r="W49" s="33" t="str">
        <f t="shared" si="11"/>
        <v/>
      </c>
      <c r="X49" s="182"/>
      <c r="Y49" s="55"/>
      <c r="Z49" s="34"/>
      <c r="AA49" s="182"/>
      <c r="AB49" s="57" t="str">
        <f t="shared" si="12"/>
        <v/>
      </c>
      <c r="AC49" s="35" t="str">
        <f t="shared" si="13"/>
        <v/>
      </c>
      <c r="AD49" s="182"/>
      <c r="AE49" s="66" t="str">
        <f t="shared" si="14"/>
        <v/>
      </c>
      <c r="AF49" s="179"/>
      <c r="AG49" s="27"/>
      <c r="AH49" s="68"/>
      <c r="AI49" s="102"/>
      <c r="AJ49" s="154"/>
      <c r="AK49" s="155"/>
      <c r="AM49" s="176" t="str">
        <f>IF(AND(($B49&lt;&gt;""),(OR(C49="",F49="",G49="",H49="",AND(F49&gt;=20,F49&lt;=22,I49=""),AND(F49&gt;=40,F49&lt;=49,J49=""),L49="",M49="",N49="",O49="",P49="",R49="",S49="",U49="",X49="",Y49="",Z49="",AA49="",AND(Z49&lt;&gt;※編集不可※選択項目!$K$6,AD49="")))),1,"")</f>
        <v/>
      </c>
      <c r="AN49" s="176">
        <f>IF(AND($B49&lt;&gt;"",AND(K49="",OR(AND(F49&gt;=3,F49&lt;=14),AND(F49&gt;=20,F49&lt;=22,I49=※編集不可※選択項目!$D$4),AND(F49&gt;=23,F49&lt;=25),AND(F49&gt;=40,F49&lt;=49,J49=※編集不可※選択項目!$E$4)))),1,0)</f>
        <v>0</v>
      </c>
      <c r="AO49" s="176">
        <f t="shared" si="15"/>
        <v>0</v>
      </c>
      <c r="AP49" s="176" t="str">
        <f t="shared" si="18"/>
        <v/>
      </c>
      <c r="AQ49" s="10">
        <f t="shared" si="16"/>
        <v>0</v>
      </c>
      <c r="AR49" s="10" t="str">
        <f t="shared" si="17"/>
        <v/>
      </c>
    </row>
    <row r="50" spans="1:44" s="6" customFormat="1" ht="34.5" customHeight="1">
      <c r="A50" s="82">
        <f t="shared" si="4"/>
        <v>38</v>
      </c>
      <c r="B50" s="88" t="str">
        <f t="shared" si="5"/>
        <v/>
      </c>
      <c r="C50" s="25"/>
      <c r="D50" s="26" t="str">
        <f t="shared" si="6"/>
        <v/>
      </c>
      <c r="E50" s="26" t="str">
        <f t="shared" si="7"/>
        <v/>
      </c>
      <c r="F50" s="152"/>
      <c r="G50" s="27"/>
      <c r="H50" s="27"/>
      <c r="I50" s="27"/>
      <c r="J50" s="27"/>
      <c r="K50" s="27"/>
      <c r="L50" s="28"/>
      <c r="M50" s="29"/>
      <c r="N50" s="184"/>
      <c r="O50" s="29"/>
      <c r="P50" s="184"/>
      <c r="Q50" s="30" t="str">
        <f t="shared" si="8"/>
        <v/>
      </c>
      <c r="R50" s="28"/>
      <c r="S50" s="28"/>
      <c r="T50" s="31" t="str">
        <f t="shared" si="9"/>
        <v/>
      </c>
      <c r="U50" s="32"/>
      <c r="V50" s="33" t="str">
        <f t="shared" si="10"/>
        <v/>
      </c>
      <c r="W50" s="33" t="str">
        <f t="shared" si="11"/>
        <v/>
      </c>
      <c r="X50" s="182"/>
      <c r="Y50" s="55"/>
      <c r="Z50" s="34"/>
      <c r="AA50" s="182"/>
      <c r="AB50" s="57" t="str">
        <f t="shared" si="12"/>
        <v/>
      </c>
      <c r="AC50" s="35" t="str">
        <f t="shared" si="13"/>
        <v/>
      </c>
      <c r="AD50" s="182"/>
      <c r="AE50" s="66" t="str">
        <f t="shared" si="14"/>
        <v/>
      </c>
      <c r="AF50" s="179"/>
      <c r="AG50" s="27"/>
      <c r="AH50" s="68"/>
      <c r="AI50" s="102"/>
      <c r="AJ50" s="154"/>
      <c r="AK50" s="155"/>
      <c r="AM50" s="176" t="str">
        <f>IF(AND(($B50&lt;&gt;""),(OR(C50="",F50="",G50="",H50="",AND(F50&gt;=20,F50&lt;=22,I50=""),AND(F50&gt;=40,F50&lt;=49,J50=""),L50="",M50="",N50="",O50="",P50="",R50="",S50="",U50="",X50="",Y50="",Z50="",AA50="",AND(Z50&lt;&gt;※編集不可※選択項目!$K$6,AD50="")))),1,"")</f>
        <v/>
      </c>
      <c r="AN50" s="176">
        <f>IF(AND($B50&lt;&gt;"",AND(K50="",OR(AND(F50&gt;=3,F50&lt;=14),AND(F50&gt;=20,F50&lt;=22,I50=※編集不可※選択項目!$D$4),AND(F50&gt;=23,F50&lt;=25),AND(F50&gt;=40,F50&lt;=49,J50=※編集不可※選択項目!$E$4)))),1,0)</f>
        <v>0</v>
      </c>
      <c r="AO50" s="176">
        <f t="shared" si="15"/>
        <v>0</v>
      </c>
      <c r="AP50" s="176" t="str">
        <f t="shared" si="18"/>
        <v/>
      </c>
      <c r="AQ50" s="10">
        <f t="shared" si="16"/>
        <v>0</v>
      </c>
      <c r="AR50" s="10" t="str">
        <f t="shared" si="17"/>
        <v/>
      </c>
    </row>
    <row r="51" spans="1:44" s="6" customFormat="1" ht="34.5" customHeight="1">
      <c r="A51" s="82">
        <f t="shared" si="4"/>
        <v>39</v>
      </c>
      <c r="B51" s="88" t="str">
        <f t="shared" si="5"/>
        <v/>
      </c>
      <c r="C51" s="25"/>
      <c r="D51" s="26" t="str">
        <f t="shared" si="6"/>
        <v/>
      </c>
      <c r="E51" s="26" t="str">
        <f t="shared" si="7"/>
        <v/>
      </c>
      <c r="F51" s="152"/>
      <c r="G51" s="27"/>
      <c r="H51" s="27"/>
      <c r="I51" s="27"/>
      <c r="J51" s="27"/>
      <c r="K51" s="27"/>
      <c r="L51" s="28"/>
      <c r="M51" s="29"/>
      <c r="N51" s="184"/>
      <c r="O51" s="29"/>
      <c r="P51" s="184"/>
      <c r="Q51" s="30" t="str">
        <f t="shared" si="8"/>
        <v/>
      </c>
      <c r="R51" s="28"/>
      <c r="S51" s="28"/>
      <c r="T51" s="31" t="str">
        <f t="shared" si="9"/>
        <v/>
      </c>
      <c r="U51" s="32"/>
      <c r="V51" s="33" t="str">
        <f t="shared" si="10"/>
        <v/>
      </c>
      <c r="W51" s="33" t="str">
        <f t="shared" si="11"/>
        <v/>
      </c>
      <c r="X51" s="182"/>
      <c r="Y51" s="55"/>
      <c r="Z51" s="34"/>
      <c r="AA51" s="182"/>
      <c r="AB51" s="57" t="str">
        <f t="shared" si="12"/>
        <v/>
      </c>
      <c r="AC51" s="35" t="str">
        <f t="shared" si="13"/>
        <v/>
      </c>
      <c r="AD51" s="182"/>
      <c r="AE51" s="66" t="str">
        <f t="shared" si="14"/>
        <v/>
      </c>
      <c r="AF51" s="179"/>
      <c r="AG51" s="27"/>
      <c r="AH51" s="68"/>
      <c r="AI51" s="102"/>
      <c r="AJ51" s="154"/>
      <c r="AK51" s="155"/>
      <c r="AM51" s="176" t="str">
        <f>IF(AND(($B51&lt;&gt;""),(OR(C51="",F51="",G51="",H51="",AND(F51&gt;=20,F51&lt;=22,I51=""),AND(F51&gt;=40,F51&lt;=49,J51=""),L51="",M51="",N51="",O51="",P51="",R51="",S51="",U51="",X51="",Y51="",Z51="",AA51="",AND(Z51&lt;&gt;※編集不可※選択項目!$K$6,AD51="")))),1,"")</f>
        <v/>
      </c>
      <c r="AN51" s="176">
        <f>IF(AND($B51&lt;&gt;"",AND(K51="",OR(AND(F51&gt;=3,F51&lt;=14),AND(F51&gt;=20,F51&lt;=22,I51=※編集不可※選択項目!$D$4),AND(F51&gt;=23,F51&lt;=25),AND(F51&gt;=40,F51&lt;=49,J51=※編集不可※選択項目!$E$4)))),1,0)</f>
        <v>0</v>
      </c>
      <c r="AO51" s="176">
        <f t="shared" si="15"/>
        <v>0</v>
      </c>
      <c r="AP51" s="176" t="str">
        <f t="shared" si="18"/>
        <v/>
      </c>
      <c r="AQ51" s="10">
        <f t="shared" si="16"/>
        <v>0</v>
      </c>
      <c r="AR51" s="10" t="str">
        <f t="shared" si="17"/>
        <v/>
      </c>
    </row>
    <row r="52" spans="1:44" s="6" customFormat="1" ht="34.5" customHeight="1">
      <c r="A52" s="82">
        <f t="shared" si="4"/>
        <v>40</v>
      </c>
      <c r="B52" s="88" t="str">
        <f t="shared" si="5"/>
        <v/>
      </c>
      <c r="C52" s="25"/>
      <c r="D52" s="26" t="str">
        <f t="shared" si="6"/>
        <v/>
      </c>
      <c r="E52" s="26" t="str">
        <f t="shared" si="7"/>
        <v/>
      </c>
      <c r="F52" s="152"/>
      <c r="G52" s="27"/>
      <c r="H52" s="27"/>
      <c r="I52" s="27"/>
      <c r="J52" s="27"/>
      <c r="K52" s="27"/>
      <c r="L52" s="28"/>
      <c r="M52" s="29"/>
      <c r="N52" s="184"/>
      <c r="O52" s="29"/>
      <c r="P52" s="184"/>
      <c r="Q52" s="30" t="str">
        <f t="shared" si="8"/>
        <v/>
      </c>
      <c r="R52" s="28"/>
      <c r="S52" s="28"/>
      <c r="T52" s="31" t="str">
        <f t="shared" si="9"/>
        <v/>
      </c>
      <c r="U52" s="32"/>
      <c r="V52" s="33" t="str">
        <f t="shared" si="10"/>
        <v/>
      </c>
      <c r="W52" s="33" t="str">
        <f t="shared" si="11"/>
        <v/>
      </c>
      <c r="X52" s="182"/>
      <c r="Y52" s="55"/>
      <c r="Z52" s="34"/>
      <c r="AA52" s="182"/>
      <c r="AB52" s="57" t="str">
        <f t="shared" si="12"/>
        <v/>
      </c>
      <c r="AC52" s="35" t="str">
        <f t="shared" si="13"/>
        <v/>
      </c>
      <c r="AD52" s="182"/>
      <c r="AE52" s="66" t="str">
        <f t="shared" si="14"/>
        <v/>
      </c>
      <c r="AF52" s="179"/>
      <c r="AG52" s="27"/>
      <c r="AH52" s="68"/>
      <c r="AI52" s="102"/>
      <c r="AJ52" s="154"/>
      <c r="AK52" s="155"/>
      <c r="AM52" s="176" t="str">
        <f>IF(AND(($B52&lt;&gt;""),(OR(C52="",F52="",G52="",H52="",AND(F52&gt;=20,F52&lt;=22,I52=""),AND(F52&gt;=40,F52&lt;=49,J52=""),L52="",M52="",N52="",O52="",P52="",R52="",S52="",U52="",X52="",Y52="",Z52="",AA52="",AND(Z52&lt;&gt;※編集不可※選択項目!$K$6,AD52="")))),1,"")</f>
        <v/>
      </c>
      <c r="AN52" s="176">
        <f>IF(AND($B52&lt;&gt;"",AND(K52="",OR(AND(F52&gt;=3,F52&lt;=14),AND(F52&gt;=20,F52&lt;=22,I52=※編集不可※選択項目!$D$4),AND(F52&gt;=23,F52&lt;=25),AND(F52&gt;=40,F52&lt;=49,J52=※編集不可※選択項目!$E$4)))),1,0)</f>
        <v>0</v>
      </c>
      <c r="AO52" s="176">
        <f t="shared" si="15"/>
        <v>0</v>
      </c>
      <c r="AP52" s="176" t="str">
        <f t="shared" si="18"/>
        <v/>
      </c>
      <c r="AQ52" s="10">
        <f t="shared" si="16"/>
        <v>0</v>
      </c>
      <c r="AR52" s="10" t="str">
        <f t="shared" si="17"/>
        <v/>
      </c>
    </row>
    <row r="53" spans="1:44" s="6" customFormat="1" ht="34.5" customHeight="1">
      <c r="A53" s="82">
        <f t="shared" si="4"/>
        <v>41</v>
      </c>
      <c r="B53" s="88" t="str">
        <f t="shared" si="5"/>
        <v/>
      </c>
      <c r="C53" s="25"/>
      <c r="D53" s="26" t="str">
        <f t="shared" si="6"/>
        <v/>
      </c>
      <c r="E53" s="26" t="str">
        <f t="shared" si="7"/>
        <v/>
      </c>
      <c r="F53" s="152"/>
      <c r="G53" s="27"/>
      <c r="H53" s="27"/>
      <c r="I53" s="27"/>
      <c r="J53" s="27"/>
      <c r="K53" s="27"/>
      <c r="L53" s="28"/>
      <c r="M53" s="29"/>
      <c r="N53" s="184"/>
      <c r="O53" s="29"/>
      <c r="P53" s="184"/>
      <c r="Q53" s="30" t="str">
        <f t="shared" si="8"/>
        <v/>
      </c>
      <c r="R53" s="28"/>
      <c r="S53" s="28"/>
      <c r="T53" s="31" t="str">
        <f t="shared" si="9"/>
        <v/>
      </c>
      <c r="U53" s="32"/>
      <c r="V53" s="33" t="str">
        <f t="shared" si="10"/>
        <v/>
      </c>
      <c r="W53" s="33" t="str">
        <f t="shared" si="11"/>
        <v/>
      </c>
      <c r="X53" s="182"/>
      <c r="Y53" s="55"/>
      <c r="Z53" s="34"/>
      <c r="AA53" s="182"/>
      <c r="AB53" s="57" t="str">
        <f t="shared" si="12"/>
        <v/>
      </c>
      <c r="AC53" s="35" t="str">
        <f t="shared" si="13"/>
        <v/>
      </c>
      <c r="AD53" s="182"/>
      <c r="AE53" s="66" t="str">
        <f t="shared" si="14"/>
        <v/>
      </c>
      <c r="AF53" s="179"/>
      <c r="AG53" s="27"/>
      <c r="AH53" s="68"/>
      <c r="AI53" s="102"/>
      <c r="AJ53" s="154"/>
      <c r="AK53" s="155"/>
      <c r="AM53" s="176" t="str">
        <f>IF(AND(($B53&lt;&gt;""),(OR(C53="",F53="",G53="",H53="",AND(F53&gt;=20,F53&lt;=22,I53=""),AND(F53&gt;=40,F53&lt;=49,J53=""),L53="",M53="",N53="",O53="",P53="",R53="",S53="",U53="",X53="",Y53="",Z53="",AA53="",AND(Z53&lt;&gt;※編集不可※選択項目!$K$6,AD53="")))),1,"")</f>
        <v/>
      </c>
      <c r="AN53" s="176">
        <f>IF(AND($B53&lt;&gt;"",AND(K53="",OR(AND(F53&gt;=3,F53&lt;=14),AND(F53&gt;=20,F53&lt;=22,I53=※編集不可※選択項目!$D$4),AND(F53&gt;=23,F53&lt;=25),AND(F53&gt;=40,F53&lt;=49,J53=※編集不可※選択項目!$E$4)))),1,0)</f>
        <v>0</v>
      </c>
      <c r="AO53" s="176">
        <f t="shared" si="15"/>
        <v>0</v>
      </c>
      <c r="AP53" s="176" t="str">
        <f t="shared" si="18"/>
        <v/>
      </c>
      <c r="AQ53" s="10">
        <f t="shared" si="16"/>
        <v>0</v>
      </c>
      <c r="AR53" s="10" t="str">
        <f t="shared" si="17"/>
        <v/>
      </c>
    </row>
    <row r="54" spans="1:44" s="6" customFormat="1" ht="34.5" customHeight="1">
      <c r="A54" s="82">
        <f t="shared" si="4"/>
        <v>42</v>
      </c>
      <c r="B54" s="88" t="str">
        <f t="shared" si="5"/>
        <v/>
      </c>
      <c r="C54" s="25"/>
      <c r="D54" s="26" t="str">
        <f t="shared" si="6"/>
        <v/>
      </c>
      <c r="E54" s="26" t="str">
        <f t="shared" si="7"/>
        <v/>
      </c>
      <c r="F54" s="152"/>
      <c r="G54" s="27"/>
      <c r="H54" s="27"/>
      <c r="I54" s="27"/>
      <c r="J54" s="27"/>
      <c r="K54" s="27"/>
      <c r="L54" s="28"/>
      <c r="M54" s="29"/>
      <c r="N54" s="184"/>
      <c r="O54" s="29"/>
      <c r="P54" s="184"/>
      <c r="Q54" s="30" t="str">
        <f t="shared" si="8"/>
        <v/>
      </c>
      <c r="R54" s="28"/>
      <c r="S54" s="28"/>
      <c r="T54" s="31" t="str">
        <f t="shared" si="9"/>
        <v/>
      </c>
      <c r="U54" s="32"/>
      <c r="V54" s="33" t="str">
        <f t="shared" si="10"/>
        <v/>
      </c>
      <c r="W54" s="33" t="str">
        <f t="shared" si="11"/>
        <v/>
      </c>
      <c r="X54" s="182"/>
      <c r="Y54" s="55"/>
      <c r="Z54" s="34"/>
      <c r="AA54" s="182"/>
      <c r="AB54" s="57" t="str">
        <f t="shared" si="12"/>
        <v/>
      </c>
      <c r="AC54" s="35" t="str">
        <f t="shared" si="13"/>
        <v/>
      </c>
      <c r="AD54" s="182"/>
      <c r="AE54" s="66" t="str">
        <f t="shared" si="14"/>
        <v/>
      </c>
      <c r="AF54" s="179"/>
      <c r="AG54" s="27"/>
      <c r="AH54" s="68"/>
      <c r="AI54" s="102"/>
      <c r="AJ54" s="154"/>
      <c r="AK54" s="155"/>
      <c r="AM54" s="176" t="str">
        <f>IF(AND(($B54&lt;&gt;""),(OR(C54="",F54="",G54="",H54="",AND(F54&gt;=20,F54&lt;=22,I54=""),AND(F54&gt;=40,F54&lt;=49,J54=""),L54="",M54="",N54="",O54="",P54="",R54="",S54="",U54="",X54="",Y54="",Z54="",AA54="",AND(Z54&lt;&gt;※編集不可※選択項目!$K$6,AD54="")))),1,"")</f>
        <v/>
      </c>
      <c r="AN54" s="176">
        <f>IF(AND($B54&lt;&gt;"",AND(K54="",OR(AND(F54&gt;=3,F54&lt;=14),AND(F54&gt;=20,F54&lt;=22,I54=※編集不可※選択項目!$D$4),AND(F54&gt;=23,F54&lt;=25),AND(F54&gt;=40,F54&lt;=49,J54=※編集不可※選択項目!$E$4)))),1,0)</f>
        <v>0</v>
      </c>
      <c r="AO54" s="176">
        <f t="shared" si="15"/>
        <v>0</v>
      </c>
      <c r="AP54" s="176" t="str">
        <f t="shared" si="18"/>
        <v/>
      </c>
      <c r="AQ54" s="10">
        <f t="shared" si="16"/>
        <v>0</v>
      </c>
      <c r="AR54" s="10" t="str">
        <f t="shared" si="17"/>
        <v/>
      </c>
    </row>
    <row r="55" spans="1:44" s="6" customFormat="1" ht="34.5" customHeight="1">
      <c r="A55" s="82">
        <f t="shared" si="4"/>
        <v>43</v>
      </c>
      <c r="B55" s="88" t="str">
        <f t="shared" si="5"/>
        <v/>
      </c>
      <c r="C55" s="25"/>
      <c r="D55" s="26" t="str">
        <f t="shared" si="6"/>
        <v/>
      </c>
      <c r="E55" s="26" t="str">
        <f t="shared" si="7"/>
        <v/>
      </c>
      <c r="F55" s="152"/>
      <c r="G55" s="27"/>
      <c r="H55" s="27"/>
      <c r="I55" s="27"/>
      <c r="J55" s="27"/>
      <c r="K55" s="27"/>
      <c r="L55" s="28"/>
      <c r="M55" s="29"/>
      <c r="N55" s="184"/>
      <c r="O55" s="29"/>
      <c r="P55" s="184"/>
      <c r="Q55" s="30" t="str">
        <f t="shared" si="8"/>
        <v/>
      </c>
      <c r="R55" s="28"/>
      <c r="S55" s="28"/>
      <c r="T55" s="31" t="str">
        <f t="shared" si="9"/>
        <v/>
      </c>
      <c r="U55" s="32"/>
      <c r="V55" s="33" t="str">
        <f t="shared" si="10"/>
        <v/>
      </c>
      <c r="W55" s="33" t="str">
        <f t="shared" si="11"/>
        <v/>
      </c>
      <c r="X55" s="182"/>
      <c r="Y55" s="55"/>
      <c r="Z55" s="34"/>
      <c r="AA55" s="182"/>
      <c r="AB55" s="57" t="str">
        <f t="shared" si="12"/>
        <v/>
      </c>
      <c r="AC55" s="35" t="str">
        <f t="shared" si="13"/>
        <v/>
      </c>
      <c r="AD55" s="182"/>
      <c r="AE55" s="66" t="str">
        <f t="shared" si="14"/>
        <v/>
      </c>
      <c r="AF55" s="179"/>
      <c r="AG55" s="27"/>
      <c r="AH55" s="68"/>
      <c r="AI55" s="102"/>
      <c r="AJ55" s="154"/>
      <c r="AK55" s="155"/>
      <c r="AM55" s="176" t="str">
        <f>IF(AND(($B55&lt;&gt;""),(OR(C55="",F55="",G55="",H55="",AND(F55&gt;=20,F55&lt;=22,I55=""),AND(F55&gt;=40,F55&lt;=49,J55=""),L55="",M55="",N55="",O55="",P55="",R55="",S55="",U55="",X55="",Y55="",Z55="",AA55="",AND(Z55&lt;&gt;※編集不可※選択項目!$K$6,AD55="")))),1,"")</f>
        <v/>
      </c>
      <c r="AN55" s="176">
        <f>IF(AND($B55&lt;&gt;"",AND(K55="",OR(AND(F55&gt;=3,F55&lt;=14),AND(F55&gt;=20,F55&lt;=22,I55=※編集不可※選択項目!$D$4),AND(F55&gt;=23,F55&lt;=25),AND(F55&gt;=40,F55&lt;=49,J55=※編集不可※選択項目!$E$4)))),1,0)</f>
        <v>0</v>
      </c>
      <c r="AO55" s="176">
        <f t="shared" si="15"/>
        <v>0</v>
      </c>
      <c r="AP55" s="176" t="str">
        <f t="shared" si="18"/>
        <v/>
      </c>
      <c r="AQ55" s="10">
        <f t="shared" si="16"/>
        <v>0</v>
      </c>
      <c r="AR55" s="10" t="str">
        <f t="shared" si="17"/>
        <v/>
      </c>
    </row>
    <row r="56" spans="1:44" s="6" customFormat="1" ht="34.5" customHeight="1">
      <c r="A56" s="82">
        <f t="shared" si="4"/>
        <v>44</v>
      </c>
      <c r="B56" s="88" t="str">
        <f t="shared" si="5"/>
        <v/>
      </c>
      <c r="C56" s="25"/>
      <c r="D56" s="26" t="str">
        <f t="shared" si="6"/>
        <v/>
      </c>
      <c r="E56" s="26" t="str">
        <f t="shared" si="7"/>
        <v/>
      </c>
      <c r="F56" s="152"/>
      <c r="G56" s="27"/>
      <c r="H56" s="27"/>
      <c r="I56" s="27"/>
      <c r="J56" s="27"/>
      <c r="K56" s="27"/>
      <c r="L56" s="28"/>
      <c r="M56" s="29"/>
      <c r="N56" s="184"/>
      <c r="O56" s="29"/>
      <c r="P56" s="184"/>
      <c r="Q56" s="30" t="str">
        <f t="shared" si="8"/>
        <v/>
      </c>
      <c r="R56" s="28"/>
      <c r="S56" s="28"/>
      <c r="T56" s="31" t="str">
        <f t="shared" si="9"/>
        <v/>
      </c>
      <c r="U56" s="32"/>
      <c r="V56" s="33" t="str">
        <f t="shared" si="10"/>
        <v/>
      </c>
      <c r="W56" s="33" t="str">
        <f t="shared" si="11"/>
        <v/>
      </c>
      <c r="X56" s="182"/>
      <c r="Y56" s="55"/>
      <c r="Z56" s="34"/>
      <c r="AA56" s="182"/>
      <c r="AB56" s="57" t="str">
        <f t="shared" si="12"/>
        <v/>
      </c>
      <c r="AC56" s="35" t="str">
        <f t="shared" si="13"/>
        <v/>
      </c>
      <c r="AD56" s="182"/>
      <c r="AE56" s="66" t="str">
        <f t="shared" si="14"/>
        <v/>
      </c>
      <c r="AF56" s="179"/>
      <c r="AG56" s="27"/>
      <c r="AH56" s="68"/>
      <c r="AI56" s="102"/>
      <c r="AJ56" s="154"/>
      <c r="AK56" s="155"/>
      <c r="AM56" s="176" t="str">
        <f>IF(AND(($B56&lt;&gt;""),(OR(C56="",F56="",G56="",H56="",AND(F56&gt;=20,F56&lt;=22,I56=""),AND(F56&gt;=40,F56&lt;=49,J56=""),L56="",M56="",N56="",O56="",P56="",R56="",S56="",U56="",X56="",Y56="",Z56="",AA56="",AND(Z56&lt;&gt;※編集不可※選択項目!$K$6,AD56="")))),1,"")</f>
        <v/>
      </c>
      <c r="AN56" s="176">
        <f>IF(AND($B56&lt;&gt;"",AND(K56="",OR(AND(F56&gt;=3,F56&lt;=14),AND(F56&gt;=20,F56&lt;=22,I56=※編集不可※選択項目!$D$4),AND(F56&gt;=23,F56&lt;=25),AND(F56&gt;=40,F56&lt;=49,J56=※編集不可※選択項目!$E$4)))),1,0)</f>
        <v>0</v>
      </c>
      <c r="AO56" s="176">
        <f t="shared" si="15"/>
        <v>0</v>
      </c>
      <c r="AP56" s="176" t="str">
        <f t="shared" si="18"/>
        <v/>
      </c>
      <c r="AQ56" s="10">
        <f t="shared" si="16"/>
        <v>0</v>
      </c>
      <c r="AR56" s="10" t="str">
        <f t="shared" si="17"/>
        <v/>
      </c>
    </row>
    <row r="57" spans="1:44" s="6" customFormat="1" ht="34.5" customHeight="1">
      <c r="A57" s="82">
        <f t="shared" si="4"/>
        <v>45</v>
      </c>
      <c r="B57" s="88" t="str">
        <f t="shared" si="5"/>
        <v/>
      </c>
      <c r="C57" s="25"/>
      <c r="D57" s="26" t="str">
        <f t="shared" si="6"/>
        <v/>
      </c>
      <c r="E57" s="26" t="str">
        <f t="shared" si="7"/>
        <v/>
      </c>
      <c r="F57" s="152"/>
      <c r="G57" s="27"/>
      <c r="H57" s="27"/>
      <c r="I57" s="27"/>
      <c r="J57" s="27"/>
      <c r="K57" s="27"/>
      <c r="L57" s="28"/>
      <c r="M57" s="29"/>
      <c r="N57" s="184"/>
      <c r="O57" s="29"/>
      <c r="P57" s="184"/>
      <c r="Q57" s="30" t="str">
        <f t="shared" si="8"/>
        <v/>
      </c>
      <c r="R57" s="28"/>
      <c r="S57" s="28"/>
      <c r="T57" s="31" t="str">
        <f t="shared" si="9"/>
        <v/>
      </c>
      <c r="U57" s="32"/>
      <c r="V57" s="33" t="str">
        <f t="shared" si="10"/>
        <v/>
      </c>
      <c r="W57" s="33" t="str">
        <f t="shared" si="11"/>
        <v/>
      </c>
      <c r="X57" s="182"/>
      <c r="Y57" s="55"/>
      <c r="Z57" s="34"/>
      <c r="AA57" s="182"/>
      <c r="AB57" s="57" t="str">
        <f t="shared" si="12"/>
        <v/>
      </c>
      <c r="AC57" s="35" t="str">
        <f t="shared" si="13"/>
        <v/>
      </c>
      <c r="AD57" s="182"/>
      <c r="AE57" s="66" t="str">
        <f t="shared" si="14"/>
        <v/>
      </c>
      <c r="AF57" s="179"/>
      <c r="AG57" s="27"/>
      <c r="AH57" s="68"/>
      <c r="AI57" s="102"/>
      <c r="AJ57" s="154"/>
      <c r="AK57" s="155"/>
      <c r="AM57" s="176" t="str">
        <f>IF(AND(($B57&lt;&gt;""),(OR(C57="",F57="",G57="",H57="",AND(F57&gt;=20,F57&lt;=22,I57=""),AND(F57&gt;=40,F57&lt;=49,J57=""),L57="",M57="",N57="",O57="",P57="",R57="",S57="",U57="",X57="",Y57="",Z57="",AA57="",AND(Z57&lt;&gt;※編集不可※選択項目!$K$6,AD57="")))),1,"")</f>
        <v/>
      </c>
      <c r="AN57" s="176">
        <f>IF(AND($B57&lt;&gt;"",AND(K57="",OR(AND(F57&gt;=3,F57&lt;=14),AND(F57&gt;=20,F57&lt;=22,I57=※編集不可※選択項目!$D$4),AND(F57&gt;=23,F57&lt;=25),AND(F57&gt;=40,F57&lt;=49,J57=※編集不可※選択項目!$E$4)))),1,0)</f>
        <v>0</v>
      </c>
      <c r="AO57" s="176">
        <f t="shared" si="15"/>
        <v>0</v>
      </c>
      <c r="AP57" s="176" t="str">
        <f t="shared" si="18"/>
        <v/>
      </c>
      <c r="AQ57" s="10">
        <f t="shared" si="16"/>
        <v>0</v>
      </c>
      <c r="AR57" s="10" t="str">
        <f t="shared" si="17"/>
        <v/>
      </c>
    </row>
    <row r="58" spans="1:44" s="6" customFormat="1" ht="34.5" customHeight="1">
      <c r="A58" s="82">
        <f t="shared" si="4"/>
        <v>46</v>
      </c>
      <c r="B58" s="88" t="str">
        <f t="shared" si="5"/>
        <v/>
      </c>
      <c r="C58" s="25"/>
      <c r="D58" s="26" t="str">
        <f t="shared" si="6"/>
        <v/>
      </c>
      <c r="E58" s="26" t="str">
        <f t="shared" si="7"/>
        <v/>
      </c>
      <c r="F58" s="152"/>
      <c r="G58" s="27"/>
      <c r="H58" s="27"/>
      <c r="I58" s="27"/>
      <c r="J58" s="27"/>
      <c r="K58" s="27"/>
      <c r="L58" s="28"/>
      <c r="M58" s="29"/>
      <c r="N58" s="184"/>
      <c r="O58" s="29"/>
      <c r="P58" s="184"/>
      <c r="Q58" s="30" t="str">
        <f t="shared" si="8"/>
        <v/>
      </c>
      <c r="R58" s="28"/>
      <c r="S58" s="28"/>
      <c r="T58" s="31" t="str">
        <f t="shared" si="9"/>
        <v/>
      </c>
      <c r="U58" s="32"/>
      <c r="V58" s="33" t="str">
        <f t="shared" si="10"/>
        <v/>
      </c>
      <c r="W58" s="33" t="str">
        <f t="shared" si="11"/>
        <v/>
      </c>
      <c r="X58" s="182"/>
      <c r="Y58" s="55"/>
      <c r="Z58" s="34"/>
      <c r="AA58" s="182"/>
      <c r="AB58" s="57" t="str">
        <f t="shared" si="12"/>
        <v/>
      </c>
      <c r="AC58" s="35" t="str">
        <f t="shared" si="13"/>
        <v/>
      </c>
      <c r="AD58" s="182"/>
      <c r="AE58" s="66" t="str">
        <f t="shared" si="14"/>
        <v/>
      </c>
      <c r="AF58" s="179"/>
      <c r="AG58" s="27"/>
      <c r="AH58" s="68"/>
      <c r="AI58" s="102"/>
      <c r="AJ58" s="154"/>
      <c r="AK58" s="155"/>
      <c r="AM58" s="176" t="str">
        <f>IF(AND(($B58&lt;&gt;""),(OR(C58="",F58="",G58="",H58="",AND(F58&gt;=20,F58&lt;=22,I58=""),AND(F58&gt;=40,F58&lt;=49,J58=""),L58="",M58="",N58="",O58="",P58="",R58="",S58="",U58="",X58="",Y58="",Z58="",AA58="",AND(Z58&lt;&gt;※編集不可※選択項目!$K$6,AD58="")))),1,"")</f>
        <v/>
      </c>
      <c r="AN58" s="176">
        <f>IF(AND($B58&lt;&gt;"",AND(K58="",OR(AND(F58&gt;=3,F58&lt;=14),AND(F58&gt;=20,F58&lt;=22,I58=※編集不可※選択項目!$D$4),AND(F58&gt;=23,F58&lt;=25),AND(F58&gt;=40,F58&lt;=49,J58=※編集不可※選択項目!$E$4)))),1,0)</f>
        <v>0</v>
      </c>
      <c r="AO58" s="176">
        <f t="shared" si="15"/>
        <v>0</v>
      </c>
      <c r="AP58" s="176" t="str">
        <f t="shared" si="18"/>
        <v/>
      </c>
      <c r="AQ58" s="10">
        <f t="shared" si="16"/>
        <v>0</v>
      </c>
      <c r="AR58" s="10" t="str">
        <f t="shared" si="17"/>
        <v/>
      </c>
    </row>
    <row r="59" spans="1:44" s="6" customFormat="1" ht="34.5" customHeight="1">
      <c r="A59" s="82">
        <f t="shared" si="4"/>
        <v>47</v>
      </c>
      <c r="B59" s="88" t="str">
        <f t="shared" si="5"/>
        <v/>
      </c>
      <c r="C59" s="25"/>
      <c r="D59" s="26" t="str">
        <f t="shared" si="6"/>
        <v/>
      </c>
      <c r="E59" s="26" t="str">
        <f t="shared" si="7"/>
        <v/>
      </c>
      <c r="F59" s="152"/>
      <c r="G59" s="27"/>
      <c r="H59" s="27"/>
      <c r="I59" s="27"/>
      <c r="J59" s="27"/>
      <c r="K59" s="27"/>
      <c r="L59" s="28"/>
      <c r="M59" s="29"/>
      <c r="N59" s="184"/>
      <c r="O59" s="29"/>
      <c r="P59" s="184"/>
      <c r="Q59" s="30" t="str">
        <f t="shared" si="8"/>
        <v/>
      </c>
      <c r="R59" s="28"/>
      <c r="S59" s="28"/>
      <c r="T59" s="31" t="str">
        <f t="shared" si="9"/>
        <v/>
      </c>
      <c r="U59" s="32"/>
      <c r="V59" s="33" t="str">
        <f t="shared" si="10"/>
        <v/>
      </c>
      <c r="W59" s="33" t="str">
        <f t="shared" si="11"/>
        <v/>
      </c>
      <c r="X59" s="182"/>
      <c r="Y59" s="55"/>
      <c r="Z59" s="34"/>
      <c r="AA59" s="182"/>
      <c r="AB59" s="57" t="str">
        <f t="shared" si="12"/>
        <v/>
      </c>
      <c r="AC59" s="35" t="str">
        <f t="shared" si="13"/>
        <v/>
      </c>
      <c r="AD59" s="182"/>
      <c r="AE59" s="66" t="str">
        <f t="shared" si="14"/>
        <v/>
      </c>
      <c r="AF59" s="179"/>
      <c r="AG59" s="27"/>
      <c r="AH59" s="68"/>
      <c r="AI59" s="102"/>
      <c r="AJ59" s="154"/>
      <c r="AK59" s="155"/>
      <c r="AM59" s="176" t="str">
        <f>IF(AND(($B59&lt;&gt;""),(OR(C59="",F59="",G59="",H59="",AND(F59&gt;=20,F59&lt;=22,I59=""),AND(F59&gt;=40,F59&lt;=49,J59=""),L59="",M59="",N59="",O59="",P59="",R59="",S59="",U59="",X59="",Y59="",Z59="",AA59="",AND(Z59&lt;&gt;※編集不可※選択項目!$K$6,AD59="")))),1,"")</f>
        <v/>
      </c>
      <c r="AN59" s="176">
        <f>IF(AND($B59&lt;&gt;"",AND(K59="",OR(AND(F59&gt;=3,F59&lt;=14),AND(F59&gt;=20,F59&lt;=22,I59=※編集不可※選択項目!$D$4),AND(F59&gt;=23,F59&lt;=25),AND(F59&gt;=40,F59&lt;=49,J59=※編集不可※選択項目!$E$4)))),1,0)</f>
        <v>0</v>
      </c>
      <c r="AO59" s="176">
        <f t="shared" si="15"/>
        <v>0</v>
      </c>
      <c r="AP59" s="176" t="str">
        <f t="shared" si="18"/>
        <v/>
      </c>
      <c r="AQ59" s="10">
        <f t="shared" si="16"/>
        <v>0</v>
      </c>
      <c r="AR59" s="10" t="str">
        <f t="shared" si="17"/>
        <v/>
      </c>
    </row>
    <row r="60" spans="1:44" s="6" customFormat="1" ht="34.5" customHeight="1">
      <c r="A60" s="82">
        <f t="shared" si="4"/>
        <v>48</v>
      </c>
      <c r="B60" s="88" t="str">
        <f t="shared" si="5"/>
        <v/>
      </c>
      <c r="C60" s="25"/>
      <c r="D60" s="26" t="str">
        <f t="shared" si="6"/>
        <v/>
      </c>
      <c r="E60" s="26" t="str">
        <f t="shared" si="7"/>
        <v/>
      </c>
      <c r="F60" s="152"/>
      <c r="G60" s="27"/>
      <c r="H60" s="27"/>
      <c r="I60" s="27"/>
      <c r="J60" s="27"/>
      <c r="K60" s="27"/>
      <c r="L60" s="28"/>
      <c r="M60" s="29"/>
      <c r="N60" s="184"/>
      <c r="O60" s="29"/>
      <c r="P60" s="184"/>
      <c r="Q60" s="30" t="str">
        <f t="shared" si="8"/>
        <v/>
      </c>
      <c r="R60" s="28"/>
      <c r="S60" s="28"/>
      <c r="T60" s="31" t="str">
        <f t="shared" si="9"/>
        <v/>
      </c>
      <c r="U60" s="32"/>
      <c r="V60" s="33" t="str">
        <f t="shared" si="10"/>
        <v/>
      </c>
      <c r="W60" s="33" t="str">
        <f t="shared" si="11"/>
        <v/>
      </c>
      <c r="X60" s="182"/>
      <c r="Y60" s="55"/>
      <c r="Z60" s="34"/>
      <c r="AA60" s="182"/>
      <c r="AB60" s="57" t="str">
        <f t="shared" si="12"/>
        <v/>
      </c>
      <c r="AC60" s="35" t="str">
        <f t="shared" si="13"/>
        <v/>
      </c>
      <c r="AD60" s="182"/>
      <c r="AE60" s="66" t="str">
        <f t="shared" si="14"/>
        <v/>
      </c>
      <c r="AF60" s="179"/>
      <c r="AG60" s="27"/>
      <c r="AH60" s="68"/>
      <c r="AI60" s="102"/>
      <c r="AJ60" s="154"/>
      <c r="AK60" s="155"/>
      <c r="AM60" s="176" t="str">
        <f>IF(AND(($B60&lt;&gt;""),(OR(C60="",F60="",G60="",H60="",AND(F60&gt;=20,F60&lt;=22,I60=""),AND(F60&gt;=40,F60&lt;=49,J60=""),L60="",M60="",N60="",O60="",P60="",R60="",S60="",U60="",X60="",Y60="",Z60="",AA60="",AND(Z60&lt;&gt;※編集不可※選択項目!$K$6,AD60="")))),1,"")</f>
        <v/>
      </c>
      <c r="AN60" s="176">
        <f>IF(AND($B60&lt;&gt;"",AND(K60="",OR(AND(F60&gt;=3,F60&lt;=14),AND(F60&gt;=20,F60&lt;=22,I60=※編集不可※選択項目!$D$4),AND(F60&gt;=23,F60&lt;=25),AND(F60&gt;=40,F60&lt;=49,J60=※編集不可※選択項目!$E$4)))),1,0)</f>
        <v>0</v>
      </c>
      <c r="AO60" s="176">
        <f t="shared" si="15"/>
        <v>0</v>
      </c>
      <c r="AP60" s="176" t="str">
        <f t="shared" si="18"/>
        <v/>
      </c>
      <c r="AQ60" s="10">
        <f t="shared" si="16"/>
        <v>0</v>
      </c>
      <c r="AR60" s="10" t="str">
        <f t="shared" si="17"/>
        <v/>
      </c>
    </row>
    <row r="61" spans="1:44" s="6" customFormat="1" ht="34.5" customHeight="1">
      <c r="A61" s="82">
        <f t="shared" si="4"/>
        <v>49</v>
      </c>
      <c r="B61" s="88" t="str">
        <f t="shared" si="5"/>
        <v/>
      </c>
      <c r="C61" s="25"/>
      <c r="D61" s="26" t="str">
        <f t="shared" si="6"/>
        <v/>
      </c>
      <c r="E61" s="26" t="str">
        <f t="shared" si="7"/>
        <v/>
      </c>
      <c r="F61" s="152"/>
      <c r="G61" s="27"/>
      <c r="H61" s="27"/>
      <c r="I61" s="27"/>
      <c r="J61" s="27"/>
      <c r="K61" s="27"/>
      <c r="L61" s="28"/>
      <c r="M61" s="29"/>
      <c r="N61" s="184"/>
      <c r="O61" s="29"/>
      <c r="P61" s="184"/>
      <c r="Q61" s="30" t="str">
        <f t="shared" si="8"/>
        <v/>
      </c>
      <c r="R61" s="28"/>
      <c r="S61" s="28"/>
      <c r="T61" s="31" t="str">
        <f t="shared" si="9"/>
        <v/>
      </c>
      <c r="U61" s="32"/>
      <c r="V61" s="33" t="str">
        <f t="shared" si="10"/>
        <v/>
      </c>
      <c r="W61" s="33" t="str">
        <f t="shared" si="11"/>
        <v/>
      </c>
      <c r="X61" s="182"/>
      <c r="Y61" s="55"/>
      <c r="Z61" s="34"/>
      <c r="AA61" s="182"/>
      <c r="AB61" s="57" t="str">
        <f t="shared" si="12"/>
        <v/>
      </c>
      <c r="AC61" s="35" t="str">
        <f t="shared" si="13"/>
        <v/>
      </c>
      <c r="AD61" s="182"/>
      <c r="AE61" s="66" t="str">
        <f t="shared" si="14"/>
        <v/>
      </c>
      <c r="AF61" s="179"/>
      <c r="AG61" s="27"/>
      <c r="AH61" s="68"/>
      <c r="AI61" s="102"/>
      <c r="AJ61" s="154"/>
      <c r="AK61" s="155"/>
      <c r="AM61" s="176" t="str">
        <f>IF(AND(($B61&lt;&gt;""),(OR(C61="",F61="",G61="",H61="",AND(F61&gt;=20,F61&lt;=22,I61=""),AND(F61&gt;=40,F61&lt;=49,J61=""),L61="",M61="",N61="",O61="",P61="",R61="",S61="",U61="",X61="",Y61="",Z61="",AA61="",AND(Z61&lt;&gt;※編集不可※選択項目!$K$6,AD61="")))),1,"")</f>
        <v/>
      </c>
      <c r="AN61" s="176">
        <f>IF(AND($B61&lt;&gt;"",AND(K61="",OR(AND(F61&gt;=3,F61&lt;=14),AND(F61&gt;=20,F61&lt;=22,I61=※編集不可※選択項目!$D$4),AND(F61&gt;=23,F61&lt;=25),AND(F61&gt;=40,F61&lt;=49,J61=※編集不可※選択項目!$E$4)))),1,0)</f>
        <v>0</v>
      </c>
      <c r="AO61" s="176">
        <f t="shared" si="15"/>
        <v>0</v>
      </c>
      <c r="AP61" s="176" t="str">
        <f t="shared" si="18"/>
        <v/>
      </c>
      <c r="AQ61" s="10">
        <f t="shared" si="16"/>
        <v>0</v>
      </c>
      <c r="AR61" s="10" t="str">
        <f t="shared" si="17"/>
        <v/>
      </c>
    </row>
    <row r="62" spans="1:44" s="6" customFormat="1" ht="34.5" customHeight="1">
      <c r="A62" s="82">
        <f t="shared" si="4"/>
        <v>50</v>
      </c>
      <c r="B62" s="88" t="str">
        <f t="shared" si="5"/>
        <v/>
      </c>
      <c r="C62" s="25"/>
      <c r="D62" s="26" t="str">
        <f t="shared" si="6"/>
        <v/>
      </c>
      <c r="E62" s="26" t="str">
        <f t="shared" si="7"/>
        <v/>
      </c>
      <c r="F62" s="152"/>
      <c r="G62" s="27"/>
      <c r="H62" s="27"/>
      <c r="I62" s="27"/>
      <c r="J62" s="27"/>
      <c r="K62" s="27"/>
      <c r="L62" s="28"/>
      <c r="M62" s="29"/>
      <c r="N62" s="184"/>
      <c r="O62" s="29"/>
      <c r="P62" s="184"/>
      <c r="Q62" s="30" t="str">
        <f t="shared" si="8"/>
        <v/>
      </c>
      <c r="R62" s="28"/>
      <c r="S62" s="28"/>
      <c r="T62" s="31" t="str">
        <f t="shared" si="9"/>
        <v/>
      </c>
      <c r="U62" s="32"/>
      <c r="V62" s="33" t="str">
        <f t="shared" si="10"/>
        <v/>
      </c>
      <c r="W62" s="33" t="str">
        <f t="shared" si="11"/>
        <v/>
      </c>
      <c r="X62" s="182"/>
      <c r="Y62" s="55"/>
      <c r="Z62" s="34"/>
      <c r="AA62" s="182"/>
      <c r="AB62" s="57" t="str">
        <f t="shared" si="12"/>
        <v/>
      </c>
      <c r="AC62" s="35" t="str">
        <f t="shared" si="13"/>
        <v/>
      </c>
      <c r="AD62" s="182"/>
      <c r="AE62" s="66" t="str">
        <f t="shared" si="14"/>
        <v/>
      </c>
      <c r="AF62" s="179"/>
      <c r="AG62" s="27"/>
      <c r="AH62" s="68"/>
      <c r="AI62" s="102"/>
      <c r="AJ62" s="154"/>
      <c r="AK62" s="155"/>
      <c r="AM62" s="176" t="str">
        <f>IF(AND(($B62&lt;&gt;""),(OR(C62="",F62="",G62="",H62="",AND(F62&gt;=20,F62&lt;=22,I62=""),AND(F62&gt;=40,F62&lt;=49,J62=""),L62="",M62="",N62="",O62="",P62="",R62="",S62="",U62="",X62="",Y62="",Z62="",AA62="",AND(Z62&lt;&gt;※編集不可※選択項目!$K$6,AD62="")))),1,"")</f>
        <v/>
      </c>
      <c r="AN62" s="176">
        <f>IF(AND($B62&lt;&gt;"",AND(K62="",OR(AND(F62&gt;=3,F62&lt;=14),AND(F62&gt;=20,F62&lt;=22,I62=※編集不可※選択項目!$D$4),AND(F62&gt;=23,F62&lt;=25),AND(F62&gt;=40,F62&lt;=49,J62=※編集不可※選択項目!$E$4)))),1,0)</f>
        <v>0</v>
      </c>
      <c r="AO62" s="176">
        <f t="shared" si="15"/>
        <v>0</v>
      </c>
      <c r="AP62" s="176" t="str">
        <f t="shared" si="18"/>
        <v/>
      </c>
      <c r="AQ62" s="10">
        <f t="shared" si="16"/>
        <v>0</v>
      </c>
      <c r="AR62" s="10" t="str">
        <f t="shared" si="17"/>
        <v/>
      </c>
    </row>
    <row r="63" spans="1:44" s="6" customFormat="1" ht="34.5" customHeight="1">
      <c r="A63" s="82">
        <f t="shared" si="4"/>
        <v>51</v>
      </c>
      <c r="B63" s="88" t="str">
        <f t="shared" si="5"/>
        <v/>
      </c>
      <c r="C63" s="25"/>
      <c r="D63" s="26" t="str">
        <f t="shared" si="6"/>
        <v/>
      </c>
      <c r="E63" s="26" t="str">
        <f t="shared" si="7"/>
        <v/>
      </c>
      <c r="F63" s="152"/>
      <c r="G63" s="27"/>
      <c r="H63" s="27"/>
      <c r="I63" s="27"/>
      <c r="J63" s="27"/>
      <c r="K63" s="27"/>
      <c r="L63" s="28"/>
      <c r="M63" s="29"/>
      <c r="N63" s="184"/>
      <c r="O63" s="29"/>
      <c r="P63" s="184"/>
      <c r="Q63" s="30" t="str">
        <f t="shared" si="8"/>
        <v/>
      </c>
      <c r="R63" s="28"/>
      <c r="S63" s="28"/>
      <c r="T63" s="31" t="str">
        <f t="shared" si="9"/>
        <v/>
      </c>
      <c r="U63" s="32"/>
      <c r="V63" s="33" t="str">
        <f t="shared" si="10"/>
        <v/>
      </c>
      <c r="W63" s="33" t="str">
        <f t="shared" si="11"/>
        <v/>
      </c>
      <c r="X63" s="182"/>
      <c r="Y63" s="55"/>
      <c r="Z63" s="34"/>
      <c r="AA63" s="182"/>
      <c r="AB63" s="57" t="str">
        <f t="shared" si="12"/>
        <v/>
      </c>
      <c r="AC63" s="35" t="str">
        <f t="shared" si="13"/>
        <v/>
      </c>
      <c r="AD63" s="182"/>
      <c r="AE63" s="66" t="str">
        <f t="shared" si="14"/>
        <v/>
      </c>
      <c r="AF63" s="179"/>
      <c r="AG63" s="27"/>
      <c r="AH63" s="68"/>
      <c r="AI63" s="102"/>
      <c r="AJ63" s="154"/>
      <c r="AK63" s="155"/>
      <c r="AM63" s="176" t="str">
        <f>IF(AND(($B63&lt;&gt;""),(OR(C63="",F63="",G63="",H63="",AND(F63&gt;=20,F63&lt;=22,I63=""),AND(F63&gt;=40,F63&lt;=49,J63=""),L63="",M63="",N63="",O63="",P63="",R63="",S63="",U63="",X63="",Y63="",Z63="",AA63="",AND(Z63&lt;&gt;※編集不可※選択項目!$K$6,AD63="")))),1,"")</f>
        <v/>
      </c>
      <c r="AN63" s="176">
        <f>IF(AND($B63&lt;&gt;"",AND(K63="",OR(AND(F63&gt;=3,F63&lt;=14),AND(F63&gt;=20,F63&lt;=22,I63=※編集不可※選択項目!$D$4),AND(F63&gt;=23,F63&lt;=25),AND(F63&gt;=40,F63&lt;=49,J63=※編集不可※選択項目!$E$4)))),1,0)</f>
        <v>0</v>
      </c>
      <c r="AO63" s="176">
        <f t="shared" si="15"/>
        <v>0</v>
      </c>
      <c r="AP63" s="176" t="str">
        <f t="shared" si="18"/>
        <v/>
      </c>
      <c r="AQ63" s="10">
        <f t="shared" si="16"/>
        <v>0</v>
      </c>
      <c r="AR63" s="10" t="str">
        <f t="shared" si="17"/>
        <v/>
      </c>
    </row>
    <row r="64" spans="1:44" s="6" customFormat="1" ht="34.5" customHeight="1">
      <c r="A64" s="82">
        <f t="shared" si="4"/>
        <v>52</v>
      </c>
      <c r="B64" s="88" t="str">
        <f t="shared" si="5"/>
        <v/>
      </c>
      <c r="C64" s="25"/>
      <c r="D64" s="26" t="str">
        <f t="shared" si="6"/>
        <v/>
      </c>
      <c r="E64" s="26" t="str">
        <f t="shared" si="7"/>
        <v/>
      </c>
      <c r="F64" s="152"/>
      <c r="G64" s="27"/>
      <c r="H64" s="27"/>
      <c r="I64" s="27"/>
      <c r="J64" s="27"/>
      <c r="K64" s="27"/>
      <c r="L64" s="28"/>
      <c r="M64" s="29"/>
      <c r="N64" s="184"/>
      <c r="O64" s="29"/>
      <c r="P64" s="184"/>
      <c r="Q64" s="30" t="str">
        <f t="shared" si="8"/>
        <v/>
      </c>
      <c r="R64" s="28"/>
      <c r="S64" s="28"/>
      <c r="T64" s="31" t="str">
        <f t="shared" si="9"/>
        <v/>
      </c>
      <c r="U64" s="32"/>
      <c r="V64" s="33" t="str">
        <f t="shared" si="10"/>
        <v/>
      </c>
      <c r="W64" s="33" t="str">
        <f t="shared" si="11"/>
        <v/>
      </c>
      <c r="X64" s="182"/>
      <c r="Y64" s="55"/>
      <c r="Z64" s="34"/>
      <c r="AA64" s="182"/>
      <c r="AB64" s="57" t="str">
        <f t="shared" si="12"/>
        <v/>
      </c>
      <c r="AC64" s="35" t="str">
        <f t="shared" si="13"/>
        <v/>
      </c>
      <c r="AD64" s="182"/>
      <c r="AE64" s="66" t="str">
        <f t="shared" si="14"/>
        <v/>
      </c>
      <c r="AF64" s="179"/>
      <c r="AG64" s="27"/>
      <c r="AH64" s="68"/>
      <c r="AI64" s="102"/>
      <c r="AJ64" s="154"/>
      <c r="AK64" s="155"/>
      <c r="AM64" s="176" t="str">
        <f>IF(AND(($B64&lt;&gt;""),(OR(C64="",F64="",G64="",H64="",AND(F64&gt;=20,F64&lt;=22,I64=""),AND(F64&gt;=40,F64&lt;=49,J64=""),L64="",M64="",N64="",O64="",P64="",R64="",S64="",U64="",X64="",Y64="",Z64="",AA64="",AND(Z64&lt;&gt;※編集不可※選択項目!$K$6,AD64="")))),1,"")</f>
        <v/>
      </c>
      <c r="AN64" s="176">
        <f>IF(AND($B64&lt;&gt;"",AND(K64="",OR(AND(F64&gt;=3,F64&lt;=14),AND(F64&gt;=20,F64&lt;=22,I64=※編集不可※選択項目!$D$4),AND(F64&gt;=23,F64&lt;=25),AND(F64&gt;=40,F64&lt;=49,J64=※編集不可※選択項目!$E$4)))),1,0)</f>
        <v>0</v>
      </c>
      <c r="AO64" s="176">
        <f t="shared" si="15"/>
        <v>0</v>
      </c>
      <c r="AP64" s="176" t="str">
        <f t="shared" si="18"/>
        <v/>
      </c>
      <c r="AQ64" s="10">
        <f t="shared" si="16"/>
        <v>0</v>
      </c>
      <c r="AR64" s="10" t="str">
        <f t="shared" si="17"/>
        <v/>
      </c>
    </row>
    <row r="65" spans="1:44" s="6" customFormat="1" ht="34.5" customHeight="1">
      <c r="A65" s="82">
        <f t="shared" si="4"/>
        <v>53</v>
      </c>
      <c r="B65" s="88" t="str">
        <f t="shared" si="5"/>
        <v/>
      </c>
      <c r="C65" s="25"/>
      <c r="D65" s="26" t="str">
        <f t="shared" si="6"/>
        <v/>
      </c>
      <c r="E65" s="26" t="str">
        <f t="shared" si="7"/>
        <v/>
      </c>
      <c r="F65" s="152"/>
      <c r="G65" s="27"/>
      <c r="H65" s="27"/>
      <c r="I65" s="27"/>
      <c r="J65" s="27"/>
      <c r="K65" s="27"/>
      <c r="L65" s="28"/>
      <c r="M65" s="29"/>
      <c r="N65" s="184"/>
      <c r="O65" s="29"/>
      <c r="P65" s="184"/>
      <c r="Q65" s="30" t="str">
        <f t="shared" si="8"/>
        <v/>
      </c>
      <c r="R65" s="28"/>
      <c r="S65" s="28"/>
      <c r="T65" s="31" t="str">
        <f t="shared" si="9"/>
        <v/>
      </c>
      <c r="U65" s="32"/>
      <c r="V65" s="33" t="str">
        <f t="shared" si="10"/>
        <v/>
      </c>
      <c r="W65" s="33" t="str">
        <f t="shared" si="11"/>
        <v/>
      </c>
      <c r="X65" s="182"/>
      <c r="Y65" s="55"/>
      <c r="Z65" s="34"/>
      <c r="AA65" s="182"/>
      <c r="AB65" s="57" t="str">
        <f t="shared" si="12"/>
        <v/>
      </c>
      <c r="AC65" s="35" t="str">
        <f t="shared" si="13"/>
        <v/>
      </c>
      <c r="AD65" s="182"/>
      <c r="AE65" s="66" t="str">
        <f t="shared" si="14"/>
        <v/>
      </c>
      <c r="AF65" s="179"/>
      <c r="AG65" s="27"/>
      <c r="AH65" s="68"/>
      <c r="AI65" s="102"/>
      <c r="AJ65" s="154"/>
      <c r="AK65" s="155"/>
      <c r="AM65" s="176" t="str">
        <f>IF(AND(($B65&lt;&gt;""),(OR(C65="",F65="",G65="",H65="",AND(F65&gt;=20,F65&lt;=22,I65=""),AND(F65&gt;=40,F65&lt;=49,J65=""),L65="",M65="",N65="",O65="",P65="",R65="",S65="",U65="",X65="",Y65="",Z65="",AA65="",AND(Z65&lt;&gt;※編集不可※選択項目!$K$6,AD65="")))),1,"")</f>
        <v/>
      </c>
      <c r="AN65" s="176">
        <f>IF(AND($B65&lt;&gt;"",AND(K65="",OR(AND(F65&gt;=3,F65&lt;=14),AND(F65&gt;=20,F65&lt;=22,I65=※編集不可※選択項目!$D$4),AND(F65&gt;=23,F65&lt;=25),AND(F65&gt;=40,F65&lt;=49,J65=※編集不可※選択項目!$E$4)))),1,0)</f>
        <v>0</v>
      </c>
      <c r="AO65" s="176">
        <f t="shared" si="15"/>
        <v>0</v>
      </c>
      <c r="AP65" s="176" t="str">
        <f t="shared" si="18"/>
        <v/>
      </c>
      <c r="AQ65" s="10">
        <f t="shared" si="16"/>
        <v>0</v>
      </c>
      <c r="AR65" s="10" t="str">
        <f t="shared" si="17"/>
        <v/>
      </c>
    </row>
    <row r="66" spans="1:44" s="6" customFormat="1" ht="34.5" customHeight="1">
      <c r="A66" s="82">
        <f t="shared" si="4"/>
        <v>54</v>
      </c>
      <c r="B66" s="88" t="str">
        <f t="shared" si="5"/>
        <v/>
      </c>
      <c r="C66" s="25"/>
      <c r="D66" s="26" t="str">
        <f t="shared" si="6"/>
        <v/>
      </c>
      <c r="E66" s="26" t="str">
        <f t="shared" si="7"/>
        <v/>
      </c>
      <c r="F66" s="152"/>
      <c r="G66" s="27"/>
      <c r="H66" s="27"/>
      <c r="I66" s="27"/>
      <c r="J66" s="27"/>
      <c r="K66" s="27"/>
      <c r="L66" s="28"/>
      <c r="M66" s="29"/>
      <c r="N66" s="184"/>
      <c r="O66" s="29"/>
      <c r="P66" s="184"/>
      <c r="Q66" s="30" t="str">
        <f t="shared" si="8"/>
        <v/>
      </c>
      <c r="R66" s="28"/>
      <c r="S66" s="28"/>
      <c r="T66" s="31" t="str">
        <f t="shared" si="9"/>
        <v/>
      </c>
      <c r="U66" s="32"/>
      <c r="V66" s="33" t="str">
        <f t="shared" si="10"/>
        <v/>
      </c>
      <c r="W66" s="33" t="str">
        <f t="shared" si="11"/>
        <v/>
      </c>
      <c r="X66" s="182"/>
      <c r="Y66" s="55"/>
      <c r="Z66" s="34"/>
      <c r="AA66" s="182"/>
      <c r="AB66" s="57" t="str">
        <f t="shared" si="12"/>
        <v/>
      </c>
      <c r="AC66" s="35" t="str">
        <f t="shared" si="13"/>
        <v/>
      </c>
      <c r="AD66" s="182"/>
      <c r="AE66" s="66" t="str">
        <f t="shared" si="14"/>
        <v/>
      </c>
      <c r="AF66" s="179"/>
      <c r="AG66" s="27"/>
      <c r="AH66" s="68"/>
      <c r="AI66" s="102"/>
      <c r="AJ66" s="154"/>
      <c r="AK66" s="155"/>
      <c r="AM66" s="176" t="str">
        <f>IF(AND(($B66&lt;&gt;""),(OR(C66="",F66="",G66="",H66="",AND(F66&gt;=20,F66&lt;=22,I66=""),AND(F66&gt;=40,F66&lt;=49,J66=""),L66="",M66="",N66="",O66="",P66="",R66="",S66="",U66="",X66="",Y66="",Z66="",AA66="",AND(Z66&lt;&gt;※編集不可※選択項目!$K$6,AD66="")))),1,"")</f>
        <v/>
      </c>
      <c r="AN66" s="176">
        <f>IF(AND($B66&lt;&gt;"",AND(K66="",OR(AND(F66&gt;=3,F66&lt;=14),AND(F66&gt;=20,F66&lt;=22,I66=※編集不可※選択項目!$D$4),AND(F66&gt;=23,F66&lt;=25),AND(F66&gt;=40,F66&lt;=49,J66=※編集不可※選択項目!$E$4)))),1,0)</f>
        <v>0</v>
      </c>
      <c r="AO66" s="176">
        <f t="shared" si="15"/>
        <v>0</v>
      </c>
      <c r="AP66" s="176" t="str">
        <f t="shared" si="18"/>
        <v/>
      </c>
      <c r="AQ66" s="10">
        <f t="shared" si="16"/>
        <v>0</v>
      </c>
      <c r="AR66" s="10" t="str">
        <f t="shared" si="17"/>
        <v/>
      </c>
    </row>
    <row r="67" spans="1:44" s="6" customFormat="1" ht="34.5" customHeight="1">
      <c r="A67" s="82">
        <f t="shared" si="4"/>
        <v>55</v>
      </c>
      <c r="B67" s="88" t="str">
        <f t="shared" si="5"/>
        <v/>
      </c>
      <c r="C67" s="25"/>
      <c r="D67" s="26" t="str">
        <f t="shared" si="6"/>
        <v/>
      </c>
      <c r="E67" s="26" t="str">
        <f t="shared" si="7"/>
        <v/>
      </c>
      <c r="F67" s="152"/>
      <c r="G67" s="27"/>
      <c r="H67" s="27"/>
      <c r="I67" s="27"/>
      <c r="J67" s="27"/>
      <c r="K67" s="27"/>
      <c r="L67" s="28"/>
      <c r="M67" s="29"/>
      <c r="N67" s="184"/>
      <c r="O67" s="29"/>
      <c r="P67" s="184"/>
      <c r="Q67" s="30" t="str">
        <f t="shared" si="8"/>
        <v/>
      </c>
      <c r="R67" s="28"/>
      <c r="S67" s="28"/>
      <c r="T67" s="31" t="str">
        <f t="shared" si="9"/>
        <v/>
      </c>
      <c r="U67" s="32"/>
      <c r="V67" s="33" t="str">
        <f t="shared" si="10"/>
        <v/>
      </c>
      <c r="W67" s="33" t="str">
        <f t="shared" si="11"/>
        <v/>
      </c>
      <c r="X67" s="182"/>
      <c r="Y67" s="55"/>
      <c r="Z67" s="34"/>
      <c r="AA67" s="182"/>
      <c r="AB67" s="57" t="str">
        <f t="shared" si="12"/>
        <v/>
      </c>
      <c r="AC67" s="35" t="str">
        <f t="shared" si="13"/>
        <v/>
      </c>
      <c r="AD67" s="182"/>
      <c r="AE67" s="66" t="str">
        <f t="shared" si="14"/>
        <v/>
      </c>
      <c r="AF67" s="179"/>
      <c r="AG67" s="27"/>
      <c r="AH67" s="68"/>
      <c r="AI67" s="102"/>
      <c r="AJ67" s="154"/>
      <c r="AK67" s="155"/>
      <c r="AM67" s="176" t="str">
        <f>IF(AND(($B67&lt;&gt;""),(OR(C67="",F67="",G67="",H67="",AND(F67&gt;=20,F67&lt;=22,I67=""),AND(F67&gt;=40,F67&lt;=49,J67=""),L67="",M67="",N67="",O67="",P67="",R67="",S67="",U67="",X67="",Y67="",Z67="",AA67="",AND(Z67&lt;&gt;※編集不可※選択項目!$K$6,AD67="")))),1,"")</f>
        <v/>
      </c>
      <c r="AN67" s="176">
        <f>IF(AND($B67&lt;&gt;"",AND(K67="",OR(AND(F67&gt;=3,F67&lt;=14),AND(F67&gt;=20,F67&lt;=22,I67=※編集不可※選択項目!$D$4),AND(F67&gt;=23,F67&lt;=25),AND(F67&gt;=40,F67&lt;=49,J67=※編集不可※選択項目!$E$4)))),1,0)</f>
        <v>0</v>
      </c>
      <c r="AO67" s="176">
        <f t="shared" si="15"/>
        <v>0</v>
      </c>
      <c r="AP67" s="176" t="str">
        <f t="shared" si="18"/>
        <v/>
      </c>
      <c r="AQ67" s="10">
        <f t="shared" si="16"/>
        <v>0</v>
      </c>
      <c r="AR67" s="10" t="str">
        <f t="shared" si="17"/>
        <v/>
      </c>
    </row>
    <row r="68" spans="1:44" s="6" customFormat="1" ht="34.5" customHeight="1">
      <c r="A68" s="82">
        <f t="shared" si="4"/>
        <v>56</v>
      </c>
      <c r="B68" s="88" t="str">
        <f t="shared" si="5"/>
        <v/>
      </c>
      <c r="C68" s="25"/>
      <c r="D68" s="26" t="str">
        <f t="shared" si="6"/>
        <v/>
      </c>
      <c r="E68" s="26" t="str">
        <f t="shared" si="7"/>
        <v/>
      </c>
      <c r="F68" s="152"/>
      <c r="G68" s="27"/>
      <c r="H68" s="27"/>
      <c r="I68" s="27"/>
      <c r="J68" s="27"/>
      <c r="K68" s="27"/>
      <c r="L68" s="28"/>
      <c r="M68" s="29"/>
      <c r="N68" s="184"/>
      <c r="O68" s="29"/>
      <c r="P68" s="184"/>
      <c r="Q68" s="30" t="str">
        <f t="shared" si="8"/>
        <v/>
      </c>
      <c r="R68" s="28"/>
      <c r="S68" s="28"/>
      <c r="T68" s="31" t="str">
        <f t="shared" si="9"/>
        <v/>
      </c>
      <c r="U68" s="32"/>
      <c r="V68" s="33" t="str">
        <f t="shared" si="10"/>
        <v/>
      </c>
      <c r="W68" s="33" t="str">
        <f t="shared" si="11"/>
        <v/>
      </c>
      <c r="X68" s="182"/>
      <c r="Y68" s="55"/>
      <c r="Z68" s="34"/>
      <c r="AA68" s="182"/>
      <c r="AB68" s="57" t="str">
        <f t="shared" si="12"/>
        <v/>
      </c>
      <c r="AC68" s="35" t="str">
        <f t="shared" si="13"/>
        <v/>
      </c>
      <c r="AD68" s="182"/>
      <c r="AE68" s="66" t="str">
        <f t="shared" si="14"/>
        <v/>
      </c>
      <c r="AF68" s="179"/>
      <c r="AG68" s="27"/>
      <c r="AH68" s="68"/>
      <c r="AI68" s="102"/>
      <c r="AJ68" s="154"/>
      <c r="AK68" s="155"/>
      <c r="AM68" s="176" t="str">
        <f>IF(AND(($B68&lt;&gt;""),(OR(C68="",F68="",G68="",H68="",AND(F68&gt;=20,F68&lt;=22,I68=""),AND(F68&gt;=40,F68&lt;=49,J68=""),L68="",M68="",N68="",O68="",P68="",R68="",S68="",U68="",X68="",Y68="",Z68="",AA68="",AND(Z68&lt;&gt;※編集不可※選択項目!$K$6,AD68="")))),1,"")</f>
        <v/>
      </c>
      <c r="AN68" s="176">
        <f>IF(AND($B68&lt;&gt;"",AND(K68="",OR(AND(F68&gt;=3,F68&lt;=14),AND(F68&gt;=20,F68&lt;=22,I68=※編集不可※選択項目!$D$4),AND(F68&gt;=23,F68&lt;=25),AND(F68&gt;=40,F68&lt;=49,J68=※編集不可※選択項目!$E$4)))),1,0)</f>
        <v>0</v>
      </c>
      <c r="AO68" s="176">
        <f t="shared" si="15"/>
        <v>0</v>
      </c>
      <c r="AP68" s="176" t="str">
        <f t="shared" si="18"/>
        <v/>
      </c>
      <c r="AQ68" s="10">
        <f t="shared" si="16"/>
        <v>0</v>
      </c>
      <c r="AR68" s="10" t="str">
        <f t="shared" si="17"/>
        <v/>
      </c>
    </row>
    <row r="69" spans="1:44" s="6" customFormat="1" ht="34.5" customHeight="1">
      <c r="A69" s="82">
        <f t="shared" si="4"/>
        <v>57</v>
      </c>
      <c r="B69" s="88" t="str">
        <f t="shared" si="5"/>
        <v/>
      </c>
      <c r="C69" s="25"/>
      <c r="D69" s="26" t="str">
        <f t="shared" si="6"/>
        <v/>
      </c>
      <c r="E69" s="26" t="str">
        <f t="shared" si="7"/>
        <v/>
      </c>
      <c r="F69" s="152"/>
      <c r="G69" s="27"/>
      <c r="H69" s="27"/>
      <c r="I69" s="27"/>
      <c r="J69" s="27"/>
      <c r="K69" s="27"/>
      <c r="L69" s="28"/>
      <c r="M69" s="29"/>
      <c r="N69" s="184"/>
      <c r="O69" s="29"/>
      <c r="P69" s="184"/>
      <c r="Q69" s="30" t="str">
        <f t="shared" si="8"/>
        <v/>
      </c>
      <c r="R69" s="28"/>
      <c r="S69" s="28"/>
      <c r="T69" s="31" t="str">
        <f t="shared" si="9"/>
        <v/>
      </c>
      <c r="U69" s="32"/>
      <c r="V69" s="33" t="str">
        <f t="shared" si="10"/>
        <v/>
      </c>
      <c r="W69" s="33" t="str">
        <f t="shared" si="11"/>
        <v/>
      </c>
      <c r="X69" s="182"/>
      <c r="Y69" s="55"/>
      <c r="Z69" s="34"/>
      <c r="AA69" s="182"/>
      <c r="AB69" s="57" t="str">
        <f t="shared" si="12"/>
        <v/>
      </c>
      <c r="AC69" s="35" t="str">
        <f t="shared" si="13"/>
        <v/>
      </c>
      <c r="AD69" s="182"/>
      <c r="AE69" s="66" t="str">
        <f t="shared" si="14"/>
        <v/>
      </c>
      <c r="AF69" s="179"/>
      <c r="AG69" s="27"/>
      <c r="AH69" s="68"/>
      <c r="AI69" s="102"/>
      <c r="AJ69" s="154"/>
      <c r="AK69" s="155"/>
      <c r="AM69" s="176" t="str">
        <f>IF(AND(($B69&lt;&gt;""),(OR(C69="",F69="",G69="",H69="",AND(F69&gt;=20,F69&lt;=22,I69=""),AND(F69&gt;=40,F69&lt;=49,J69=""),L69="",M69="",N69="",O69="",P69="",R69="",S69="",U69="",X69="",Y69="",Z69="",AA69="",AND(Z69&lt;&gt;※編集不可※選択項目!$K$6,AD69="")))),1,"")</f>
        <v/>
      </c>
      <c r="AN69" s="176">
        <f>IF(AND($B69&lt;&gt;"",AND(K69="",OR(AND(F69&gt;=3,F69&lt;=14),AND(F69&gt;=20,F69&lt;=22,I69=※編集不可※選択項目!$D$4),AND(F69&gt;=23,F69&lt;=25),AND(F69&gt;=40,F69&lt;=49,J69=※編集不可※選択項目!$E$4)))),1,0)</f>
        <v>0</v>
      </c>
      <c r="AO69" s="176">
        <f t="shared" si="15"/>
        <v>0</v>
      </c>
      <c r="AP69" s="176" t="str">
        <f t="shared" si="18"/>
        <v/>
      </c>
      <c r="AQ69" s="10">
        <f t="shared" si="16"/>
        <v>0</v>
      </c>
      <c r="AR69" s="10" t="str">
        <f t="shared" si="17"/>
        <v/>
      </c>
    </row>
    <row r="70" spans="1:44" s="6" customFormat="1" ht="34.5" customHeight="1">
      <c r="A70" s="82">
        <f t="shared" si="4"/>
        <v>58</v>
      </c>
      <c r="B70" s="88" t="str">
        <f t="shared" si="5"/>
        <v/>
      </c>
      <c r="C70" s="25"/>
      <c r="D70" s="26" t="str">
        <f t="shared" si="6"/>
        <v/>
      </c>
      <c r="E70" s="26" t="str">
        <f t="shared" si="7"/>
        <v/>
      </c>
      <c r="F70" s="152"/>
      <c r="G70" s="27"/>
      <c r="H70" s="27"/>
      <c r="I70" s="27"/>
      <c r="J70" s="27"/>
      <c r="K70" s="27"/>
      <c r="L70" s="28"/>
      <c r="M70" s="29"/>
      <c r="N70" s="184"/>
      <c r="O70" s="29"/>
      <c r="P70" s="184"/>
      <c r="Q70" s="30" t="str">
        <f t="shared" si="8"/>
        <v/>
      </c>
      <c r="R70" s="28"/>
      <c r="S70" s="28"/>
      <c r="T70" s="31" t="str">
        <f t="shared" si="9"/>
        <v/>
      </c>
      <c r="U70" s="32"/>
      <c r="V70" s="33" t="str">
        <f t="shared" si="10"/>
        <v/>
      </c>
      <c r="W70" s="33" t="str">
        <f t="shared" si="11"/>
        <v/>
      </c>
      <c r="X70" s="182"/>
      <c r="Y70" s="55"/>
      <c r="Z70" s="34"/>
      <c r="AA70" s="182"/>
      <c r="AB70" s="57" t="str">
        <f t="shared" si="12"/>
        <v/>
      </c>
      <c r="AC70" s="35" t="str">
        <f t="shared" si="13"/>
        <v/>
      </c>
      <c r="AD70" s="182"/>
      <c r="AE70" s="66" t="str">
        <f t="shared" si="14"/>
        <v/>
      </c>
      <c r="AF70" s="179"/>
      <c r="AG70" s="27"/>
      <c r="AH70" s="68"/>
      <c r="AI70" s="102"/>
      <c r="AJ70" s="154"/>
      <c r="AK70" s="155"/>
      <c r="AM70" s="176" t="str">
        <f>IF(AND(($B70&lt;&gt;""),(OR(C70="",F70="",G70="",H70="",AND(F70&gt;=20,F70&lt;=22,I70=""),AND(F70&gt;=40,F70&lt;=49,J70=""),L70="",M70="",N70="",O70="",P70="",R70="",S70="",U70="",X70="",Y70="",Z70="",AA70="",AND(Z70&lt;&gt;※編集不可※選択項目!$K$6,AD70="")))),1,"")</f>
        <v/>
      </c>
      <c r="AN70" s="176">
        <f>IF(AND($B70&lt;&gt;"",AND(K70="",OR(AND(F70&gt;=3,F70&lt;=14),AND(F70&gt;=20,F70&lt;=22,I70=※編集不可※選択項目!$D$4),AND(F70&gt;=23,F70&lt;=25),AND(F70&gt;=40,F70&lt;=49,J70=※編集不可※選択項目!$E$4)))),1,0)</f>
        <v>0</v>
      </c>
      <c r="AO70" s="176">
        <f t="shared" si="15"/>
        <v>0</v>
      </c>
      <c r="AP70" s="176" t="str">
        <f t="shared" si="18"/>
        <v/>
      </c>
      <c r="AQ70" s="10">
        <f t="shared" si="16"/>
        <v>0</v>
      </c>
      <c r="AR70" s="10" t="str">
        <f t="shared" si="17"/>
        <v/>
      </c>
    </row>
    <row r="71" spans="1:44" s="6" customFormat="1" ht="34.5" customHeight="1">
      <c r="A71" s="82">
        <f t="shared" si="4"/>
        <v>59</v>
      </c>
      <c r="B71" s="88" t="str">
        <f t="shared" si="5"/>
        <v/>
      </c>
      <c r="C71" s="25"/>
      <c r="D71" s="26" t="str">
        <f t="shared" si="6"/>
        <v/>
      </c>
      <c r="E71" s="26" t="str">
        <f t="shared" si="7"/>
        <v/>
      </c>
      <c r="F71" s="152"/>
      <c r="G71" s="27"/>
      <c r="H71" s="27"/>
      <c r="I71" s="27"/>
      <c r="J71" s="27"/>
      <c r="K71" s="27"/>
      <c r="L71" s="28"/>
      <c r="M71" s="29"/>
      <c r="N71" s="184"/>
      <c r="O71" s="29"/>
      <c r="P71" s="184"/>
      <c r="Q71" s="30" t="str">
        <f t="shared" si="8"/>
        <v/>
      </c>
      <c r="R71" s="28"/>
      <c r="S71" s="28"/>
      <c r="T71" s="31" t="str">
        <f t="shared" si="9"/>
        <v/>
      </c>
      <c r="U71" s="32"/>
      <c r="V71" s="33" t="str">
        <f t="shared" si="10"/>
        <v/>
      </c>
      <c r="W71" s="33" t="str">
        <f t="shared" si="11"/>
        <v/>
      </c>
      <c r="X71" s="182"/>
      <c r="Y71" s="55"/>
      <c r="Z71" s="34"/>
      <c r="AA71" s="182"/>
      <c r="AB71" s="57" t="str">
        <f t="shared" si="12"/>
        <v/>
      </c>
      <c r="AC71" s="35" t="str">
        <f t="shared" si="13"/>
        <v/>
      </c>
      <c r="AD71" s="182"/>
      <c r="AE71" s="66" t="str">
        <f t="shared" si="14"/>
        <v/>
      </c>
      <c r="AF71" s="179"/>
      <c r="AG71" s="27"/>
      <c r="AH71" s="68"/>
      <c r="AI71" s="102"/>
      <c r="AJ71" s="154"/>
      <c r="AK71" s="155"/>
      <c r="AM71" s="176" t="str">
        <f>IF(AND(($B71&lt;&gt;""),(OR(C71="",F71="",G71="",H71="",AND(F71&gt;=20,F71&lt;=22,I71=""),AND(F71&gt;=40,F71&lt;=49,J71=""),L71="",M71="",N71="",O71="",P71="",R71="",S71="",U71="",X71="",Y71="",Z71="",AA71="",AND(Z71&lt;&gt;※編集不可※選択項目!$K$6,AD71="")))),1,"")</f>
        <v/>
      </c>
      <c r="AN71" s="176">
        <f>IF(AND($B71&lt;&gt;"",AND(K71="",OR(AND(F71&gt;=3,F71&lt;=14),AND(F71&gt;=20,F71&lt;=22,I71=※編集不可※選択項目!$D$4),AND(F71&gt;=23,F71&lt;=25),AND(F71&gt;=40,F71&lt;=49,J71=※編集不可※選択項目!$E$4)))),1,0)</f>
        <v>0</v>
      </c>
      <c r="AO71" s="176">
        <f t="shared" si="15"/>
        <v>0</v>
      </c>
      <c r="AP71" s="176" t="str">
        <f t="shared" si="18"/>
        <v/>
      </c>
      <c r="AQ71" s="10">
        <f t="shared" si="16"/>
        <v>0</v>
      </c>
      <c r="AR71" s="10" t="str">
        <f t="shared" si="17"/>
        <v/>
      </c>
    </row>
    <row r="72" spans="1:44" s="6" customFormat="1" ht="34.5" customHeight="1">
      <c r="A72" s="82">
        <f t="shared" si="4"/>
        <v>60</v>
      </c>
      <c r="B72" s="88" t="str">
        <f t="shared" si="5"/>
        <v/>
      </c>
      <c r="C72" s="25"/>
      <c r="D72" s="26" t="str">
        <f t="shared" si="6"/>
        <v/>
      </c>
      <c r="E72" s="26" t="str">
        <f t="shared" si="7"/>
        <v/>
      </c>
      <c r="F72" s="152"/>
      <c r="G72" s="27"/>
      <c r="H72" s="27"/>
      <c r="I72" s="27"/>
      <c r="J72" s="27"/>
      <c r="K72" s="27"/>
      <c r="L72" s="28"/>
      <c r="M72" s="29"/>
      <c r="N72" s="184"/>
      <c r="O72" s="29"/>
      <c r="P72" s="184"/>
      <c r="Q72" s="30" t="str">
        <f t="shared" si="8"/>
        <v/>
      </c>
      <c r="R72" s="28"/>
      <c r="S72" s="28"/>
      <c r="T72" s="31" t="str">
        <f t="shared" si="9"/>
        <v/>
      </c>
      <c r="U72" s="32"/>
      <c r="V72" s="33" t="str">
        <f t="shared" si="10"/>
        <v/>
      </c>
      <c r="W72" s="33" t="str">
        <f t="shared" si="11"/>
        <v/>
      </c>
      <c r="X72" s="182"/>
      <c r="Y72" s="55"/>
      <c r="Z72" s="34"/>
      <c r="AA72" s="182"/>
      <c r="AB72" s="57" t="str">
        <f t="shared" si="12"/>
        <v/>
      </c>
      <c r="AC72" s="35" t="str">
        <f t="shared" si="13"/>
        <v/>
      </c>
      <c r="AD72" s="182"/>
      <c r="AE72" s="66" t="str">
        <f t="shared" si="14"/>
        <v/>
      </c>
      <c r="AF72" s="179"/>
      <c r="AG72" s="27"/>
      <c r="AH72" s="68"/>
      <c r="AI72" s="102"/>
      <c r="AJ72" s="154"/>
      <c r="AK72" s="155"/>
      <c r="AM72" s="176" t="str">
        <f>IF(AND(($B72&lt;&gt;""),(OR(C72="",F72="",G72="",H72="",AND(F72&gt;=20,F72&lt;=22,I72=""),AND(F72&gt;=40,F72&lt;=49,J72=""),L72="",M72="",N72="",O72="",P72="",R72="",S72="",U72="",X72="",Y72="",Z72="",AA72="",AND(Z72&lt;&gt;※編集不可※選択項目!$K$6,AD72="")))),1,"")</f>
        <v/>
      </c>
      <c r="AN72" s="176">
        <f>IF(AND($B72&lt;&gt;"",AND(K72="",OR(AND(F72&gt;=3,F72&lt;=14),AND(F72&gt;=20,F72&lt;=22,I72=※編集不可※選択項目!$D$4),AND(F72&gt;=23,F72&lt;=25),AND(F72&gt;=40,F72&lt;=49,J72=※編集不可※選択項目!$E$4)))),1,0)</f>
        <v>0</v>
      </c>
      <c r="AO72" s="176">
        <f t="shared" si="15"/>
        <v>0</v>
      </c>
      <c r="AP72" s="176" t="str">
        <f t="shared" si="18"/>
        <v/>
      </c>
      <c r="AQ72" s="10">
        <f t="shared" si="16"/>
        <v>0</v>
      </c>
      <c r="AR72" s="10" t="str">
        <f t="shared" si="17"/>
        <v/>
      </c>
    </row>
    <row r="73" spans="1:44" s="6" customFormat="1" ht="34.5" customHeight="1">
      <c r="A73" s="82">
        <f t="shared" si="4"/>
        <v>61</v>
      </c>
      <c r="B73" s="88" t="str">
        <f t="shared" si="5"/>
        <v/>
      </c>
      <c r="C73" s="25"/>
      <c r="D73" s="26" t="str">
        <f t="shared" si="6"/>
        <v/>
      </c>
      <c r="E73" s="26" t="str">
        <f t="shared" si="7"/>
        <v/>
      </c>
      <c r="F73" s="152"/>
      <c r="G73" s="27"/>
      <c r="H73" s="27"/>
      <c r="I73" s="27"/>
      <c r="J73" s="27"/>
      <c r="K73" s="27"/>
      <c r="L73" s="28"/>
      <c r="M73" s="29"/>
      <c r="N73" s="184"/>
      <c r="O73" s="29"/>
      <c r="P73" s="184"/>
      <c r="Q73" s="30" t="str">
        <f t="shared" si="8"/>
        <v/>
      </c>
      <c r="R73" s="28"/>
      <c r="S73" s="28"/>
      <c r="T73" s="31" t="str">
        <f t="shared" si="9"/>
        <v/>
      </c>
      <c r="U73" s="32"/>
      <c r="V73" s="33" t="str">
        <f t="shared" si="10"/>
        <v/>
      </c>
      <c r="W73" s="33" t="str">
        <f t="shared" si="11"/>
        <v/>
      </c>
      <c r="X73" s="182"/>
      <c r="Y73" s="55"/>
      <c r="Z73" s="34"/>
      <c r="AA73" s="182"/>
      <c r="AB73" s="57" t="str">
        <f t="shared" si="12"/>
        <v/>
      </c>
      <c r="AC73" s="35" t="str">
        <f t="shared" si="13"/>
        <v/>
      </c>
      <c r="AD73" s="182"/>
      <c r="AE73" s="66" t="str">
        <f t="shared" si="14"/>
        <v/>
      </c>
      <c r="AF73" s="179"/>
      <c r="AG73" s="27"/>
      <c r="AH73" s="68"/>
      <c r="AI73" s="102"/>
      <c r="AJ73" s="154"/>
      <c r="AK73" s="155"/>
      <c r="AM73" s="176" t="str">
        <f>IF(AND(($B73&lt;&gt;""),(OR(C73="",F73="",G73="",H73="",AND(F73&gt;=20,F73&lt;=22,I73=""),AND(F73&gt;=40,F73&lt;=49,J73=""),L73="",M73="",N73="",O73="",P73="",R73="",S73="",U73="",X73="",Y73="",Z73="",AA73="",AND(Z73&lt;&gt;※編集不可※選択項目!$K$6,AD73="")))),1,"")</f>
        <v/>
      </c>
      <c r="AN73" s="176">
        <f>IF(AND($B73&lt;&gt;"",AND(K73="",OR(AND(F73&gt;=3,F73&lt;=14),AND(F73&gt;=20,F73&lt;=22,I73=※編集不可※選択項目!$D$4),AND(F73&gt;=23,F73&lt;=25),AND(F73&gt;=40,F73&lt;=49,J73=※編集不可※選択項目!$E$4)))),1,0)</f>
        <v>0</v>
      </c>
      <c r="AO73" s="176">
        <f t="shared" si="15"/>
        <v>0</v>
      </c>
      <c r="AP73" s="176" t="str">
        <f t="shared" si="18"/>
        <v/>
      </c>
      <c r="AQ73" s="10">
        <f t="shared" si="16"/>
        <v>0</v>
      </c>
      <c r="AR73" s="10" t="str">
        <f t="shared" si="17"/>
        <v/>
      </c>
    </row>
    <row r="74" spans="1:44" s="6" customFormat="1" ht="34.5" customHeight="1">
      <c r="A74" s="82">
        <f t="shared" si="4"/>
        <v>62</v>
      </c>
      <c r="B74" s="88" t="str">
        <f t="shared" si="5"/>
        <v/>
      </c>
      <c r="C74" s="25"/>
      <c r="D74" s="26" t="str">
        <f t="shared" si="6"/>
        <v/>
      </c>
      <c r="E74" s="26" t="str">
        <f t="shared" si="7"/>
        <v/>
      </c>
      <c r="F74" s="152"/>
      <c r="G74" s="27"/>
      <c r="H74" s="27"/>
      <c r="I74" s="27"/>
      <c r="J74" s="27"/>
      <c r="K74" s="27"/>
      <c r="L74" s="28"/>
      <c r="M74" s="29"/>
      <c r="N74" s="184"/>
      <c r="O74" s="29"/>
      <c r="P74" s="184"/>
      <c r="Q74" s="30" t="str">
        <f t="shared" si="8"/>
        <v/>
      </c>
      <c r="R74" s="28"/>
      <c r="S74" s="28"/>
      <c r="T74" s="31" t="str">
        <f t="shared" si="9"/>
        <v/>
      </c>
      <c r="U74" s="32"/>
      <c r="V74" s="33" t="str">
        <f t="shared" si="10"/>
        <v/>
      </c>
      <c r="W74" s="33" t="str">
        <f t="shared" si="11"/>
        <v/>
      </c>
      <c r="X74" s="182"/>
      <c r="Y74" s="55"/>
      <c r="Z74" s="34"/>
      <c r="AA74" s="182"/>
      <c r="AB74" s="57" t="str">
        <f t="shared" si="12"/>
        <v/>
      </c>
      <c r="AC74" s="35" t="str">
        <f t="shared" si="13"/>
        <v/>
      </c>
      <c r="AD74" s="182"/>
      <c r="AE74" s="66" t="str">
        <f t="shared" si="14"/>
        <v/>
      </c>
      <c r="AF74" s="179"/>
      <c r="AG74" s="27"/>
      <c r="AH74" s="68"/>
      <c r="AI74" s="102"/>
      <c r="AJ74" s="154"/>
      <c r="AK74" s="155"/>
      <c r="AM74" s="176" t="str">
        <f>IF(AND(($B74&lt;&gt;""),(OR(C74="",F74="",G74="",H74="",AND(F74&gt;=20,F74&lt;=22,I74=""),AND(F74&gt;=40,F74&lt;=49,J74=""),L74="",M74="",N74="",O74="",P74="",R74="",S74="",U74="",X74="",Y74="",Z74="",AA74="",AND(Z74&lt;&gt;※編集不可※選択項目!$K$6,AD74="")))),1,"")</f>
        <v/>
      </c>
      <c r="AN74" s="176">
        <f>IF(AND($B74&lt;&gt;"",AND(K74="",OR(AND(F74&gt;=3,F74&lt;=14),AND(F74&gt;=20,F74&lt;=22,I74=※編集不可※選択項目!$D$4),AND(F74&gt;=23,F74&lt;=25),AND(F74&gt;=40,F74&lt;=49,J74=※編集不可※選択項目!$E$4)))),1,0)</f>
        <v>0</v>
      </c>
      <c r="AO74" s="176">
        <f t="shared" si="15"/>
        <v>0</v>
      </c>
      <c r="AP74" s="176" t="str">
        <f t="shared" si="18"/>
        <v/>
      </c>
      <c r="AQ74" s="10">
        <f t="shared" si="16"/>
        <v>0</v>
      </c>
      <c r="AR74" s="10" t="str">
        <f t="shared" si="17"/>
        <v/>
      </c>
    </row>
    <row r="75" spans="1:44" s="6" customFormat="1" ht="34.5" customHeight="1">
      <c r="A75" s="82">
        <f t="shared" si="4"/>
        <v>63</v>
      </c>
      <c r="B75" s="88" t="str">
        <f t="shared" si="5"/>
        <v/>
      </c>
      <c r="C75" s="25"/>
      <c r="D75" s="26" t="str">
        <f t="shared" si="6"/>
        <v/>
      </c>
      <c r="E75" s="26" t="str">
        <f t="shared" si="7"/>
        <v/>
      </c>
      <c r="F75" s="152"/>
      <c r="G75" s="27"/>
      <c r="H75" s="27"/>
      <c r="I75" s="27"/>
      <c r="J75" s="27"/>
      <c r="K75" s="27"/>
      <c r="L75" s="28"/>
      <c r="M75" s="29"/>
      <c r="N75" s="184"/>
      <c r="O75" s="29"/>
      <c r="P75" s="184"/>
      <c r="Q75" s="30" t="str">
        <f t="shared" si="8"/>
        <v/>
      </c>
      <c r="R75" s="28"/>
      <c r="S75" s="28"/>
      <c r="T75" s="31" t="str">
        <f t="shared" si="9"/>
        <v/>
      </c>
      <c r="U75" s="32"/>
      <c r="V75" s="33" t="str">
        <f t="shared" si="10"/>
        <v/>
      </c>
      <c r="W75" s="33" t="str">
        <f t="shared" si="11"/>
        <v/>
      </c>
      <c r="X75" s="182"/>
      <c r="Y75" s="55"/>
      <c r="Z75" s="34"/>
      <c r="AA75" s="182"/>
      <c r="AB75" s="57" t="str">
        <f t="shared" si="12"/>
        <v/>
      </c>
      <c r="AC75" s="35" t="str">
        <f t="shared" si="13"/>
        <v/>
      </c>
      <c r="AD75" s="182"/>
      <c r="AE75" s="66" t="str">
        <f t="shared" si="14"/>
        <v/>
      </c>
      <c r="AF75" s="179"/>
      <c r="AG75" s="27"/>
      <c r="AH75" s="68"/>
      <c r="AI75" s="102"/>
      <c r="AJ75" s="154"/>
      <c r="AK75" s="155"/>
      <c r="AM75" s="176" t="str">
        <f>IF(AND(($B75&lt;&gt;""),(OR(C75="",F75="",G75="",H75="",AND(F75&gt;=20,F75&lt;=22,I75=""),AND(F75&gt;=40,F75&lt;=49,J75=""),L75="",M75="",N75="",O75="",P75="",R75="",S75="",U75="",X75="",Y75="",Z75="",AA75="",AND(Z75&lt;&gt;※編集不可※選択項目!$K$6,AD75="")))),1,"")</f>
        <v/>
      </c>
      <c r="AN75" s="176">
        <f>IF(AND($B75&lt;&gt;"",AND(K75="",OR(AND(F75&gt;=3,F75&lt;=14),AND(F75&gt;=20,F75&lt;=22,I75=※編集不可※選択項目!$D$4),AND(F75&gt;=23,F75&lt;=25),AND(F75&gt;=40,F75&lt;=49,J75=※編集不可※選択項目!$E$4)))),1,0)</f>
        <v>0</v>
      </c>
      <c r="AO75" s="176">
        <f t="shared" si="15"/>
        <v>0</v>
      </c>
      <c r="AP75" s="176" t="str">
        <f t="shared" si="18"/>
        <v/>
      </c>
      <c r="AQ75" s="10">
        <f t="shared" si="16"/>
        <v>0</v>
      </c>
      <c r="AR75" s="10" t="str">
        <f t="shared" si="17"/>
        <v/>
      </c>
    </row>
    <row r="76" spans="1:44" s="6" customFormat="1" ht="34.5" customHeight="1">
      <c r="A76" s="82">
        <f t="shared" si="4"/>
        <v>64</v>
      </c>
      <c r="B76" s="88" t="str">
        <f t="shared" si="5"/>
        <v/>
      </c>
      <c r="C76" s="25"/>
      <c r="D76" s="26" t="str">
        <f t="shared" si="6"/>
        <v/>
      </c>
      <c r="E76" s="26" t="str">
        <f t="shared" si="7"/>
        <v/>
      </c>
      <c r="F76" s="152"/>
      <c r="G76" s="27"/>
      <c r="H76" s="27"/>
      <c r="I76" s="27"/>
      <c r="J76" s="27"/>
      <c r="K76" s="27"/>
      <c r="L76" s="28"/>
      <c r="M76" s="29"/>
      <c r="N76" s="184"/>
      <c r="O76" s="29"/>
      <c r="P76" s="184"/>
      <c r="Q76" s="30" t="str">
        <f t="shared" si="8"/>
        <v/>
      </c>
      <c r="R76" s="28"/>
      <c r="S76" s="28"/>
      <c r="T76" s="31" t="str">
        <f t="shared" si="9"/>
        <v/>
      </c>
      <c r="U76" s="32"/>
      <c r="V76" s="33" t="str">
        <f t="shared" si="10"/>
        <v/>
      </c>
      <c r="W76" s="33" t="str">
        <f t="shared" si="11"/>
        <v/>
      </c>
      <c r="X76" s="182"/>
      <c r="Y76" s="55"/>
      <c r="Z76" s="34"/>
      <c r="AA76" s="182"/>
      <c r="AB76" s="57" t="str">
        <f t="shared" si="12"/>
        <v/>
      </c>
      <c r="AC76" s="35" t="str">
        <f t="shared" si="13"/>
        <v/>
      </c>
      <c r="AD76" s="182"/>
      <c r="AE76" s="66" t="str">
        <f t="shared" si="14"/>
        <v/>
      </c>
      <c r="AF76" s="179"/>
      <c r="AG76" s="27"/>
      <c r="AH76" s="68"/>
      <c r="AI76" s="102"/>
      <c r="AJ76" s="154"/>
      <c r="AK76" s="155"/>
      <c r="AM76" s="176" t="str">
        <f>IF(AND(($B76&lt;&gt;""),(OR(C76="",F76="",G76="",H76="",AND(F76&gt;=20,F76&lt;=22,I76=""),AND(F76&gt;=40,F76&lt;=49,J76=""),L76="",M76="",N76="",O76="",P76="",R76="",S76="",U76="",X76="",Y76="",Z76="",AA76="",AND(Z76&lt;&gt;※編集不可※選択項目!$K$6,AD76="")))),1,"")</f>
        <v/>
      </c>
      <c r="AN76" s="176">
        <f>IF(AND($B76&lt;&gt;"",AND(K76="",OR(AND(F76&gt;=3,F76&lt;=14),AND(F76&gt;=20,F76&lt;=22,I76=※編集不可※選択項目!$D$4),AND(F76&gt;=23,F76&lt;=25),AND(F76&gt;=40,F76&lt;=49,J76=※編集不可※選択項目!$E$4)))),1,0)</f>
        <v>0</v>
      </c>
      <c r="AO76" s="176">
        <f t="shared" si="15"/>
        <v>0</v>
      </c>
      <c r="AP76" s="176" t="str">
        <f t="shared" si="18"/>
        <v/>
      </c>
      <c r="AQ76" s="10">
        <f t="shared" si="16"/>
        <v>0</v>
      </c>
      <c r="AR76" s="10" t="str">
        <f t="shared" si="17"/>
        <v/>
      </c>
    </row>
    <row r="77" spans="1:44" s="6" customFormat="1" ht="34.5" customHeight="1">
      <c r="A77" s="82">
        <f t="shared" ref="A77:A140" si="19">ROW()-12</f>
        <v>65</v>
      </c>
      <c r="B77" s="88" t="str">
        <f t="shared" si="5"/>
        <v/>
      </c>
      <c r="C77" s="25"/>
      <c r="D77" s="26" t="str">
        <f t="shared" si="6"/>
        <v/>
      </c>
      <c r="E77" s="26" t="str">
        <f t="shared" si="7"/>
        <v/>
      </c>
      <c r="F77" s="152"/>
      <c r="G77" s="27"/>
      <c r="H77" s="27"/>
      <c r="I77" s="27"/>
      <c r="J77" s="27"/>
      <c r="K77" s="27"/>
      <c r="L77" s="28"/>
      <c r="M77" s="29"/>
      <c r="N77" s="184"/>
      <c r="O77" s="29"/>
      <c r="P77" s="184"/>
      <c r="Q77" s="30" t="str">
        <f t="shared" si="8"/>
        <v/>
      </c>
      <c r="R77" s="28"/>
      <c r="S77" s="28"/>
      <c r="T77" s="31" t="str">
        <f t="shared" si="9"/>
        <v/>
      </c>
      <c r="U77" s="32"/>
      <c r="V77" s="33" t="str">
        <f t="shared" si="10"/>
        <v/>
      </c>
      <c r="W77" s="33" t="str">
        <f t="shared" si="11"/>
        <v/>
      </c>
      <c r="X77" s="182"/>
      <c r="Y77" s="55"/>
      <c r="Z77" s="34"/>
      <c r="AA77" s="182"/>
      <c r="AB77" s="57" t="str">
        <f t="shared" si="12"/>
        <v/>
      </c>
      <c r="AC77" s="35" t="str">
        <f t="shared" si="13"/>
        <v/>
      </c>
      <c r="AD77" s="182"/>
      <c r="AE77" s="66" t="str">
        <f t="shared" si="14"/>
        <v/>
      </c>
      <c r="AF77" s="179"/>
      <c r="AG77" s="27"/>
      <c r="AH77" s="68"/>
      <c r="AI77" s="102"/>
      <c r="AJ77" s="154"/>
      <c r="AK77" s="155"/>
      <c r="AM77" s="176" t="str">
        <f>IF(AND(($B77&lt;&gt;""),(OR(C77="",F77="",G77="",H77="",AND(F77&gt;=20,F77&lt;=22,I77=""),AND(F77&gt;=40,F77&lt;=49,J77=""),L77="",M77="",N77="",O77="",P77="",R77="",S77="",U77="",X77="",Y77="",Z77="",AA77="",AND(Z77&lt;&gt;※編集不可※選択項目!$K$6,AD77="")))),1,"")</f>
        <v/>
      </c>
      <c r="AN77" s="176">
        <f>IF(AND($B77&lt;&gt;"",AND(K77="",OR(AND(F77&gt;=3,F77&lt;=14),AND(F77&gt;=20,F77&lt;=22,I77=※編集不可※選択項目!$D$4),AND(F77&gt;=23,F77&lt;=25),AND(F77&gt;=40,F77&lt;=49,J77=※編集不可※選択項目!$E$4)))),1,0)</f>
        <v>0</v>
      </c>
      <c r="AO77" s="176">
        <f t="shared" si="15"/>
        <v>0</v>
      </c>
      <c r="AP77" s="176" t="str">
        <f t="shared" si="18"/>
        <v/>
      </c>
      <c r="AQ77" s="10">
        <f t="shared" si="16"/>
        <v>0</v>
      </c>
      <c r="AR77" s="10" t="str">
        <f t="shared" si="17"/>
        <v/>
      </c>
    </row>
    <row r="78" spans="1:44" s="6" customFormat="1" ht="34.5" customHeight="1">
      <c r="A78" s="82">
        <f t="shared" si="19"/>
        <v>66</v>
      </c>
      <c r="B78" s="88" t="str">
        <f t="shared" ref="B78:B141" si="20">IF($C78="","","印刷機械")</f>
        <v/>
      </c>
      <c r="C78" s="25"/>
      <c r="D78" s="26" t="str">
        <f t="shared" ref="D78:D141" si="21">IF($C$2="","",IF($B78&lt;&gt;"",$C$2,""))</f>
        <v/>
      </c>
      <c r="E78" s="26" t="str">
        <f t="shared" ref="E78:E141" si="22">IF($F$2="","",IF($B78&lt;&gt;"",$F$2,""))</f>
        <v/>
      </c>
      <c r="F78" s="152"/>
      <c r="G78" s="27"/>
      <c r="H78" s="27"/>
      <c r="I78" s="27"/>
      <c r="J78" s="27"/>
      <c r="K78" s="27"/>
      <c r="L78" s="28"/>
      <c r="M78" s="29"/>
      <c r="N78" s="184"/>
      <c r="O78" s="29"/>
      <c r="P78" s="184"/>
      <c r="Q78" s="30" t="str">
        <f t="shared" ref="Q78:Q141" si="23">IF(O78="","",O78)</f>
        <v/>
      </c>
      <c r="R78" s="28"/>
      <c r="S78" s="28"/>
      <c r="T78" s="31" t="str">
        <f t="shared" ref="T78:T141" si="24">IFERROR(IF($N78="","",ROUNDDOWN((ABS($N78-$P78)/$N78)/IF($S78="","",IF(($S78-$R78)=0,1,($S78-$R78)))*100,1)),"")</f>
        <v/>
      </c>
      <c r="U78" s="32"/>
      <c r="V78" s="33" t="str">
        <f t="shared" ref="V78:V141" si="25">X78&amp;Y78</f>
        <v/>
      </c>
      <c r="W78" s="33" t="str">
        <f t="shared" ref="W78:W141" si="26">Z78&amp;AA78&amp;AB78&amp;AC78&amp;AD78&amp;AE78</f>
        <v/>
      </c>
      <c r="X78" s="182"/>
      <c r="Y78" s="55"/>
      <c r="Z78" s="34"/>
      <c r="AA78" s="182"/>
      <c r="AB78" s="57" t="str">
        <f t="shared" ref="AB78:AB141" si="27">IF(Z78="","",IF(Z78="(最大紙幅)","mmロール紙","mm"))</f>
        <v/>
      </c>
      <c r="AC78" s="35" t="str">
        <f t="shared" ref="AC78:AC141" si="28">IF(Z78="","",IF(AB78="mmロール紙","","×"))</f>
        <v/>
      </c>
      <c r="AD78" s="182"/>
      <c r="AE78" s="66" t="str">
        <f t="shared" ref="AE78:AE141" si="29">IF(AB78="mm","mm","")</f>
        <v/>
      </c>
      <c r="AF78" s="179"/>
      <c r="AG78" s="27"/>
      <c r="AH78" s="68"/>
      <c r="AI78" s="102"/>
      <c r="AJ78" s="154"/>
      <c r="AK78" s="155"/>
      <c r="AM78" s="176" t="str">
        <f>IF(AND(($B78&lt;&gt;""),(OR(C78="",F78="",G78="",H78="",AND(F78&gt;=20,F78&lt;=22,I78=""),AND(F78&gt;=40,F78&lt;=49,J78=""),L78="",M78="",N78="",O78="",P78="",R78="",S78="",U78="",X78="",Y78="",Z78="",AA78="",AND(Z78&lt;&gt;※編集不可※選択項目!$K$6,AD78="")))),1,"")</f>
        <v/>
      </c>
      <c r="AN78" s="176">
        <f>IF(AND($B78&lt;&gt;"",AND(K78="",OR(AND(F78&gt;=3,F78&lt;=14),AND(F78&gt;=20,F78&lt;=22,I78=※編集不可※選択項目!$D$4),AND(F78&gt;=23,F78&lt;=25),AND(F78&gt;=40,F78&lt;=49,J78=※編集不可※選択項目!$E$4)))),1,0)</f>
        <v>0</v>
      </c>
      <c r="AO78" s="176">
        <f t="shared" ref="AO78:AO141" si="30">IF(AND($H78&lt;&gt;"",COUNTIF($H78,"*■*")&gt;0,$AG78=""),1,0)</f>
        <v>0</v>
      </c>
      <c r="AP78" s="176" t="str">
        <f t="shared" ref="AP78:AP141" si="31">IF(H78="","",TEXT(H78,"G/標準"))</f>
        <v/>
      </c>
      <c r="AQ78" s="10">
        <f t="shared" ref="AQ78:AQ141" si="32">IF(AP78="",0,COUNTIF($AP$13:$AP$1048576,AP78))</f>
        <v>0</v>
      </c>
      <c r="AR78" s="10" t="str">
        <f t="shared" ref="AR78:AR141" si="33">IF(T78&lt;1,1,"")</f>
        <v/>
      </c>
    </row>
    <row r="79" spans="1:44" s="6" customFormat="1" ht="34.5" customHeight="1">
      <c r="A79" s="82">
        <f t="shared" si="19"/>
        <v>67</v>
      </c>
      <c r="B79" s="88" t="str">
        <f t="shared" si="20"/>
        <v/>
      </c>
      <c r="C79" s="25"/>
      <c r="D79" s="26" t="str">
        <f t="shared" si="21"/>
        <v/>
      </c>
      <c r="E79" s="26" t="str">
        <f t="shared" si="22"/>
        <v/>
      </c>
      <c r="F79" s="152"/>
      <c r="G79" s="27"/>
      <c r="H79" s="27"/>
      <c r="I79" s="27"/>
      <c r="J79" s="27"/>
      <c r="K79" s="27"/>
      <c r="L79" s="28"/>
      <c r="M79" s="29"/>
      <c r="N79" s="184"/>
      <c r="O79" s="29"/>
      <c r="P79" s="184"/>
      <c r="Q79" s="30" t="str">
        <f t="shared" si="23"/>
        <v/>
      </c>
      <c r="R79" s="28"/>
      <c r="S79" s="28"/>
      <c r="T79" s="31" t="str">
        <f t="shared" si="24"/>
        <v/>
      </c>
      <c r="U79" s="32"/>
      <c r="V79" s="33" t="str">
        <f t="shared" si="25"/>
        <v/>
      </c>
      <c r="W79" s="33" t="str">
        <f t="shared" si="26"/>
        <v/>
      </c>
      <c r="X79" s="182"/>
      <c r="Y79" s="55"/>
      <c r="Z79" s="34"/>
      <c r="AA79" s="182"/>
      <c r="AB79" s="57" t="str">
        <f t="shared" si="27"/>
        <v/>
      </c>
      <c r="AC79" s="35" t="str">
        <f t="shared" si="28"/>
        <v/>
      </c>
      <c r="AD79" s="182"/>
      <c r="AE79" s="66" t="str">
        <f t="shared" si="29"/>
        <v/>
      </c>
      <c r="AF79" s="179"/>
      <c r="AG79" s="27"/>
      <c r="AH79" s="68"/>
      <c r="AI79" s="102"/>
      <c r="AJ79" s="154"/>
      <c r="AK79" s="155"/>
      <c r="AM79" s="176" t="str">
        <f>IF(AND(($B79&lt;&gt;""),(OR(C79="",F79="",G79="",H79="",AND(F79&gt;=20,F79&lt;=22,I79=""),AND(F79&gt;=40,F79&lt;=49,J79=""),L79="",M79="",N79="",O79="",P79="",R79="",S79="",U79="",X79="",Y79="",Z79="",AA79="",AND(Z79&lt;&gt;※編集不可※選択項目!$K$6,AD79="")))),1,"")</f>
        <v/>
      </c>
      <c r="AN79" s="176">
        <f>IF(AND($B79&lt;&gt;"",AND(K79="",OR(AND(F79&gt;=3,F79&lt;=14),AND(F79&gt;=20,F79&lt;=22,I79=※編集不可※選択項目!$D$4),AND(F79&gt;=23,F79&lt;=25),AND(F79&gt;=40,F79&lt;=49,J79=※編集不可※選択項目!$E$4)))),1,0)</f>
        <v>0</v>
      </c>
      <c r="AO79" s="176">
        <f t="shared" si="30"/>
        <v>0</v>
      </c>
      <c r="AP79" s="176" t="str">
        <f t="shared" si="31"/>
        <v/>
      </c>
      <c r="AQ79" s="10">
        <f t="shared" si="32"/>
        <v>0</v>
      </c>
      <c r="AR79" s="10" t="str">
        <f t="shared" si="33"/>
        <v/>
      </c>
    </row>
    <row r="80" spans="1:44" s="6" customFormat="1" ht="34.5" customHeight="1">
      <c r="A80" s="82">
        <f t="shared" si="19"/>
        <v>68</v>
      </c>
      <c r="B80" s="88" t="str">
        <f t="shared" si="20"/>
        <v/>
      </c>
      <c r="C80" s="25"/>
      <c r="D80" s="26" t="str">
        <f t="shared" si="21"/>
        <v/>
      </c>
      <c r="E80" s="26" t="str">
        <f t="shared" si="22"/>
        <v/>
      </c>
      <c r="F80" s="152"/>
      <c r="G80" s="27"/>
      <c r="H80" s="27"/>
      <c r="I80" s="27"/>
      <c r="J80" s="27"/>
      <c r="K80" s="27"/>
      <c r="L80" s="28"/>
      <c r="M80" s="29"/>
      <c r="N80" s="184"/>
      <c r="O80" s="29"/>
      <c r="P80" s="184"/>
      <c r="Q80" s="30" t="str">
        <f t="shared" si="23"/>
        <v/>
      </c>
      <c r="R80" s="28"/>
      <c r="S80" s="28"/>
      <c r="T80" s="31" t="str">
        <f t="shared" si="24"/>
        <v/>
      </c>
      <c r="U80" s="32"/>
      <c r="V80" s="33" t="str">
        <f t="shared" si="25"/>
        <v/>
      </c>
      <c r="W80" s="33" t="str">
        <f t="shared" si="26"/>
        <v/>
      </c>
      <c r="X80" s="182"/>
      <c r="Y80" s="55"/>
      <c r="Z80" s="34"/>
      <c r="AA80" s="182"/>
      <c r="AB80" s="57" t="str">
        <f t="shared" si="27"/>
        <v/>
      </c>
      <c r="AC80" s="35" t="str">
        <f t="shared" si="28"/>
        <v/>
      </c>
      <c r="AD80" s="182"/>
      <c r="AE80" s="66" t="str">
        <f t="shared" si="29"/>
        <v/>
      </c>
      <c r="AF80" s="179"/>
      <c r="AG80" s="27"/>
      <c r="AH80" s="68"/>
      <c r="AI80" s="102"/>
      <c r="AJ80" s="154"/>
      <c r="AK80" s="155"/>
      <c r="AM80" s="176" t="str">
        <f>IF(AND(($B80&lt;&gt;""),(OR(C80="",F80="",G80="",H80="",AND(F80&gt;=20,F80&lt;=22,I80=""),AND(F80&gt;=40,F80&lt;=49,J80=""),L80="",M80="",N80="",O80="",P80="",R80="",S80="",U80="",X80="",Y80="",Z80="",AA80="",AND(Z80&lt;&gt;※編集不可※選択項目!$K$6,AD80="")))),1,"")</f>
        <v/>
      </c>
      <c r="AN80" s="176">
        <f>IF(AND($B80&lt;&gt;"",AND(K80="",OR(AND(F80&gt;=3,F80&lt;=14),AND(F80&gt;=20,F80&lt;=22,I80=※編集不可※選択項目!$D$4),AND(F80&gt;=23,F80&lt;=25),AND(F80&gt;=40,F80&lt;=49,J80=※編集不可※選択項目!$E$4)))),1,0)</f>
        <v>0</v>
      </c>
      <c r="AO80" s="176">
        <f t="shared" si="30"/>
        <v>0</v>
      </c>
      <c r="AP80" s="176" t="str">
        <f t="shared" si="31"/>
        <v/>
      </c>
      <c r="AQ80" s="10">
        <f t="shared" si="32"/>
        <v>0</v>
      </c>
      <c r="AR80" s="10" t="str">
        <f t="shared" si="33"/>
        <v/>
      </c>
    </row>
    <row r="81" spans="1:44" s="6" customFormat="1" ht="34.5" customHeight="1">
      <c r="A81" s="82">
        <f t="shared" si="19"/>
        <v>69</v>
      </c>
      <c r="B81" s="88" t="str">
        <f t="shared" si="20"/>
        <v/>
      </c>
      <c r="C81" s="25"/>
      <c r="D81" s="26" t="str">
        <f t="shared" si="21"/>
        <v/>
      </c>
      <c r="E81" s="26" t="str">
        <f t="shared" si="22"/>
        <v/>
      </c>
      <c r="F81" s="152"/>
      <c r="G81" s="27"/>
      <c r="H81" s="27"/>
      <c r="I81" s="27"/>
      <c r="J81" s="27"/>
      <c r="K81" s="27"/>
      <c r="L81" s="28"/>
      <c r="M81" s="29"/>
      <c r="N81" s="184"/>
      <c r="O81" s="29"/>
      <c r="P81" s="184"/>
      <c r="Q81" s="30" t="str">
        <f t="shared" si="23"/>
        <v/>
      </c>
      <c r="R81" s="28"/>
      <c r="S81" s="28"/>
      <c r="T81" s="31" t="str">
        <f t="shared" si="24"/>
        <v/>
      </c>
      <c r="U81" s="32"/>
      <c r="V81" s="33" t="str">
        <f t="shared" si="25"/>
        <v/>
      </c>
      <c r="W81" s="33" t="str">
        <f t="shared" si="26"/>
        <v/>
      </c>
      <c r="X81" s="182"/>
      <c r="Y81" s="55"/>
      <c r="Z81" s="34"/>
      <c r="AA81" s="182"/>
      <c r="AB81" s="57" t="str">
        <f t="shared" si="27"/>
        <v/>
      </c>
      <c r="AC81" s="35" t="str">
        <f t="shared" si="28"/>
        <v/>
      </c>
      <c r="AD81" s="182"/>
      <c r="AE81" s="66" t="str">
        <f t="shared" si="29"/>
        <v/>
      </c>
      <c r="AF81" s="179"/>
      <c r="AG81" s="27"/>
      <c r="AH81" s="68"/>
      <c r="AI81" s="102"/>
      <c r="AJ81" s="154"/>
      <c r="AK81" s="155"/>
      <c r="AM81" s="176" t="str">
        <f>IF(AND(($B81&lt;&gt;""),(OR(C81="",F81="",G81="",H81="",AND(F81&gt;=20,F81&lt;=22,I81=""),AND(F81&gt;=40,F81&lt;=49,J81=""),L81="",M81="",N81="",O81="",P81="",R81="",S81="",U81="",X81="",Y81="",Z81="",AA81="",AND(Z81&lt;&gt;※編集不可※選択項目!$K$6,AD81="")))),1,"")</f>
        <v/>
      </c>
      <c r="AN81" s="176">
        <f>IF(AND($B81&lt;&gt;"",AND(K81="",OR(AND(F81&gt;=3,F81&lt;=14),AND(F81&gt;=20,F81&lt;=22,I81=※編集不可※選択項目!$D$4),AND(F81&gt;=23,F81&lt;=25),AND(F81&gt;=40,F81&lt;=49,J81=※編集不可※選択項目!$E$4)))),1,0)</f>
        <v>0</v>
      </c>
      <c r="AO81" s="176">
        <f t="shared" si="30"/>
        <v>0</v>
      </c>
      <c r="AP81" s="176" t="str">
        <f t="shared" si="31"/>
        <v/>
      </c>
      <c r="AQ81" s="10">
        <f t="shared" si="32"/>
        <v>0</v>
      </c>
      <c r="AR81" s="10" t="str">
        <f t="shared" si="33"/>
        <v/>
      </c>
    </row>
    <row r="82" spans="1:44" s="6" customFormat="1" ht="34.5" customHeight="1">
      <c r="A82" s="82">
        <f t="shared" si="19"/>
        <v>70</v>
      </c>
      <c r="B82" s="88" t="str">
        <f t="shared" si="20"/>
        <v/>
      </c>
      <c r="C82" s="25"/>
      <c r="D82" s="26" t="str">
        <f t="shared" si="21"/>
        <v/>
      </c>
      <c r="E82" s="26" t="str">
        <f t="shared" si="22"/>
        <v/>
      </c>
      <c r="F82" s="152"/>
      <c r="G82" s="27"/>
      <c r="H82" s="27"/>
      <c r="I82" s="27"/>
      <c r="J82" s="27"/>
      <c r="K82" s="27"/>
      <c r="L82" s="28"/>
      <c r="M82" s="29"/>
      <c r="N82" s="184"/>
      <c r="O82" s="29"/>
      <c r="P82" s="184"/>
      <c r="Q82" s="30" t="str">
        <f t="shared" si="23"/>
        <v/>
      </c>
      <c r="R82" s="28"/>
      <c r="S82" s="28"/>
      <c r="T82" s="31" t="str">
        <f t="shared" si="24"/>
        <v/>
      </c>
      <c r="U82" s="32"/>
      <c r="V82" s="33" t="str">
        <f t="shared" si="25"/>
        <v/>
      </c>
      <c r="W82" s="33" t="str">
        <f t="shared" si="26"/>
        <v/>
      </c>
      <c r="X82" s="182"/>
      <c r="Y82" s="55"/>
      <c r="Z82" s="34"/>
      <c r="AA82" s="182"/>
      <c r="AB82" s="57" t="str">
        <f t="shared" si="27"/>
        <v/>
      </c>
      <c r="AC82" s="35" t="str">
        <f t="shared" si="28"/>
        <v/>
      </c>
      <c r="AD82" s="182"/>
      <c r="AE82" s="66" t="str">
        <f t="shared" si="29"/>
        <v/>
      </c>
      <c r="AF82" s="179"/>
      <c r="AG82" s="27"/>
      <c r="AH82" s="68"/>
      <c r="AI82" s="102"/>
      <c r="AJ82" s="154"/>
      <c r="AK82" s="155"/>
      <c r="AM82" s="176" t="str">
        <f>IF(AND(($B82&lt;&gt;""),(OR(C82="",F82="",G82="",H82="",AND(F82&gt;=20,F82&lt;=22,I82=""),AND(F82&gt;=40,F82&lt;=49,J82=""),L82="",M82="",N82="",O82="",P82="",R82="",S82="",U82="",X82="",Y82="",Z82="",AA82="",AND(Z82&lt;&gt;※編集不可※選択項目!$K$6,AD82="")))),1,"")</f>
        <v/>
      </c>
      <c r="AN82" s="176">
        <f>IF(AND($B82&lt;&gt;"",AND(K82="",OR(AND(F82&gt;=3,F82&lt;=14),AND(F82&gt;=20,F82&lt;=22,I82=※編集不可※選択項目!$D$4),AND(F82&gt;=23,F82&lt;=25),AND(F82&gt;=40,F82&lt;=49,J82=※編集不可※選択項目!$E$4)))),1,0)</f>
        <v>0</v>
      </c>
      <c r="AO82" s="176">
        <f t="shared" si="30"/>
        <v>0</v>
      </c>
      <c r="AP82" s="176" t="str">
        <f t="shared" si="31"/>
        <v/>
      </c>
      <c r="AQ82" s="10">
        <f t="shared" si="32"/>
        <v>0</v>
      </c>
      <c r="AR82" s="10" t="str">
        <f t="shared" si="33"/>
        <v/>
      </c>
    </row>
    <row r="83" spans="1:44" s="6" customFormat="1" ht="34.5" customHeight="1">
      <c r="A83" s="82">
        <f t="shared" si="19"/>
        <v>71</v>
      </c>
      <c r="B83" s="88" t="str">
        <f t="shared" si="20"/>
        <v/>
      </c>
      <c r="C83" s="25"/>
      <c r="D83" s="26" t="str">
        <f t="shared" si="21"/>
        <v/>
      </c>
      <c r="E83" s="26" t="str">
        <f t="shared" si="22"/>
        <v/>
      </c>
      <c r="F83" s="152"/>
      <c r="G83" s="27"/>
      <c r="H83" s="27"/>
      <c r="I83" s="27"/>
      <c r="J83" s="27"/>
      <c r="K83" s="27"/>
      <c r="L83" s="28"/>
      <c r="M83" s="29"/>
      <c r="N83" s="184"/>
      <c r="O83" s="29"/>
      <c r="P83" s="184"/>
      <c r="Q83" s="30" t="str">
        <f t="shared" si="23"/>
        <v/>
      </c>
      <c r="R83" s="28"/>
      <c r="S83" s="28"/>
      <c r="T83" s="31" t="str">
        <f t="shared" si="24"/>
        <v/>
      </c>
      <c r="U83" s="32"/>
      <c r="V83" s="33" t="str">
        <f t="shared" si="25"/>
        <v/>
      </c>
      <c r="W83" s="33" t="str">
        <f t="shared" si="26"/>
        <v/>
      </c>
      <c r="X83" s="182"/>
      <c r="Y83" s="55"/>
      <c r="Z83" s="34"/>
      <c r="AA83" s="182"/>
      <c r="AB83" s="57" t="str">
        <f t="shared" si="27"/>
        <v/>
      </c>
      <c r="AC83" s="35" t="str">
        <f t="shared" si="28"/>
        <v/>
      </c>
      <c r="AD83" s="182"/>
      <c r="AE83" s="66" t="str">
        <f t="shared" si="29"/>
        <v/>
      </c>
      <c r="AF83" s="179"/>
      <c r="AG83" s="27"/>
      <c r="AH83" s="68"/>
      <c r="AI83" s="102"/>
      <c r="AJ83" s="154"/>
      <c r="AK83" s="155"/>
      <c r="AM83" s="176" t="str">
        <f>IF(AND(($B83&lt;&gt;""),(OR(C83="",F83="",G83="",H83="",AND(F83&gt;=20,F83&lt;=22,I83=""),AND(F83&gt;=40,F83&lt;=49,J83=""),L83="",M83="",N83="",O83="",P83="",R83="",S83="",U83="",X83="",Y83="",Z83="",AA83="",AND(Z83&lt;&gt;※編集不可※選択項目!$K$6,AD83="")))),1,"")</f>
        <v/>
      </c>
      <c r="AN83" s="176">
        <f>IF(AND($B83&lt;&gt;"",AND(K83="",OR(AND(F83&gt;=3,F83&lt;=14),AND(F83&gt;=20,F83&lt;=22,I83=※編集不可※選択項目!$D$4),AND(F83&gt;=23,F83&lt;=25),AND(F83&gt;=40,F83&lt;=49,J83=※編集不可※選択項目!$E$4)))),1,0)</f>
        <v>0</v>
      </c>
      <c r="AO83" s="176">
        <f t="shared" si="30"/>
        <v>0</v>
      </c>
      <c r="AP83" s="176" t="str">
        <f t="shared" si="31"/>
        <v/>
      </c>
      <c r="AQ83" s="10">
        <f t="shared" si="32"/>
        <v>0</v>
      </c>
      <c r="AR83" s="10" t="str">
        <f t="shared" si="33"/>
        <v/>
      </c>
    </row>
    <row r="84" spans="1:44" s="6" customFormat="1" ht="34.5" customHeight="1">
      <c r="A84" s="82">
        <f t="shared" si="19"/>
        <v>72</v>
      </c>
      <c r="B84" s="88" t="str">
        <f t="shared" si="20"/>
        <v/>
      </c>
      <c r="C84" s="25"/>
      <c r="D84" s="26" t="str">
        <f t="shared" si="21"/>
        <v/>
      </c>
      <c r="E84" s="26" t="str">
        <f t="shared" si="22"/>
        <v/>
      </c>
      <c r="F84" s="152"/>
      <c r="G84" s="27"/>
      <c r="H84" s="27"/>
      <c r="I84" s="27"/>
      <c r="J84" s="27"/>
      <c r="K84" s="27"/>
      <c r="L84" s="28"/>
      <c r="M84" s="29"/>
      <c r="N84" s="184"/>
      <c r="O84" s="29"/>
      <c r="P84" s="184"/>
      <c r="Q84" s="30" t="str">
        <f t="shared" si="23"/>
        <v/>
      </c>
      <c r="R84" s="28"/>
      <c r="S84" s="28"/>
      <c r="T84" s="31" t="str">
        <f t="shared" si="24"/>
        <v/>
      </c>
      <c r="U84" s="32"/>
      <c r="V84" s="33" t="str">
        <f t="shared" si="25"/>
        <v/>
      </c>
      <c r="W84" s="33" t="str">
        <f t="shared" si="26"/>
        <v/>
      </c>
      <c r="X84" s="182"/>
      <c r="Y84" s="55"/>
      <c r="Z84" s="34"/>
      <c r="AA84" s="182"/>
      <c r="AB84" s="57" t="str">
        <f t="shared" si="27"/>
        <v/>
      </c>
      <c r="AC84" s="35" t="str">
        <f t="shared" si="28"/>
        <v/>
      </c>
      <c r="AD84" s="182"/>
      <c r="AE84" s="66" t="str">
        <f t="shared" si="29"/>
        <v/>
      </c>
      <c r="AF84" s="179"/>
      <c r="AG84" s="27"/>
      <c r="AH84" s="68"/>
      <c r="AI84" s="102"/>
      <c r="AJ84" s="154"/>
      <c r="AK84" s="155"/>
      <c r="AM84" s="176" t="str">
        <f>IF(AND(($B84&lt;&gt;""),(OR(C84="",F84="",G84="",H84="",AND(F84&gt;=20,F84&lt;=22,I84=""),AND(F84&gt;=40,F84&lt;=49,J84=""),L84="",M84="",N84="",O84="",P84="",R84="",S84="",U84="",X84="",Y84="",Z84="",AA84="",AND(Z84&lt;&gt;※編集不可※選択項目!$K$6,AD84="")))),1,"")</f>
        <v/>
      </c>
      <c r="AN84" s="176">
        <f>IF(AND($B84&lt;&gt;"",AND(K84="",OR(AND(F84&gt;=3,F84&lt;=14),AND(F84&gt;=20,F84&lt;=22,I84=※編集不可※選択項目!$D$4),AND(F84&gt;=23,F84&lt;=25),AND(F84&gt;=40,F84&lt;=49,J84=※編集不可※選択項目!$E$4)))),1,0)</f>
        <v>0</v>
      </c>
      <c r="AO84" s="176">
        <f t="shared" si="30"/>
        <v>0</v>
      </c>
      <c r="AP84" s="176" t="str">
        <f t="shared" si="31"/>
        <v/>
      </c>
      <c r="AQ84" s="10">
        <f t="shared" si="32"/>
        <v>0</v>
      </c>
      <c r="AR84" s="10" t="str">
        <f t="shared" si="33"/>
        <v/>
      </c>
    </row>
    <row r="85" spans="1:44" s="6" customFormat="1" ht="34.5" customHeight="1">
      <c r="A85" s="82">
        <f t="shared" si="19"/>
        <v>73</v>
      </c>
      <c r="B85" s="88" t="str">
        <f t="shared" si="20"/>
        <v/>
      </c>
      <c r="C85" s="25"/>
      <c r="D85" s="26" t="str">
        <f t="shared" si="21"/>
        <v/>
      </c>
      <c r="E85" s="26" t="str">
        <f t="shared" si="22"/>
        <v/>
      </c>
      <c r="F85" s="152"/>
      <c r="G85" s="27"/>
      <c r="H85" s="27"/>
      <c r="I85" s="27"/>
      <c r="J85" s="27"/>
      <c r="K85" s="27"/>
      <c r="L85" s="28"/>
      <c r="M85" s="29"/>
      <c r="N85" s="184"/>
      <c r="O85" s="29"/>
      <c r="P85" s="184"/>
      <c r="Q85" s="30" t="str">
        <f t="shared" si="23"/>
        <v/>
      </c>
      <c r="R85" s="28"/>
      <c r="S85" s="28"/>
      <c r="T85" s="31" t="str">
        <f t="shared" si="24"/>
        <v/>
      </c>
      <c r="U85" s="32"/>
      <c r="V85" s="33" t="str">
        <f t="shared" si="25"/>
        <v/>
      </c>
      <c r="W85" s="33" t="str">
        <f t="shared" si="26"/>
        <v/>
      </c>
      <c r="X85" s="182"/>
      <c r="Y85" s="55"/>
      <c r="Z85" s="34"/>
      <c r="AA85" s="182"/>
      <c r="AB85" s="57" t="str">
        <f t="shared" si="27"/>
        <v/>
      </c>
      <c r="AC85" s="35" t="str">
        <f t="shared" si="28"/>
        <v/>
      </c>
      <c r="AD85" s="182"/>
      <c r="AE85" s="66" t="str">
        <f t="shared" si="29"/>
        <v/>
      </c>
      <c r="AF85" s="179"/>
      <c r="AG85" s="27"/>
      <c r="AH85" s="68"/>
      <c r="AI85" s="102"/>
      <c r="AJ85" s="154"/>
      <c r="AK85" s="155"/>
      <c r="AM85" s="176" t="str">
        <f>IF(AND(($B85&lt;&gt;""),(OR(C85="",F85="",G85="",H85="",AND(F85&gt;=20,F85&lt;=22,I85=""),AND(F85&gt;=40,F85&lt;=49,J85=""),L85="",M85="",N85="",O85="",P85="",R85="",S85="",U85="",X85="",Y85="",Z85="",AA85="",AND(Z85&lt;&gt;※編集不可※選択項目!$K$6,AD85="")))),1,"")</f>
        <v/>
      </c>
      <c r="AN85" s="176">
        <f>IF(AND($B85&lt;&gt;"",AND(K85="",OR(AND(F85&gt;=3,F85&lt;=14),AND(F85&gt;=20,F85&lt;=22,I85=※編集不可※選択項目!$D$4),AND(F85&gt;=23,F85&lt;=25),AND(F85&gt;=40,F85&lt;=49,J85=※編集不可※選択項目!$E$4)))),1,0)</f>
        <v>0</v>
      </c>
      <c r="AO85" s="176">
        <f t="shared" si="30"/>
        <v>0</v>
      </c>
      <c r="AP85" s="176" t="str">
        <f t="shared" si="31"/>
        <v/>
      </c>
      <c r="AQ85" s="10">
        <f t="shared" si="32"/>
        <v>0</v>
      </c>
      <c r="AR85" s="10" t="str">
        <f t="shared" si="33"/>
        <v/>
      </c>
    </row>
    <row r="86" spans="1:44" s="6" customFormat="1" ht="34.5" customHeight="1">
      <c r="A86" s="82">
        <f t="shared" si="19"/>
        <v>74</v>
      </c>
      <c r="B86" s="88" t="str">
        <f t="shared" si="20"/>
        <v/>
      </c>
      <c r="C86" s="25"/>
      <c r="D86" s="26" t="str">
        <f t="shared" si="21"/>
        <v/>
      </c>
      <c r="E86" s="26" t="str">
        <f t="shared" si="22"/>
        <v/>
      </c>
      <c r="F86" s="152"/>
      <c r="G86" s="27"/>
      <c r="H86" s="27"/>
      <c r="I86" s="27"/>
      <c r="J86" s="27"/>
      <c r="K86" s="27"/>
      <c r="L86" s="28"/>
      <c r="M86" s="29"/>
      <c r="N86" s="184"/>
      <c r="O86" s="29"/>
      <c r="P86" s="184"/>
      <c r="Q86" s="30" t="str">
        <f t="shared" si="23"/>
        <v/>
      </c>
      <c r="R86" s="28"/>
      <c r="S86" s="28"/>
      <c r="T86" s="31" t="str">
        <f t="shared" si="24"/>
        <v/>
      </c>
      <c r="U86" s="32"/>
      <c r="V86" s="33" t="str">
        <f t="shared" si="25"/>
        <v/>
      </c>
      <c r="W86" s="33" t="str">
        <f t="shared" si="26"/>
        <v/>
      </c>
      <c r="X86" s="182"/>
      <c r="Y86" s="55"/>
      <c r="Z86" s="34"/>
      <c r="AA86" s="182"/>
      <c r="AB86" s="57" t="str">
        <f t="shared" si="27"/>
        <v/>
      </c>
      <c r="AC86" s="35" t="str">
        <f t="shared" si="28"/>
        <v/>
      </c>
      <c r="AD86" s="182"/>
      <c r="AE86" s="66" t="str">
        <f t="shared" si="29"/>
        <v/>
      </c>
      <c r="AF86" s="179"/>
      <c r="AG86" s="27"/>
      <c r="AH86" s="68"/>
      <c r="AI86" s="102"/>
      <c r="AJ86" s="154"/>
      <c r="AK86" s="155"/>
      <c r="AM86" s="176" t="str">
        <f>IF(AND(($B86&lt;&gt;""),(OR(C86="",F86="",G86="",H86="",AND(F86&gt;=20,F86&lt;=22,I86=""),AND(F86&gt;=40,F86&lt;=49,J86=""),L86="",M86="",N86="",O86="",P86="",R86="",S86="",U86="",X86="",Y86="",Z86="",AA86="",AND(Z86&lt;&gt;※編集不可※選択項目!$K$6,AD86="")))),1,"")</f>
        <v/>
      </c>
      <c r="AN86" s="176">
        <f>IF(AND($B86&lt;&gt;"",AND(K86="",OR(AND(F86&gt;=3,F86&lt;=14),AND(F86&gt;=20,F86&lt;=22,I86=※編集不可※選択項目!$D$4),AND(F86&gt;=23,F86&lt;=25),AND(F86&gt;=40,F86&lt;=49,J86=※編集不可※選択項目!$E$4)))),1,0)</f>
        <v>0</v>
      </c>
      <c r="AO86" s="176">
        <f t="shared" si="30"/>
        <v>0</v>
      </c>
      <c r="AP86" s="176" t="str">
        <f t="shared" si="31"/>
        <v/>
      </c>
      <c r="AQ86" s="10">
        <f t="shared" si="32"/>
        <v>0</v>
      </c>
      <c r="AR86" s="10" t="str">
        <f t="shared" si="33"/>
        <v/>
      </c>
    </row>
    <row r="87" spans="1:44" s="6" customFormat="1" ht="34.5" customHeight="1">
      <c r="A87" s="82">
        <f t="shared" si="19"/>
        <v>75</v>
      </c>
      <c r="B87" s="88" t="str">
        <f t="shared" si="20"/>
        <v/>
      </c>
      <c r="C87" s="25"/>
      <c r="D87" s="26" t="str">
        <f t="shared" si="21"/>
        <v/>
      </c>
      <c r="E87" s="26" t="str">
        <f t="shared" si="22"/>
        <v/>
      </c>
      <c r="F87" s="152"/>
      <c r="G87" s="27"/>
      <c r="H87" s="27"/>
      <c r="I87" s="27"/>
      <c r="J87" s="27"/>
      <c r="K87" s="27"/>
      <c r="L87" s="28"/>
      <c r="M87" s="29"/>
      <c r="N87" s="184"/>
      <c r="O87" s="29"/>
      <c r="P87" s="184"/>
      <c r="Q87" s="30" t="str">
        <f t="shared" si="23"/>
        <v/>
      </c>
      <c r="R87" s="28"/>
      <c r="S87" s="28"/>
      <c r="T87" s="31" t="str">
        <f t="shared" si="24"/>
        <v/>
      </c>
      <c r="U87" s="32"/>
      <c r="V87" s="33" t="str">
        <f t="shared" si="25"/>
        <v/>
      </c>
      <c r="W87" s="33" t="str">
        <f t="shared" si="26"/>
        <v/>
      </c>
      <c r="X87" s="182"/>
      <c r="Y87" s="55"/>
      <c r="Z87" s="34"/>
      <c r="AA87" s="182"/>
      <c r="AB87" s="57" t="str">
        <f t="shared" si="27"/>
        <v/>
      </c>
      <c r="AC87" s="35" t="str">
        <f t="shared" si="28"/>
        <v/>
      </c>
      <c r="AD87" s="182"/>
      <c r="AE87" s="66" t="str">
        <f t="shared" si="29"/>
        <v/>
      </c>
      <c r="AF87" s="179"/>
      <c r="AG87" s="27"/>
      <c r="AH87" s="68"/>
      <c r="AI87" s="102"/>
      <c r="AJ87" s="154"/>
      <c r="AK87" s="155"/>
      <c r="AM87" s="176" t="str">
        <f>IF(AND(($B87&lt;&gt;""),(OR(C87="",F87="",G87="",H87="",AND(F87&gt;=20,F87&lt;=22,I87=""),AND(F87&gt;=40,F87&lt;=49,J87=""),L87="",M87="",N87="",O87="",P87="",R87="",S87="",U87="",X87="",Y87="",Z87="",AA87="",AND(Z87&lt;&gt;※編集不可※選択項目!$K$6,AD87="")))),1,"")</f>
        <v/>
      </c>
      <c r="AN87" s="176">
        <f>IF(AND($B87&lt;&gt;"",AND(K87="",OR(AND(F87&gt;=3,F87&lt;=14),AND(F87&gt;=20,F87&lt;=22,I87=※編集不可※選択項目!$D$4),AND(F87&gt;=23,F87&lt;=25),AND(F87&gt;=40,F87&lt;=49,J87=※編集不可※選択項目!$E$4)))),1,0)</f>
        <v>0</v>
      </c>
      <c r="AO87" s="176">
        <f t="shared" si="30"/>
        <v>0</v>
      </c>
      <c r="AP87" s="176" t="str">
        <f t="shared" si="31"/>
        <v/>
      </c>
      <c r="AQ87" s="10">
        <f t="shared" si="32"/>
        <v>0</v>
      </c>
      <c r="AR87" s="10" t="str">
        <f t="shared" si="33"/>
        <v/>
      </c>
    </row>
    <row r="88" spans="1:44" s="6" customFormat="1" ht="34.5" customHeight="1">
      <c r="A88" s="82">
        <f t="shared" si="19"/>
        <v>76</v>
      </c>
      <c r="B88" s="88" t="str">
        <f t="shared" si="20"/>
        <v/>
      </c>
      <c r="C88" s="25"/>
      <c r="D88" s="26" t="str">
        <f t="shared" si="21"/>
        <v/>
      </c>
      <c r="E88" s="26" t="str">
        <f t="shared" si="22"/>
        <v/>
      </c>
      <c r="F88" s="152"/>
      <c r="G88" s="27"/>
      <c r="H88" s="27"/>
      <c r="I88" s="27"/>
      <c r="J88" s="27"/>
      <c r="K88" s="27"/>
      <c r="L88" s="28"/>
      <c r="M88" s="29"/>
      <c r="N88" s="184"/>
      <c r="O88" s="29"/>
      <c r="P88" s="184"/>
      <c r="Q88" s="30" t="str">
        <f t="shared" si="23"/>
        <v/>
      </c>
      <c r="R88" s="28"/>
      <c r="S88" s="28"/>
      <c r="T88" s="31" t="str">
        <f t="shared" si="24"/>
        <v/>
      </c>
      <c r="U88" s="32"/>
      <c r="V88" s="33" t="str">
        <f t="shared" si="25"/>
        <v/>
      </c>
      <c r="W88" s="33" t="str">
        <f t="shared" si="26"/>
        <v/>
      </c>
      <c r="X88" s="182"/>
      <c r="Y88" s="55"/>
      <c r="Z88" s="34"/>
      <c r="AA88" s="182"/>
      <c r="AB88" s="57" t="str">
        <f t="shared" si="27"/>
        <v/>
      </c>
      <c r="AC88" s="35" t="str">
        <f t="shared" si="28"/>
        <v/>
      </c>
      <c r="AD88" s="182"/>
      <c r="AE88" s="66" t="str">
        <f t="shared" si="29"/>
        <v/>
      </c>
      <c r="AF88" s="179"/>
      <c r="AG88" s="27"/>
      <c r="AH88" s="68"/>
      <c r="AI88" s="102"/>
      <c r="AJ88" s="154"/>
      <c r="AK88" s="155"/>
      <c r="AM88" s="176" t="str">
        <f>IF(AND(($B88&lt;&gt;""),(OR(C88="",F88="",G88="",H88="",AND(F88&gt;=20,F88&lt;=22,I88=""),AND(F88&gt;=40,F88&lt;=49,J88=""),L88="",M88="",N88="",O88="",P88="",R88="",S88="",U88="",X88="",Y88="",Z88="",AA88="",AND(Z88&lt;&gt;※編集不可※選択項目!$K$6,AD88="")))),1,"")</f>
        <v/>
      </c>
      <c r="AN88" s="176">
        <f>IF(AND($B88&lt;&gt;"",AND(K88="",OR(AND(F88&gt;=3,F88&lt;=14),AND(F88&gt;=20,F88&lt;=22,I88=※編集不可※選択項目!$D$4),AND(F88&gt;=23,F88&lt;=25),AND(F88&gt;=40,F88&lt;=49,J88=※編集不可※選択項目!$E$4)))),1,0)</f>
        <v>0</v>
      </c>
      <c r="AO88" s="176">
        <f t="shared" si="30"/>
        <v>0</v>
      </c>
      <c r="AP88" s="176" t="str">
        <f t="shared" si="31"/>
        <v/>
      </c>
      <c r="AQ88" s="10">
        <f t="shared" si="32"/>
        <v>0</v>
      </c>
      <c r="AR88" s="10" t="str">
        <f t="shared" si="33"/>
        <v/>
      </c>
    </row>
    <row r="89" spans="1:44" s="6" customFormat="1" ht="34.5" customHeight="1">
      <c r="A89" s="82">
        <f t="shared" si="19"/>
        <v>77</v>
      </c>
      <c r="B89" s="88" t="str">
        <f t="shared" si="20"/>
        <v/>
      </c>
      <c r="C89" s="25"/>
      <c r="D89" s="26" t="str">
        <f t="shared" si="21"/>
        <v/>
      </c>
      <c r="E89" s="26" t="str">
        <f t="shared" si="22"/>
        <v/>
      </c>
      <c r="F89" s="152"/>
      <c r="G89" s="27"/>
      <c r="H89" s="27"/>
      <c r="I89" s="27"/>
      <c r="J89" s="27"/>
      <c r="K89" s="27"/>
      <c r="L89" s="28"/>
      <c r="M89" s="29"/>
      <c r="N89" s="184"/>
      <c r="O89" s="29"/>
      <c r="P89" s="184"/>
      <c r="Q89" s="30" t="str">
        <f t="shared" si="23"/>
        <v/>
      </c>
      <c r="R89" s="28"/>
      <c r="S89" s="28"/>
      <c r="T89" s="31" t="str">
        <f t="shared" si="24"/>
        <v/>
      </c>
      <c r="U89" s="32"/>
      <c r="V89" s="33" t="str">
        <f t="shared" si="25"/>
        <v/>
      </c>
      <c r="W89" s="33" t="str">
        <f t="shared" si="26"/>
        <v/>
      </c>
      <c r="X89" s="182"/>
      <c r="Y89" s="55"/>
      <c r="Z89" s="34"/>
      <c r="AA89" s="182"/>
      <c r="AB89" s="57" t="str">
        <f t="shared" si="27"/>
        <v/>
      </c>
      <c r="AC89" s="35" t="str">
        <f t="shared" si="28"/>
        <v/>
      </c>
      <c r="AD89" s="182"/>
      <c r="AE89" s="66" t="str">
        <f t="shared" si="29"/>
        <v/>
      </c>
      <c r="AF89" s="179"/>
      <c r="AG89" s="27"/>
      <c r="AH89" s="68"/>
      <c r="AI89" s="102"/>
      <c r="AJ89" s="154"/>
      <c r="AK89" s="155"/>
      <c r="AM89" s="176" t="str">
        <f>IF(AND(($B89&lt;&gt;""),(OR(C89="",F89="",G89="",H89="",AND(F89&gt;=20,F89&lt;=22,I89=""),AND(F89&gt;=40,F89&lt;=49,J89=""),L89="",M89="",N89="",O89="",P89="",R89="",S89="",U89="",X89="",Y89="",Z89="",AA89="",AND(Z89&lt;&gt;※編集不可※選択項目!$K$6,AD89="")))),1,"")</f>
        <v/>
      </c>
      <c r="AN89" s="176">
        <f>IF(AND($B89&lt;&gt;"",AND(K89="",OR(AND(F89&gt;=3,F89&lt;=14),AND(F89&gt;=20,F89&lt;=22,I89=※編集不可※選択項目!$D$4),AND(F89&gt;=23,F89&lt;=25),AND(F89&gt;=40,F89&lt;=49,J89=※編集不可※選択項目!$E$4)))),1,0)</f>
        <v>0</v>
      </c>
      <c r="AO89" s="176">
        <f t="shared" si="30"/>
        <v>0</v>
      </c>
      <c r="AP89" s="176" t="str">
        <f t="shared" si="31"/>
        <v/>
      </c>
      <c r="AQ89" s="10">
        <f t="shared" si="32"/>
        <v>0</v>
      </c>
      <c r="AR89" s="10" t="str">
        <f t="shared" si="33"/>
        <v/>
      </c>
    </row>
    <row r="90" spans="1:44" s="6" customFormat="1" ht="34.5" customHeight="1">
      <c r="A90" s="82">
        <f t="shared" si="19"/>
        <v>78</v>
      </c>
      <c r="B90" s="88" t="str">
        <f t="shared" si="20"/>
        <v/>
      </c>
      <c r="C90" s="25"/>
      <c r="D90" s="26" t="str">
        <f t="shared" si="21"/>
        <v/>
      </c>
      <c r="E90" s="26" t="str">
        <f t="shared" si="22"/>
        <v/>
      </c>
      <c r="F90" s="152"/>
      <c r="G90" s="27"/>
      <c r="H90" s="27"/>
      <c r="I90" s="27"/>
      <c r="J90" s="27"/>
      <c r="K90" s="27"/>
      <c r="L90" s="28"/>
      <c r="M90" s="29"/>
      <c r="N90" s="184"/>
      <c r="O90" s="29"/>
      <c r="P90" s="184"/>
      <c r="Q90" s="30" t="str">
        <f t="shared" si="23"/>
        <v/>
      </c>
      <c r="R90" s="28"/>
      <c r="S90" s="28"/>
      <c r="T90" s="31" t="str">
        <f t="shared" si="24"/>
        <v/>
      </c>
      <c r="U90" s="32"/>
      <c r="V90" s="33" t="str">
        <f t="shared" si="25"/>
        <v/>
      </c>
      <c r="W90" s="33" t="str">
        <f t="shared" si="26"/>
        <v/>
      </c>
      <c r="X90" s="182"/>
      <c r="Y90" s="55"/>
      <c r="Z90" s="34"/>
      <c r="AA90" s="182"/>
      <c r="AB90" s="57" t="str">
        <f t="shared" si="27"/>
        <v/>
      </c>
      <c r="AC90" s="35" t="str">
        <f t="shared" si="28"/>
        <v/>
      </c>
      <c r="AD90" s="182"/>
      <c r="AE90" s="66" t="str">
        <f t="shared" si="29"/>
        <v/>
      </c>
      <c r="AF90" s="179"/>
      <c r="AG90" s="27"/>
      <c r="AH90" s="68"/>
      <c r="AI90" s="102"/>
      <c r="AJ90" s="154"/>
      <c r="AK90" s="155"/>
      <c r="AM90" s="176" t="str">
        <f>IF(AND(($B90&lt;&gt;""),(OR(C90="",F90="",G90="",H90="",AND(F90&gt;=20,F90&lt;=22,I90=""),AND(F90&gt;=40,F90&lt;=49,J90=""),L90="",M90="",N90="",O90="",P90="",R90="",S90="",U90="",X90="",Y90="",Z90="",AA90="",AND(Z90&lt;&gt;※編集不可※選択項目!$K$6,AD90="")))),1,"")</f>
        <v/>
      </c>
      <c r="AN90" s="176">
        <f>IF(AND($B90&lt;&gt;"",AND(K90="",OR(AND(F90&gt;=3,F90&lt;=14),AND(F90&gt;=20,F90&lt;=22,I90=※編集不可※選択項目!$D$4),AND(F90&gt;=23,F90&lt;=25),AND(F90&gt;=40,F90&lt;=49,J90=※編集不可※選択項目!$E$4)))),1,0)</f>
        <v>0</v>
      </c>
      <c r="AO90" s="176">
        <f t="shared" si="30"/>
        <v>0</v>
      </c>
      <c r="AP90" s="176" t="str">
        <f t="shared" si="31"/>
        <v/>
      </c>
      <c r="AQ90" s="10">
        <f t="shared" si="32"/>
        <v>0</v>
      </c>
      <c r="AR90" s="10" t="str">
        <f t="shared" si="33"/>
        <v/>
      </c>
    </row>
    <row r="91" spans="1:44" s="6" customFormat="1" ht="34.5" customHeight="1">
      <c r="A91" s="82">
        <f t="shared" si="19"/>
        <v>79</v>
      </c>
      <c r="B91" s="88" t="str">
        <f t="shared" si="20"/>
        <v/>
      </c>
      <c r="C91" s="25"/>
      <c r="D91" s="26" t="str">
        <f t="shared" si="21"/>
        <v/>
      </c>
      <c r="E91" s="26" t="str">
        <f t="shared" si="22"/>
        <v/>
      </c>
      <c r="F91" s="152"/>
      <c r="G91" s="27"/>
      <c r="H91" s="27"/>
      <c r="I91" s="27"/>
      <c r="J91" s="27"/>
      <c r="K91" s="27"/>
      <c r="L91" s="28"/>
      <c r="M91" s="29"/>
      <c r="N91" s="184"/>
      <c r="O91" s="29"/>
      <c r="P91" s="184"/>
      <c r="Q91" s="30" t="str">
        <f t="shared" si="23"/>
        <v/>
      </c>
      <c r="R91" s="28"/>
      <c r="S91" s="28"/>
      <c r="T91" s="31" t="str">
        <f t="shared" si="24"/>
        <v/>
      </c>
      <c r="U91" s="32"/>
      <c r="V91" s="33" t="str">
        <f t="shared" si="25"/>
        <v/>
      </c>
      <c r="W91" s="33" t="str">
        <f t="shared" si="26"/>
        <v/>
      </c>
      <c r="X91" s="182"/>
      <c r="Y91" s="55"/>
      <c r="Z91" s="34"/>
      <c r="AA91" s="182"/>
      <c r="AB91" s="57" t="str">
        <f t="shared" si="27"/>
        <v/>
      </c>
      <c r="AC91" s="35" t="str">
        <f t="shared" si="28"/>
        <v/>
      </c>
      <c r="AD91" s="182"/>
      <c r="AE91" s="66" t="str">
        <f t="shared" si="29"/>
        <v/>
      </c>
      <c r="AF91" s="179"/>
      <c r="AG91" s="27"/>
      <c r="AH91" s="68"/>
      <c r="AI91" s="102"/>
      <c r="AJ91" s="154"/>
      <c r="AK91" s="155"/>
      <c r="AM91" s="176" t="str">
        <f>IF(AND(($B91&lt;&gt;""),(OR(C91="",F91="",G91="",H91="",AND(F91&gt;=20,F91&lt;=22,I91=""),AND(F91&gt;=40,F91&lt;=49,J91=""),L91="",M91="",N91="",O91="",P91="",R91="",S91="",U91="",X91="",Y91="",Z91="",AA91="",AND(Z91&lt;&gt;※編集不可※選択項目!$K$6,AD91="")))),1,"")</f>
        <v/>
      </c>
      <c r="AN91" s="176">
        <f>IF(AND($B91&lt;&gt;"",AND(K91="",OR(AND(F91&gt;=3,F91&lt;=14),AND(F91&gt;=20,F91&lt;=22,I91=※編集不可※選択項目!$D$4),AND(F91&gt;=23,F91&lt;=25),AND(F91&gt;=40,F91&lt;=49,J91=※編集不可※選択項目!$E$4)))),1,0)</f>
        <v>0</v>
      </c>
      <c r="AO91" s="176">
        <f t="shared" si="30"/>
        <v>0</v>
      </c>
      <c r="AP91" s="176" t="str">
        <f t="shared" si="31"/>
        <v/>
      </c>
      <c r="AQ91" s="10">
        <f t="shared" si="32"/>
        <v>0</v>
      </c>
      <c r="AR91" s="10" t="str">
        <f t="shared" si="33"/>
        <v/>
      </c>
    </row>
    <row r="92" spans="1:44" s="6" customFormat="1" ht="34.5" customHeight="1">
      <c r="A92" s="82">
        <f t="shared" si="19"/>
        <v>80</v>
      </c>
      <c r="B92" s="88" t="str">
        <f t="shared" si="20"/>
        <v/>
      </c>
      <c r="C92" s="25"/>
      <c r="D92" s="26" t="str">
        <f t="shared" si="21"/>
        <v/>
      </c>
      <c r="E92" s="26" t="str">
        <f t="shared" si="22"/>
        <v/>
      </c>
      <c r="F92" s="152"/>
      <c r="G92" s="27"/>
      <c r="H92" s="27"/>
      <c r="I92" s="27"/>
      <c r="J92" s="27"/>
      <c r="K92" s="27"/>
      <c r="L92" s="28"/>
      <c r="M92" s="29"/>
      <c r="N92" s="184"/>
      <c r="O92" s="29"/>
      <c r="P92" s="184"/>
      <c r="Q92" s="30" t="str">
        <f t="shared" si="23"/>
        <v/>
      </c>
      <c r="R92" s="28"/>
      <c r="S92" s="28"/>
      <c r="T92" s="31" t="str">
        <f t="shared" si="24"/>
        <v/>
      </c>
      <c r="U92" s="32"/>
      <c r="V92" s="33" t="str">
        <f t="shared" si="25"/>
        <v/>
      </c>
      <c r="W92" s="33" t="str">
        <f t="shared" si="26"/>
        <v/>
      </c>
      <c r="X92" s="182"/>
      <c r="Y92" s="55"/>
      <c r="Z92" s="34"/>
      <c r="AA92" s="182"/>
      <c r="AB92" s="57" t="str">
        <f t="shared" si="27"/>
        <v/>
      </c>
      <c r="AC92" s="35" t="str">
        <f t="shared" si="28"/>
        <v/>
      </c>
      <c r="AD92" s="182"/>
      <c r="AE92" s="66" t="str">
        <f t="shared" si="29"/>
        <v/>
      </c>
      <c r="AF92" s="179"/>
      <c r="AG92" s="27"/>
      <c r="AH92" s="68"/>
      <c r="AI92" s="102"/>
      <c r="AJ92" s="154"/>
      <c r="AK92" s="155"/>
      <c r="AM92" s="176" t="str">
        <f>IF(AND(($B92&lt;&gt;""),(OR(C92="",F92="",G92="",H92="",AND(F92&gt;=20,F92&lt;=22,I92=""),AND(F92&gt;=40,F92&lt;=49,J92=""),L92="",M92="",N92="",O92="",P92="",R92="",S92="",U92="",X92="",Y92="",Z92="",AA92="",AND(Z92&lt;&gt;※編集不可※選択項目!$K$6,AD92="")))),1,"")</f>
        <v/>
      </c>
      <c r="AN92" s="176">
        <f>IF(AND($B92&lt;&gt;"",AND(K92="",OR(AND(F92&gt;=3,F92&lt;=14),AND(F92&gt;=20,F92&lt;=22,I92=※編集不可※選択項目!$D$4),AND(F92&gt;=23,F92&lt;=25),AND(F92&gt;=40,F92&lt;=49,J92=※編集不可※選択項目!$E$4)))),1,0)</f>
        <v>0</v>
      </c>
      <c r="AO92" s="176">
        <f t="shared" si="30"/>
        <v>0</v>
      </c>
      <c r="AP92" s="176" t="str">
        <f t="shared" si="31"/>
        <v/>
      </c>
      <c r="AQ92" s="10">
        <f t="shared" si="32"/>
        <v>0</v>
      </c>
      <c r="AR92" s="10" t="str">
        <f t="shared" si="33"/>
        <v/>
      </c>
    </row>
    <row r="93" spans="1:44" s="6" customFormat="1" ht="34.5" customHeight="1">
      <c r="A93" s="82">
        <f t="shared" si="19"/>
        <v>81</v>
      </c>
      <c r="B93" s="88" t="str">
        <f t="shared" si="20"/>
        <v/>
      </c>
      <c r="C93" s="25"/>
      <c r="D93" s="26" t="str">
        <f t="shared" si="21"/>
        <v/>
      </c>
      <c r="E93" s="26" t="str">
        <f t="shared" si="22"/>
        <v/>
      </c>
      <c r="F93" s="152"/>
      <c r="G93" s="27"/>
      <c r="H93" s="27"/>
      <c r="I93" s="27"/>
      <c r="J93" s="27"/>
      <c r="K93" s="27"/>
      <c r="L93" s="28"/>
      <c r="M93" s="29"/>
      <c r="N93" s="184"/>
      <c r="O93" s="29"/>
      <c r="P93" s="184"/>
      <c r="Q93" s="30" t="str">
        <f t="shared" si="23"/>
        <v/>
      </c>
      <c r="R93" s="28"/>
      <c r="S93" s="28"/>
      <c r="T93" s="31" t="str">
        <f t="shared" si="24"/>
        <v/>
      </c>
      <c r="U93" s="32"/>
      <c r="V93" s="33" t="str">
        <f t="shared" si="25"/>
        <v/>
      </c>
      <c r="W93" s="33" t="str">
        <f t="shared" si="26"/>
        <v/>
      </c>
      <c r="X93" s="182"/>
      <c r="Y93" s="55"/>
      <c r="Z93" s="34"/>
      <c r="AA93" s="182"/>
      <c r="AB93" s="57" t="str">
        <f t="shared" si="27"/>
        <v/>
      </c>
      <c r="AC93" s="35" t="str">
        <f t="shared" si="28"/>
        <v/>
      </c>
      <c r="AD93" s="182"/>
      <c r="AE93" s="66" t="str">
        <f t="shared" si="29"/>
        <v/>
      </c>
      <c r="AF93" s="179"/>
      <c r="AG93" s="27"/>
      <c r="AH93" s="68"/>
      <c r="AI93" s="102"/>
      <c r="AJ93" s="154"/>
      <c r="AK93" s="155"/>
      <c r="AM93" s="176" t="str">
        <f>IF(AND(($B93&lt;&gt;""),(OR(C93="",F93="",G93="",H93="",AND(F93&gt;=20,F93&lt;=22,I93=""),AND(F93&gt;=40,F93&lt;=49,J93=""),L93="",M93="",N93="",O93="",P93="",R93="",S93="",U93="",X93="",Y93="",Z93="",AA93="",AND(Z93&lt;&gt;※編集不可※選択項目!$K$6,AD93="")))),1,"")</f>
        <v/>
      </c>
      <c r="AN93" s="176">
        <f>IF(AND($B93&lt;&gt;"",AND(K93="",OR(AND(F93&gt;=3,F93&lt;=14),AND(F93&gt;=20,F93&lt;=22,I93=※編集不可※選択項目!$D$4),AND(F93&gt;=23,F93&lt;=25),AND(F93&gt;=40,F93&lt;=49,J93=※編集不可※選択項目!$E$4)))),1,0)</f>
        <v>0</v>
      </c>
      <c r="AO93" s="176">
        <f t="shared" si="30"/>
        <v>0</v>
      </c>
      <c r="AP93" s="176" t="str">
        <f t="shared" si="31"/>
        <v/>
      </c>
      <c r="AQ93" s="10">
        <f t="shared" si="32"/>
        <v>0</v>
      </c>
      <c r="AR93" s="10" t="str">
        <f t="shared" si="33"/>
        <v/>
      </c>
    </row>
    <row r="94" spans="1:44" s="6" customFormat="1" ht="34.5" customHeight="1">
      <c r="A94" s="82">
        <f t="shared" si="19"/>
        <v>82</v>
      </c>
      <c r="B94" s="88" t="str">
        <f t="shared" si="20"/>
        <v/>
      </c>
      <c r="C94" s="25"/>
      <c r="D94" s="26" t="str">
        <f t="shared" si="21"/>
        <v/>
      </c>
      <c r="E94" s="26" t="str">
        <f t="shared" si="22"/>
        <v/>
      </c>
      <c r="F94" s="152"/>
      <c r="G94" s="27"/>
      <c r="H94" s="27"/>
      <c r="I94" s="27"/>
      <c r="J94" s="27"/>
      <c r="K94" s="27"/>
      <c r="L94" s="28"/>
      <c r="M94" s="29"/>
      <c r="N94" s="184"/>
      <c r="O94" s="29"/>
      <c r="P94" s="184"/>
      <c r="Q94" s="30" t="str">
        <f t="shared" si="23"/>
        <v/>
      </c>
      <c r="R94" s="28"/>
      <c r="S94" s="28"/>
      <c r="T94" s="31" t="str">
        <f t="shared" si="24"/>
        <v/>
      </c>
      <c r="U94" s="32"/>
      <c r="V94" s="33" t="str">
        <f t="shared" si="25"/>
        <v/>
      </c>
      <c r="W94" s="33" t="str">
        <f t="shared" si="26"/>
        <v/>
      </c>
      <c r="X94" s="182"/>
      <c r="Y94" s="55"/>
      <c r="Z94" s="34"/>
      <c r="AA94" s="182"/>
      <c r="AB94" s="57" t="str">
        <f t="shared" si="27"/>
        <v/>
      </c>
      <c r="AC94" s="35" t="str">
        <f t="shared" si="28"/>
        <v/>
      </c>
      <c r="AD94" s="182"/>
      <c r="AE94" s="66" t="str">
        <f t="shared" si="29"/>
        <v/>
      </c>
      <c r="AF94" s="179"/>
      <c r="AG94" s="27"/>
      <c r="AH94" s="68"/>
      <c r="AI94" s="102"/>
      <c r="AJ94" s="154"/>
      <c r="AK94" s="155"/>
      <c r="AM94" s="176" t="str">
        <f>IF(AND(($B94&lt;&gt;""),(OR(C94="",F94="",G94="",H94="",AND(F94&gt;=20,F94&lt;=22,I94=""),AND(F94&gt;=40,F94&lt;=49,J94=""),L94="",M94="",N94="",O94="",P94="",R94="",S94="",U94="",X94="",Y94="",Z94="",AA94="",AND(Z94&lt;&gt;※編集不可※選択項目!$K$6,AD94="")))),1,"")</f>
        <v/>
      </c>
      <c r="AN94" s="176">
        <f>IF(AND($B94&lt;&gt;"",AND(K94="",OR(AND(F94&gt;=3,F94&lt;=14),AND(F94&gt;=20,F94&lt;=22,I94=※編集不可※選択項目!$D$4),AND(F94&gt;=23,F94&lt;=25),AND(F94&gt;=40,F94&lt;=49,J94=※編集不可※選択項目!$E$4)))),1,0)</f>
        <v>0</v>
      </c>
      <c r="AO94" s="176">
        <f t="shared" si="30"/>
        <v>0</v>
      </c>
      <c r="AP94" s="176" t="str">
        <f t="shared" si="31"/>
        <v/>
      </c>
      <c r="AQ94" s="10">
        <f t="shared" si="32"/>
        <v>0</v>
      </c>
      <c r="AR94" s="10" t="str">
        <f t="shared" si="33"/>
        <v/>
      </c>
    </row>
    <row r="95" spans="1:44" s="6" customFormat="1" ht="34.5" customHeight="1">
      <c r="A95" s="82">
        <f t="shared" si="19"/>
        <v>83</v>
      </c>
      <c r="B95" s="88" t="str">
        <f t="shared" si="20"/>
        <v/>
      </c>
      <c r="C95" s="25"/>
      <c r="D95" s="26" t="str">
        <f t="shared" si="21"/>
        <v/>
      </c>
      <c r="E95" s="26" t="str">
        <f t="shared" si="22"/>
        <v/>
      </c>
      <c r="F95" s="152"/>
      <c r="G95" s="27"/>
      <c r="H95" s="27"/>
      <c r="I95" s="27"/>
      <c r="J95" s="27"/>
      <c r="K95" s="27"/>
      <c r="L95" s="28"/>
      <c r="M95" s="29"/>
      <c r="N95" s="184"/>
      <c r="O95" s="29"/>
      <c r="P95" s="184"/>
      <c r="Q95" s="30" t="str">
        <f t="shared" si="23"/>
        <v/>
      </c>
      <c r="R95" s="28"/>
      <c r="S95" s="28"/>
      <c r="T95" s="31" t="str">
        <f t="shared" si="24"/>
        <v/>
      </c>
      <c r="U95" s="32"/>
      <c r="V95" s="33" t="str">
        <f t="shared" si="25"/>
        <v/>
      </c>
      <c r="W95" s="33" t="str">
        <f t="shared" si="26"/>
        <v/>
      </c>
      <c r="X95" s="182"/>
      <c r="Y95" s="55"/>
      <c r="Z95" s="34"/>
      <c r="AA95" s="182"/>
      <c r="AB95" s="57" t="str">
        <f t="shared" si="27"/>
        <v/>
      </c>
      <c r="AC95" s="35" t="str">
        <f t="shared" si="28"/>
        <v/>
      </c>
      <c r="AD95" s="182"/>
      <c r="AE95" s="66" t="str">
        <f t="shared" si="29"/>
        <v/>
      </c>
      <c r="AF95" s="179"/>
      <c r="AG95" s="27"/>
      <c r="AH95" s="68"/>
      <c r="AI95" s="102"/>
      <c r="AJ95" s="154"/>
      <c r="AK95" s="155"/>
      <c r="AM95" s="176" t="str">
        <f>IF(AND(($B95&lt;&gt;""),(OR(C95="",F95="",G95="",H95="",AND(F95&gt;=20,F95&lt;=22,I95=""),AND(F95&gt;=40,F95&lt;=49,J95=""),L95="",M95="",N95="",O95="",P95="",R95="",S95="",U95="",X95="",Y95="",Z95="",AA95="",AND(Z95&lt;&gt;※編集不可※選択項目!$K$6,AD95="")))),1,"")</f>
        <v/>
      </c>
      <c r="AN95" s="176">
        <f>IF(AND($B95&lt;&gt;"",AND(K95="",OR(AND(F95&gt;=3,F95&lt;=14),AND(F95&gt;=20,F95&lt;=22,I95=※編集不可※選択項目!$D$4),AND(F95&gt;=23,F95&lt;=25),AND(F95&gt;=40,F95&lt;=49,J95=※編集不可※選択項目!$E$4)))),1,0)</f>
        <v>0</v>
      </c>
      <c r="AO95" s="176">
        <f t="shared" si="30"/>
        <v>0</v>
      </c>
      <c r="AP95" s="176" t="str">
        <f t="shared" si="31"/>
        <v/>
      </c>
      <c r="AQ95" s="10">
        <f t="shared" si="32"/>
        <v>0</v>
      </c>
      <c r="AR95" s="10" t="str">
        <f t="shared" si="33"/>
        <v/>
      </c>
    </row>
    <row r="96" spans="1:44" s="6" customFormat="1" ht="34.5" customHeight="1">
      <c r="A96" s="82">
        <f t="shared" si="19"/>
        <v>84</v>
      </c>
      <c r="B96" s="88" t="str">
        <f t="shared" si="20"/>
        <v/>
      </c>
      <c r="C96" s="25"/>
      <c r="D96" s="26" t="str">
        <f t="shared" si="21"/>
        <v/>
      </c>
      <c r="E96" s="26" t="str">
        <f t="shared" si="22"/>
        <v/>
      </c>
      <c r="F96" s="152"/>
      <c r="G96" s="27"/>
      <c r="H96" s="27"/>
      <c r="I96" s="27"/>
      <c r="J96" s="27"/>
      <c r="K96" s="27"/>
      <c r="L96" s="28"/>
      <c r="M96" s="29"/>
      <c r="N96" s="184"/>
      <c r="O96" s="29"/>
      <c r="P96" s="184"/>
      <c r="Q96" s="30" t="str">
        <f t="shared" si="23"/>
        <v/>
      </c>
      <c r="R96" s="28"/>
      <c r="S96" s="28"/>
      <c r="T96" s="31" t="str">
        <f t="shared" si="24"/>
        <v/>
      </c>
      <c r="U96" s="32"/>
      <c r="V96" s="33" t="str">
        <f t="shared" si="25"/>
        <v/>
      </c>
      <c r="W96" s="33" t="str">
        <f t="shared" si="26"/>
        <v/>
      </c>
      <c r="X96" s="182"/>
      <c r="Y96" s="55"/>
      <c r="Z96" s="34"/>
      <c r="AA96" s="182"/>
      <c r="AB96" s="57" t="str">
        <f t="shared" si="27"/>
        <v/>
      </c>
      <c r="AC96" s="35" t="str">
        <f t="shared" si="28"/>
        <v/>
      </c>
      <c r="AD96" s="182"/>
      <c r="AE96" s="66" t="str">
        <f t="shared" si="29"/>
        <v/>
      </c>
      <c r="AF96" s="179"/>
      <c r="AG96" s="27"/>
      <c r="AH96" s="68"/>
      <c r="AI96" s="102"/>
      <c r="AJ96" s="154"/>
      <c r="AK96" s="155"/>
      <c r="AM96" s="176" t="str">
        <f>IF(AND(($B96&lt;&gt;""),(OR(C96="",F96="",G96="",H96="",AND(F96&gt;=20,F96&lt;=22,I96=""),AND(F96&gt;=40,F96&lt;=49,J96=""),L96="",M96="",N96="",O96="",P96="",R96="",S96="",U96="",X96="",Y96="",Z96="",AA96="",AND(Z96&lt;&gt;※編集不可※選択項目!$K$6,AD96="")))),1,"")</f>
        <v/>
      </c>
      <c r="AN96" s="176">
        <f>IF(AND($B96&lt;&gt;"",AND(K96="",OR(AND(F96&gt;=3,F96&lt;=14),AND(F96&gt;=20,F96&lt;=22,I96=※編集不可※選択項目!$D$4),AND(F96&gt;=23,F96&lt;=25),AND(F96&gt;=40,F96&lt;=49,J96=※編集不可※選択項目!$E$4)))),1,0)</f>
        <v>0</v>
      </c>
      <c r="AO96" s="176">
        <f t="shared" si="30"/>
        <v>0</v>
      </c>
      <c r="AP96" s="176" t="str">
        <f t="shared" si="31"/>
        <v/>
      </c>
      <c r="AQ96" s="10">
        <f t="shared" si="32"/>
        <v>0</v>
      </c>
      <c r="AR96" s="10" t="str">
        <f t="shared" si="33"/>
        <v/>
      </c>
    </row>
    <row r="97" spans="1:44" s="6" customFormat="1" ht="34.5" customHeight="1">
      <c r="A97" s="82">
        <f t="shared" si="19"/>
        <v>85</v>
      </c>
      <c r="B97" s="88" t="str">
        <f t="shared" si="20"/>
        <v/>
      </c>
      <c r="C97" s="25"/>
      <c r="D97" s="26" t="str">
        <f t="shared" si="21"/>
        <v/>
      </c>
      <c r="E97" s="26" t="str">
        <f t="shared" si="22"/>
        <v/>
      </c>
      <c r="F97" s="152"/>
      <c r="G97" s="27"/>
      <c r="H97" s="27"/>
      <c r="I97" s="27"/>
      <c r="J97" s="27"/>
      <c r="K97" s="27"/>
      <c r="L97" s="28"/>
      <c r="M97" s="29"/>
      <c r="N97" s="184"/>
      <c r="O97" s="29"/>
      <c r="P97" s="184"/>
      <c r="Q97" s="30" t="str">
        <f t="shared" si="23"/>
        <v/>
      </c>
      <c r="R97" s="28"/>
      <c r="S97" s="28"/>
      <c r="T97" s="31" t="str">
        <f t="shared" si="24"/>
        <v/>
      </c>
      <c r="U97" s="32"/>
      <c r="V97" s="33" t="str">
        <f t="shared" si="25"/>
        <v/>
      </c>
      <c r="W97" s="33" t="str">
        <f t="shared" si="26"/>
        <v/>
      </c>
      <c r="X97" s="182"/>
      <c r="Y97" s="55"/>
      <c r="Z97" s="34"/>
      <c r="AA97" s="182"/>
      <c r="AB97" s="57" t="str">
        <f t="shared" si="27"/>
        <v/>
      </c>
      <c r="AC97" s="35" t="str">
        <f t="shared" si="28"/>
        <v/>
      </c>
      <c r="AD97" s="182"/>
      <c r="AE97" s="66" t="str">
        <f t="shared" si="29"/>
        <v/>
      </c>
      <c r="AF97" s="179"/>
      <c r="AG97" s="27"/>
      <c r="AH97" s="68"/>
      <c r="AI97" s="102"/>
      <c r="AJ97" s="154"/>
      <c r="AK97" s="155"/>
      <c r="AM97" s="176" t="str">
        <f>IF(AND(($B97&lt;&gt;""),(OR(C97="",F97="",G97="",H97="",AND(F97&gt;=20,F97&lt;=22,I97=""),AND(F97&gt;=40,F97&lt;=49,J97=""),L97="",M97="",N97="",O97="",P97="",R97="",S97="",U97="",X97="",Y97="",Z97="",AA97="",AND(Z97&lt;&gt;※編集不可※選択項目!$K$6,AD97="")))),1,"")</f>
        <v/>
      </c>
      <c r="AN97" s="176">
        <f>IF(AND($B97&lt;&gt;"",AND(K97="",OR(AND(F97&gt;=3,F97&lt;=14),AND(F97&gt;=20,F97&lt;=22,I97=※編集不可※選択項目!$D$4),AND(F97&gt;=23,F97&lt;=25),AND(F97&gt;=40,F97&lt;=49,J97=※編集不可※選択項目!$E$4)))),1,0)</f>
        <v>0</v>
      </c>
      <c r="AO97" s="176">
        <f t="shared" si="30"/>
        <v>0</v>
      </c>
      <c r="AP97" s="176" t="str">
        <f t="shared" si="31"/>
        <v/>
      </c>
      <c r="AQ97" s="10">
        <f t="shared" si="32"/>
        <v>0</v>
      </c>
      <c r="AR97" s="10" t="str">
        <f t="shared" si="33"/>
        <v/>
      </c>
    </row>
    <row r="98" spans="1:44" s="6" customFormat="1" ht="34.5" customHeight="1">
      <c r="A98" s="82">
        <f t="shared" si="19"/>
        <v>86</v>
      </c>
      <c r="B98" s="88" t="str">
        <f t="shared" si="20"/>
        <v/>
      </c>
      <c r="C98" s="25"/>
      <c r="D98" s="26" t="str">
        <f t="shared" si="21"/>
        <v/>
      </c>
      <c r="E98" s="26" t="str">
        <f t="shared" si="22"/>
        <v/>
      </c>
      <c r="F98" s="152"/>
      <c r="G98" s="27"/>
      <c r="H98" s="27"/>
      <c r="I98" s="27"/>
      <c r="J98" s="27"/>
      <c r="K98" s="27"/>
      <c r="L98" s="28"/>
      <c r="M98" s="29"/>
      <c r="N98" s="184"/>
      <c r="O98" s="29"/>
      <c r="P98" s="184"/>
      <c r="Q98" s="30" t="str">
        <f t="shared" si="23"/>
        <v/>
      </c>
      <c r="R98" s="28"/>
      <c r="S98" s="28"/>
      <c r="T98" s="31" t="str">
        <f t="shared" si="24"/>
        <v/>
      </c>
      <c r="U98" s="32"/>
      <c r="V98" s="33" t="str">
        <f t="shared" si="25"/>
        <v/>
      </c>
      <c r="W98" s="33" t="str">
        <f t="shared" si="26"/>
        <v/>
      </c>
      <c r="X98" s="182"/>
      <c r="Y98" s="55"/>
      <c r="Z98" s="34"/>
      <c r="AA98" s="182"/>
      <c r="AB98" s="57" t="str">
        <f t="shared" si="27"/>
        <v/>
      </c>
      <c r="AC98" s="35" t="str">
        <f t="shared" si="28"/>
        <v/>
      </c>
      <c r="AD98" s="182"/>
      <c r="AE98" s="66" t="str">
        <f t="shared" si="29"/>
        <v/>
      </c>
      <c r="AF98" s="179"/>
      <c r="AG98" s="27"/>
      <c r="AH98" s="68"/>
      <c r="AI98" s="102"/>
      <c r="AJ98" s="154"/>
      <c r="AK98" s="155"/>
      <c r="AM98" s="176" t="str">
        <f>IF(AND(($B98&lt;&gt;""),(OR(C98="",F98="",G98="",H98="",AND(F98&gt;=20,F98&lt;=22,I98=""),AND(F98&gt;=40,F98&lt;=49,J98=""),L98="",M98="",N98="",O98="",P98="",R98="",S98="",U98="",X98="",Y98="",Z98="",AA98="",AND(Z98&lt;&gt;※編集不可※選択項目!$K$6,AD98="")))),1,"")</f>
        <v/>
      </c>
      <c r="AN98" s="176">
        <f>IF(AND($B98&lt;&gt;"",AND(K98="",OR(AND(F98&gt;=3,F98&lt;=14),AND(F98&gt;=20,F98&lt;=22,I98=※編集不可※選択項目!$D$4),AND(F98&gt;=23,F98&lt;=25),AND(F98&gt;=40,F98&lt;=49,J98=※編集不可※選択項目!$E$4)))),1,0)</f>
        <v>0</v>
      </c>
      <c r="AO98" s="176">
        <f t="shared" si="30"/>
        <v>0</v>
      </c>
      <c r="AP98" s="176" t="str">
        <f t="shared" si="31"/>
        <v/>
      </c>
      <c r="AQ98" s="10">
        <f t="shared" si="32"/>
        <v>0</v>
      </c>
      <c r="AR98" s="10" t="str">
        <f t="shared" si="33"/>
        <v/>
      </c>
    </row>
    <row r="99" spans="1:44" s="6" customFormat="1" ht="34.5" customHeight="1">
      <c r="A99" s="82">
        <f t="shared" si="19"/>
        <v>87</v>
      </c>
      <c r="B99" s="88" t="str">
        <f t="shared" si="20"/>
        <v/>
      </c>
      <c r="C99" s="25"/>
      <c r="D99" s="26" t="str">
        <f t="shared" si="21"/>
        <v/>
      </c>
      <c r="E99" s="26" t="str">
        <f t="shared" si="22"/>
        <v/>
      </c>
      <c r="F99" s="152"/>
      <c r="G99" s="27"/>
      <c r="H99" s="27"/>
      <c r="I99" s="27"/>
      <c r="J99" s="27"/>
      <c r="K99" s="27"/>
      <c r="L99" s="28"/>
      <c r="M99" s="29"/>
      <c r="N99" s="184"/>
      <c r="O99" s="29"/>
      <c r="P99" s="184"/>
      <c r="Q99" s="30" t="str">
        <f t="shared" si="23"/>
        <v/>
      </c>
      <c r="R99" s="28"/>
      <c r="S99" s="28"/>
      <c r="T99" s="31" t="str">
        <f t="shared" si="24"/>
        <v/>
      </c>
      <c r="U99" s="32"/>
      <c r="V99" s="33" t="str">
        <f t="shared" si="25"/>
        <v/>
      </c>
      <c r="W99" s="33" t="str">
        <f t="shared" si="26"/>
        <v/>
      </c>
      <c r="X99" s="182"/>
      <c r="Y99" s="55"/>
      <c r="Z99" s="34"/>
      <c r="AA99" s="182"/>
      <c r="AB99" s="57" t="str">
        <f t="shared" si="27"/>
        <v/>
      </c>
      <c r="AC99" s="35" t="str">
        <f t="shared" si="28"/>
        <v/>
      </c>
      <c r="AD99" s="182"/>
      <c r="AE99" s="66" t="str">
        <f t="shared" si="29"/>
        <v/>
      </c>
      <c r="AF99" s="179"/>
      <c r="AG99" s="27"/>
      <c r="AH99" s="68"/>
      <c r="AI99" s="102"/>
      <c r="AJ99" s="154"/>
      <c r="AK99" s="155"/>
      <c r="AM99" s="176" t="str">
        <f>IF(AND(($B99&lt;&gt;""),(OR(C99="",F99="",G99="",H99="",AND(F99&gt;=20,F99&lt;=22,I99=""),AND(F99&gt;=40,F99&lt;=49,J99=""),L99="",M99="",N99="",O99="",P99="",R99="",S99="",U99="",X99="",Y99="",Z99="",AA99="",AND(Z99&lt;&gt;※編集不可※選択項目!$K$6,AD99="")))),1,"")</f>
        <v/>
      </c>
      <c r="AN99" s="176">
        <f>IF(AND($B99&lt;&gt;"",AND(K99="",OR(AND(F99&gt;=3,F99&lt;=14),AND(F99&gt;=20,F99&lt;=22,I99=※編集不可※選択項目!$D$4),AND(F99&gt;=23,F99&lt;=25),AND(F99&gt;=40,F99&lt;=49,J99=※編集不可※選択項目!$E$4)))),1,0)</f>
        <v>0</v>
      </c>
      <c r="AO99" s="176">
        <f t="shared" si="30"/>
        <v>0</v>
      </c>
      <c r="AP99" s="176" t="str">
        <f t="shared" si="31"/>
        <v/>
      </c>
      <c r="AQ99" s="10">
        <f t="shared" si="32"/>
        <v>0</v>
      </c>
      <c r="AR99" s="10" t="str">
        <f t="shared" si="33"/>
        <v/>
      </c>
    </row>
    <row r="100" spans="1:44" s="6" customFormat="1" ht="34.5" customHeight="1">
      <c r="A100" s="82">
        <f t="shared" si="19"/>
        <v>88</v>
      </c>
      <c r="B100" s="88" t="str">
        <f t="shared" si="20"/>
        <v/>
      </c>
      <c r="C100" s="25"/>
      <c r="D100" s="26" t="str">
        <f t="shared" si="21"/>
        <v/>
      </c>
      <c r="E100" s="26" t="str">
        <f t="shared" si="22"/>
        <v/>
      </c>
      <c r="F100" s="152"/>
      <c r="G100" s="27"/>
      <c r="H100" s="27"/>
      <c r="I100" s="27"/>
      <c r="J100" s="27"/>
      <c r="K100" s="27"/>
      <c r="L100" s="28"/>
      <c r="M100" s="29"/>
      <c r="N100" s="184"/>
      <c r="O100" s="29"/>
      <c r="P100" s="184"/>
      <c r="Q100" s="30" t="str">
        <f t="shared" si="23"/>
        <v/>
      </c>
      <c r="R100" s="28"/>
      <c r="S100" s="28"/>
      <c r="T100" s="31" t="str">
        <f t="shared" si="24"/>
        <v/>
      </c>
      <c r="U100" s="32"/>
      <c r="V100" s="33" t="str">
        <f t="shared" si="25"/>
        <v/>
      </c>
      <c r="W100" s="33" t="str">
        <f t="shared" si="26"/>
        <v/>
      </c>
      <c r="X100" s="182"/>
      <c r="Y100" s="55"/>
      <c r="Z100" s="34"/>
      <c r="AA100" s="182"/>
      <c r="AB100" s="57" t="str">
        <f t="shared" si="27"/>
        <v/>
      </c>
      <c r="AC100" s="35" t="str">
        <f t="shared" si="28"/>
        <v/>
      </c>
      <c r="AD100" s="182"/>
      <c r="AE100" s="66" t="str">
        <f t="shared" si="29"/>
        <v/>
      </c>
      <c r="AF100" s="179"/>
      <c r="AG100" s="27"/>
      <c r="AH100" s="68"/>
      <c r="AI100" s="102"/>
      <c r="AJ100" s="154"/>
      <c r="AK100" s="155"/>
      <c r="AM100" s="176" t="str">
        <f>IF(AND(($B100&lt;&gt;""),(OR(C100="",F100="",G100="",H100="",AND(F100&gt;=20,F100&lt;=22,I100=""),AND(F100&gt;=40,F100&lt;=49,J100=""),L100="",M100="",N100="",O100="",P100="",R100="",S100="",U100="",X100="",Y100="",Z100="",AA100="",AND(Z100&lt;&gt;※編集不可※選択項目!$K$6,AD100="")))),1,"")</f>
        <v/>
      </c>
      <c r="AN100" s="176">
        <f>IF(AND($B100&lt;&gt;"",AND(K100="",OR(AND(F100&gt;=3,F100&lt;=14),AND(F100&gt;=20,F100&lt;=22,I100=※編集不可※選択項目!$D$4),AND(F100&gt;=23,F100&lt;=25),AND(F100&gt;=40,F100&lt;=49,J100=※編集不可※選択項目!$E$4)))),1,0)</f>
        <v>0</v>
      </c>
      <c r="AO100" s="176">
        <f t="shared" si="30"/>
        <v>0</v>
      </c>
      <c r="AP100" s="176" t="str">
        <f t="shared" si="31"/>
        <v/>
      </c>
      <c r="AQ100" s="10">
        <f t="shared" si="32"/>
        <v>0</v>
      </c>
      <c r="AR100" s="10" t="str">
        <f t="shared" si="33"/>
        <v/>
      </c>
    </row>
    <row r="101" spans="1:44" s="6" customFormat="1" ht="34.5" customHeight="1">
      <c r="A101" s="82">
        <f t="shared" si="19"/>
        <v>89</v>
      </c>
      <c r="B101" s="88" t="str">
        <f t="shared" si="20"/>
        <v/>
      </c>
      <c r="C101" s="25"/>
      <c r="D101" s="26" t="str">
        <f t="shared" si="21"/>
        <v/>
      </c>
      <c r="E101" s="26" t="str">
        <f t="shared" si="22"/>
        <v/>
      </c>
      <c r="F101" s="152"/>
      <c r="G101" s="27"/>
      <c r="H101" s="27"/>
      <c r="I101" s="27"/>
      <c r="J101" s="27"/>
      <c r="K101" s="27"/>
      <c r="L101" s="28"/>
      <c r="M101" s="29"/>
      <c r="N101" s="184"/>
      <c r="O101" s="29"/>
      <c r="P101" s="184"/>
      <c r="Q101" s="30" t="str">
        <f t="shared" si="23"/>
        <v/>
      </c>
      <c r="R101" s="28"/>
      <c r="S101" s="28"/>
      <c r="T101" s="31" t="str">
        <f t="shared" si="24"/>
        <v/>
      </c>
      <c r="U101" s="32"/>
      <c r="V101" s="33" t="str">
        <f t="shared" si="25"/>
        <v/>
      </c>
      <c r="W101" s="33" t="str">
        <f t="shared" si="26"/>
        <v/>
      </c>
      <c r="X101" s="182"/>
      <c r="Y101" s="55"/>
      <c r="Z101" s="34"/>
      <c r="AA101" s="182"/>
      <c r="AB101" s="57" t="str">
        <f t="shared" si="27"/>
        <v/>
      </c>
      <c r="AC101" s="35" t="str">
        <f t="shared" si="28"/>
        <v/>
      </c>
      <c r="AD101" s="182"/>
      <c r="AE101" s="66" t="str">
        <f t="shared" si="29"/>
        <v/>
      </c>
      <c r="AF101" s="179"/>
      <c r="AG101" s="27"/>
      <c r="AH101" s="68"/>
      <c r="AI101" s="102"/>
      <c r="AJ101" s="154"/>
      <c r="AK101" s="155"/>
      <c r="AM101" s="176" t="str">
        <f>IF(AND(($B101&lt;&gt;""),(OR(C101="",F101="",G101="",H101="",AND(F101&gt;=20,F101&lt;=22,I101=""),AND(F101&gt;=40,F101&lt;=49,J101=""),L101="",M101="",N101="",O101="",P101="",R101="",S101="",U101="",X101="",Y101="",Z101="",AA101="",AND(Z101&lt;&gt;※編集不可※選択項目!$K$6,AD101="")))),1,"")</f>
        <v/>
      </c>
      <c r="AN101" s="176">
        <f>IF(AND($B101&lt;&gt;"",AND(K101="",OR(AND(F101&gt;=3,F101&lt;=14),AND(F101&gt;=20,F101&lt;=22,I101=※編集不可※選択項目!$D$4),AND(F101&gt;=23,F101&lt;=25),AND(F101&gt;=40,F101&lt;=49,J101=※編集不可※選択項目!$E$4)))),1,0)</f>
        <v>0</v>
      </c>
      <c r="AO101" s="176">
        <f t="shared" si="30"/>
        <v>0</v>
      </c>
      <c r="AP101" s="176" t="str">
        <f t="shared" si="31"/>
        <v/>
      </c>
      <c r="AQ101" s="10">
        <f t="shared" si="32"/>
        <v>0</v>
      </c>
      <c r="AR101" s="10" t="str">
        <f t="shared" si="33"/>
        <v/>
      </c>
    </row>
    <row r="102" spans="1:44" s="6" customFormat="1" ht="34.5" customHeight="1">
      <c r="A102" s="82">
        <f t="shared" si="19"/>
        <v>90</v>
      </c>
      <c r="B102" s="88" t="str">
        <f t="shared" si="20"/>
        <v/>
      </c>
      <c r="C102" s="25"/>
      <c r="D102" s="26" t="str">
        <f t="shared" si="21"/>
        <v/>
      </c>
      <c r="E102" s="26" t="str">
        <f t="shared" si="22"/>
        <v/>
      </c>
      <c r="F102" s="152"/>
      <c r="G102" s="27"/>
      <c r="H102" s="27"/>
      <c r="I102" s="27"/>
      <c r="J102" s="27"/>
      <c r="K102" s="27"/>
      <c r="L102" s="28"/>
      <c r="M102" s="29"/>
      <c r="N102" s="184"/>
      <c r="O102" s="29"/>
      <c r="P102" s="184"/>
      <c r="Q102" s="30" t="str">
        <f t="shared" si="23"/>
        <v/>
      </c>
      <c r="R102" s="28"/>
      <c r="S102" s="28"/>
      <c r="T102" s="31" t="str">
        <f t="shared" si="24"/>
        <v/>
      </c>
      <c r="U102" s="32"/>
      <c r="V102" s="33" t="str">
        <f t="shared" si="25"/>
        <v/>
      </c>
      <c r="W102" s="33" t="str">
        <f t="shared" si="26"/>
        <v/>
      </c>
      <c r="X102" s="182"/>
      <c r="Y102" s="55"/>
      <c r="Z102" s="34"/>
      <c r="AA102" s="182"/>
      <c r="AB102" s="57" t="str">
        <f t="shared" si="27"/>
        <v/>
      </c>
      <c r="AC102" s="35" t="str">
        <f t="shared" si="28"/>
        <v/>
      </c>
      <c r="AD102" s="182"/>
      <c r="AE102" s="66" t="str">
        <f t="shared" si="29"/>
        <v/>
      </c>
      <c r="AF102" s="179"/>
      <c r="AG102" s="27"/>
      <c r="AH102" s="68"/>
      <c r="AI102" s="102"/>
      <c r="AJ102" s="154"/>
      <c r="AK102" s="155"/>
      <c r="AM102" s="176" t="str">
        <f>IF(AND(($B102&lt;&gt;""),(OR(C102="",F102="",G102="",H102="",AND(F102&gt;=20,F102&lt;=22,I102=""),AND(F102&gt;=40,F102&lt;=49,J102=""),L102="",M102="",N102="",O102="",P102="",R102="",S102="",U102="",X102="",Y102="",Z102="",AA102="",AND(Z102&lt;&gt;※編集不可※選択項目!$K$6,AD102="")))),1,"")</f>
        <v/>
      </c>
      <c r="AN102" s="176">
        <f>IF(AND($B102&lt;&gt;"",AND(K102="",OR(AND(F102&gt;=3,F102&lt;=14),AND(F102&gt;=20,F102&lt;=22,I102=※編集不可※選択項目!$D$4),AND(F102&gt;=23,F102&lt;=25),AND(F102&gt;=40,F102&lt;=49,J102=※編集不可※選択項目!$E$4)))),1,0)</f>
        <v>0</v>
      </c>
      <c r="AO102" s="176">
        <f t="shared" si="30"/>
        <v>0</v>
      </c>
      <c r="AP102" s="176" t="str">
        <f t="shared" si="31"/>
        <v/>
      </c>
      <c r="AQ102" s="10">
        <f t="shared" si="32"/>
        <v>0</v>
      </c>
      <c r="AR102" s="10" t="str">
        <f t="shared" si="33"/>
        <v/>
      </c>
    </row>
    <row r="103" spans="1:44" s="6" customFormat="1" ht="34.5" customHeight="1">
      <c r="A103" s="82">
        <f t="shared" si="19"/>
        <v>91</v>
      </c>
      <c r="B103" s="88" t="str">
        <f t="shared" si="20"/>
        <v/>
      </c>
      <c r="C103" s="25"/>
      <c r="D103" s="26" t="str">
        <f t="shared" si="21"/>
        <v/>
      </c>
      <c r="E103" s="26" t="str">
        <f t="shared" si="22"/>
        <v/>
      </c>
      <c r="F103" s="152"/>
      <c r="G103" s="27"/>
      <c r="H103" s="27"/>
      <c r="I103" s="27"/>
      <c r="J103" s="27"/>
      <c r="K103" s="27"/>
      <c r="L103" s="28"/>
      <c r="M103" s="29"/>
      <c r="N103" s="184"/>
      <c r="O103" s="29"/>
      <c r="P103" s="184"/>
      <c r="Q103" s="30" t="str">
        <f t="shared" si="23"/>
        <v/>
      </c>
      <c r="R103" s="28"/>
      <c r="S103" s="28"/>
      <c r="T103" s="31" t="str">
        <f t="shared" si="24"/>
        <v/>
      </c>
      <c r="U103" s="32"/>
      <c r="V103" s="33" t="str">
        <f t="shared" si="25"/>
        <v/>
      </c>
      <c r="W103" s="33" t="str">
        <f t="shared" si="26"/>
        <v/>
      </c>
      <c r="X103" s="182"/>
      <c r="Y103" s="55"/>
      <c r="Z103" s="34"/>
      <c r="AA103" s="182"/>
      <c r="AB103" s="57" t="str">
        <f t="shared" si="27"/>
        <v/>
      </c>
      <c r="AC103" s="35" t="str">
        <f t="shared" si="28"/>
        <v/>
      </c>
      <c r="AD103" s="182"/>
      <c r="AE103" s="66" t="str">
        <f t="shared" si="29"/>
        <v/>
      </c>
      <c r="AF103" s="179"/>
      <c r="AG103" s="27"/>
      <c r="AH103" s="68"/>
      <c r="AI103" s="102"/>
      <c r="AJ103" s="154"/>
      <c r="AK103" s="155"/>
      <c r="AM103" s="176" t="str">
        <f>IF(AND(($B103&lt;&gt;""),(OR(C103="",F103="",G103="",H103="",AND(F103&gt;=20,F103&lt;=22,I103=""),AND(F103&gt;=40,F103&lt;=49,J103=""),L103="",M103="",N103="",O103="",P103="",R103="",S103="",U103="",X103="",Y103="",Z103="",AA103="",AND(Z103&lt;&gt;※編集不可※選択項目!$K$6,AD103="")))),1,"")</f>
        <v/>
      </c>
      <c r="AN103" s="176">
        <f>IF(AND($B103&lt;&gt;"",AND(K103="",OR(AND(F103&gt;=3,F103&lt;=14),AND(F103&gt;=20,F103&lt;=22,I103=※編集不可※選択項目!$D$4),AND(F103&gt;=23,F103&lt;=25),AND(F103&gt;=40,F103&lt;=49,J103=※編集不可※選択項目!$E$4)))),1,0)</f>
        <v>0</v>
      </c>
      <c r="AO103" s="176">
        <f t="shared" si="30"/>
        <v>0</v>
      </c>
      <c r="AP103" s="176" t="str">
        <f t="shared" si="31"/>
        <v/>
      </c>
      <c r="AQ103" s="10">
        <f t="shared" si="32"/>
        <v>0</v>
      </c>
      <c r="AR103" s="10" t="str">
        <f t="shared" si="33"/>
        <v/>
      </c>
    </row>
    <row r="104" spans="1:44" s="6" customFormat="1" ht="34.5" customHeight="1">
      <c r="A104" s="82">
        <f t="shared" si="19"/>
        <v>92</v>
      </c>
      <c r="B104" s="88" t="str">
        <f t="shared" si="20"/>
        <v/>
      </c>
      <c r="C104" s="25"/>
      <c r="D104" s="26" t="str">
        <f t="shared" si="21"/>
        <v/>
      </c>
      <c r="E104" s="26" t="str">
        <f t="shared" si="22"/>
        <v/>
      </c>
      <c r="F104" s="152"/>
      <c r="G104" s="27"/>
      <c r="H104" s="27"/>
      <c r="I104" s="27"/>
      <c r="J104" s="27"/>
      <c r="K104" s="27"/>
      <c r="L104" s="28"/>
      <c r="M104" s="29"/>
      <c r="N104" s="184"/>
      <c r="O104" s="29"/>
      <c r="P104" s="184"/>
      <c r="Q104" s="30" t="str">
        <f t="shared" si="23"/>
        <v/>
      </c>
      <c r="R104" s="28"/>
      <c r="S104" s="28"/>
      <c r="T104" s="31" t="str">
        <f t="shared" si="24"/>
        <v/>
      </c>
      <c r="U104" s="32"/>
      <c r="V104" s="33" t="str">
        <f t="shared" si="25"/>
        <v/>
      </c>
      <c r="W104" s="33" t="str">
        <f t="shared" si="26"/>
        <v/>
      </c>
      <c r="X104" s="182"/>
      <c r="Y104" s="55"/>
      <c r="Z104" s="34"/>
      <c r="AA104" s="182"/>
      <c r="AB104" s="57" t="str">
        <f t="shared" si="27"/>
        <v/>
      </c>
      <c r="AC104" s="35" t="str">
        <f t="shared" si="28"/>
        <v/>
      </c>
      <c r="AD104" s="182"/>
      <c r="AE104" s="66" t="str">
        <f t="shared" si="29"/>
        <v/>
      </c>
      <c r="AF104" s="179"/>
      <c r="AG104" s="27"/>
      <c r="AH104" s="68"/>
      <c r="AI104" s="102"/>
      <c r="AJ104" s="154"/>
      <c r="AK104" s="155"/>
      <c r="AM104" s="176" t="str">
        <f>IF(AND(($B104&lt;&gt;""),(OR(C104="",F104="",G104="",H104="",AND(F104&gt;=20,F104&lt;=22,I104=""),AND(F104&gt;=40,F104&lt;=49,J104=""),L104="",M104="",N104="",O104="",P104="",R104="",S104="",U104="",X104="",Y104="",Z104="",AA104="",AND(Z104&lt;&gt;※編集不可※選択項目!$K$6,AD104="")))),1,"")</f>
        <v/>
      </c>
      <c r="AN104" s="176">
        <f>IF(AND($B104&lt;&gt;"",AND(K104="",OR(AND(F104&gt;=3,F104&lt;=14),AND(F104&gt;=20,F104&lt;=22,I104=※編集不可※選択項目!$D$4),AND(F104&gt;=23,F104&lt;=25),AND(F104&gt;=40,F104&lt;=49,J104=※編集不可※選択項目!$E$4)))),1,0)</f>
        <v>0</v>
      </c>
      <c r="AO104" s="176">
        <f t="shared" si="30"/>
        <v>0</v>
      </c>
      <c r="AP104" s="176" t="str">
        <f t="shared" si="31"/>
        <v/>
      </c>
      <c r="AQ104" s="10">
        <f t="shared" si="32"/>
        <v>0</v>
      </c>
      <c r="AR104" s="10" t="str">
        <f t="shared" si="33"/>
        <v/>
      </c>
    </row>
    <row r="105" spans="1:44" s="6" customFormat="1" ht="34.5" customHeight="1">
      <c r="A105" s="82">
        <f t="shared" si="19"/>
        <v>93</v>
      </c>
      <c r="B105" s="88" t="str">
        <f t="shared" si="20"/>
        <v/>
      </c>
      <c r="C105" s="25"/>
      <c r="D105" s="26" t="str">
        <f t="shared" si="21"/>
        <v/>
      </c>
      <c r="E105" s="26" t="str">
        <f t="shared" si="22"/>
        <v/>
      </c>
      <c r="F105" s="152"/>
      <c r="G105" s="27"/>
      <c r="H105" s="27"/>
      <c r="I105" s="27"/>
      <c r="J105" s="27"/>
      <c r="K105" s="27"/>
      <c r="L105" s="28"/>
      <c r="M105" s="29"/>
      <c r="N105" s="184"/>
      <c r="O105" s="29"/>
      <c r="P105" s="184"/>
      <c r="Q105" s="30" t="str">
        <f t="shared" si="23"/>
        <v/>
      </c>
      <c r="R105" s="28"/>
      <c r="S105" s="28"/>
      <c r="T105" s="31" t="str">
        <f t="shared" si="24"/>
        <v/>
      </c>
      <c r="U105" s="32"/>
      <c r="V105" s="33" t="str">
        <f t="shared" si="25"/>
        <v/>
      </c>
      <c r="W105" s="33" t="str">
        <f t="shared" si="26"/>
        <v/>
      </c>
      <c r="X105" s="182"/>
      <c r="Y105" s="55"/>
      <c r="Z105" s="34"/>
      <c r="AA105" s="182"/>
      <c r="AB105" s="57" t="str">
        <f t="shared" si="27"/>
        <v/>
      </c>
      <c r="AC105" s="35" t="str">
        <f t="shared" si="28"/>
        <v/>
      </c>
      <c r="AD105" s="182"/>
      <c r="AE105" s="66" t="str">
        <f t="shared" si="29"/>
        <v/>
      </c>
      <c r="AF105" s="179"/>
      <c r="AG105" s="27"/>
      <c r="AH105" s="68"/>
      <c r="AI105" s="102"/>
      <c r="AJ105" s="154"/>
      <c r="AK105" s="155"/>
      <c r="AM105" s="176" t="str">
        <f>IF(AND(($B105&lt;&gt;""),(OR(C105="",F105="",G105="",H105="",AND(F105&gt;=20,F105&lt;=22,I105=""),AND(F105&gt;=40,F105&lt;=49,J105=""),L105="",M105="",N105="",O105="",P105="",R105="",S105="",U105="",X105="",Y105="",Z105="",AA105="",AND(Z105&lt;&gt;※編集不可※選択項目!$K$6,AD105="")))),1,"")</f>
        <v/>
      </c>
      <c r="AN105" s="176">
        <f>IF(AND($B105&lt;&gt;"",AND(K105="",OR(AND(F105&gt;=3,F105&lt;=14),AND(F105&gt;=20,F105&lt;=22,I105=※編集不可※選択項目!$D$4),AND(F105&gt;=23,F105&lt;=25),AND(F105&gt;=40,F105&lt;=49,J105=※編集不可※選択項目!$E$4)))),1,0)</f>
        <v>0</v>
      </c>
      <c r="AO105" s="176">
        <f t="shared" si="30"/>
        <v>0</v>
      </c>
      <c r="AP105" s="176" t="str">
        <f t="shared" si="31"/>
        <v/>
      </c>
      <c r="AQ105" s="10">
        <f t="shared" si="32"/>
        <v>0</v>
      </c>
      <c r="AR105" s="10" t="str">
        <f t="shared" si="33"/>
        <v/>
      </c>
    </row>
    <row r="106" spans="1:44" s="6" customFormat="1" ht="34.5" customHeight="1">
      <c r="A106" s="82">
        <f t="shared" si="19"/>
        <v>94</v>
      </c>
      <c r="B106" s="88" t="str">
        <f t="shared" si="20"/>
        <v/>
      </c>
      <c r="C106" s="25"/>
      <c r="D106" s="26" t="str">
        <f t="shared" si="21"/>
        <v/>
      </c>
      <c r="E106" s="26" t="str">
        <f t="shared" si="22"/>
        <v/>
      </c>
      <c r="F106" s="152"/>
      <c r="G106" s="27"/>
      <c r="H106" s="27"/>
      <c r="I106" s="27"/>
      <c r="J106" s="27"/>
      <c r="K106" s="27"/>
      <c r="L106" s="28"/>
      <c r="M106" s="29"/>
      <c r="N106" s="184"/>
      <c r="O106" s="29"/>
      <c r="P106" s="184"/>
      <c r="Q106" s="30" t="str">
        <f t="shared" si="23"/>
        <v/>
      </c>
      <c r="R106" s="28"/>
      <c r="S106" s="28"/>
      <c r="T106" s="31" t="str">
        <f t="shared" si="24"/>
        <v/>
      </c>
      <c r="U106" s="32"/>
      <c r="V106" s="33" t="str">
        <f t="shared" si="25"/>
        <v/>
      </c>
      <c r="W106" s="33" t="str">
        <f t="shared" si="26"/>
        <v/>
      </c>
      <c r="X106" s="182"/>
      <c r="Y106" s="55"/>
      <c r="Z106" s="34"/>
      <c r="AA106" s="182"/>
      <c r="AB106" s="57" t="str">
        <f t="shared" si="27"/>
        <v/>
      </c>
      <c r="AC106" s="35" t="str">
        <f t="shared" si="28"/>
        <v/>
      </c>
      <c r="AD106" s="182"/>
      <c r="AE106" s="66" t="str">
        <f t="shared" si="29"/>
        <v/>
      </c>
      <c r="AF106" s="179"/>
      <c r="AG106" s="27"/>
      <c r="AH106" s="68"/>
      <c r="AI106" s="102"/>
      <c r="AJ106" s="154"/>
      <c r="AK106" s="155"/>
      <c r="AM106" s="176" t="str">
        <f>IF(AND(($B106&lt;&gt;""),(OR(C106="",F106="",G106="",H106="",AND(F106&gt;=20,F106&lt;=22,I106=""),AND(F106&gt;=40,F106&lt;=49,J106=""),L106="",M106="",N106="",O106="",P106="",R106="",S106="",U106="",X106="",Y106="",Z106="",AA106="",AND(Z106&lt;&gt;※編集不可※選択項目!$K$6,AD106="")))),1,"")</f>
        <v/>
      </c>
      <c r="AN106" s="176">
        <f>IF(AND($B106&lt;&gt;"",AND(K106="",OR(AND(F106&gt;=3,F106&lt;=14),AND(F106&gt;=20,F106&lt;=22,I106=※編集不可※選択項目!$D$4),AND(F106&gt;=23,F106&lt;=25),AND(F106&gt;=40,F106&lt;=49,J106=※編集不可※選択項目!$E$4)))),1,0)</f>
        <v>0</v>
      </c>
      <c r="AO106" s="176">
        <f t="shared" si="30"/>
        <v>0</v>
      </c>
      <c r="AP106" s="176" t="str">
        <f t="shared" si="31"/>
        <v/>
      </c>
      <c r="AQ106" s="10">
        <f t="shared" si="32"/>
        <v>0</v>
      </c>
      <c r="AR106" s="10" t="str">
        <f t="shared" si="33"/>
        <v/>
      </c>
    </row>
    <row r="107" spans="1:44" s="6" customFormat="1" ht="34.5" customHeight="1">
      <c r="A107" s="82">
        <f t="shared" si="19"/>
        <v>95</v>
      </c>
      <c r="B107" s="88" t="str">
        <f t="shared" si="20"/>
        <v/>
      </c>
      <c r="C107" s="25"/>
      <c r="D107" s="26" t="str">
        <f t="shared" si="21"/>
        <v/>
      </c>
      <c r="E107" s="26" t="str">
        <f t="shared" si="22"/>
        <v/>
      </c>
      <c r="F107" s="152"/>
      <c r="G107" s="27"/>
      <c r="H107" s="27"/>
      <c r="I107" s="27"/>
      <c r="J107" s="27"/>
      <c r="K107" s="27"/>
      <c r="L107" s="28"/>
      <c r="M107" s="29"/>
      <c r="N107" s="184"/>
      <c r="O107" s="29"/>
      <c r="P107" s="184"/>
      <c r="Q107" s="30" t="str">
        <f t="shared" si="23"/>
        <v/>
      </c>
      <c r="R107" s="28"/>
      <c r="S107" s="28"/>
      <c r="T107" s="31" t="str">
        <f t="shared" si="24"/>
        <v/>
      </c>
      <c r="U107" s="32"/>
      <c r="V107" s="33" t="str">
        <f t="shared" si="25"/>
        <v/>
      </c>
      <c r="W107" s="33" t="str">
        <f t="shared" si="26"/>
        <v/>
      </c>
      <c r="X107" s="182"/>
      <c r="Y107" s="55"/>
      <c r="Z107" s="34"/>
      <c r="AA107" s="182"/>
      <c r="AB107" s="57" t="str">
        <f t="shared" si="27"/>
        <v/>
      </c>
      <c r="AC107" s="35" t="str">
        <f t="shared" si="28"/>
        <v/>
      </c>
      <c r="AD107" s="182"/>
      <c r="AE107" s="66" t="str">
        <f t="shared" si="29"/>
        <v/>
      </c>
      <c r="AF107" s="179"/>
      <c r="AG107" s="27"/>
      <c r="AH107" s="68"/>
      <c r="AI107" s="102"/>
      <c r="AJ107" s="154"/>
      <c r="AK107" s="155"/>
      <c r="AM107" s="176" t="str">
        <f>IF(AND(($B107&lt;&gt;""),(OR(C107="",F107="",G107="",H107="",AND(F107&gt;=20,F107&lt;=22,I107=""),AND(F107&gt;=40,F107&lt;=49,J107=""),L107="",M107="",N107="",O107="",P107="",R107="",S107="",U107="",X107="",Y107="",Z107="",AA107="",AND(Z107&lt;&gt;※編集不可※選択項目!$K$6,AD107="")))),1,"")</f>
        <v/>
      </c>
      <c r="AN107" s="176">
        <f>IF(AND($B107&lt;&gt;"",AND(K107="",OR(AND(F107&gt;=3,F107&lt;=14),AND(F107&gt;=20,F107&lt;=22,I107=※編集不可※選択項目!$D$4),AND(F107&gt;=23,F107&lt;=25),AND(F107&gt;=40,F107&lt;=49,J107=※編集不可※選択項目!$E$4)))),1,0)</f>
        <v>0</v>
      </c>
      <c r="AO107" s="176">
        <f t="shared" si="30"/>
        <v>0</v>
      </c>
      <c r="AP107" s="176" t="str">
        <f t="shared" si="31"/>
        <v/>
      </c>
      <c r="AQ107" s="10">
        <f t="shared" si="32"/>
        <v>0</v>
      </c>
      <c r="AR107" s="10" t="str">
        <f t="shared" si="33"/>
        <v/>
      </c>
    </row>
    <row r="108" spans="1:44" s="6" customFormat="1" ht="34.5" customHeight="1">
      <c r="A108" s="82">
        <f t="shared" si="19"/>
        <v>96</v>
      </c>
      <c r="B108" s="88" t="str">
        <f t="shared" si="20"/>
        <v/>
      </c>
      <c r="C108" s="25"/>
      <c r="D108" s="26" t="str">
        <f t="shared" si="21"/>
        <v/>
      </c>
      <c r="E108" s="26" t="str">
        <f t="shared" si="22"/>
        <v/>
      </c>
      <c r="F108" s="152"/>
      <c r="G108" s="27"/>
      <c r="H108" s="27"/>
      <c r="I108" s="27"/>
      <c r="J108" s="27"/>
      <c r="K108" s="27"/>
      <c r="L108" s="28"/>
      <c r="M108" s="29"/>
      <c r="N108" s="184"/>
      <c r="O108" s="29"/>
      <c r="P108" s="184"/>
      <c r="Q108" s="30" t="str">
        <f t="shared" si="23"/>
        <v/>
      </c>
      <c r="R108" s="28"/>
      <c r="S108" s="28"/>
      <c r="T108" s="31" t="str">
        <f t="shared" si="24"/>
        <v/>
      </c>
      <c r="U108" s="32"/>
      <c r="V108" s="33" t="str">
        <f t="shared" si="25"/>
        <v/>
      </c>
      <c r="W108" s="33" t="str">
        <f t="shared" si="26"/>
        <v/>
      </c>
      <c r="X108" s="182"/>
      <c r="Y108" s="55"/>
      <c r="Z108" s="34"/>
      <c r="AA108" s="182"/>
      <c r="AB108" s="57" t="str">
        <f t="shared" si="27"/>
        <v/>
      </c>
      <c r="AC108" s="35" t="str">
        <f t="shared" si="28"/>
        <v/>
      </c>
      <c r="AD108" s="182"/>
      <c r="AE108" s="66" t="str">
        <f t="shared" si="29"/>
        <v/>
      </c>
      <c r="AF108" s="179"/>
      <c r="AG108" s="27"/>
      <c r="AH108" s="68"/>
      <c r="AI108" s="102"/>
      <c r="AJ108" s="154"/>
      <c r="AK108" s="155"/>
      <c r="AM108" s="176" t="str">
        <f>IF(AND(($B108&lt;&gt;""),(OR(C108="",F108="",G108="",H108="",AND(F108&gt;=20,F108&lt;=22,I108=""),AND(F108&gt;=40,F108&lt;=49,J108=""),L108="",M108="",N108="",O108="",P108="",R108="",S108="",U108="",X108="",Y108="",Z108="",AA108="",AND(Z108&lt;&gt;※編集不可※選択項目!$K$6,AD108="")))),1,"")</f>
        <v/>
      </c>
      <c r="AN108" s="176">
        <f>IF(AND($B108&lt;&gt;"",AND(K108="",OR(AND(F108&gt;=3,F108&lt;=14),AND(F108&gt;=20,F108&lt;=22,I108=※編集不可※選択項目!$D$4),AND(F108&gt;=23,F108&lt;=25),AND(F108&gt;=40,F108&lt;=49,J108=※編集不可※選択項目!$E$4)))),1,0)</f>
        <v>0</v>
      </c>
      <c r="AO108" s="176">
        <f t="shared" si="30"/>
        <v>0</v>
      </c>
      <c r="AP108" s="176" t="str">
        <f t="shared" si="31"/>
        <v/>
      </c>
      <c r="AQ108" s="10">
        <f t="shared" si="32"/>
        <v>0</v>
      </c>
      <c r="AR108" s="10" t="str">
        <f t="shared" si="33"/>
        <v/>
      </c>
    </row>
    <row r="109" spans="1:44" s="6" customFormat="1" ht="34.5" customHeight="1">
      <c r="A109" s="82">
        <f t="shared" si="19"/>
        <v>97</v>
      </c>
      <c r="B109" s="88" t="str">
        <f t="shared" si="20"/>
        <v/>
      </c>
      <c r="C109" s="25"/>
      <c r="D109" s="26" t="str">
        <f t="shared" si="21"/>
        <v/>
      </c>
      <c r="E109" s="26" t="str">
        <f t="shared" si="22"/>
        <v/>
      </c>
      <c r="F109" s="152"/>
      <c r="G109" s="27"/>
      <c r="H109" s="27"/>
      <c r="I109" s="27"/>
      <c r="J109" s="27"/>
      <c r="K109" s="27"/>
      <c r="L109" s="28"/>
      <c r="M109" s="29"/>
      <c r="N109" s="184"/>
      <c r="O109" s="29"/>
      <c r="P109" s="184"/>
      <c r="Q109" s="30" t="str">
        <f t="shared" si="23"/>
        <v/>
      </c>
      <c r="R109" s="28"/>
      <c r="S109" s="28"/>
      <c r="T109" s="31" t="str">
        <f t="shared" si="24"/>
        <v/>
      </c>
      <c r="U109" s="32"/>
      <c r="V109" s="33" t="str">
        <f t="shared" si="25"/>
        <v/>
      </c>
      <c r="W109" s="33" t="str">
        <f t="shared" si="26"/>
        <v/>
      </c>
      <c r="X109" s="182"/>
      <c r="Y109" s="55"/>
      <c r="Z109" s="34"/>
      <c r="AA109" s="182"/>
      <c r="AB109" s="57" t="str">
        <f t="shared" si="27"/>
        <v/>
      </c>
      <c r="AC109" s="35" t="str">
        <f t="shared" si="28"/>
        <v/>
      </c>
      <c r="AD109" s="182"/>
      <c r="AE109" s="66" t="str">
        <f t="shared" si="29"/>
        <v/>
      </c>
      <c r="AF109" s="179"/>
      <c r="AG109" s="27"/>
      <c r="AH109" s="68"/>
      <c r="AI109" s="102"/>
      <c r="AJ109" s="154"/>
      <c r="AK109" s="155"/>
      <c r="AM109" s="176" t="str">
        <f>IF(AND(($B109&lt;&gt;""),(OR(C109="",F109="",G109="",H109="",AND(F109&gt;=20,F109&lt;=22,I109=""),AND(F109&gt;=40,F109&lt;=49,J109=""),L109="",M109="",N109="",O109="",P109="",R109="",S109="",U109="",X109="",Y109="",Z109="",AA109="",AND(Z109&lt;&gt;※編集不可※選択項目!$K$6,AD109="")))),1,"")</f>
        <v/>
      </c>
      <c r="AN109" s="176">
        <f>IF(AND($B109&lt;&gt;"",AND(K109="",OR(AND(F109&gt;=3,F109&lt;=14),AND(F109&gt;=20,F109&lt;=22,I109=※編集不可※選択項目!$D$4),AND(F109&gt;=23,F109&lt;=25),AND(F109&gt;=40,F109&lt;=49,J109=※編集不可※選択項目!$E$4)))),1,0)</f>
        <v>0</v>
      </c>
      <c r="AO109" s="176">
        <f t="shared" si="30"/>
        <v>0</v>
      </c>
      <c r="AP109" s="176" t="str">
        <f t="shared" si="31"/>
        <v/>
      </c>
      <c r="AQ109" s="10">
        <f t="shared" si="32"/>
        <v>0</v>
      </c>
      <c r="AR109" s="10" t="str">
        <f t="shared" si="33"/>
        <v/>
      </c>
    </row>
    <row r="110" spans="1:44" s="6" customFormat="1" ht="34.5" customHeight="1">
      <c r="A110" s="82">
        <f t="shared" si="19"/>
        <v>98</v>
      </c>
      <c r="B110" s="88" t="str">
        <f t="shared" si="20"/>
        <v/>
      </c>
      <c r="C110" s="25"/>
      <c r="D110" s="26" t="str">
        <f t="shared" si="21"/>
        <v/>
      </c>
      <c r="E110" s="26" t="str">
        <f t="shared" si="22"/>
        <v/>
      </c>
      <c r="F110" s="152"/>
      <c r="G110" s="27"/>
      <c r="H110" s="27"/>
      <c r="I110" s="27"/>
      <c r="J110" s="27"/>
      <c r="K110" s="27"/>
      <c r="L110" s="28"/>
      <c r="M110" s="29"/>
      <c r="N110" s="184"/>
      <c r="O110" s="29"/>
      <c r="P110" s="184"/>
      <c r="Q110" s="30" t="str">
        <f t="shared" si="23"/>
        <v/>
      </c>
      <c r="R110" s="28"/>
      <c r="S110" s="28"/>
      <c r="T110" s="31" t="str">
        <f t="shared" si="24"/>
        <v/>
      </c>
      <c r="U110" s="32"/>
      <c r="V110" s="33" t="str">
        <f t="shared" si="25"/>
        <v/>
      </c>
      <c r="W110" s="33" t="str">
        <f t="shared" si="26"/>
        <v/>
      </c>
      <c r="X110" s="182"/>
      <c r="Y110" s="55"/>
      <c r="Z110" s="34"/>
      <c r="AA110" s="182"/>
      <c r="AB110" s="57" t="str">
        <f t="shared" si="27"/>
        <v/>
      </c>
      <c r="AC110" s="35" t="str">
        <f t="shared" si="28"/>
        <v/>
      </c>
      <c r="AD110" s="182"/>
      <c r="AE110" s="66" t="str">
        <f t="shared" si="29"/>
        <v/>
      </c>
      <c r="AF110" s="179"/>
      <c r="AG110" s="27"/>
      <c r="AH110" s="68"/>
      <c r="AI110" s="102"/>
      <c r="AJ110" s="154"/>
      <c r="AK110" s="155"/>
      <c r="AM110" s="176" t="str">
        <f>IF(AND(($B110&lt;&gt;""),(OR(C110="",F110="",G110="",H110="",AND(F110&gt;=20,F110&lt;=22,I110=""),AND(F110&gt;=40,F110&lt;=49,J110=""),L110="",M110="",N110="",O110="",P110="",R110="",S110="",U110="",X110="",Y110="",Z110="",AA110="",AND(Z110&lt;&gt;※編集不可※選択項目!$K$6,AD110="")))),1,"")</f>
        <v/>
      </c>
      <c r="AN110" s="176">
        <f>IF(AND($B110&lt;&gt;"",AND(K110="",OR(AND(F110&gt;=3,F110&lt;=14),AND(F110&gt;=20,F110&lt;=22,I110=※編集不可※選択項目!$D$4),AND(F110&gt;=23,F110&lt;=25),AND(F110&gt;=40,F110&lt;=49,J110=※編集不可※選択項目!$E$4)))),1,0)</f>
        <v>0</v>
      </c>
      <c r="AO110" s="176">
        <f t="shared" si="30"/>
        <v>0</v>
      </c>
      <c r="AP110" s="176" t="str">
        <f t="shared" si="31"/>
        <v/>
      </c>
      <c r="AQ110" s="10">
        <f t="shared" si="32"/>
        <v>0</v>
      </c>
      <c r="AR110" s="10" t="str">
        <f t="shared" si="33"/>
        <v/>
      </c>
    </row>
    <row r="111" spans="1:44" s="6" customFormat="1" ht="34.5" customHeight="1">
      <c r="A111" s="82">
        <f t="shared" si="19"/>
        <v>99</v>
      </c>
      <c r="B111" s="88" t="str">
        <f t="shared" si="20"/>
        <v/>
      </c>
      <c r="C111" s="25"/>
      <c r="D111" s="26" t="str">
        <f t="shared" si="21"/>
        <v/>
      </c>
      <c r="E111" s="26" t="str">
        <f t="shared" si="22"/>
        <v/>
      </c>
      <c r="F111" s="152"/>
      <c r="G111" s="27"/>
      <c r="H111" s="27"/>
      <c r="I111" s="27"/>
      <c r="J111" s="27"/>
      <c r="K111" s="27"/>
      <c r="L111" s="28"/>
      <c r="M111" s="29"/>
      <c r="N111" s="184"/>
      <c r="O111" s="29"/>
      <c r="P111" s="184"/>
      <c r="Q111" s="30" t="str">
        <f t="shared" si="23"/>
        <v/>
      </c>
      <c r="R111" s="28"/>
      <c r="S111" s="28"/>
      <c r="T111" s="31" t="str">
        <f t="shared" si="24"/>
        <v/>
      </c>
      <c r="U111" s="32"/>
      <c r="V111" s="33" t="str">
        <f t="shared" si="25"/>
        <v/>
      </c>
      <c r="W111" s="33" t="str">
        <f t="shared" si="26"/>
        <v/>
      </c>
      <c r="X111" s="182"/>
      <c r="Y111" s="55"/>
      <c r="Z111" s="34"/>
      <c r="AA111" s="182"/>
      <c r="AB111" s="57" t="str">
        <f t="shared" si="27"/>
        <v/>
      </c>
      <c r="AC111" s="35" t="str">
        <f t="shared" si="28"/>
        <v/>
      </c>
      <c r="AD111" s="182"/>
      <c r="AE111" s="66" t="str">
        <f t="shared" si="29"/>
        <v/>
      </c>
      <c r="AF111" s="179"/>
      <c r="AG111" s="27"/>
      <c r="AH111" s="68"/>
      <c r="AI111" s="102"/>
      <c r="AJ111" s="154"/>
      <c r="AK111" s="155"/>
      <c r="AM111" s="176" t="str">
        <f>IF(AND(($B111&lt;&gt;""),(OR(C111="",F111="",G111="",H111="",AND(F111&gt;=20,F111&lt;=22,I111=""),AND(F111&gt;=40,F111&lt;=49,J111=""),L111="",M111="",N111="",O111="",P111="",R111="",S111="",U111="",X111="",Y111="",Z111="",AA111="",AND(Z111&lt;&gt;※編集不可※選択項目!$K$6,AD111="")))),1,"")</f>
        <v/>
      </c>
      <c r="AN111" s="176">
        <f>IF(AND($B111&lt;&gt;"",AND(K111="",OR(AND(F111&gt;=3,F111&lt;=14),AND(F111&gt;=20,F111&lt;=22,I111=※編集不可※選択項目!$D$4),AND(F111&gt;=23,F111&lt;=25),AND(F111&gt;=40,F111&lt;=49,J111=※編集不可※選択項目!$E$4)))),1,0)</f>
        <v>0</v>
      </c>
      <c r="AO111" s="176">
        <f t="shared" si="30"/>
        <v>0</v>
      </c>
      <c r="AP111" s="176" t="str">
        <f t="shared" si="31"/>
        <v/>
      </c>
      <c r="AQ111" s="10">
        <f t="shared" si="32"/>
        <v>0</v>
      </c>
      <c r="AR111" s="10" t="str">
        <f t="shared" si="33"/>
        <v/>
      </c>
    </row>
    <row r="112" spans="1:44" s="6" customFormat="1" ht="34.5" customHeight="1">
      <c r="A112" s="82">
        <f t="shared" si="19"/>
        <v>100</v>
      </c>
      <c r="B112" s="88" t="str">
        <f t="shared" si="20"/>
        <v/>
      </c>
      <c r="C112" s="25"/>
      <c r="D112" s="26" t="str">
        <f t="shared" si="21"/>
        <v/>
      </c>
      <c r="E112" s="26" t="str">
        <f t="shared" si="22"/>
        <v/>
      </c>
      <c r="F112" s="152"/>
      <c r="G112" s="27"/>
      <c r="H112" s="27"/>
      <c r="I112" s="27"/>
      <c r="J112" s="27"/>
      <c r="K112" s="27"/>
      <c r="L112" s="28"/>
      <c r="M112" s="29"/>
      <c r="N112" s="184"/>
      <c r="O112" s="29"/>
      <c r="P112" s="184"/>
      <c r="Q112" s="30" t="str">
        <f t="shared" si="23"/>
        <v/>
      </c>
      <c r="R112" s="28"/>
      <c r="S112" s="28"/>
      <c r="T112" s="31" t="str">
        <f t="shared" si="24"/>
        <v/>
      </c>
      <c r="U112" s="32"/>
      <c r="V112" s="33" t="str">
        <f t="shared" si="25"/>
        <v/>
      </c>
      <c r="W112" s="33" t="str">
        <f t="shared" si="26"/>
        <v/>
      </c>
      <c r="X112" s="182"/>
      <c r="Y112" s="55"/>
      <c r="Z112" s="34"/>
      <c r="AA112" s="182"/>
      <c r="AB112" s="57" t="str">
        <f t="shared" si="27"/>
        <v/>
      </c>
      <c r="AC112" s="35" t="str">
        <f t="shared" si="28"/>
        <v/>
      </c>
      <c r="AD112" s="182"/>
      <c r="AE112" s="66" t="str">
        <f t="shared" si="29"/>
        <v/>
      </c>
      <c r="AF112" s="179"/>
      <c r="AG112" s="27"/>
      <c r="AH112" s="68"/>
      <c r="AI112" s="102"/>
      <c r="AJ112" s="154"/>
      <c r="AK112" s="155"/>
      <c r="AM112" s="176" t="str">
        <f>IF(AND(($B112&lt;&gt;""),(OR(C112="",F112="",G112="",H112="",AND(F112&gt;=20,F112&lt;=22,I112=""),AND(F112&gt;=40,F112&lt;=49,J112=""),L112="",M112="",N112="",O112="",P112="",R112="",S112="",U112="",X112="",Y112="",Z112="",AA112="",AND(Z112&lt;&gt;※編集不可※選択項目!$K$6,AD112="")))),1,"")</f>
        <v/>
      </c>
      <c r="AN112" s="176">
        <f>IF(AND($B112&lt;&gt;"",AND(K112="",OR(AND(F112&gt;=3,F112&lt;=14),AND(F112&gt;=20,F112&lt;=22,I112=※編集不可※選択項目!$D$4),AND(F112&gt;=23,F112&lt;=25),AND(F112&gt;=40,F112&lt;=49,J112=※編集不可※選択項目!$E$4)))),1,0)</f>
        <v>0</v>
      </c>
      <c r="AO112" s="176">
        <f t="shared" si="30"/>
        <v>0</v>
      </c>
      <c r="AP112" s="176" t="str">
        <f t="shared" si="31"/>
        <v/>
      </c>
      <c r="AQ112" s="10">
        <f t="shared" si="32"/>
        <v>0</v>
      </c>
      <c r="AR112" s="10" t="str">
        <f t="shared" si="33"/>
        <v/>
      </c>
    </row>
    <row r="113" spans="1:44" s="6" customFormat="1" ht="34.5" customHeight="1">
      <c r="A113" s="82">
        <f t="shared" si="19"/>
        <v>101</v>
      </c>
      <c r="B113" s="88" t="str">
        <f t="shared" si="20"/>
        <v/>
      </c>
      <c r="C113" s="25"/>
      <c r="D113" s="26" t="str">
        <f t="shared" si="21"/>
        <v/>
      </c>
      <c r="E113" s="26" t="str">
        <f t="shared" si="22"/>
        <v/>
      </c>
      <c r="F113" s="152"/>
      <c r="G113" s="27"/>
      <c r="H113" s="27"/>
      <c r="I113" s="27"/>
      <c r="J113" s="27"/>
      <c r="K113" s="27"/>
      <c r="L113" s="28"/>
      <c r="M113" s="29"/>
      <c r="N113" s="184"/>
      <c r="O113" s="29"/>
      <c r="P113" s="184"/>
      <c r="Q113" s="30" t="str">
        <f t="shared" si="23"/>
        <v/>
      </c>
      <c r="R113" s="28"/>
      <c r="S113" s="28"/>
      <c r="T113" s="31" t="str">
        <f t="shared" si="24"/>
        <v/>
      </c>
      <c r="U113" s="32"/>
      <c r="V113" s="33" t="str">
        <f t="shared" si="25"/>
        <v/>
      </c>
      <c r="W113" s="33" t="str">
        <f t="shared" si="26"/>
        <v/>
      </c>
      <c r="X113" s="182"/>
      <c r="Y113" s="55"/>
      <c r="Z113" s="34"/>
      <c r="AA113" s="182"/>
      <c r="AB113" s="57" t="str">
        <f t="shared" si="27"/>
        <v/>
      </c>
      <c r="AC113" s="35" t="str">
        <f t="shared" si="28"/>
        <v/>
      </c>
      <c r="AD113" s="182"/>
      <c r="AE113" s="66" t="str">
        <f t="shared" si="29"/>
        <v/>
      </c>
      <c r="AF113" s="179"/>
      <c r="AG113" s="27"/>
      <c r="AH113" s="68"/>
      <c r="AI113" s="102"/>
      <c r="AJ113" s="154"/>
      <c r="AK113" s="155"/>
      <c r="AM113" s="176" t="str">
        <f>IF(AND(($B113&lt;&gt;""),(OR(C113="",F113="",G113="",H113="",AND(F113&gt;=20,F113&lt;=22,I113=""),AND(F113&gt;=40,F113&lt;=49,J113=""),L113="",M113="",N113="",O113="",P113="",R113="",S113="",U113="",X113="",Y113="",Z113="",AA113="",AND(Z113&lt;&gt;※編集不可※選択項目!$K$6,AD113="")))),1,"")</f>
        <v/>
      </c>
      <c r="AN113" s="176">
        <f>IF(AND($B113&lt;&gt;"",AND(K113="",OR(AND(F113&gt;=3,F113&lt;=14),AND(F113&gt;=20,F113&lt;=22,I113=※編集不可※選択項目!$D$4),AND(F113&gt;=23,F113&lt;=25),AND(F113&gt;=40,F113&lt;=49,J113=※編集不可※選択項目!$E$4)))),1,0)</f>
        <v>0</v>
      </c>
      <c r="AO113" s="176">
        <f t="shared" si="30"/>
        <v>0</v>
      </c>
      <c r="AP113" s="176" t="str">
        <f t="shared" si="31"/>
        <v/>
      </c>
      <c r="AQ113" s="10">
        <f t="shared" si="32"/>
        <v>0</v>
      </c>
      <c r="AR113" s="10" t="str">
        <f t="shared" si="33"/>
        <v/>
      </c>
    </row>
    <row r="114" spans="1:44" s="6" customFormat="1" ht="34.5" customHeight="1">
      <c r="A114" s="82">
        <f t="shared" si="19"/>
        <v>102</v>
      </c>
      <c r="B114" s="88" t="str">
        <f t="shared" si="20"/>
        <v/>
      </c>
      <c r="C114" s="25"/>
      <c r="D114" s="26" t="str">
        <f t="shared" si="21"/>
        <v/>
      </c>
      <c r="E114" s="26" t="str">
        <f t="shared" si="22"/>
        <v/>
      </c>
      <c r="F114" s="152"/>
      <c r="G114" s="27"/>
      <c r="H114" s="27"/>
      <c r="I114" s="27"/>
      <c r="J114" s="27"/>
      <c r="K114" s="27"/>
      <c r="L114" s="28"/>
      <c r="M114" s="29"/>
      <c r="N114" s="184"/>
      <c r="O114" s="29"/>
      <c r="P114" s="184"/>
      <c r="Q114" s="30" t="str">
        <f t="shared" si="23"/>
        <v/>
      </c>
      <c r="R114" s="28"/>
      <c r="S114" s="28"/>
      <c r="T114" s="31" t="str">
        <f t="shared" si="24"/>
        <v/>
      </c>
      <c r="U114" s="32"/>
      <c r="V114" s="33" t="str">
        <f t="shared" si="25"/>
        <v/>
      </c>
      <c r="W114" s="33" t="str">
        <f t="shared" si="26"/>
        <v/>
      </c>
      <c r="X114" s="182"/>
      <c r="Y114" s="55"/>
      <c r="Z114" s="34"/>
      <c r="AA114" s="182"/>
      <c r="AB114" s="57" t="str">
        <f t="shared" si="27"/>
        <v/>
      </c>
      <c r="AC114" s="35" t="str">
        <f t="shared" si="28"/>
        <v/>
      </c>
      <c r="AD114" s="182"/>
      <c r="AE114" s="66" t="str">
        <f t="shared" si="29"/>
        <v/>
      </c>
      <c r="AF114" s="179"/>
      <c r="AG114" s="27"/>
      <c r="AH114" s="68"/>
      <c r="AI114" s="102"/>
      <c r="AJ114" s="154"/>
      <c r="AK114" s="155"/>
      <c r="AM114" s="176" t="str">
        <f>IF(AND(($B114&lt;&gt;""),(OR(C114="",F114="",G114="",H114="",AND(F114&gt;=20,F114&lt;=22,I114=""),AND(F114&gt;=40,F114&lt;=49,J114=""),L114="",M114="",N114="",O114="",P114="",R114="",S114="",U114="",X114="",Y114="",Z114="",AA114="",AND(Z114&lt;&gt;※編集不可※選択項目!$K$6,AD114="")))),1,"")</f>
        <v/>
      </c>
      <c r="AN114" s="176">
        <f>IF(AND($B114&lt;&gt;"",AND(K114="",OR(AND(F114&gt;=3,F114&lt;=14),AND(F114&gt;=20,F114&lt;=22,I114=※編集不可※選択項目!$D$4),AND(F114&gt;=23,F114&lt;=25),AND(F114&gt;=40,F114&lt;=49,J114=※編集不可※選択項目!$E$4)))),1,0)</f>
        <v>0</v>
      </c>
      <c r="AO114" s="176">
        <f t="shared" si="30"/>
        <v>0</v>
      </c>
      <c r="AP114" s="176" t="str">
        <f t="shared" si="31"/>
        <v/>
      </c>
      <c r="AQ114" s="10">
        <f t="shared" si="32"/>
        <v>0</v>
      </c>
      <c r="AR114" s="10" t="str">
        <f t="shared" si="33"/>
        <v/>
      </c>
    </row>
    <row r="115" spans="1:44" s="6" customFormat="1" ht="34.5" customHeight="1">
      <c r="A115" s="82">
        <f t="shared" si="19"/>
        <v>103</v>
      </c>
      <c r="B115" s="88" t="str">
        <f t="shared" si="20"/>
        <v/>
      </c>
      <c r="C115" s="25"/>
      <c r="D115" s="26" t="str">
        <f t="shared" si="21"/>
        <v/>
      </c>
      <c r="E115" s="26" t="str">
        <f t="shared" si="22"/>
        <v/>
      </c>
      <c r="F115" s="152"/>
      <c r="G115" s="27"/>
      <c r="H115" s="27"/>
      <c r="I115" s="27"/>
      <c r="J115" s="27"/>
      <c r="K115" s="27"/>
      <c r="L115" s="28"/>
      <c r="M115" s="29"/>
      <c r="N115" s="184"/>
      <c r="O115" s="29"/>
      <c r="P115" s="184"/>
      <c r="Q115" s="30" t="str">
        <f t="shared" si="23"/>
        <v/>
      </c>
      <c r="R115" s="28"/>
      <c r="S115" s="28"/>
      <c r="T115" s="31" t="str">
        <f t="shared" si="24"/>
        <v/>
      </c>
      <c r="U115" s="32"/>
      <c r="V115" s="33" t="str">
        <f t="shared" si="25"/>
        <v/>
      </c>
      <c r="W115" s="33" t="str">
        <f t="shared" si="26"/>
        <v/>
      </c>
      <c r="X115" s="182"/>
      <c r="Y115" s="55"/>
      <c r="Z115" s="34"/>
      <c r="AA115" s="182"/>
      <c r="AB115" s="57" t="str">
        <f t="shared" si="27"/>
        <v/>
      </c>
      <c r="AC115" s="35" t="str">
        <f t="shared" si="28"/>
        <v/>
      </c>
      <c r="AD115" s="182"/>
      <c r="AE115" s="66" t="str">
        <f t="shared" si="29"/>
        <v/>
      </c>
      <c r="AF115" s="179"/>
      <c r="AG115" s="27"/>
      <c r="AH115" s="68"/>
      <c r="AI115" s="102"/>
      <c r="AJ115" s="154"/>
      <c r="AK115" s="155"/>
      <c r="AM115" s="176" t="str">
        <f>IF(AND(($B115&lt;&gt;""),(OR(C115="",F115="",G115="",H115="",AND(F115&gt;=20,F115&lt;=22,I115=""),AND(F115&gt;=40,F115&lt;=49,J115=""),L115="",M115="",N115="",O115="",P115="",R115="",S115="",U115="",X115="",Y115="",Z115="",AA115="",AND(Z115&lt;&gt;※編集不可※選択項目!$K$6,AD115="")))),1,"")</f>
        <v/>
      </c>
      <c r="AN115" s="176">
        <f>IF(AND($B115&lt;&gt;"",AND(K115="",OR(AND(F115&gt;=3,F115&lt;=14),AND(F115&gt;=20,F115&lt;=22,I115=※編集不可※選択項目!$D$4),AND(F115&gt;=23,F115&lt;=25),AND(F115&gt;=40,F115&lt;=49,J115=※編集不可※選択項目!$E$4)))),1,0)</f>
        <v>0</v>
      </c>
      <c r="AO115" s="176">
        <f t="shared" si="30"/>
        <v>0</v>
      </c>
      <c r="AP115" s="176" t="str">
        <f t="shared" si="31"/>
        <v/>
      </c>
      <c r="AQ115" s="10">
        <f t="shared" si="32"/>
        <v>0</v>
      </c>
      <c r="AR115" s="10" t="str">
        <f t="shared" si="33"/>
        <v/>
      </c>
    </row>
    <row r="116" spans="1:44" s="6" customFormat="1" ht="34.5" customHeight="1">
      <c r="A116" s="82">
        <f t="shared" si="19"/>
        <v>104</v>
      </c>
      <c r="B116" s="88" t="str">
        <f t="shared" si="20"/>
        <v/>
      </c>
      <c r="C116" s="25"/>
      <c r="D116" s="26" t="str">
        <f t="shared" si="21"/>
        <v/>
      </c>
      <c r="E116" s="26" t="str">
        <f t="shared" si="22"/>
        <v/>
      </c>
      <c r="F116" s="152"/>
      <c r="G116" s="27"/>
      <c r="H116" s="27"/>
      <c r="I116" s="27"/>
      <c r="J116" s="27"/>
      <c r="K116" s="27"/>
      <c r="L116" s="28"/>
      <c r="M116" s="29"/>
      <c r="N116" s="184"/>
      <c r="O116" s="29"/>
      <c r="P116" s="184"/>
      <c r="Q116" s="30" t="str">
        <f t="shared" si="23"/>
        <v/>
      </c>
      <c r="R116" s="28"/>
      <c r="S116" s="28"/>
      <c r="T116" s="31" t="str">
        <f t="shared" si="24"/>
        <v/>
      </c>
      <c r="U116" s="32"/>
      <c r="V116" s="33" t="str">
        <f t="shared" si="25"/>
        <v/>
      </c>
      <c r="W116" s="33" t="str">
        <f t="shared" si="26"/>
        <v/>
      </c>
      <c r="X116" s="182"/>
      <c r="Y116" s="55"/>
      <c r="Z116" s="34"/>
      <c r="AA116" s="182"/>
      <c r="AB116" s="57" t="str">
        <f t="shared" si="27"/>
        <v/>
      </c>
      <c r="AC116" s="35" t="str">
        <f t="shared" si="28"/>
        <v/>
      </c>
      <c r="AD116" s="182"/>
      <c r="AE116" s="66" t="str">
        <f t="shared" si="29"/>
        <v/>
      </c>
      <c r="AF116" s="179"/>
      <c r="AG116" s="27"/>
      <c r="AH116" s="68"/>
      <c r="AI116" s="102"/>
      <c r="AJ116" s="154"/>
      <c r="AK116" s="155"/>
      <c r="AM116" s="176" t="str">
        <f>IF(AND(($B116&lt;&gt;""),(OR(C116="",F116="",G116="",H116="",AND(F116&gt;=20,F116&lt;=22,I116=""),AND(F116&gt;=40,F116&lt;=49,J116=""),L116="",M116="",N116="",O116="",P116="",R116="",S116="",U116="",X116="",Y116="",Z116="",AA116="",AND(Z116&lt;&gt;※編集不可※選択項目!$K$6,AD116="")))),1,"")</f>
        <v/>
      </c>
      <c r="AN116" s="176">
        <f>IF(AND($B116&lt;&gt;"",AND(K116="",OR(AND(F116&gt;=3,F116&lt;=14),AND(F116&gt;=20,F116&lt;=22,I116=※編集不可※選択項目!$D$4),AND(F116&gt;=23,F116&lt;=25),AND(F116&gt;=40,F116&lt;=49,J116=※編集不可※選択項目!$E$4)))),1,0)</f>
        <v>0</v>
      </c>
      <c r="AO116" s="176">
        <f t="shared" si="30"/>
        <v>0</v>
      </c>
      <c r="AP116" s="176" t="str">
        <f t="shared" si="31"/>
        <v/>
      </c>
      <c r="AQ116" s="10">
        <f t="shared" si="32"/>
        <v>0</v>
      </c>
      <c r="AR116" s="10" t="str">
        <f t="shared" si="33"/>
        <v/>
      </c>
    </row>
    <row r="117" spans="1:44" s="6" customFormat="1" ht="34.5" customHeight="1">
      <c r="A117" s="82">
        <f t="shared" si="19"/>
        <v>105</v>
      </c>
      <c r="B117" s="88" t="str">
        <f t="shared" si="20"/>
        <v/>
      </c>
      <c r="C117" s="25"/>
      <c r="D117" s="26" t="str">
        <f t="shared" si="21"/>
        <v/>
      </c>
      <c r="E117" s="26" t="str">
        <f t="shared" si="22"/>
        <v/>
      </c>
      <c r="F117" s="152"/>
      <c r="G117" s="27"/>
      <c r="H117" s="27"/>
      <c r="I117" s="27"/>
      <c r="J117" s="27"/>
      <c r="K117" s="27"/>
      <c r="L117" s="28"/>
      <c r="M117" s="29"/>
      <c r="N117" s="184"/>
      <c r="O117" s="29"/>
      <c r="P117" s="184"/>
      <c r="Q117" s="30" t="str">
        <f t="shared" si="23"/>
        <v/>
      </c>
      <c r="R117" s="28"/>
      <c r="S117" s="28"/>
      <c r="T117" s="31" t="str">
        <f t="shared" si="24"/>
        <v/>
      </c>
      <c r="U117" s="32"/>
      <c r="V117" s="33" t="str">
        <f t="shared" si="25"/>
        <v/>
      </c>
      <c r="W117" s="33" t="str">
        <f t="shared" si="26"/>
        <v/>
      </c>
      <c r="X117" s="182"/>
      <c r="Y117" s="55"/>
      <c r="Z117" s="34"/>
      <c r="AA117" s="182"/>
      <c r="AB117" s="57" t="str">
        <f t="shared" si="27"/>
        <v/>
      </c>
      <c r="AC117" s="35" t="str">
        <f t="shared" si="28"/>
        <v/>
      </c>
      <c r="AD117" s="182"/>
      <c r="AE117" s="66" t="str">
        <f t="shared" si="29"/>
        <v/>
      </c>
      <c r="AF117" s="179"/>
      <c r="AG117" s="27"/>
      <c r="AH117" s="68"/>
      <c r="AI117" s="102"/>
      <c r="AJ117" s="154"/>
      <c r="AK117" s="155"/>
      <c r="AM117" s="176" t="str">
        <f>IF(AND(($B117&lt;&gt;""),(OR(C117="",F117="",G117="",H117="",AND(F117&gt;=20,F117&lt;=22,I117=""),AND(F117&gt;=40,F117&lt;=49,J117=""),L117="",M117="",N117="",O117="",P117="",R117="",S117="",U117="",X117="",Y117="",Z117="",AA117="",AND(Z117&lt;&gt;※編集不可※選択項目!$K$6,AD117="")))),1,"")</f>
        <v/>
      </c>
      <c r="AN117" s="176">
        <f>IF(AND($B117&lt;&gt;"",AND(K117="",OR(AND(F117&gt;=3,F117&lt;=14),AND(F117&gt;=20,F117&lt;=22,I117=※編集不可※選択項目!$D$4),AND(F117&gt;=23,F117&lt;=25),AND(F117&gt;=40,F117&lt;=49,J117=※編集不可※選択項目!$E$4)))),1,0)</f>
        <v>0</v>
      </c>
      <c r="AO117" s="176">
        <f t="shared" si="30"/>
        <v>0</v>
      </c>
      <c r="AP117" s="176" t="str">
        <f t="shared" si="31"/>
        <v/>
      </c>
      <c r="AQ117" s="10">
        <f t="shared" si="32"/>
        <v>0</v>
      </c>
      <c r="AR117" s="10" t="str">
        <f t="shared" si="33"/>
        <v/>
      </c>
    </row>
    <row r="118" spans="1:44" s="6" customFormat="1" ht="34.5" customHeight="1">
      <c r="A118" s="82">
        <f t="shared" si="19"/>
        <v>106</v>
      </c>
      <c r="B118" s="88" t="str">
        <f t="shared" si="20"/>
        <v/>
      </c>
      <c r="C118" s="25"/>
      <c r="D118" s="26" t="str">
        <f t="shared" si="21"/>
        <v/>
      </c>
      <c r="E118" s="26" t="str">
        <f t="shared" si="22"/>
        <v/>
      </c>
      <c r="F118" s="152"/>
      <c r="G118" s="27"/>
      <c r="H118" s="27"/>
      <c r="I118" s="27"/>
      <c r="J118" s="27"/>
      <c r="K118" s="27"/>
      <c r="L118" s="28"/>
      <c r="M118" s="29"/>
      <c r="N118" s="184"/>
      <c r="O118" s="29"/>
      <c r="P118" s="184"/>
      <c r="Q118" s="30" t="str">
        <f t="shared" si="23"/>
        <v/>
      </c>
      <c r="R118" s="28"/>
      <c r="S118" s="28"/>
      <c r="T118" s="31" t="str">
        <f t="shared" si="24"/>
        <v/>
      </c>
      <c r="U118" s="32"/>
      <c r="V118" s="33" t="str">
        <f t="shared" si="25"/>
        <v/>
      </c>
      <c r="W118" s="33" t="str">
        <f t="shared" si="26"/>
        <v/>
      </c>
      <c r="X118" s="182"/>
      <c r="Y118" s="55"/>
      <c r="Z118" s="34"/>
      <c r="AA118" s="182"/>
      <c r="AB118" s="57" t="str">
        <f t="shared" si="27"/>
        <v/>
      </c>
      <c r="AC118" s="35" t="str">
        <f t="shared" si="28"/>
        <v/>
      </c>
      <c r="AD118" s="182"/>
      <c r="AE118" s="66" t="str">
        <f t="shared" si="29"/>
        <v/>
      </c>
      <c r="AF118" s="179"/>
      <c r="AG118" s="27"/>
      <c r="AH118" s="68"/>
      <c r="AI118" s="102"/>
      <c r="AJ118" s="154"/>
      <c r="AK118" s="155"/>
      <c r="AM118" s="176" t="str">
        <f>IF(AND(($B118&lt;&gt;""),(OR(C118="",F118="",G118="",H118="",AND(F118&gt;=20,F118&lt;=22,I118=""),AND(F118&gt;=40,F118&lt;=49,J118=""),L118="",M118="",N118="",O118="",P118="",R118="",S118="",U118="",X118="",Y118="",Z118="",AA118="",AND(Z118&lt;&gt;※編集不可※選択項目!$K$6,AD118="")))),1,"")</f>
        <v/>
      </c>
      <c r="AN118" s="176">
        <f>IF(AND($B118&lt;&gt;"",AND(K118="",OR(AND(F118&gt;=3,F118&lt;=14),AND(F118&gt;=20,F118&lt;=22,I118=※編集不可※選択項目!$D$4),AND(F118&gt;=23,F118&lt;=25),AND(F118&gt;=40,F118&lt;=49,J118=※編集不可※選択項目!$E$4)))),1,0)</f>
        <v>0</v>
      </c>
      <c r="AO118" s="176">
        <f t="shared" si="30"/>
        <v>0</v>
      </c>
      <c r="AP118" s="176" t="str">
        <f t="shared" si="31"/>
        <v/>
      </c>
      <c r="AQ118" s="10">
        <f t="shared" si="32"/>
        <v>0</v>
      </c>
      <c r="AR118" s="10" t="str">
        <f t="shared" si="33"/>
        <v/>
      </c>
    </row>
    <row r="119" spans="1:44" s="6" customFormat="1" ht="34.5" customHeight="1">
      <c r="A119" s="82">
        <f t="shared" si="19"/>
        <v>107</v>
      </c>
      <c r="B119" s="88" t="str">
        <f t="shared" si="20"/>
        <v/>
      </c>
      <c r="C119" s="25"/>
      <c r="D119" s="26" t="str">
        <f t="shared" si="21"/>
        <v/>
      </c>
      <c r="E119" s="26" t="str">
        <f t="shared" si="22"/>
        <v/>
      </c>
      <c r="F119" s="152"/>
      <c r="G119" s="27"/>
      <c r="H119" s="27"/>
      <c r="I119" s="27"/>
      <c r="J119" s="27"/>
      <c r="K119" s="27"/>
      <c r="L119" s="28"/>
      <c r="M119" s="29"/>
      <c r="N119" s="184"/>
      <c r="O119" s="29"/>
      <c r="P119" s="184"/>
      <c r="Q119" s="30" t="str">
        <f t="shared" si="23"/>
        <v/>
      </c>
      <c r="R119" s="28"/>
      <c r="S119" s="28"/>
      <c r="T119" s="31" t="str">
        <f t="shared" si="24"/>
        <v/>
      </c>
      <c r="U119" s="32"/>
      <c r="V119" s="33" t="str">
        <f t="shared" si="25"/>
        <v/>
      </c>
      <c r="W119" s="33" t="str">
        <f t="shared" si="26"/>
        <v/>
      </c>
      <c r="X119" s="182"/>
      <c r="Y119" s="55"/>
      <c r="Z119" s="34"/>
      <c r="AA119" s="182"/>
      <c r="AB119" s="57" t="str">
        <f t="shared" si="27"/>
        <v/>
      </c>
      <c r="AC119" s="35" t="str">
        <f t="shared" si="28"/>
        <v/>
      </c>
      <c r="AD119" s="182"/>
      <c r="AE119" s="66" t="str">
        <f t="shared" si="29"/>
        <v/>
      </c>
      <c r="AF119" s="179"/>
      <c r="AG119" s="27"/>
      <c r="AH119" s="68"/>
      <c r="AI119" s="102"/>
      <c r="AJ119" s="154"/>
      <c r="AK119" s="155"/>
      <c r="AM119" s="176" t="str">
        <f>IF(AND(($B119&lt;&gt;""),(OR(C119="",F119="",G119="",H119="",AND(F119&gt;=20,F119&lt;=22,I119=""),AND(F119&gt;=40,F119&lt;=49,J119=""),L119="",M119="",N119="",O119="",P119="",R119="",S119="",U119="",X119="",Y119="",Z119="",AA119="",AND(Z119&lt;&gt;※編集不可※選択項目!$K$6,AD119="")))),1,"")</f>
        <v/>
      </c>
      <c r="AN119" s="176">
        <f>IF(AND($B119&lt;&gt;"",AND(K119="",OR(AND(F119&gt;=3,F119&lt;=14),AND(F119&gt;=20,F119&lt;=22,I119=※編集不可※選択項目!$D$4),AND(F119&gt;=23,F119&lt;=25),AND(F119&gt;=40,F119&lt;=49,J119=※編集不可※選択項目!$E$4)))),1,0)</f>
        <v>0</v>
      </c>
      <c r="AO119" s="176">
        <f t="shared" si="30"/>
        <v>0</v>
      </c>
      <c r="AP119" s="176" t="str">
        <f t="shared" si="31"/>
        <v/>
      </c>
      <c r="AQ119" s="10">
        <f t="shared" si="32"/>
        <v>0</v>
      </c>
      <c r="AR119" s="10" t="str">
        <f t="shared" si="33"/>
        <v/>
      </c>
    </row>
    <row r="120" spans="1:44" s="6" customFormat="1" ht="34.5" customHeight="1">
      <c r="A120" s="82">
        <f t="shared" si="19"/>
        <v>108</v>
      </c>
      <c r="B120" s="88" t="str">
        <f t="shared" si="20"/>
        <v/>
      </c>
      <c r="C120" s="25"/>
      <c r="D120" s="26" t="str">
        <f t="shared" si="21"/>
        <v/>
      </c>
      <c r="E120" s="26" t="str">
        <f t="shared" si="22"/>
        <v/>
      </c>
      <c r="F120" s="152"/>
      <c r="G120" s="27"/>
      <c r="H120" s="27"/>
      <c r="I120" s="27"/>
      <c r="J120" s="27"/>
      <c r="K120" s="27"/>
      <c r="L120" s="28"/>
      <c r="M120" s="29"/>
      <c r="N120" s="184"/>
      <c r="O120" s="29"/>
      <c r="P120" s="184"/>
      <c r="Q120" s="30" t="str">
        <f t="shared" si="23"/>
        <v/>
      </c>
      <c r="R120" s="28"/>
      <c r="S120" s="28"/>
      <c r="T120" s="31" t="str">
        <f t="shared" si="24"/>
        <v/>
      </c>
      <c r="U120" s="32"/>
      <c r="V120" s="33" t="str">
        <f t="shared" si="25"/>
        <v/>
      </c>
      <c r="W120" s="33" t="str">
        <f t="shared" si="26"/>
        <v/>
      </c>
      <c r="X120" s="182"/>
      <c r="Y120" s="55"/>
      <c r="Z120" s="34"/>
      <c r="AA120" s="182"/>
      <c r="AB120" s="57" t="str">
        <f t="shared" si="27"/>
        <v/>
      </c>
      <c r="AC120" s="35" t="str">
        <f t="shared" si="28"/>
        <v/>
      </c>
      <c r="AD120" s="182"/>
      <c r="AE120" s="66" t="str">
        <f t="shared" si="29"/>
        <v/>
      </c>
      <c r="AF120" s="179"/>
      <c r="AG120" s="27"/>
      <c r="AH120" s="68"/>
      <c r="AI120" s="102"/>
      <c r="AJ120" s="154"/>
      <c r="AK120" s="155"/>
      <c r="AM120" s="176" t="str">
        <f>IF(AND(($B120&lt;&gt;""),(OR(C120="",F120="",G120="",H120="",AND(F120&gt;=20,F120&lt;=22,I120=""),AND(F120&gt;=40,F120&lt;=49,J120=""),L120="",M120="",N120="",O120="",P120="",R120="",S120="",U120="",X120="",Y120="",Z120="",AA120="",AND(Z120&lt;&gt;※編集不可※選択項目!$K$6,AD120="")))),1,"")</f>
        <v/>
      </c>
      <c r="AN120" s="176">
        <f>IF(AND($B120&lt;&gt;"",AND(K120="",OR(AND(F120&gt;=3,F120&lt;=14),AND(F120&gt;=20,F120&lt;=22,I120=※編集不可※選択項目!$D$4),AND(F120&gt;=23,F120&lt;=25),AND(F120&gt;=40,F120&lt;=49,J120=※編集不可※選択項目!$E$4)))),1,0)</f>
        <v>0</v>
      </c>
      <c r="AO120" s="176">
        <f t="shared" si="30"/>
        <v>0</v>
      </c>
      <c r="AP120" s="176" t="str">
        <f t="shared" si="31"/>
        <v/>
      </c>
      <c r="AQ120" s="10">
        <f t="shared" si="32"/>
        <v>0</v>
      </c>
      <c r="AR120" s="10" t="str">
        <f t="shared" si="33"/>
        <v/>
      </c>
    </row>
    <row r="121" spans="1:44" s="6" customFormat="1" ht="34.5" customHeight="1">
      <c r="A121" s="82">
        <f t="shared" si="19"/>
        <v>109</v>
      </c>
      <c r="B121" s="88" t="str">
        <f t="shared" si="20"/>
        <v/>
      </c>
      <c r="C121" s="25"/>
      <c r="D121" s="26" t="str">
        <f t="shared" si="21"/>
        <v/>
      </c>
      <c r="E121" s="26" t="str">
        <f t="shared" si="22"/>
        <v/>
      </c>
      <c r="F121" s="152"/>
      <c r="G121" s="27"/>
      <c r="H121" s="27"/>
      <c r="I121" s="27"/>
      <c r="J121" s="27"/>
      <c r="K121" s="27"/>
      <c r="L121" s="28"/>
      <c r="M121" s="29"/>
      <c r="N121" s="184"/>
      <c r="O121" s="29"/>
      <c r="P121" s="184"/>
      <c r="Q121" s="30" t="str">
        <f t="shared" si="23"/>
        <v/>
      </c>
      <c r="R121" s="28"/>
      <c r="S121" s="28"/>
      <c r="T121" s="31" t="str">
        <f t="shared" si="24"/>
        <v/>
      </c>
      <c r="U121" s="32"/>
      <c r="V121" s="33" t="str">
        <f t="shared" si="25"/>
        <v/>
      </c>
      <c r="W121" s="33" t="str">
        <f t="shared" si="26"/>
        <v/>
      </c>
      <c r="X121" s="182"/>
      <c r="Y121" s="55"/>
      <c r="Z121" s="34"/>
      <c r="AA121" s="182"/>
      <c r="AB121" s="57" t="str">
        <f t="shared" si="27"/>
        <v/>
      </c>
      <c r="AC121" s="35" t="str">
        <f t="shared" si="28"/>
        <v/>
      </c>
      <c r="AD121" s="182"/>
      <c r="AE121" s="66" t="str">
        <f t="shared" si="29"/>
        <v/>
      </c>
      <c r="AF121" s="179"/>
      <c r="AG121" s="27"/>
      <c r="AH121" s="68"/>
      <c r="AI121" s="102"/>
      <c r="AJ121" s="154"/>
      <c r="AK121" s="155"/>
      <c r="AM121" s="176" t="str">
        <f>IF(AND(($B121&lt;&gt;""),(OR(C121="",F121="",G121="",H121="",AND(F121&gt;=20,F121&lt;=22,I121=""),AND(F121&gt;=40,F121&lt;=49,J121=""),L121="",M121="",N121="",O121="",P121="",R121="",S121="",U121="",X121="",Y121="",Z121="",AA121="",AND(Z121&lt;&gt;※編集不可※選択項目!$K$6,AD121="")))),1,"")</f>
        <v/>
      </c>
      <c r="AN121" s="176">
        <f>IF(AND($B121&lt;&gt;"",AND(K121="",OR(AND(F121&gt;=3,F121&lt;=14),AND(F121&gt;=20,F121&lt;=22,I121=※編集不可※選択項目!$D$4),AND(F121&gt;=23,F121&lt;=25),AND(F121&gt;=40,F121&lt;=49,J121=※編集不可※選択項目!$E$4)))),1,0)</f>
        <v>0</v>
      </c>
      <c r="AO121" s="176">
        <f t="shared" si="30"/>
        <v>0</v>
      </c>
      <c r="AP121" s="176" t="str">
        <f t="shared" si="31"/>
        <v/>
      </c>
      <c r="AQ121" s="10">
        <f t="shared" si="32"/>
        <v>0</v>
      </c>
      <c r="AR121" s="10" t="str">
        <f t="shared" si="33"/>
        <v/>
      </c>
    </row>
    <row r="122" spans="1:44" s="6" customFormat="1" ht="34.5" customHeight="1">
      <c r="A122" s="82">
        <f t="shared" si="19"/>
        <v>110</v>
      </c>
      <c r="B122" s="88" t="str">
        <f t="shared" si="20"/>
        <v/>
      </c>
      <c r="C122" s="25"/>
      <c r="D122" s="26" t="str">
        <f t="shared" si="21"/>
        <v/>
      </c>
      <c r="E122" s="26" t="str">
        <f t="shared" si="22"/>
        <v/>
      </c>
      <c r="F122" s="152"/>
      <c r="G122" s="27"/>
      <c r="H122" s="27"/>
      <c r="I122" s="27"/>
      <c r="J122" s="27"/>
      <c r="K122" s="27"/>
      <c r="L122" s="28"/>
      <c r="M122" s="29"/>
      <c r="N122" s="184"/>
      <c r="O122" s="29"/>
      <c r="P122" s="184"/>
      <c r="Q122" s="30" t="str">
        <f t="shared" si="23"/>
        <v/>
      </c>
      <c r="R122" s="28"/>
      <c r="S122" s="28"/>
      <c r="T122" s="31" t="str">
        <f t="shared" si="24"/>
        <v/>
      </c>
      <c r="U122" s="32"/>
      <c r="V122" s="33" t="str">
        <f t="shared" si="25"/>
        <v/>
      </c>
      <c r="W122" s="33" t="str">
        <f t="shared" si="26"/>
        <v/>
      </c>
      <c r="X122" s="182"/>
      <c r="Y122" s="55"/>
      <c r="Z122" s="34"/>
      <c r="AA122" s="182"/>
      <c r="AB122" s="57" t="str">
        <f t="shared" si="27"/>
        <v/>
      </c>
      <c r="AC122" s="35" t="str">
        <f t="shared" si="28"/>
        <v/>
      </c>
      <c r="AD122" s="182"/>
      <c r="AE122" s="66" t="str">
        <f t="shared" si="29"/>
        <v/>
      </c>
      <c r="AF122" s="179"/>
      <c r="AG122" s="27"/>
      <c r="AH122" s="68"/>
      <c r="AI122" s="102"/>
      <c r="AJ122" s="154"/>
      <c r="AK122" s="155"/>
      <c r="AM122" s="176" t="str">
        <f>IF(AND(($B122&lt;&gt;""),(OR(C122="",F122="",G122="",H122="",AND(F122&gt;=20,F122&lt;=22,I122=""),AND(F122&gt;=40,F122&lt;=49,J122=""),L122="",M122="",N122="",O122="",P122="",R122="",S122="",U122="",X122="",Y122="",Z122="",AA122="",AND(Z122&lt;&gt;※編集不可※選択項目!$K$6,AD122="")))),1,"")</f>
        <v/>
      </c>
      <c r="AN122" s="176">
        <f>IF(AND($B122&lt;&gt;"",AND(K122="",OR(AND(F122&gt;=3,F122&lt;=14),AND(F122&gt;=20,F122&lt;=22,I122=※編集不可※選択項目!$D$4),AND(F122&gt;=23,F122&lt;=25),AND(F122&gt;=40,F122&lt;=49,J122=※編集不可※選択項目!$E$4)))),1,0)</f>
        <v>0</v>
      </c>
      <c r="AO122" s="176">
        <f t="shared" si="30"/>
        <v>0</v>
      </c>
      <c r="AP122" s="176" t="str">
        <f t="shared" si="31"/>
        <v/>
      </c>
      <c r="AQ122" s="10">
        <f t="shared" si="32"/>
        <v>0</v>
      </c>
      <c r="AR122" s="10" t="str">
        <f t="shared" si="33"/>
        <v/>
      </c>
    </row>
    <row r="123" spans="1:44" s="6" customFormat="1" ht="34.5" customHeight="1">
      <c r="A123" s="82">
        <f t="shared" si="19"/>
        <v>111</v>
      </c>
      <c r="B123" s="88" t="str">
        <f t="shared" si="20"/>
        <v/>
      </c>
      <c r="C123" s="25"/>
      <c r="D123" s="26" t="str">
        <f t="shared" si="21"/>
        <v/>
      </c>
      <c r="E123" s="26" t="str">
        <f t="shared" si="22"/>
        <v/>
      </c>
      <c r="F123" s="152"/>
      <c r="G123" s="27"/>
      <c r="H123" s="27"/>
      <c r="I123" s="27"/>
      <c r="J123" s="27"/>
      <c r="K123" s="27"/>
      <c r="L123" s="28"/>
      <c r="M123" s="29"/>
      <c r="N123" s="184"/>
      <c r="O123" s="29"/>
      <c r="P123" s="184"/>
      <c r="Q123" s="30" t="str">
        <f t="shared" si="23"/>
        <v/>
      </c>
      <c r="R123" s="28"/>
      <c r="S123" s="28"/>
      <c r="T123" s="31" t="str">
        <f t="shared" si="24"/>
        <v/>
      </c>
      <c r="U123" s="32"/>
      <c r="V123" s="33" t="str">
        <f t="shared" si="25"/>
        <v/>
      </c>
      <c r="W123" s="33" t="str">
        <f t="shared" si="26"/>
        <v/>
      </c>
      <c r="X123" s="182"/>
      <c r="Y123" s="55"/>
      <c r="Z123" s="34"/>
      <c r="AA123" s="182"/>
      <c r="AB123" s="57" t="str">
        <f t="shared" si="27"/>
        <v/>
      </c>
      <c r="AC123" s="35" t="str">
        <f t="shared" si="28"/>
        <v/>
      </c>
      <c r="AD123" s="182"/>
      <c r="AE123" s="66" t="str">
        <f t="shared" si="29"/>
        <v/>
      </c>
      <c r="AF123" s="179"/>
      <c r="AG123" s="27"/>
      <c r="AH123" s="68"/>
      <c r="AI123" s="102"/>
      <c r="AJ123" s="154"/>
      <c r="AK123" s="155"/>
      <c r="AM123" s="176" t="str">
        <f>IF(AND(($B123&lt;&gt;""),(OR(C123="",F123="",G123="",H123="",AND(F123&gt;=20,F123&lt;=22,I123=""),AND(F123&gt;=40,F123&lt;=49,J123=""),L123="",M123="",N123="",O123="",P123="",R123="",S123="",U123="",X123="",Y123="",Z123="",AA123="",AND(Z123&lt;&gt;※編集不可※選択項目!$K$6,AD123="")))),1,"")</f>
        <v/>
      </c>
      <c r="AN123" s="176">
        <f>IF(AND($B123&lt;&gt;"",AND(K123="",OR(AND(F123&gt;=3,F123&lt;=14),AND(F123&gt;=20,F123&lt;=22,I123=※編集不可※選択項目!$D$4),AND(F123&gt;=23,F123&lt;=25),AND(F123&gt;=40,F123&lt;=49,J123=※編集不可※選択項目!$E$4)))),1,0)</f>
        <v>0</v>
      </c>
      <c r="AO123" s="176">
        <f t="shared" si="30"/>
        <v>0</v>
      </c>
      <c r="AP123" s="176" t="str">
        <f t="shared" si="31"/>
        <v/>
      </c>
      <c r="AQ123" s="10">
        <f t="shared" si="32"/>
        <v>0</v>
      </c>
      <c r="AR123" s="10" t="str">
        <f t="shared" si="33"/>
        <v/>
      </c>
    </row>
    <row r="124" spans="1:44" s="6" customFormat="1" ht="34.5" customHeight="1">
      <c r="A124" s="82">
        <f t="shared" si="19"/>
        <v>112</v>
      </c>
      <c r="B124" s="88" t="str">
        <f t="shared" si="20"/>
        <v/>
      </c>
      <c r="C124" s="25"/>
      <c r="D124" s="26" t="str">
        <f t="shared" si="21"/>
        <v/>
      </c>
      <c r="E124" s="26" t="str">
        <f t="shared" si="22"/>
        <v/>
      </c>
      <c r="F124" s="152"/>
      <c r="G124" s="27"/>
      <c r="H124" s="27"/>
      <c r="I124" s="27"/>
      <c r="J124" s="27"/>
      <c r="K124" s="27"/>
      <c r="L124" s="28"/>
      <c r="M124" s="29"/>
      <c r="N124" s="184"/>
      <c r="O124" s="29"/>
      <c r="P124" s="184"/>
      <c r="Q124" s="30" t="str">
        <f t="shared" si="23"/>
        <v/>
      </c>
      <c r="R124" s="28"/>
      <c r="S124" s="28"/>
      <c r="T124" s="31" t="str">
        <f t="shared" si="24"/>
        <v/>
      </c>
      <c r="U124" s="32"/>
      <c r="V124" s="33" t="str">
        <f t="shared" si="25"/>
        <v/>
      </c>
      <c r="W124" s="33" t="str">
        <f t="shared" si="26"/>
        <v/>
      </c>
      <c r="X124" s="182"/>
      <c r="Y124" s="55"/>
      <c r="Z124" s="34"/>
      <c r="AA124" s="182"/>
      <c r="AB124" s="57" t="str">
        <f t="shared" si="27"/>
        <v/>
      </c>
      <c r="AC124" s="35" t="str">
        <f t="shared" si="28"/>
        <v/>
      </c>
      <c r="AD124" s="182"/>
      <c r="AE124" s="66" t="str">
        <f t="shared" si="29"/>
        <v/>
      </c>
      <c r="AF124" s="179"/>
      <c r="AG124" s="27"/>
      <c r="AH124" s="68"/>
      <c r="AI124" s="102"/>
      <c r="AJ124" s="154"/>
      <c r="AK124" s="155"/>
      <c r="AM124" s="176" t="str">
        <f>IF(AND(($B124&lt;&gt;""),(OR(C124="",F124="",G124="",H124="",AND(F124&gt;=20,F124&lt;=22,I124=""),AND(F124&gt;=40,F124&lt;=49,J124=""),L124="",M124="",N124="",O124="",P124="",R124="",S124="",U124="",X124="",Y124="",Z124="",AA124="",AND(Z124&lt;&gt;※編集不可※選択項目!$K$6,AD124="")))),1,"")</f>
        <v/>
      </c>
      <c r="AN124" s="176">
        <f>IF(AND($B124&lt;&gt;"",AND(K124="",OR(AND(F124&gt;=3,F124&lt;=14),AND(F124&gt;=20,F124&lt;=22,I124=※編集不可※選択項目!$D$4),AND(F124&gt;=23,F124&lt;=25),AND(F124&gt;=40,F124&lt;=49,J124=※編集不可※選択項目!$E$4)))),1,0)</f>
        <v>0</v>
      </c>
      <c r="AO124" s="176">
        <f t="shared" si="30"/>
        <v>0</v>
      </c>
      <c r="AP124" s="176" t="str">
        <f t="shared" si="31"/>
        <v/>
      </c>
      <c r="AQ124" s="10">
        <f t="shared" si="32"/>
        <v>0</v>
      </c>
      <c r="AR124" s="10" t="str">
        <f t="shared" si="33"/>
        <v/>
      </c>
    </row>
    <row r="125" spans="1:44" s="6" customFormat="1" ht="34.5" customHeight="1">
      <c r="A125" s="82">
        <f t="shared" si="19"/>
        <v>113</v>
      </c>
      <c r="B125" s="88" t="str">
        <f t="shared" si="20"/>
        <v/>
      </c>
      <c r="C125" s="25"/>
      <c r="D125" s="26" t="str">
        <f t="shared" si="21"/>
        <v/>
      </c>
      <c r="E125" s="26" t="str">
        <f t="shared" si="22"/>
        <v/>
      </c>
      <c r="F125" s="152"/>
      <c r="G125" s="27"/>
      <c r="H125" s="27"/>
      <c r="I125" s="27"/>
      <c r="J125" s="27"/>
      <c r="K125" s="27"/>
      <c r="L125" s="28"/>
      <c r="M125" s="29"/>
      <c r="N125" s="184"/>
      <c r="O125" s="29"/>
      <c r="P125" s="184"/>
      <c r="Q125" s="30" t="str">
        <f t="shared" si="23"/>
        <v/>
      </c>
      <c r="R125" s="28"/>
      <c r="S125" s="28"/>
      <c r="T125" s="31" t="str">
        <f t="shared" si="24"/>
        <v/>
      </c>
      <c r="U125" s="32"/>
      <c r="V125" s="33" t="str">
        <f t="shared" si="25"/>
        <v/>
      </c>
      <c r="W125" s="33" t="str">
        <f t="shared" si="26"/>
        <v/>
      </c>
      <c r="X125" s="182"/>
      <c r="Y125" s="55"/>
      <c r="Z125" s="34"/>
      <c r="AA125" s="182"/>
      <c r="AB125" s="57" t="str">
        <f t="shared" si="27"/>
        <v/>
      </c>
      <c r="AC125" s="35" t="str">
        <f t="shared" si="28"/>
        <v/>
      </c>
      <c r="AD125" s="182"/>
      <c r="AE125" s="66" t="str">
        <f t="shared" si="29"/>
        <v/>
      </c>
      <c r="AF125" s="179"/>
      <c r="AG125" s="27"/>
      <c r="AH125" s="68"/>
      <c r="AI125" s="102"/>
      <c r="AJ125" s="154"/>
      <c r="AK125" s="155"/>
      <c r="AM125" s="176" t="str">
        <f>IF(AND(($B125&lt;&gt;""),(OR(C125="",F125="",G125="",H125="",AND(F125&gt;=20,F125&lt;=22,I125=""),AND(F125&gt;=40,F125&lt;=49,J125=""),L125="",M125="",N125="",O125="",P125="",R125="",S125="",U125="",X125="",Y125="",Z125="",AA125="",AND(Z125&lt;&gt;※編集不可※選択項目!$K$6,AD125="")))),1,"")</f>
        <v/>
      </c>
      <c r="AN125" s="176">
        <f>IF(AND($B125&lt;&gt;"",AND(K125="",OR(AND(F125&gt;=3,F125&lt;=14),AND(F125&gt;=20,F125&lt;=22,I125=※編集不可※選択項目!$D$4),AND(F125&gt;=23,F125&lt;=25),AND(F125&gt;=40,F125&lt;=49,J125=※編集不可※選択項目!$E$4)))),1,0)</f>
        <v>0</v>
      </c>
      <c r="AO125" s="176">
        <f t="shared" si="30"/>
        <v>0</v>
      </c>
      <c r="AP125" s="176" t="str">
        <f t="shared" si="31"/>
        <v/>
      </c>
      <c r="AQ125" s="10">
        <f t="shared" si="32"/>
        <v>0</v>
      </c>
      <c r="AR125" s="10" t="str">
        <f t="shared" si="33"/>
        <v/>
      </c>
    </row>
    <row r="126" spans="1:44" s="6" customFormat="1" ht="34.5" customHeight="1">
      <c r="A126" s="82">
        <f t="shared" si="19"/>
        <v>114</v>
      </c>
      <c r="B126" s="88" t="str">
        <f t="shared" si="20"/>
        <v/>
      </c>
      <c r="C126" s="25"/>
      <c r="D126" s="26" t="str">
        <f t="shared" si="21"/>
        <v/>
      </c>
      <c r="E126" s="26" t="str">
        <f t="shared" si="22"/>
        <v/>
      </c>
      <c r="F126" s="152"/>
      <c r="G126" s="27"/>
      <c r="H126" s="27"/>
      <c r="I126" s="27"/>
      <c r="J126" s="27"/>
      <c r="K126" s="27"/>
      <c r="L126" s="28"/>
      <c r="M126" s="29"/>
      <c r="N126" s="184"/>
      <c r="O126" s="29"/>
      <c r="P126" s="184"/>
      <c r="Q126" s="30" t="str">
        <f t="shared" si="23"/>
        <v/>
      </c>
      <c r="R126" s="28"/>
      <c r="S126" s="28"/>
      <c r="T126" s="31" t="str">
        <f t="shared" si="24"/>
        <v/>
      </c>
      <c r="U126" s="32"/>
      <c r="V126" s="33" t="str">
        <f t="shared" si="25"/>
        <v/>
      </c>
      <c r="W126" s="33" t="str">
        <f t="shared" si="26"/>
        <v/>
      </c>
      <c r="X126" s="182"/>
      <c r="Y126" s="55"/>
      <c r="Z126" s="34"/>
      <c r="AA126" s="182"/>
      <c r="AB126" s="57" t="str">
        <f t="shared" si="27"/>
        <v/>
      </c>
      <c r="AC126" s="35" t="str">
        <f t="shared" si="28"/>
        <v/>
      </c>
      <c r="AD126" s="182"/>
      <c r="AE126" s="66" t="str">
        <f t="shared" si="29"/>
        <v/>
      </c>
      <c r="AF126" s="179"/>
      <c r="AG126" s="27"/>
      <c r="AH126" s="68"/>
      <c r="AI126" s="102"/>
      <c r="AJ126" s="154"/>
      <c r="AK126" s="155"/>
      <c r="AM126" s="176" t="str">
        <f>IF(AND(($B126&lt;&gt;""),(OR(C126="",F126="",G126="",H126="",AND(F126&gt;=20,F126&lt;=22,I126=""),AND(F126&gt;=40,F126&lt;=49,J126=""),L126="",M126="",N126="",O126="",P126="",R126="",S126="",U126="",X126="",Y126="",Z126="",AA126="",AND(Z126&lt;&gt;※編集不可※選択項目!$K$6,AD126="")))),1,"")</f>
        <v/>
      </c>
      <c r="AN126" s="176">
        <f>IF(AND($B126&lt;&gt;"",AND(K126="",OR(AND(F126&gt;=3,F126&lt;=14),AND(F126&gt;=20,F126&lt;=22,I126=※編集不可※選択項目!$D$4),AND(F126&gt;=23,F126&lt;=25),AND(F126&gt;=40,F126&lt;=49,J126=※編集不可※選択項目!$E$4)))),1,0)</f>
        <v>0</v>
      </c>
      <c r="AO126" s="176">
        <f t="shared" si="30"/>
        <v>0</v>
      </c>
      <c r="AP126" s="176" t="str">
        <f t="shared" si="31"/>
        <v/>
      </c>
      <c r="AQ126" s="10">
        <f t="shared" si="32"/>
        <v>0</v>
      </c>
      <c r="AR126" s="10" t="str">
        <f t="shared" si="33"/>
        <v/>
      </c>
    </row>
    <row r="127" spans="1:44" s="6" customFormat="1" ht="34.5" customHeight="1">
      <c r="A127" s="82">
        <f t="shared" si="19"/>
        <v>115</v>
      </c>
      <c r="B127" s="88" t="str">
        <f t="shared" si="20"/>
        <v/>
      </c>
      <c r="C127" s="25"/>
      <c r="D127" s="26" t="str">
        <f t="shared" si="21"/>
        <v/>
      </c>
      <c r="E127" s="26" t="str">
        <f t="shared" si="22"/>
        <v/>
      </c>
      <c r="F127" s="152"/>
      <c r="G127" s="27"/>
      <c r="H127" s="27"/>
      <c r="I127" s="27"/>
      <c r="J127" s="27"/>
      <c r="K127" s="27"/>
      <c r="L127" s="28"/>
      <c r="M127" s="29"/>
      <c r="N127" s="184"/>
      <c r="O127" s="29"/>
      <c r="P127" s="184"/>
      <c r="Q127" s="30" t="str">
        <f t="shared" si="23"/>
        <v/>
      </c>
      <c r="R127" s="28"/>
      <c r="S127" s="28"/>
      <c r="T127" s="31" t="str">
        <f t="shared" si="24"/>
        <v/>
      </c>
      <c r="U127" s="32"/>
      <c r="V127" s="33" t="str">
        <f t="shared" si="25"/>
        <v/>
      </c>
      <c r="W127" s="33" t="str">
        <f t="shared" si="26"/>
        <v/>
      </c>
      <c r="X127" s="182"/>
      <c r="Y127" s="55"/>
      <c r="Z127" s="34"/>
      <c r="AA127" s="182"/>
      <c r="AB127" s="57" t="str">
        <f t="shared" si="27"/>
        <v/>
      </c>
      <c r="AC127" s="35" t="str">
        <f t="shared" si="28"/>
        <v/>
      </c>
      <c r="AD127" s="182"/>
      <c r="AE127" s="66" t="str">
        <f t="shared" si="29"/>
        <v/>
      </c>
      <c r="AF127" s="179"/>
      <c r="AG127" s="27"/>
      <c r="AH127" s="68"/>
      <c r="AI127" s="102"/>
      <c r="AJ127" s="154"/>
      <c r="AK127" s="155"/>
      <c r="AM127" s="176" t="str">
        <f>IF(AND(($B127&lt;&gt;""),(OR(C127="",F127="",G127="",H127="",AND(F127&gt;=20,F127&lt;=22,I127=""),AND(F127&gt;=40,F127&lt;=49,J127=""),L127="",M127="",N127="",O127="",P127="",R127="",S127="",U127="",X127="",Y127="",Z127="",AA127="",AND(Z127&lt;&gt;※編集不可※選択項目!$K$6,AD127="")))),1,"")</f>
        <v/>
      </c>
      <c r="AN127" s="176">
        <f>IF(AND($B127&lt;&gt;"",AND(K127="",OR(AND(F127&gt;=3,F127&lt;=14),AND(F127&gt;=20,F127&lt;=22,I127=※編集不可※選択項目!$D$4),AND(F127&gt;=23,F127&lt;=25),AND(F127&gt;=40,F127&lt;=49,J127=※編集不可※選択項目!$E$4)))),1,0)</f>
        <v>0</v>
      </c>
      <c r="AO127" s="176">
        <f t="shared" si="30"/>
        <v>0</v>
      </c>
      <c r="AP127" s="176" t="str">
        <f t="shared" si="31"/>
        <v/>
      </c>
      <c r="AQ127" s="10">
        <f t="shared" si="32"/>
        <v>0</v>
      </c>
      <c r="AR127" s="10" t="str">
        <f t="shared" si="33"/>
        <v/>
      </c>
    </row>
    <row r="128" spans="1:44" s="6" customFormat="1" ht="34.5" customHeight="1">
      <c r="A128" s="82">
        <f t="shared" si="19"/>
        <v>116</v>
      </c>
      <c r="B128" s="88" t="str">
        <f t="shared" si="20"/>
        <v/>
      </c>
      <c r="C128" s="25"/>
      <c r="D128" s="26" t="str">
        <f t="shared" si="21"/>
        <v/>
      </c>
      <c r="E128" s="26" t="str">
        <f t="shared" si="22"/>
        <v/>
      </c>
      <c r="F128" s="152"/>
      <c r="G128" s="27"/>
      <c r="H128" s="27"/>
      <c r="I128" s="27"/>
      <c r="J128" s="27"/>
      <c r="K128" s="27"/>
      <c r="L128" s="28"/>
      <c r="M128" s="29"/>
      <c r="N128" s="184"/>
      <c r="O128" s="29"/>
      <c r="P128" s="184"/>
      <c r="Q128" s="30" t="str">
        <f t="shared" si="23"/>
        <v/>
      </c>
      <c r="R128" s="28"/>
      <c r="S128" s="28"/>
      <c r="T128" s="31" t="str">
        <f t="shared" si="24"/>
        <v/>
      </c>
      <c r="U128" s="32"/>
      <c r="V128" s="33" t="str">
        <f t="shared" si="25"/>
        <v/>
      </c>
      <c r="W128" s="33" t="str">
        <f t="shared" si="26"/>
        <v/>
      </c>
      <c r="X128" s="182"/>
      <c r="Y128" s="55"/>
      <c r="Z128" s="34"/>
      <c r="AA128" s="182"/>
      <c r="AB128" s="57" t="str">
        <f t="shared" si="27"/>
        <v/>
      </c>
      <c r="AC128" s="35" t="str">
        <f t="shared" si="28"/>
        <v/>
      </c>
      <c r="AD128" s="182"/>
      <c r="AE128" s="66" t="str">
        <f t="shared" si="29"/>
        <v/>
      </c>
      <c r="AF128" s="179"/>
      <c r="AG128" s="27"/>
      <c r="AH128" s="68"/>
      <c r="AI128" s="102"/>
      <c r="AJ128" s="154"/>
      <c r="AK128" s="155"/>
      <c r="AM128" s="176" t="str">
        <f>IF(AND(($B128&lt;&gt;""),(OR(C128="",F128="",G128="",H128="",AND(F128&gt;=20,F128&lt;=22,I128=""),AND(F128&gt;=40,F128&lt;=49,J128=""),L128="",M128="",N128="",O128="",P128="",R128="",S128="",U128="",X128="",Y128="",Z128="",AA128="",AND(Z128&lt;&gt;※編集不可※選択項目!$K$6,AD128="")))),1,"")</f>
        <v/>
      </c>
      <c r="AN128" s="176">
        <f>IF(AND($B128&lt;&gt;"",AND(K128="",OR(AND(F128&gt;=3,F128&lt;=14),AND(F128&gt;=20,F128&lt;=22,I128=※編集不可※選択項目!$D$4),AND(F128&gt;=23,F128&lt;=25),AND(F128&gt;=40,F128&lt;=49,J128=※編集不可※選択項目!$E$4)))),1,0)</f>
        <v>0</v>
      </c>
      <c r="AO128" s="176">
        <f t="shared" si="30"/>
        <v>0</v>
      </c>
      <c r="AP128" s="176" t="str">
        <f t="shared" si="31"/>
        <v/>
      </c>
      <c r="AQ128" s="10">
        <f t="shared" si="32"/>
        <v>0</v>
      </c>
      <c r="AR128" s="10" t="str">
        <f t="shared" si="33"/>
        <v/>
      </c>
    </row>
    <row r="129" spans="1:44" s="6" customFormat="1" ht="34.5" customHeight="1">
      <c r="A129" s="82">
        <f t="shared" si="19"/>
        <v>117</v>
      </c>
      <c r="B129" s="88" t="str">
        <f t="shared" si="20"/>
        <v/>
      </c>
      <c r="C129" s="25"/>
      <c r="D129" s="26" t="str">
        <f t="shared" si="21"/>
        <v/>
      </c>
      <c r="E129" s="26" t="str">
        <f t="shared" si="22"/>
        <v/>
      </c>
      <c r="F129" s="152"/>
      <c r="G129" s="27"/>
      <c r="H129" s="27"/>
      <c r="I129" s="27"/>
      <c r="J129" s="27"/>
      <c r="K129" s="27"/>
      <c r="L129" s="28"/>
      <c r="M129" s="29"/>
      <c r="N129" s="184"/>
      <c r="O129" s="29"/>
      <c r="P129" s="184"/>
      <c r="Q129" s="30" t="str">
        <f t="shared" si="23"/>
        <v/>
      </c>
      <c r="R129" s="28"/>
      <c r="S129" s="28"/>
      <c r="T129" s="31" t="str">
        <f t="shared" si="24"/>
        <v/>
      </c>
      <c r="U129" s="32"/>
      <c r="V129" s="33" t="str">
        <f t="shared" si="25"/>
        <v/>
      </c>
      <c r="W129" s="33" t="str">
        <f t="shared" si="26"/>
        <v/>
      </c>
      <c r="X129" s="182"/>
      <c r="Y129" s="55"/>
      <c r="Z129" s="34"/>
      <c r="AA129" s="182"/>
      <c r="AB129" s="57" t="str">
        <f t="shared" si="27"/>
        <v/>
      </c>
      <c r="AC129" s="35" t="str">
        <f t="shared" si="28"/>
        <v/>
      </c>
      <c r="AD129" s="182"/>
      <c r="AE129" s="66" t="str">
        <f t="shared" si="29"/>
        <v/>
      </c>
      <c r="AF129" s="179"/>
      <c r="AG129" s="27"/>
      <c r="AH129" s="68"/>
      <c r="AI129" s="102"/>
      <c r="AJ129" s="154"/>
      <c r="AK129" s="155"/>
      <c r="AM129" s="176" t="str">
        <f>IF(AND(($B129&lt;&gt;""),(OR(C129="",F129="",G129="",H129="",AND(F129&gt;=20,F129&lt;=22,I129=""),AND(F129&gt;=40,F129&lt;=49,J129=""),L129="",M129="",N129="",O129="",P129="",R129="",S129="",U129="",X129="",Y129="",Z129="",AA129="",AND(Z129&lt;&gt;※編集不可※選択項目!$K$6,AD129="")))),1,"")</f>
        <v/>
      </c>
      <c r="AN129" s="176">
        <f>IF(AND($B129&lt;&gt;"",AND(K129="",OR(AND(F129&gt;=3,F129&lt;=14),AND(F129&gt;=20,F129&lt;=22,I129=※編集不可※選択項目!$D$4),AND(F129&gt;=23,F129&lt;=25),AND(F129&gt;=40,F129&lt;=49,J129=※編集不可※選択項目!$E$4)))),1,0)</f>
        <v>0</v>
      </c>
      <c r="AO129" s="176">
        <f t="shared" si="30"/>
        <v>0</v>
      </c>
      <c r="AP129" s="176" t="str">
        <f t="shared" si="31"/>
        <v/>
      </c>
      <c r="AQ129" s="10">
        <f t="shared" si="32"/>
        <v>0</v>
      </c>
      <c r="AR129" s="10" t="str">
        <f t="shared" si="33"/>
        <v/>
      </c>
    </row>
    <row r="130" spans="1:44" s="6" customFormat="1" ht="34.5" customHeight="1">
      <c r="A130" s="82">
        <f t="shared" si="19"/>
        <v>118</v>
      </c>
      <c r="B130" s="88" t="str">
        <f t="shared" si="20"/>
        <v/>
      </c>
      <c r="C130" s="25"/>
      <c r="D130" s="26" t="str">
        <f t="shared" si="21"/>
        <v/>
      </c>
      <c r="E130" s="26" t="str">
        <f t="shared" si="22"/>
        <v/>
      </c>
      <c r="F130" s="152"/>
      <c r="G130" s="27"/>
      <c r="H130" s="27"/>
      <c r="I130" s="27"/>
      <c r="J130" s="27"/>
      <c r="K130" s="27"/>
      <c r="L130" s="28"/>
      <c r="M130" s="29"/>
      <c r="N130" s="184"/>
      <c r="O130" s="29"/>
      <c r="P130" s="184"/>
      <c r="Q130" s="30" t="str">
        <f t="shared" si="23"/>
        <v/>
      </c>
      <c r="R130" s="28"/>
      <c r="S130" s="28"/>
      <c r="T130" s="31" t="str">
        <f t="shared" si="24"/>
        <v/>
      </c>
      <c r="U130" s="32"/>
      <c r="V130" s="33" t="str">
        <f t="shared" si="25"/>
        <v/>
      </c>
      <c r="W130" s="33" t="str">
        <f t="shared" si="26"/>
        <v/>
      </c>
      <c r="X130" s="182"/>
      <c r="Y130" s="55"/>
      <c r="Z130" s="34"/>
      <c r="AA130" s="182"/>
      <c r="AB130" s="57" t="str">
        <f t="shared" si="27"/>
        <v/>
      </c>
      <c r="AC130" s="35" t="str">
        <f t="shared" si="28"/>
        <v/>
      </c>
      <c r="AD130" s="182"/>
      <c r="AE130" s="66" t="str">
        <f t="shared" si="29"/>
        <v/>
      </c>
      <c r="AF130" s="179"/>
      <c r="AG130" s="27"/>
      <c r="AH130" s="68"/>
      <c r="AI130" s="102"/>
      <c r="AJ130" s="154"/>
      <c r="AK130" s="155"/>
      <c r="AM130" s="176" t="str">
        <f>IF(AND(($B130&lt;&gt;""),(OR(C130="",F130="",G130="",H130="",AND(F130&gt;=20,F130&lt;=22,I130=""),AND(F130&gt;=40,F130&lt;=49,J130=""),L130="",M130="",N130="",O130="",P130="",R130="",S130="",U130="",X130="",Y130="",Z130="",AA130="",AND(Z130&lt;&gt;※編集不可※選択項目!$K$6,AD130="")))),1,"")</f>
        <v/>
      </c>
      <c r="AN130" s="176">
        <f>IF(AND($B130&lt;&gt;"",AND(K130="",OR(AND(F130&gt;=3,F130&lt;=14),AND(F130&gt;=20,F130&lt;=22,I130=※編集不可※選択項目!$D$4),AND(F130&gt;=23,F130&lt;=25),AND(F130&gt;=40,F130&lt;=49,J130=※編集不可※選択項目!$E$4)))),1,0)</f>
        <v>0</v>
      </c>
      <c r="AO130" s="176">
        <f t="shared" si="30"/>
        <v>0</v>
      </c>
      <c r="AP130" s="176" t="str">
        <f t="shared" si="31"/>
        <v/>
      </c>
      <c r="AQ130" s="10">
        <f t="shared" si="32"/>
        <v>0</v>
      </c>
      <c r="AR130" s="10" t="str">
        <f t="shared" si="33"/>
        <v/>
      </c>
    </row>
    <row r="131" spans="1:44" s="6" customFormat="1" ht="34.5" customHeight="1">
      <c r="A131" s="82">
        <f t="shared" si="19"/>
        <v>119</v>
      </c>
      <c r="B131" s="88" t="str">
        <f t="shared" si="20"/>
        <v/>
      </c>
      <c r="C131" s="25"/>
      <c r="D131" s="26" t="str">
        <f t="shared" si="21"/>
        <v/>
      </c>
      <c r="E131" s="26" t="str">
        <f t="shared" si="22"/>
        <v/>
      </c>
      <c r="F131" s="152"/>
      <c r="G131" s="27"/>
      <c r="H131" s="27"/>
      <c r="I131" s="27"/>
      <c r="J131" s="27"/>
      <c r="K131" s="27"/>
      <c r="L131" s="28"/>
      <c r="M131" s="29"/>
      <c r="N131" s="184"/>
      <c r="O131" s="29"/>
      <c r="P131" s="184"/>
      <c r="Q131" s="30" t="str">
        <f t="shared" si="23"/>
        <v/>
      </c>
      <c r="R131" s="28"/>
      <c r="S131" s="28"/>
      <c r="T131" s="31" t="str">
        <f t="shared" si="24"/>
        <v/>
      </c>
      <c r="U131" s="32"/>
      <c r="V131" s="33" t="str">
        <f t="shared" si="25"/>
        <v/>
      </c>
      <c r="W131" s="33" t="str">
        <f t="shared" si="26"/>
        <v/>
      </c>
      <c r="X131" s="182"/>
      <c r="Y131" s="55"/>
      <c r="Z131" s="34"/>
      <c r="AA131" s="182"/>
      <c r="AB131" s="57" t="str">
        <f t="shared" si="27"/>
        <v/>
      </c>
      <c r="AC131" s="35" t="str">
        <f t="shared" si="28"/>
        <v/>
      </c>
      <c r="AD131" s="182"/>
      <c r="AE131" s="66" t="str">
        <f t="shared" si="29"/>
        <v/>
      </c>
      <c r="AF131" s="179"/>
      <c r="AG131" s="27"/>
      <c r="AH131" s="68"/>
      <c r="AI131" s="102"/>
      <c r="AJ131" s="154"/>
      <c r="AK131" s="155"/>
      <c r="AM131" s="176" t="str">
        <f>IF(AND(($B131&lt;&gt;""),(OR(C131="",F131="",G131="",H131="",AND(F131&gt;=20,F131&lt;=22,I131=""),AND(F131&gt;=40,F131&lt;=49,J131=""),L131="",M131="",N131="",O131="",P131="",R131="",S131="",U131="",X131="",Y131="",Z131="",AA131="",AND(Z131&lt;&gt;※編集不可※選択項目!$K$6,AD131="")))),1,"")</f>
        <v/>
      </c>
      <c r="AN131" s="176">
        <f>IF(AND($B131&lt;&gt;"",AND(K131="",OR(AND(F131&gt;=3,F131&lt;=14),AND(F131&gt;=20,F131&lt;=22,I131=※編集不可※選択項目!$D$4),AND(F131&gt;=23,F131&lt;=25),AND(F131&gt;=40,F131&lt;=49,J131=※編集不可※選択項目!$E$4)))),1,0)</f>
        <v>0</v>
      </c>
      <c r="AO131" s="176">
        <f t="shared" si="30"/>
        <v>0</v>
      </c>
      <c r="AP131" s="176" t="str">
        <f t="shared" si="31"/>
        <v/>
      </c>
      <c r="AQ131" s="10">
        <f t="shared" si="32"/>
        <v>0</v>
      </c>
      <c r="AR131" s="10" t="str">
        <f t="shared" si="33"/>
        <v/>
      </c>
    </row>
    <row r="132" spans="1:44" s="6" customFormat="1" ht="34.5" customHeight="1">
      <c r="A132" s="82">
        <f t="shared" si="19"/>
        <v>120</v>
      </c>
      <c r="B132" s="88" t="str">
        <f t="shared" si="20"/>
        <v/>
      </c>
      <c r="C132" s="25"/>
      <c r="D132" s="26" t="str">
        <f t="shared" si="21"/>
        <v/>
      </c>
      <c r="E132" s="26" t="str">
        <f t="shared" si="22"/>
        <v/>
      </c>
      <c r="F132" s="152"/>
      <c r="G132" s="27"/>
      <c r="H132" s="27"/>
      <c r="I132" s="27"/>
      <c r="J132" s="27"/>
      <c r="K132" s="27"/>
      <c r="L132" s="28"/>
      <c r="M132" s="29"/>
      <c r="N132" s="184"/>
      <c r="O132" s="29"/>
      <c r="P132" s="184"/>
      <c r="Q132" s="30" t="str">
        <f t="shared" si="23"/>
        <v/>
      </c>
      <c r="R132" s="28"/>
      <c r="S132" s="28"/>
      <c r="T132" s="31" t="str">
        <f t="shared" si="24"/>
        <v/>
      </c>
      <c r="U132" s="32"/>
      <c r="V132" s="33" t="str">
        <f t="shared" si="25"/>
        <v/>
      </c>
      <c r="W132" s="33" t="str">
        <f t="shared" si="26"/>
        <v/>
      </c>
      <c r="X132" s="182"/>
      <c r="Y132" s="55"/>
      <c r="Z132" s="34"/>
      <c r="AA132" s="182"/>
      <c r="AB132" s="57" t="str">
        <f t="shared" si="27"/>
        <v/>
      </c>
      <c r="AC132" s="35" t="str">
        <f t="shared" si="28"/>
        <v/>
      </c>
      <c r="AD132" s="182"/>
      <c r="AE132" s="66" t="str">
        <f t="shared" si="29"/>
        <v/>
      </c>
      <c r="AF132" s="179"/>
      <c r="AG132" s="27"/>
      <c r="AH132" s="68"/>
      <c r="AI132" s="102"/>
      <c r="AJ132" s="154"/>
      <c r="AK132" s="155"/>
      <c r="AM132" s="176" t="str">
        <f>IF(AND(($B132&lt;&gt;""),(OR(C132="",F132="",G132="",H132="",AND(F132&gt;=20,F132&lt;=22,I132=""),AND(F132&gt;=40,F132&lt;=49,J132=""),L132="",M132="",N132="",O132="",P132="",R132="",S132="",U132="",X132="",Y132="",Z132="",AA132="",AND(Z132&lt;&gt;※編集不可※選択項目!$K$6,AD132="")))),1,"")</f>
        <v/>
      </c>
      <c r="AN132" s="176">
        <f>IF(AND($B132&lt;&gt;"",AND(K132="",OR(AND(F132&gt;=3,F132&lt;=14),AND(F132&gt;=20,F132&lt;=22,I132=※編集不可※選択項目!$D$4),AND(F132&gt;=23,F132&lt;=25),AND(F132&gt;=40,F132&lt;=49,J132=※編集不可※選択項目!$E$4)))),1,0)</f>
        <v>0</v>
      </c>
      <c r="AO132" s="176">
        <f t="shared" si="30"/>
        <v>0</v>
      </c>
      <c r="AP132" s="176" t="str">
        <f t="shared" si="31"/>
        <v/>
      </c>
      <c r="AQ132" s="10">
        <f t="shared" si="32"/>
        <v>0</v>
      </c>
      <c r="AR132" s="10" t="str">
        <f t="shared" si="33"/>
        <v/>
      </c>
    </row>
    <row r="133" spans="1:44" s="6" customFormat="1" ht="34.5" customHeight="1">
      <c r="A133" s="82">
        <f t="shared" si="19"/>
        <v>121</v>
      </c>
      <c r="B133" s="88" t="str">
        <f t="shared" si="20"/>
        <v/>
      </c>
      <c r="C133" s="25"/>
      <c r="D133" s="26" t="str">
        <f t="shared" si="21"/>
        <v/>
      </c>
      <c r="E133" s="26" t="str">
        <f t="shared" si="22"/>
        <v/>
      </c>
      <c r="F133" s="152"/>
      <c r="G133" s="27"/>
      <c r="H133" s="27"/>
      <c r="I133" s="27"/>
      <c r="J133" s="27"/>
      <c r="K133" s="27"/>
      <c r="L133" s="28"/>
      <c r="M133" s="29"/>
      <c r="N133" s="184"/>
      <c r="O133" s="29"/>
      <c r="P133" s="184"/>
      <c r="Q133" s="30" t="str">
        <f t="shared" si="23"/>
        <v/>
      </c>
      <c r="R133" s="28"/>
      <c r="S133" s="28"/>
      <c r="T133" s="31" t="str">
        <f t="shared" si="24"/>
        <v/>
      </c>
      <c r="U133" s="32"/>
      <c r="V133" s="33" t="str">
        <f t="shared" si="25"/>
        <v/>
      </c>
      <c r="W133" s="33" t="str">
        <f t="shared" si="26"/>
        <v/>
      </c>
      <c r="X133" s="182"/>
      <c r="Y133" s="55"/>
      <c r="Z133" s="34"/>
      <c r="AA133" s="182"/>
      <c r="AB133" s="57" t="str">
        <f t="shared" si="27"/>
        <v/>
      </c>
      <c r="AC133" s="35" t="str">
        <f t="shared" si="28"/>
        <v/>
      </c>
      <c r="AD133" s="182"/>
      <c r="AE133" s="66" t="str">
        <f t="shared" si="29"/>
        <v/>
      </c>
      <c r="AF133" s="179"/>
      <c r="AG133" s="27"/>
      <c r="AH133" s="68"/>
      <c r="AI133" s="102"/>
      <c r="AJ133" s="154"/>
      <c r="AK133" s="155"/>
      <c r="AM133" s="176" t="str">
        <f>IF(AND(($B133&lt;&gt;""),(OR(C133="",F133="",G133="",H133="",AND(F133&gt;=20,F133&lt;=22,I133=""),AND(F133&gt;=40,F133&lt;=49,J133=""),L133="",M133="",N133="",O133="",P133="",R133="",S133="",U133="",X133="",Y133="",Z133="",AA133="",AND(Z133&lt;&gt;※編集不可※選択項目!$K$6,AD133="")))),1,"")</f>
        <v/>
      </c>
      <c r="AN133" s="176">
        <f>IF(AND($B133&lt;&gt;"",AND(K133="",OR(AND(F133&gt;=3,F133&lt;=14),AND(F133&gt;=20,F133&lt;=22,I133=※編集不可※選択項目!$D$4),AND(F133&gt;=23,F133&lt;=25),AND(F133&gt;=40,F133&lt;=49,J133=※編集不可※選択項目!$E$4)))),1,0)</f>
        <v>0</v>
      </c>
      <c r="AO133" s="176">
        <f t="shared" si="30"/>
        <v>0</v>
      </c>
      <c r="AP133" s="176" t="str">
        <f t="shared" si="31"/>
        <v/>
      </c>
      <c r="AQ133" s="10">
        <f t="shared" si="32"/>
        <v>0</v>
      </c>
      <c r="AR133" s="10" t="str">
        <f t="shared" si="33"/>
        <v/>
      </c>
    </row>
    <row r="134" spans="1:44" s="6" customFormat="1" ht="34.5" customHeight="1">
      <c r="A134" s="82">
        <f t="shared" si="19"/>
        <v>122</v>
      </c>
      <c r="B134" s="88" t="str">
        <f t="shared" si="20"/>
        <v/>
      </c>
      <c r="C134" s="25"/>
      <c r="D134" s="26" t="str">
        <f t="shared" si="21"/>
        <v/>
      </c>
      <c r="E134" s="26" t="str">
        <f t="shared" si="22"/>
        <v/>
      </c>
      <c r="F134" s="152"/>
      <c r="G134" s="27"/>
      <c r="H134" s="27"/>
      <c r="I134" s="27"/>
      <c r="J134" s="27"/>
      <c r="K134" s="27"/>
      <c r="L134" s="28"/>
      <c r="M134" s="29"/>
      <c r="N134" s="184"/>
      <c r="O134" s="29"/>
      <c r="P134" s="184"/>
      <c r="Q134" s="30" t="str">
        <f t="shared" si="23"/>
        <v/>
      </c>
      <c r="R134" s="28"/>
      <c r="S134" s="28"/>
      <c r="T134" s="31" t="str">
        <f t="shared" si="24"/>
        <v/>
      </c>
      <c r="U134" s="32"/>
      <c r="V134" s="33" t="str">
        <f t="shared" si="25"/>
        <v/>
      </c>
      <c r="W134" s="33" t="str">
        <f t="shared" si="26"/>
        <v/>
      </c>
      <c r="X134" s="182"/>
      <c r="Y134" s="55"/>
      <c r="Z134" s="34"/>
      <c r="AA134" s="182"/>
      <c r="AB134" s="57" t="str">
        <f t="shared" si="27"/>
        <v/>
      </c>
      <c r="AC134" s="35" t="str">
        <f t="shared" si="28"/>
        <v/>
      </c>
      <c r="AD134" s="182"/>
      <c r="AE134" s="66" t="str">
        <f t="shared" si="29"/>
        <v/>
      </c>
      <c r="AF134" s="179"/>
      <c r="AG134" s="27"/>
      <c r="AH134" s="68"/>
      <c r="AI134" s="102"/>
      <c r="AJ134" s="154"/>
      <c r="AK134" s="155"/>
      <c r="AM134" s="176" t="str">
        <f>IF(AND(($B134&lt;&gt;""),(OR(C134="",F134="",G134="",H134="",AND(F134&gt;=20,F134&lt;=22,I134=""),AND(F134&gt;=40,F134&lt;=49,J134=""),L134="",M134="",N134="",O134="",P134="",R134="",S134="",U134="",X134="",Y134="",Z134="",AA134="",AND(Z134&lt;&gt;※編集不可※選択項目!$K$6,AD134="")))),1,"")</f>
        <v/>
      </c>
      <c r="AN134" s="176">
        <f>IF(AND($B134&lt;&gt;"",AND(K134="",OR(AND(F134&gt;=3,F134&lt;=14),AND(F134&gt;=20,F134&lt;=22,I134=※編集不可※選択項目!$D$4),AND(F134&gt;=23,F134&lt;=25),AND(F134&gt;=40,F134&lt;=49,J134=※編集不可※選択項目!$E$4)))),1,0)</f>
        <v>0</v>
      </c>
      <c r="AO134" s="176">
        <f t="shared" si="30"/>
        <v>0</v>
      </c>
      <c r="AP134" s="176" t="str">
        <f t="shared" si="31"/>
        <v/>
      </c>
      <c r="AQ134" s="10">
        <f t="shared" si="32"/>
        <v>0</v>
      </c>
      <c r="AR134" s="10" t="str">
        <f t="shared" si="33"/>
        <v/>
      </c>
    </row>
    <row r="135" spans="1:44" s="6" customFormat="1" ht="34.5" customHeight="1">
      <c r="A135" s="82">
        <f t="shared" si="19"/>
        <v>123</v>
      </c>
      <c r="B135" s="88" t="str">
        <f t="shared" si="20"/>
        <v/>
      </c>
      <c r="C135" s="25"/>
      <c r="D135" s="26" t="str">
        <f t="shared" si="21"/>
        <v/>
      </c>
      <c r="E135" s="26" t="str">
        <f t="shared" si="22"/>
        <v/>
      </c>
      <c r="F135" s="152"/>
      <c r="G135" s="27"/>
      <c r="H135" s="27"/>
      <c r="I135" s="27"/>
      <c r="J135" s="27"/>
      <c r="K135" s="27"/>
      <c r="L135" s="28"/>
      <c r="M135" s="29"/>
      <c r="N135" s="184"/>
      <c r="O135" s="29"/>
      <c r="P135" s="184"/>
      <c r="Q135" s="30" t="str">
        <f t="shared" si="23"/>
        <v/>
      </c>
      <c r="R135" s="28"/>
      <c r="S135" s="28"/>
      <c r="T135" s="31" t="str">
        <f t="shared" si="24"/>
        <v/>
      </c>
      <c r="U135" s="32"/>
      <c r="V135" s="33" t="str">
        <f t="shared" si="25"/>
        <v/>
      </c>
      <c r="W135" s="33" t="str">
        <f t="shared" si="26"/>
        <v/>
      </c>
      <c r="X135" s="182"/>
      <c r="Y135" s="55"/>
      <c r="Z135" s="34"/>
      <c r="AA135" s="182"/>
      <c r="AB135" s="57" t="str">
        <f t="shared" si="27"/>
        <v/>
      </c>
      <c r="AC135" s="35" t="str">
        <f t="shared" si="28"/>
        <v/>
      </c>
      <c r="AD135" s="182"/>
      <c r="AE135" s="66" t="str">
        <f t="shared" si="29"/>
        <v/>
      </c>
      <c r="AF135" s="179"/>
      <c r="AG135" s="27"/>
      <c r="AH135" s="68"/>
      <c r="AI135" s="102"/>
      <c r="AJ135" s="154"/>
      <c r="AK135" s="155"/>
      <c r="AM135" s="176" t="str">
        <f>IF(AND(($B135&lt;&gt;""),(OR(C135="",F135="",G135="",H135="",AND(F135&gt;=20,F135&lt;=22,I135=""),AND(F135&gt;=40,F135&lt;=49,J135=""),L135="",M135="",N135="",O135="",P135="",R135="",S135="",U135="",X135="",Y135="",Z135="",AA135="",AND(Z135&lt;&gt;※編集不可※選択項目!$K$6,AD135="")))),1,"")</f>
        <v/>
      </c>
      <c r="AN135" s="176">
        <f>IF(AND($B135&lt;&gt;"",AND(K135="",OR(AND(F135&gt;=3,F135&lt;=14),AND(F135&gt;=20,F135&lt;=22,I135=※編集不可※選択項目!$D$4),AND(F135&gt;=23,F135&lt;=25),AND(F135&gt;=40,F135&lt;=49,J135=※編集不可※選択項目!$E$4)))),1,0)</f>
        <v>0</v>
      </c>
      <c r="AO135" s="176">
        <f t="shared" si="30"/>
        <v>0</v>
      </c>
      <c r="AP135" s="176" t="str">
        <f t="shared" si="31"/>
        <v/>
      </c>
      <c r="AQ135" s="10">
        <f t="shared" si="32"/>
        <v>0</v>
      </c>
      <c r="AR135" s="10" t="str">
        <f t="shared" si="33"/>
        <v/>
      </c>
    </row>
    <row r="136" spans="1:44" s="6" customFormat="1" ht="34.5" customHeight="1">
      <c r="A136" s="82">
        <f t="shared" si="19"/>
        <v>124</v>
      </c>
      <c r="B136" s="88" t="str">
        <f t="shared" si="20"/>
        <v/>
      </c>
      <c r="C136" s="25"/>
      <c r="D136" s="26" t="str">
        <f t="shared" si="21"/>
        <v/>
      </c>
      <c r="E136" s="26" t="str">
        <f t="shared" si="22"/>
        <v/>
      </c>
      <c r="F136" s="152"/>
      <c r="G136" s="27"/>
      <c r="H136" s="27"/>
      <c r="I136" s="27"/>
      <c r="J136" s="27"/>
      <c r="K136" s="27"/>
      <c r="L136" s="28"/>
      <c r="M136" s="29"/>
      <c r="N136" s="184"/>
      <c r="O136" s="29"/>
      <c r="P136" s="184"/>
      <c r="Q136" s="30" t="str">
        <f t="shared" si="23"/>
        <v/>
      </c>
      <c r="R136" s="28"/>
      <c r="S136" s="28"/>
      <c r="T136" s="31" t="str">
        <f t="shared" si="24"/>
        <v/>
      </c>
      <c r="U136" s="32"/>
      <c r="V136" s="33" t="str">
        <f t="shared" si="25"/>
        <v/>
      </c>
      <c r="W136" s="33" t="str">
        <f t="shared" si="26"/>
        <v/>
      </c>
      <c r="X136" s="182"/>
      <c r="Y136" s="55"/>
      <c r="Z136" s="34"/>
      <c r="AA136" s="182"/>
      <c r="AB136" s="57" t="str">
        <f t="shared" si="27"/>
        <v/>
      </c>
      <c r="AC136" s="35" t="str">
        <f t="shared" si="28"/>
        <v/>
      </c>
      <c r="AD136" s="182"/>
      <c r="AE136" s="66" t="str">
        <f t="shared" si="29"/>
        <v/>
      </c>
      <c r="AF136" s="179"/>
      <c r="AG136" s="27"/>
      <c r="AH136" s="68"/>
      <c r="AI136" s="102"/>
      <c r="AJ136" s="154"/>
      <c r="AK136" s="155"/>
      <c r="AM136" s="176" t="str">
        <f>IF(AND(($B136&lt;&gt;""),(OR(C136="",F136="",G136="",H136="",AND(F136&gt;=20,F136&lt;=22,I136=""),AND(F136&gt;=40,F136&lt;=49,J136=""),L136="",M136="",N136="",O136="",P136="",R136="",S136="",U136="",X136="",Y136="",Z136="",AA136="",AND(Z136&lt;&gt;※編集不可※選択項目!$K$6,AD136="")))),1,"")</f>
        <v/>
      </c>
      <c r="AN136" s="176">
        <f>IF(AND($B136&lt;&gt;"",AND(K136="",OR(AND(F136&gt;=3,F136&lt;=14),AND(F136&gt;=20,F136&lt;=22,I136=※編集不可※選択項目!$D$4),AND(F136&gt;=23,F136&lt;=25),AND(F136&gt;=40,F136&lt;=49,J136=※編集不可※選択項目!$E$4)))),1,0)</f>
        <v>0</v>
      </c>
      <c r="AO136" s="176">
        <f t="shared" si="30"/>
        <v>0</v>
      </c>
      <c r="AP136" s="176" t="str">
        <f t="shared" si="31"/>
        <v/>
      </c>
      <c r="AQ136" s="10">
        <f t="shared" si="32"/>
        <v>0</v>
      </c>
      <c r="AR136" s="10" t="str">
        <f t="shared" si="33"/>
        <v/>
      </c>
    </row>
    <row r="137" spans="1:44" s="6" customFormat="1" ht="34.5" customHeight="1">
      <c r="A137" s="82">
        <f t="shared" si="19"/>
        <v>125</v>
      </c>
      <c r="B137" s="88" t="str">
        <f t="shared" si="20"/>
        <v/>
      </c>
      <c r="C137" s="25"/>
      <c r="D137" s="26" t="str">
        <f t="shared" si="21"/>
        <v/>
      </c>
      <c r="E137" s="26" t="str">
        <f t="shared" si="22"/>
        <v/>
      </c>
      <c r="F137" s="152"/>
      <c r="G137" s="27"/>
      <c r="H137" s="27"/>
      <c r="I137" s="27"/>
      <c r="J137" s="27"/>
      <c r="K137" s="27"/>
      <c r="L137" s="28"/>
      <c r="M137" s="29"/>
      <c r="N137" s="184"/>
      <c r="O137" s="29"/>
      <c r="P137" s="184"/>
      <c r="Q137" s="30" t="str">
        <f t="shared" si="23"/>
        <v/>
      </c>
      <c r="R137" s="28"/>
      <c r="S137" s="28"/>
      <c r="T137" s="31" t="str">
        <f t="shared" si="24"/>
        <v/>
      </c>
      <c r="U137" s="32"/>
      <c r="V137" s="33" t="str">
        <f t="shared" si="25"/>
        <v/>
      </c>
      <c r="W137" s="33" t="str">
        <f t="shared" si="26"/>
        <v/>
      </c>
      <c r="X137" s="182"/>
      <c r="Y137" s="55"/>
      <c r="Z137" s="34"/>
      <c r="AA137" s="182"/>
      <c r="AB137" s="57" t="str">
        <f t="shared" si="27"/>
        <v/>
      </c>
      <c r="AC137" s="35" t="str">
        <f t="shared" si="28"/>
        <v/>
      </c>
      <c r="AD137" s="182"/>
      <c r="AE137" s="66" t="str">
        <f t="shared" si="29"/>
        <v/>
      </c>
      <c r="AF137" s="179"/>
      <c r="AG137" s="27"/>
      <c r="AH137" s="68"/>
      <c r="AI137" s="102"/>
      <c r="AJ137" s="154"/>
      <c r="AK137" s="155"/>
      <c r="AM137" s="176" t="str">
        <f>IF(AND(($B137&lt;&gt;""),(OR(C137="",F137="",G137="",H137="",AND(F137&gt;=20,F137&lt;=22,I137=""),AND(F137&gt;=40,F137&lt;=49,J137=""),L137="",M137="",N137="",O137="",P137="",R137="",S137="",U137="",X137="",Y137="",Z137="",AA137="",AND(Z137&lt;&gt;※編集不可※選択項目!$K$6,AD137="")))),1,"")</f>
        <v/>
      </c>
      <c r="AN137" s="176">
        <f>IF(AND($B137&lt;&gt;"",AND(K137="",OR(AND(F137&gt;=3,F137&lt;=14),AND(F137&gt;=20,F137&lt;=22,I137=※編集不可※選択項目!$D$4),AND(F137&gt;=23,F137&lt;=25),AND(F137&gt;=40,F137&lt;=49,J137=※編集不可※選択項目!$E$4)))),1,0)</f>
        <v>0</v>
      </c>
      <c r="AO137" s="176">
        <f t="shared" si="30"/>
        <v>0</v>
      </c>
      <c r="AP137" s="176" t="str">
        <f t="shared" si="31"/>
        <v/>
      </c>
      <c r="AQ137" s="10">
        <f t="shared" si="32"/>
        <v>0</v>
      </c>
      <c r="AR137" s="10" t="str">
        <f t="shared" si="33"/>
        <v/>
      </c>
    </row>
    <row r="138" spans="1:44" s="6" customFormat="1" ht="34.5" customHeight="1">
      <c r="A138" s="82">
        <f t="shared" si="19"/>
        <v>126</v>
      </c>
      <c r="B138" s="88" t="str">
        <f t="shared" si="20"/>
        <v/>
      </c>
      <c r="C138" s="25"/>
      <c r="D138" s="26" t="str">
        <f t="shared" si="21"/>
        <v/>
      </c>
      <c r="E138" s="26" t="str">
        <f t="shared" si="22"/>
        <v/>
      </c>
      <c r="F138" s="152"/>
      <c r="G138" s="27"/>
      <c r="H138" s="27"/>
      <c r="I138" s="27"/>
      <c r="J138" s="27"/>
      <c r="K138" s="27"/>
      <c r="L138" s="28"/>
      <c r="M138" s="29"/>
      <c r="N138" s="184"/>
      <c r="O138" s="29"/>
      <c r="P138" s="184"/>
      <c r="Q138" s="30" t="str">
        <f t="shared" si="23"/>
        <v/>
      </c>
      <c r="R138" s="28"/>
      <c r="S138" s="28"/>
      <c r="T138" s="31" t="str">
        <f t="shared" si="24"/>
        <v/>
      </c>
      <c r="U138" s="32"/>
      <c r="V138" s="33" t="str">
        <f t="shared" si="25"/>
        <v/>
      </c>
      <c r="W138" s="33" t="str">
        <f t="shared" si="26"/>
        <v/>
      </c>
      <c r="X138" s="182"/>
      <c r="Y138" s="55"/>
      <c r="Z138" s="34"/>
      <c r="AA138" s="182"/>
      <c r="AB138" s="57" t="str">
        <f t="shared" si="27"/>
        <v/>
      </c>
      <c r="AC138" s="35" t="str">
        <f t="shared" si="28"/>
        <v/>
      </c>
      <c r="AD138" s="182"/>
      <c r="AE138" s="66" t="str">
        <f t="shared" si="29"/>
        <v/>
      </c>
      <c r="AF138" s="179"/>
      <c r="AG138" s="27"/>
      <c r="AH138" s="68"/>
      <c r="AI138" s="102"/>
      <c r="AJ138" s="154"/>
      <c r="AK138" s="155"/>
      <c r="AM138" s="176" t="str">
        <f>IF(AND(($B138&lt;&gt;""),(OR(C138="",F138="",G138="",H138="",AND(F138&gt;=20,F138&lt;=22,I138=""),AND(F138&gt;=40,F138&lt;=49,J138=""),L138="",M138="",N138="",O138="",P138="",R138="",S138="",U138="",X138="",Y138="",Z138="",AA138="",AND(Z138&lt;&gt;※編集不可※選択項目!$K$6,AD138="")))),1,"")</f>
        <v/>
      </c>
      <c r="AN138" s="176">
        <f>IF(AND($B138&lt;&gt;"",AND(K138="",OR(AND(F138&gt;=3,F138&lt;=14),AND(F138&gt;=20,F138&lt;=22,I138=※編集不可※選択項目!$D$4),AND(F138&gt;=23,F138&lt;=25),AND(F138&gt;=40,F138&lt;=49,J138=※編集不可※選択項目!$E$4)))),1,0)</f>
        <v>0</v>
      </c>
      <c r="AO138" s="176">
        <f t="shared" si="30"/>
        <v>0</v>
      </c>
      <c r="AP138" s="176" t="str">
        <f t="shared" si="31"/>
        <v/>
      </c>
      <c r="AQ138" s="10">
        <f t="shared" si="32"/>
        <v>0</v>
      </c>
      <c r="AR138" s="10" t="str">
        <f t="shared" si="33"/>
        <v/>
      </c>
    </row>
    <row r="139" spans="1:44" s="6" customFormat="1" ht="34.5" customHeight="1">
      <c r="A139" s="82">
        <f t="shared" si="19"/>
        <v>127</v>
      </c>
      <c r="B139" s="88" t="str">
        <f t="shared" si="20"/>
        <v/>
      </c>
      <c r="C139" s="25"/>
      <c r="D139" s="26" t="str">
        <f t="shared" si="21"/>
        <v/>
      </c>
      <c r="E139" s="26" t="str">
        <f t="shared" si="22"/>
        <v/>
      </c>
      <c r="F139" s="152"/>
      <c r="G139" s="27"/>
      <c r="H139" s="27"/>
      <c r="I139" s="27"/>
      <c r="J139" s="27"/>
      <c r="K139" s="27"/>
      <c r="L139" s="28"/>
      <c r="M139" s="29"/>
      <c r="N139" s="184"/>
      <c r="O139" s="29"/>
      <c r="P139" s="184"/>
      <c r="Q139" s="30" t="str">
        <f t="shared" si="23"/>
        <v/>
      </c>
      <c r="R139" s="28"/>
      <c r="S139" s="28"/>
      <c r="T139" s="31" t="str">
        <f t="shared" si="24"/>
        <v/>
      </c>
      <c r="U139" s="32"/>
      <c r="V139" s="33" t="str">
        <f t="shared" si="25"/>
        <v/>
      </c>
      <c r="W139" s="33" t="str">
        <f t="shared" si="26"/>
        <v/>
      </c>
      <c r="X139" s="182"/>
      <c r="Y139" s="55"/>
      <c r="Z139" s="34"/>
      <c r="AA139" s="182"/>
      <c r="AB139" s="57" t="str">
        <f t="shared" si="27"/>
        <v/>
      </c>
      <c r="AC139" s="35" t="str">
        <f t="shared" si="28"/>
        <v/>
      </c>
      <c r="AD139" s="182"/>
      <c r="AE139" s="66" t="str">
        <f t="shared" si="29"/>
        <v/>
      </c>
      <c r="AF139" s="179"/>
      <c r="AG139" s="27"/>
      <c r="AH139" s="68"/>
      <c r="AI139" s="102"/>
      <c r="AJ139" s="154"/>
      <c r="AK139" s="155"/>
      <c r="AM139" s="176" t="str">
        <f>IF(AND(($B139&lt;&gt;""),(OR(C139="",F139="",G139="",H139="",AND(F139&gt;=20,F139&lt;=22,I139=""),AND(F139&gt;=40,F139&lt;=49,J139=""),L139="",M139="",N139="",O139="",P139="",R139="",S139="",U139="",X139="",Y139="",Z139="",AA139="",AND(Z139&lt;&gt;※編集不可※選択項目!$K$6,AD139="")))),1,"")</f>
        <v/>
      </c>
      <c r="AN139" s="176">
        <f>IF(AND($B139&lt;&gt;"",AND(K139="",OR(AND(F139&gt;=3,F139&lt;=14),AND(F139&gt;=20,F139&lt;=22,I139=※編集不可※選択項目!$D$4),AND(F139&gt;=23,F139&lt;=25),AND(F139&gt;=40,F139&lt;=49,J139=※編集不可※選択項目!$E$4)))),1,0)</f>
        <v>0</v>
      </c>
      <c r="AO139" s="176">
        <f t="shared" si="30"/>
        <v>0</v>
      </c>
      <c r="AP139" s="176" t="str">
        <f t="shared" si="31"/>
        <v/>
      </c>
      <c r="AQ139" s="10">
        <f t="shared" si="32"/>
        <v>0</v>
      </c>
      <c r="AR139" s="10" t="str">
        <f t="shared" si="33"/>
        <v/>
      </c>
    </row>
    <row r="140" spans="1:44" s="6" customFormat="1" ht="34.5" customHeight="1">
      <c r="A140" s="82">
        <f t="shared" si="19"/>
        <v>128</v>
      </c>
      <c r="B140" s="88" t="str">
        <f t="shared" si="20"/>
        <v/>
      </c>
      <c r="C140" s="25"/>
      <c r="D140" s="26" t="str">
        <f t="shared" si="21"/>
        <v/>
      </c>
      <c r="E140" s="26" t="str">
        <f t="shared" si="22"/>
        <v/>
      </c>
      <c r="F140" s="152"/>
      <c r="G140" s="27"/>
      <c r="H140" s="27"/>
      <c r="I140" s="27"/>
      <c r="J140" s="27"/>
      <c r="K140" s="27"/>
      <c r="L140" s="28"/>
      <c r="M140" s="29"/>
      <c r="N140" s="184"/>
      <c r="O140" s="29"/>
      <c r="P140" s="184"/>
      <c r="Q140" s="30" t="str">
        <f t="shared" si="23"/>
        <v/>
      </c>
      <c r="R140" s="28"/>
      <c r="S140" s="28"/>
      <c r="T140" s="31" t="str">
        <f t="shared" si="24"/>
        <v/>
      </c>
      <c r="U140" s="32"/>
      <c r="V140" s="33" t="str">
        <f t="shared" si="25"/>
        <v/>
      </c>
      <c r="W140" s="33" t="str">
        <f t="shared" si="26"/>
        <v/>
      </c>
      <c r="X140" s="182"/>
      <c r="Y140" s="55"/>
      <c r="Z140" s="34"/>
      <c r="AA140" s="182"/>
      <c r="AB140" s="57" t="str">
        <f t="shared" si="27"/>
        <v/>
      </c>
      <c r="AC140" s="35" t="str">
        <f t="shared" si="28"/>
        <v/>
      </c>
      <c r="AD140" s="182"/>
      <c r="AE140" s="66" t="str">
        <f t="shared" si="29"/>
        <v/>
      </c>
      <c r="AF140" s="179"/>
      <c r="AG140" s="27"/>
      <c r="AH140" s="68"/>
      <c r="AI140" s="102"/>
      <c r="AJ140" s="154"/>
      <c r="AK140" s="155"/>
      <c r="AM140" s="176" t="str">
        <f>IF(AND(($B140&lt;&gt;""),(OR(C140="",F140="",G140="",H140="",AND(F140&gt;=20,F140&lt;=22,I140=""),AND(F140&gt;=40,F140&lt;=49,J140=""),L140="",M140="",N140="",O140="",P140="",R140="",S140="",U140="",X140="",Y140="",Z140="",AA140="",AND(Z140&lt;&gt;※編集不可※選択項目!$K$6,AD140="")))),1,"")</f>
        <v/>
      </c>
      <c r="AN140" s="176">
        <f>IF(AND($B140&lt;&gt;"",AND(K140="",OR(AND(F140&gt;=3,F140&lt;=14),AND(F140&gt;=20,F140&lt;=22,I140=※編集不可※選択項目!$D$4),AND(F140&gt;=23,F140&lt;=25),AND(F140&gt;=40,F140&lt;=49,J140=※編集不可※選択項目!$E$4)))),1,0)</f>
        <v>0</v>
      </c>
      <c r="AO140" s="176">
        <f t="shared" si="30"/>
        <v>0</v>
      </c>
      <c r="AP140" s="176" t="str">
        <f t="shared" si="31"/>
        <v/>
      </c>
      <c r="AQ140" s="10">
        <f t="shared" si="32"/>
        <v>0</v>
      </c>
      <c r="AR140" s="10" t="str">
        <f t="shared" si="33"/>
        <v/>
      </c>
    </row>
    <row r="141" spans="1:44" s="6" customFormat="1" ht="34.5" customHeight="1">
      <c r="A141" s="82">
        <f t="shared" ref="A141:A204" si="34">ROW()-12</f>
        <v>129</v>
      </c>
      <c r="B141" s="88" t="str">
        <f t="shared" si="20"/>
        <v/>
      </c>
      <c r="C141" s="25"/>
      <c r="D141" s="26" t="str">
        <f t="shared" si="21"/>
        <v/>
      </c>
      <c r="E141" s="26" t="str">
        <f t="shared" si="22"/>
        <v/>
      </c>
      <c r="F141" s="152"/>
      <c r="G141" s="27"/>
      <c r="H141" s="27"/>
      <c r="I141" s="27"/>
      <c r="J141" s="27"/>
      <c r="K141" s="27"/>
      <c r="L141" s="28"/>
      <c r="M141" s="29"/>
      <c r="N141" s="184"/>
      <c r="O141" s="29"/>
      <c r="P141" s="184"/>
      <c r="Q141" s="30" t="str">
        <f t="shared" si="23"/>
        <v/>
      </c>
      <c r="R141" s="28"/>
      <c r="S141" s="28"/>
      <c r="T141" s="31" t="str">
        <f t="shared" si="24"/>
        <v/>
      </c>
      <c r="U141" s="32"/>
      <c r="V141" s="33" t="str">
        <f t="shared" si="25"/>
        <v/>
      </c>
      <c r="W141" s="33" t="str">
        <f t="shared" si="26"/>
        <v/>
      </c>
      <c r="X141" s="182"/>
      <c r="Y141" s="55"/>
      <c r="Z141" s="34"/>
      <c r="AA141" s="182"/>
      <c r="AB141" s="57" t="str">
        <f t="shared" si="27"/>
        <v/>
      </c>
      <c r="AC141" s="35" t="str">
        <f t="shared" si="28"/>
        <v/>
      </c>
      <c r="AD141" s="182"/>
      <c r="AE141" s="66" t="str">
        <f t="shared" si="29"/>
        <v/>
      </c>
      <c r="AF141" s="179"/>
      <c r="AG141" s="27"/>
      <c r="AH141" s="68"/>
      <c r="AI141" s="102"/>
      <c r="AJ141" s="154"/>
      <c r="AK141" s="155"/>
      <c r="AM141" s="176" t="str">
        <f>IF(AND(($B141&lt;&gt;""),(OR(C141="",F141="",G141="",H141="",AND(F141&gt;=20,F141&lt;=22,I141=""),AND(F141&gt;=40,F141&lt;=49,J141=""),L141="",M141="",N141="",O141="",P141="",R141="",S141="",U141="",X141="",Y141="",Z141="",AA141="",AND(Z141&lt;&gt;※編集不可※選択項目!$K$6,AD141="")))),1,"")</f>
        <v/>
      </c>
      <c r="AN141" s="176">
        <f>IF(AND($B141&lt;&gt;"",AND(K141="",OR(AND(F141&gt;=3,F141&lt;=14),AND(F141&gt;=20,F141&lt;=22,I141=※編集不可※選択項目!$D$4),AND(F141&gt;=23,F141&lt;=25),AND(F141&gt;=40,F141&lt;=49,J141=※編集不可※選択項目!$E$4)))),1,0)</f>
        <v>0</v>
      </c>
      <c r="AO141" s="176">
        <f t="shared" si="30"/>
        <v>0</v>
      </c>
      <c r="AP141" s="176" t="str">
        <f t="shared" si="31"/>
        <v/>
      </c>
      <c r="AQ141" s="10">
        <f t="shared" si="32"/>
        <v>0</v>
      </c>
      <c r="AR141" s="10" t="str">
        <f t="shared" si="33"/>
        <v/>
      </c>
    </row>
    <row r="142" spans="1:44" s="6" customFormat="1" ht="34.5" customHeight="1">
      <c r="A142" s="82">
        <f t="shared" si="34"/>
        <v>130</v>
      </c>
      <c r="B142" s="88" t="str">
        <f t="shared" ref="B142:B205" si="35">IF($C142="","","印刷機械")</f>
        <v/>
      </c>
      <c r="C142" s="25"/>
      <c r="D142" s="26" t="str">
        <f t="shared" ref="D142:D205" si="36">IF($C$2="","",IF($B142&lt;&gt;"",$C$2,""))</f>
        <v/>
      </c>
      <c r="E142" s="26" t="str">
        <f t="shared" ref="E142:E205" si="37">IF($F$2="","",IF($B142&lt;&gt;"",$F$2,""))</f>
        <v/>
      </c>
      <c r="F142" s="152"/>
      <c r="G142" s="27"/>
      <c r="H142" s="27"/>
      <c r="I142" s="27"/>
      <c r="J142" s="27"/>
      <c r="K142" s="27"/>
      <c r="L142" s="28"/>
      <c r="M142" s="29"/>
      <c r="N142" s="184"/>
      <c r="O142" s="29"/>
      <c r="P142" s="184"/>
      <c r="Q142" s="30" t="str">
        <f t="shared" ref="Q142:Q205" si="38">IF(O142="","",O142)</f>
        <v/>
      </c>
      <c r="R142" s="28"/>
      <c r="S142" s="28"/>
      <c r="T142" s="31" t="str">
        <f t="shared" ref="T142:T205" si="39">IFERROR(IF($N142="","",ROUNDDOWN((ABS($N142-$P142)/$N142)/IF($S142="","",IF(($S142-$R142)=0,1,($S142-$R142)))*100,1)),"")</f>
        <v/>
      </c>
      <c r="U142" s="32"/>
      <c r="V142" s="33" t="str">
        <f t="shared" ref="V142:V205" si="40">X142&amp;Y142</f>
        <v/>
      </c>
      <c r="W142" s="33" t="str">
        <f t="shared" ref="W142:W205" si="41">Z142&amp;AA142&amp;AB142&amp;AC142&amp;AD142&amp;AE142</f>
        <v/>
      </c>
      <c r="X142" s="182"/>
      <c r="Y142" s="55"/>
      <c r="Z142" s="34"/>
      <c r="AA142" s="182"/>
      <c r="AB142" s="57" t="str">
        <f t="shared" ref="AB142:AB205" si="42">IF(Z142="","",IF(Z142="(最大紙幅)","mmロール紙","mm"))</f>
        <v/>
      </c>
      <c r="AC142" s="35" t="str">
        <f t="shared" ref="AC142:AC205" si="43">IF(Z142="","",IF(AB142="mmロール紙","","×"))</f>
        <v/>
      </c>
      <c r="AD142" s="182"/>
      <c r="AE142" s="66" t="str">
        <f t="shared" ref="AE142:AE205" si="44">IF(AB142="mm","mm","")</f>
        <v/>
      </c>
      <c r="AF142" s="179"/>
      <c r="AG142" s="27"/>
      <c r="AH142" s="68"/>
      <c r="AI142" s="102"/>
      <c r="AJ142" s="154"/>
      <c r="AK142" s="155"/>
      <c r="AM142" s="176" t="str">
        <f>IF(AND(($B142&lt;&gt;""),(OR(C142="",F142="",G142="",H142="",AND(F142&gt;=20,F142&lt;=22,I142=""),AND(F142&gt;=40,F142&lt;=49,J142=""),L142="",M142="",N142="",O142="",P142="",R142="",S142="",U142="",X142="",Y142="",Z142="",AA142="",AND(Z142&lt;&gt;※編集不可※選択項目!$K$6,AD142="")))),1,"")</f>
        <v/>
      </c>
      <c r="AN142" s="176">
        <f>IF(AND($B142&lt;&gt;"",AND(K142="",OR(AND(F142&gt;=3,F142&lt;=14),AND(F142&gt;=20,F142&lt;=22,I142=※編集不可※選択項目!$D$4),AND(F142&gt;=23,F142&lt;=25),AND(F142&gt;=40,F142&lt;=49,J142=※編集不可※選択項目!$E$4)))),1,0)</f>
        <v>0</v>
      </c>
      <c r="AO142" s="176">
        <f t="shared" ref="AO142:AO205" si="45">IF(AND($H142&lt;&gt;"",COUNTIF($H142,"*■*")&gt;0,$AG142=""),1,0)</f>
        <v>0</v>
      </c>
      <c r="AP142" s="176" t="str">
        <f t="shared" ref="AP142:AP205" si="46">IF(H142="","",TEXT(H142,"G/標準"))</f>
        <v/>
      </c>
      <c r="AQ142" s="10">
        <f t="shared" ref="AQ142:AQ205" si="47">IF(AP142="",0,COUNTIF($AP$13:$AP$1048576,AP142))</f>
        <v>0</v>
      </c>
      <c r="AR142" s="10" t="str">
        <f t="shared" ref="AR142:AR205" si="48">IF(T142&lt;1,1,"")</f>
        <v/>
      </c>
    </row>
    <row r="143" spans="1:44" s="6" customFormat="1" ht="34.5" customHeight="1">
      <c r="A143" s="82">
        <f t="shared" si="34"/>
        <v>131</v>
      </c>
      <c r="B143" s="88" t="str">
        <f t="shared" si="35"/>
        <v/>
      </c>
      <c r="C143" s="25"/>
      <c r="D143" s="26" t="str">
        <f t="shared" si="36"/>
        <v/>
      </c>
      <c r="E143" s="26" t="str">
        <f t="shared" si="37"/>
        <v/>
      </c>
      <c r="F143" s="152"/>
      <c r="G143" s="27"/>
      <c r="H143" s="27"/>
      <c r="I143" s="27"/>
      <c r="J143" s="27"/>
      <c r="K143" s="27"/>
      <c r="L143" s="28"/>
      <c r="M143" s="29"/>
      <c r="N143" s="184"/>
      <c r="O143" s="29"/>
      <c r="P143" s="184"/>
      <c r="Q143" s="30" t="str">
        <f t="shared" si="38"/>
        <v/>
      </c>
      <c r="R143" s="28"/>
      <c r="S143" s="28"/>
      <c r="T143" s="31" t="str">
        <f t="shared" si="39"/>
        <v/>
      </c>
      <c r="U143" s="32"/>
      <c r="V143" s="33" t="str">
        <f t="shared" si="40"/>
        <v/>
      </c>
      <c r="W143" s="33" t="str">
        <f t="shared" si="41"/>
        <v/>
      </c>
      <c r="X143" s="182"/>
      <c r="Y143" s="55"/>
      <c r="Z143" s="34"/>
      <c r="AA143" s="182"/>
      <c r="AB143" s="57" t="str">
        <f t="shared" si="42"/>
        <v/>
      </c>
      <c r="AC143" s="35" t="str">
        <f t="shared" si="43"/>
        <v/>
      </c>
      <c r="AD143" s="182"/>
      <c r="AE143" s="66" t="str">
        <f t="shared" si="44"/>
        <v/>
      </c>
      <c r="AF143" s="179"/>
      <c r="AG143" s="27"/>
      <c r="AH143" s="68"/>
      <c r="AI143" s="102"/>
      <c r="AJ143" s="154"/>
      <c r="AK143" s="155"/>
      <c r="AM143" s="176" t="str">
        <f>IF(AND(($B143&lt;&gt;""),(OR(C143="",F143="",G143="",H143="",AND(F143&gt;=20,F143&lt;=22,I143=""),AND(F143&gt;=40,F143&lt;=49,J143=""),L143="",M143="",N143="",O143="",P143="",R143="",S143="",U143="",X143="",Y143="",Z143="",AA143="",AND(Z143&lt;&gt;※編集不可※選択項目!$K$6,AD143="")))),1,"")</f>
        <v/>
      </c>
      <c r="AN143" s="176">
        <f>IF(AND($B143&lt;&gt;"",AND(K143="",OR(AND(F143&gt;=3,F143&lt;=14),AND(F143&gt;=20,F143&lt;=22,I143=※編集不可※選択項目!$D$4),AND(F143&gt;=23,F143&lt;=25),AND(F143&gt;=40,F143&lt;=49,J143=※編集不可※選択項目!$E$4)))),1,0)</f>
        <v>0</v>
      </c>
      <c r="AO143" s="176">
        <f t="shared" si="45"/>
        <v>0</v>
      </c>
      <c r="AP143" s="176" t="str">
        <f t="shared" si="46"/>
        <v/>
      </c>
      <c r="AQ143" s="10">
        <f t="shared" si="47"/>
        <v>0</v>
      </c>
      <c r="AR143" s="10" t="str">
        <f t="shared" si="48"/>
        <v/>
      </c>
    </row>
    <row r="144" spans="1:44" s="6" customFormat="1" ht="34.5" customHeight="1">
      <c r="A144" s="82">
        <f t="shared" si="34"/>
        <v>132</v>
      </c>
      <c r="B144" s="88" t="str">
        <f t="shared" si="35"/>
        <v/>
      </c>
      <c r="C144" s="25"/>
      <c r="D144" s="26" t="str">
        <f t="shared" si="36"/>
        <v/>
      </c>
      <c r="E144" s="26" t="str">
        <f t="shared" si="37"/>
        <v/>
      </c>
      <c r="F144" s="152"/>
      <c r="G144" s="27"/>
      <c r="H144" s="27"/>
      <c r="I144" s="27"/>
      <c r="J144" s="27"/>
      <c r="K144" s="27"/>
      <c r="L144" s="28"/>
      <c r="M144" s="29"/>
      <c r="N144" s="184"/>
      <c r="O144" s="29"/>
      <c r="P144" s="184"/>
      <c r="Q144" s="30" t="str">
        <f t="shared" si="38"/>
        <v/>
      </c>
      <c r="R144" s="28"/>
      <c r="S144" s="28"/>
      <c r="T144" s="31" t="str">
        <f t="shared" si="39"/>
        <v/>
      </c>
      <c r="U144" s="32"/>
      <c r="V144" s="33" t="str">
        <f t="shared" si="40"/>
        <v/>
      </c>
      <c r="W144" s="33" t="str">
        <f t="shared" si="41"/>
        <v/>
      </c>
      <c r="X144" s="182"/>
      <c r="Y144" s="55"/>
      <c r="Z144" s="34"/>
      <c r="AA144" s="182"/>
      <c r="AB144" s="57" t="str">
        <f t="shared" si="42"/>
        <v/>
      </c>
      <c r="AC144" s="35" t="str">
        <f t="shared" si="43"/>
        <v/>
      </c>
      <c r="AD144" s="182"/>
      <c r="AE144" s="66" t="str">
        <f t="shared" si="44"/>
        <v/>
      </c>
      <c r="AF144" s="179"/>
      <c r="AG144" s="27"/>
      <c r="AH144" s="68"/>
      <c r="AI144" s="102"/>
      <c r="AJ144" s="154"/>
      <c r="AK144" s="155"/>
      <c r="AM144" s="176" t="str">
        <f>IF(AND(($B144&lt;&gt;""),(OR(C144="",F144="",G144="",H144="",AND(F144&gt;=20,F144&lt;=22,I144=""),AND(F144&gt;=40,F144&lt;=49,J144=""),L144="",M144="",N144="",O144="",P144="",R144="",S144="",U144="",X144="",Y144="",Z144="",AA144="",AND(Z144&lt;&gt;※編集不可※選択項目!$K$6,AD144="")))),1,"")</f>
        <v/>
      </c>
      <c r="AN144" s="176">
        <f>IF(AND($B144&lt;&gt;"",AND(K144="",OR(AND(F144&gt;=3,F144&lt;=14),AND(F144&gt;=20,F144&lt;=22,I144=※編集不可※選択項目!$D$4),AND(F144&gt;=23,F144&lt;=25),AND(F144&gt;=40,F144&lt;=49,J144=※編集不可※選択項目!$E$4)))),1,0)</f>
        <v>0</v>
      </c>
      <c r="AO144" s="176">
        <f t="shared" si="45"/>
        <v>0</v>
      </c>
      <c r="AP144" s="176" t="str">
        <f t="shared" si="46"/>
        <v/>
      </c>
      <c r="AQ144" s="10">
        <f t="shared" si="47"/>
        <v>0</v>
      </c>
      <c r="AR144" s="10" t="str">
        <f t="shared" si="48"/>
        <v/>
      </c>
    </row>
    <row r="145" spans="1:44" s="6" customFormat="1" ht="34.5" customHeight="1">
      <c r="A145" s="82">
        <f t="shared" si="34"/>
        <v>133</v>
      </c>
      <c r="B145" s="88" t="str">
        <f t="shared" si="35"/>
        <v/>
      </c>
      <c r="C145" s="25"/>
      <c r="D145" s="26" t="str">
        <f t="shared" si="36"/>
        <v/>
      </c>
      <c r="E145" s="26" t="str">
        <f t="shared" si="37"/>
        <v/>
      </c>
      <c r="F145" s="152"/>
      <c r="G145" s="27"/>
      <c r="H145" s="27"/>
      <c r="I145" s="27"/>
      <c r="J145" s="27"/>
      <c r="K145" s="27"/>
      <c r="L145" s="28"/>
      <c r="M145" s="29"/>
      <c r="N145" s="184"/>
      <c r="O145" s="29"/>
      <c r="P145" s="184"/>
      <c r="Q145" s="30" t="str">
        <f t="shared" si="38"/>
        <v/>
      </c>
      <c r="R145" s="28"/>
      <c r="S145" s="28"/>
      <c r="T145" s="31" t="str">
        <f t="shared" si="39"/>
        <v/>
      </c>
      <c r="U145" s="32"/>
      <c r="V145" s="33" t="str">
        <f t="shared" si="40"/>
        <v/>
      </c>
      <c r="W145" s="33" t="str">
        <f t="shared" si="41"/>
        <v/>
      </c>
      <c r="X145" s="182"/>
      <c r="Y145" s="55"/>
      <c r="Z145" s="34"/>
      <c r="AA145" s="182"/>
      <c r="AB145" s="57" t="str">
        <f t="shared" si="42"/>
        <v/>
      </c>
      <c r="AC145" s="35" t="str">
        <f t="shared" si="43"/>
        <v/>
      </c>
      <c r="AD145" s="182"/>
      <c r="AE145" s="66" t="str">
        <f t="shared" si="44"/>
        <v/>
      </c>
      <c r="AF145" s="179"/>
      <c r="AG145" s="27"/>
      <c r="AH145" s="68"/>
      <c r="AI145" s="102"/>
      <c r="AJ145" s="154"/>
      <c r="AK145" s="155"/>
      <c r="AM145" s="176" t="str">
        <f>IF(AND(($B145&lt;&gt;""),(OR(C145="",F145="",G145="",H145="",AND(F145&gt;=20,F145&lt;=22,I145=""),AND(F145&gt;=40,F145&lt;=49,J145=""),L145="",M145="",N145="",O145="",P145="",R145="",S145="",U145="",X145="",Y145="",Z145="",AA145="",AND(Z145&lt;&gt;※編集不可※選択項目!$K$6,AD145="")))),1,"")</f>
        <v/>
      </c>
      <c r="AN145" s="176">
        <f>IF(AND($B145&lt;&gt;"",AND(K145="",OR(AND(F145&gt;=3,F145&lt;=14),AND(F145&gt;=20,F145&lt;=22,I145=※編集不可※選択項目!$D$4),AND(F145&gt;=23,F145&lt;=25),AND(F145&gt;=40,F145&lt;=49,J145=※編集不可※選択項目!$E$4)))),1,0)</f>
        <v>0</v>
      </c>
      <c r="AO145" s="176">
        <f t="shared" si="45"/>
        <v>0</v>
      </c>
      <c r="AP145" s="176" t="str">
        <f t="shared" si="46"/>
        <v/>
      </c>
      <c r="AQ145" s="10">
        <f t="shared" si="47"/>
        <v>0</v>
      </c>
      <c r="AR145" s="10" t="str">
        <f t="shared" si="48"/>
        <v/>
      </c>
    </row>
    <row r="146" spans="1:44" s="6" customFormat="1" ht="34.5" customHeight="1">
      <c r="A146" s="82">
        <f t="shared" si="34"/>
        <v>134</v>
      </c>
      <c r="B146" s="88" t="str">
        <f t="shared" si="35"/>
        <v/>
      </c>
      <c r="C146" s="25"/>
      <c r="D146" s="26" t="str">
        <f t="shared" si="36"/>
        <v/>
      </c>
      <c r="E146" s="26" t="str">
        <f t="shared" si="37"/>
        <v/>
      </c>
      <c r="F146" s="152"/>
      <c r="G146" s="27"/>
      <c r="H146" s="27"/>
      <c r="I146" s="27"/>
      <c r="J146" s="27"/>
      <c r="K146" s="27"/>
      <c r="L146" s="28"/>
      <c r="M146" s="29"/>
      <c r="N146" s="184"/>
      <c r="O146" s="29"/>
      <c r="P146" s="184"/>
      <c r="Q146" s="30" t="str">
        <f t="shared" si="38"/>
        <v/>
      </c>
      <c r="R146" s="28"/>
      <c r="S146" s="28"/>
      <c r="T146" s="31" t="str">
        <f t="shared" si="39"/>
        <v/>
      </c>
      <c r="U146" s="32"/>
      <c r="V146" s="33" t="str">
        <f t="shared" si="40"/>
        <v/>
      </c>
      <c r="W146" s="33" t="str">
        <f t="shared" si="41"/>
        <v/>
      </c>
      <c r="X146" s="182"/>
      <c r="Y146" s="55"/>
      <c r="Z146" s="34"/>
      <c r="AA146" s="182"/>
      <c r="AB146" s="57" t="str">
        <f t="shared" si="42"/>
        <v/>
      </c>
      <c r="AC146" s="35" t="str">
        <f t="shared" si="43"/>
        <v/>
      </c>
      <c r="AD146" s="182"/>
      <c r="AE146" s="66" t="str">
        <f t="shared" si="44"/>
        <v/>
      </c>
      <c r="AF146" s="179"/>
      <c r="AG146" s="27"/>
      <c r="AH146" s="68"/>
      <c r="AI146" s="102"/>
      <c r="AJ146" s="154"/>
      <c r="AK146" s="155"/>
      <c r="AM146" s="176" t="str">
        <f>IF(AND(($B146&lt;&gt;""),(OR(C146="",F146="",G146="",H146="",AND(F146&gt;=20,F146&lt;=22,I146=""),AND(F146&gt;=40,F146&lt;=49,J146=""),L146="",M146="",N146="",O146="",P146="",R146="",S146="",U146="",X146="",Y146="",Z146="",AA146="",AND(Z146&lt;&gt;※編集不可※選択項目!$K$6,AD146="")))),1,"")</f>
        <v/>
      </c>
      <c r="AN146" s="176">
        <f>IF(AND($B146&lt;&gt;"",AND(K146="",OR(AND(F146&gt;=3,F146&lt;=14),AND(F146&gt;=20,F146&lt;=22,I146=※編集不可※選択項目!$D$4),AND(F146&gt;=23,F146&lt;=25),AND(F146&gt;=40,F146&lt;=49,J146=※編集不可※選択項目!$E$4)))),1,0)</f>
        <v>0</v>
      </c>
      <c r="AO146" s="176">
        <f t="shared" si="45"/>
        <v>0</v>
      </c>
      <c r="AP146" s="176" t="str">
        <f t="shared" si="46"/>
        <v/>
      </c>
      <c r="AQ146" s="10">
        <f t="shared" si="47"/>
        <v>0</v>
      </c>
      <c r="AR146" s="10" t="str">
        <f t="shared" si="48"/>
        <v/>
      </c>
    </row>
    <row r="147" spans="1:44" s="6" customFormat="1" ht="34.5" customHeight="1">
      <c r="A147" s="82">
        <f t="shared" si="34"/>
        <v>135</v>
      </c>
      <c r="B147" s="88" t="str">
        <f t="shared" si="35"/>
        <v/>
      </c>
      <c r="C147" s="25"/>
      <c r="D147" s="26" t="str">
        <f t="shared" si="36"/>
        <v/>
      </c>
      <c r="E147" s="26" t="str">
        <f t="shared" si="37"/>
        <v/>
      </c>
      <c r="F147" s="152"/>
      <c r="G147" s="27"/>
      <c r="H147" s="27"/>
      <c r="I147" s="27"/>
      <c r="J147" s="27"/>
      <c r="K147" s="27"/>
      <c r="L147" s="28"/>
      <c r="M147" s="29"/>
      <c r="N147" s="184"/>
      <c r="O147" s="29"/>
      <c r="P147" s="184"/>
      <c r="Q147" s="30" t="str">
        <f t="shared" si="38"/>
        <v/>
      </c>
      <c r="R147" s="28"/>
      <c r="S147" s="28"/>
      <c r="T147" s="31" t="str">
        <f t="shared" si="39"/>
        <v/>
      </c>
      <c r="U147" s="32"/>
      <c r="V147" s="33" t="str">
        <f t="shared" si="40"/>
        <v/>
      </c>
      <c r="W147" s="33" t="str">
        <f t="shared" si="41"/>
        <v/>
      </c>
      <c r="X147" s="182"/>
      <c r="Y147" s="55"/>
      <c r="Z147" s="34"/>
      <c r="AA147" s="182"/>
      <c r="AB147" s="57" t="str">
        <f t="shared" si="42"/>
        <v/>
      </c>
      <c r="AC147" s="35" t="str">
        <f t="shared" si="43"/>
        <v/>
      </c>
      <c r="AD147" s="182"/>
      <c r="AE147" s="66" t="str">
        <f t="shared" si="44"/>
        <v/>
      </c>
      <c r="AF147" s="179"/>
      <c r="AG147" s="27"/>
      <c r="AH147" s="68"/>
      <c r="AI147" s="102"/>
      <c r="AJ147" s="154"/>
      <c r="AK147" s="155"/>
      <c r="AM147" s="176" t="str">
        <f>IF(AND(($B147&lt;&gt;""),(OR(C147="",F147="",G147="",H147="",AND(F147&gt;=20,F147&lt;=22,I147=""),AND(F147&gt;=40,F147&lt;=49,J147=""),L147="",M147="",N147="",O147="",P147="",R147="",S147="",U147="",X147="",Y147="",Z147="",AA147="",AND(Z147&lt;&gt;※編集不可※選択項目!$K$6,AD147="")))),1,"")</f>
        <v/>
      </c>
      <c r="AN147" s="176">
        <f>IF(AND($B147&lt;&gt;"",AND(K147="",OR(AND(F147&gt;=3,F147&lt;=14),AND(F147&gt;=20,F147&lt;=22,I147=※編集不可※選択項目!$D$4),AND(F147&gt;=23,F147&lt;=25),AND(F147&gt;=40,F147&lt;=49,J147=※編集不可※選択項目!$E$4)))),1,0)</f>
        <v>0</v>
      </c>
      <c r="AO147" s="176">
        <f t="shared" si="45"/>
        <v>0</v>
      </c>
      <c r="AP147" s="176" t="str">
        <f t="shared" si="46"/>
        <v/>
      </c>
      <c r="AQ147" s="10">
        <f t="shared" si="47"/>
        <v>0</v>
      </c>
      <c r="AR147" s="10" t="str">
        <f t="shared" si="48"/>
        <v/>
      </c>
    </row>
    <row r="148" spans="1:44" s="6" customFormat="1" ht="34.5" customHeight="1">
      <c r="A148" s="82">
        <f t="shared" si="34"/>
        <v>136</v>
      </c>
      <c r="B148" s="88" t="str">
        <f t="shared" si="35"/>
        <v/>
      </c>
      <c r="C148" s="25"/>
      <c r="D148" s="26" t="str">
        <f t="shared" si="36"/>
        <v/>
      </c>
      <c r="E148" s="26" t="str">
        <f t="shared" si="37"/>
        <v/>
      </c>
      <c r="F148" s="152"/>
      <c r="G148" s="27"/>
      <c r="H148" s="27"/>
      <c r="I148" s="27"/>
      <c r="J148" s="27"/>
      <c r="K148" s="27"/>
      <c r="L148" s="28"/>
      <c r="M148" s="29"/>
      <c r="N148" s="184"/>
      <c r="O148" s="29"/>
      <c r="P148" s="184"/>
      <c r="Q148" s="30" t="str">
        <f t="shared" si="38"/>
        <v/>
      </c>
      <c r="R148" s="28"/>
      <c r="S148" s="28"/>
      <c r="T148" s="31" t="str">
        <f t="shared" si="39"/>
        <v/>
      </c>
      <c r="U148" s="32"/>
      <c r="V148" s="33" t="str">
        <f t="shared" si="40"/>
        <v/>
      </c>
      <c r="W148" s="33" t="str">
        <f t="shared" si="41"/>
        <v/>
      </c>
      <c r="X148" s="182"/>
      <c r="Y148" s="55"/>
      <c r="Z148" s="34"/>
      <c r="AA148" s="182"/>
      <c r="AB148" s="57" t="str">
        <f t="shared" si="42"/>
        <v/>
      </c>
      <c r="AC148" s="35" t="str">
        <f t="shared" si="43"/>
        <v/>
      </c>
      <c r="AD148" s="182"/>
      <c r="AE148" s="66" t="str">
        <f t="shared" si="44"/>
        <v/>
      </c>
      <c r="AF148" s="179"/>
      <c r="AG148" s="27"/>
      <c r="AH148" s="68"/>
      <c r="AI148" s="102"/>
      <c r="AJ148" s="154"/>
      <c r="AK148" s="155"/>
      <c r="AM148" s="176" t="str">
        <f>IF(AND(($B148&lt;&gt;""),(OR(C148="",F148="",G148="",H148="",AND(F148&gt;=20,F148&lt;=22,I148=""),AND(F148&gt;=40,F148&lt;=49,J148=""),L148="",M148="",N148="",O148="",P148="",R148="",S148="",U148="",X148="",Y148="",Z148="",AA148="",AND(Z148&lt;&gt;※編集不可※選択項目!$K$6,AD148="")))),1,"")</f>
        <v/>
      </c>
      <c r="AN148" s="176">
        <f>IF(AND($B148&lt;&gt;"",AND(K148="",OR(AND(F148&gt;=3,F148&lt;=14),AND(F148&gt;=20,F148&lt;=22,I148=※編集不可※選択項目!$D$4),AND(F148&gt;=23,F148&lt;=25),AND(F148&gt;=40,F148&lt;=49,J148=※編集不可※選択項目!$E$4)))),1,0)</f>
        <v>0</v>
      </c>
      <c r="AO148" s="176">
        <f t="shared" si="45"/>
        <v>0</v>
      </c>
      <c r="AP148" s="176" t="str">
        <f t="shared" si="46"/>
        <v/>
      </c>
      <c r="AQ148" s="10">
        <f t="shared" si="47"/>
        <v>0</v>
      </c>
      <c r="AR148" s="10" t="str">
        <f t="shared" si="48"/>
        <v/>
      </c>
    </row>
    <row r="149" spans="1:44" s="6" customFormat="1" ht="34.5" customHeight="1">
      <c r="A149" s="82">
        <f t="shared" si="34"/>
        <v>137</v>
      </c>
      <c r="B149" s="88" t="str">
        <f t="shared" si="35"/>
        <v/>
      </c>
      <c r="C149" s="25"/>
      <c r="D149" s="26" t="str">
        <f t="shared" si="36"/>
        <v/>
      </c>
      <c r="E149" s="26" t="str">
        <f t="shared" si="37"/>
        <v/>
      </c>
      <c r="F149" s="152"/>
      <c r="G149" s="27"/>
      <c r="H149" s="27"/>
      <c r="I149" s="27"/>
      <c r="J149" s="27"/>
      <c r="K149" s="27"/>
      <c r="L149" s="28"/>
      <c r="M149" s="29"/>
      <c r="N149" s="184"/>
      <c r="O149" s="29"/>
      <c r="P149" s="184"/>
      <c r="Q149" s="30" t="str">
        <f t="shared" si="38"/>
        <v/>
      </c>
      <c r="R149" s="28"/>
      <c r="S149" s="28"/>
      <c r="T149" s="31" t="str">
        <f t="shared" si="39"/>
        <v/>
      </c>
      <c r="U149" s="32"/>
      <c r="V149" s="33" t="str">
        <f t="shared" si="40"/>
        <v/>
      </c>
      <c r="W149" s="33" t="str">
        <f t="shared" si="41"/>
        <v/>
      </c>
      <c r="X149" s="182"/>
      <c r="Y149" s="55"/>
      <c r="Z149" s="34"/>
      <c r="AA149" s="182"/>
      <c r="AB149" s="57" t="str">
        <f t="shared" si="42"/>
        <v/>
      </c>
      <c r="AC149" s="35" t="str">
        <f t="shared" si="43"/>
        <v/>
      </c>
      <c r="AD149" s="182"/>
      <c r="AE149" s="66" t="str">
        <f t="shared" si="44"/>
        <v/>
      </c>
      <c r="AF149" s="179"/>
      <c r="AG149" s="27"/>
      <c r="AH149" s="68"/>
      <c r="AI149" s="102"/>
      <c r="AJ149" s="154"/>
      <c r="AK149" s="155"/>
      <c r="AM149" s="176" t="str">
        <f>IF(AND(($B149&lt;&gt;""),(OR(C149="",F149="",G149="",H149="",AND(F149&gt;=20,F149&lt;=22,I149=""),AND(F149&gt;=40,F149&lt;=49,J149=""),L149="",M149="",N149="",O149="",P149="",R149="",S149="",U149="",X149="",Y149="",Z149="",AA149="",AND(Z149&lt;&gt;※編集不可※選択項目!$K$6,AD149="")))),1,"")</f>
        <v/>
      </c>
      <c r="AN149" s="176">
        <f>IF(AND($B149&lt;&gt;"",AND(K149="",OR(AND(F149&gt;=3,F149&lt;=14),AND(F149&gt;=20,F149&lt;=22,I149=※編集不可※選択項目!$D$4),AND(F149&gt;=23,F149&lt;=25),AND(F149&gt;=40,F149&lt;=49,J149=※編集不可※選択項目!$E$4)))),1,0)</f>
        <v>0</v>
      </c>
      <c r="AO149" s="176">
        <f t="shared" si="45"/>
        <v>0</v>
      </c>
      <c r="AP149" s="176" t="str">
        <f t="shared" si="46"/>
        <v/>
      </c>
      <c r="AQ149" s="10">
        <f t="shared" si="47"/>
        <v>0</v>
      </c>
      <c r="AR149" s="10" t="str">
        <f t="shared" si="48"/>
        <v/>
      </c>
    </row>
    <row r="150" spans="1:44" s="6" customFormat="1" ht="34.5" customHeight="1">
      <c r="A150" s="82">
        <f t="shared" si="34"/>
        <v>138</v>
      </c>
      <c r="B150" s="88" t="str">
        <f t="shared" si="35"/>
        <v/>
      </c>
      <c r="C150" s="25"/>
      <c r="D150" s="26" t="str">
        <f t="shared" si="36"/>
        <v/>
      </c>
      <c r="E150" s="26" t="str">
        <f t="shared" si="37"/>
        <v/>
      </c>
      <c r="F150" s="152"/>
      <c r="G150" s="27"/>
      <c r="H150" s="27"/>
      <c r="I150" s="27"/>
      <c r="J150" s="27"/>
      <c r="K150" s="27"/>
      <c r="L150" s="28"/>
      <c r="M150" s="29"/>
      <c r="N150" s="184"/>
      <c r="O150" s="29"/>
      <c r="P150" s="184"/>
      <c r="Q150" s="30" t="str">
        <f t="shared" si="38"/>
        <v/>
      </c>
      <c r="R150" s="28"/>
      <c r="S150" s="28"/>
      <c r="T150" s="31" t="str">
        <f t="shared" si="39"/>
        <v/>
      </c>
      <c r="U150" s="32"/>
      <c r="V150" s="33" t="str">
        <f t="shared" si="40"/>
        <v/>
      </c>
      <c r="W150" s="33" t="str">
        <f t="shared" si="41"/>
        <v/>
      </c>
      <c r="X150" s="182"/>
      <c r="Y150" s="55"/>
      <c r="Z150" s="34"/>
      <c r="AA150" s="182"/>
      <c r="AB150" s="57" t="str">
        <f t="shared" si="42"/>
        <v/>
      </c>
      <c r="AC150" s="35" t="str">
        <f t="shared" si="43"/>
        <v/>
      </c>
      <c r="AD150" s="182"/>
      <c r="AE150" s="66" t="str">
        <f t="shared" si="44"/>
        <v/>
      </c>
      <c r="AF150" s="179"/>
      <c r="AG150" s="27"/>
      <c r="AH150" s="68"/>
      <c r="AI150" s="102"/>
      <c r="AJ150" s="154"/>
      <c r="AK150" s="155"/>
      <c r="AM150" s="176" t="str">
        <f>IF(AND(($B150&lt;&gt;""),(OR(C150="",F150="",G150="",H150="",AND(F150&gt;=20,F150&lt;=22,I150=""),AND(F150&gt;=40,F150&lt;=49,J150=""),L150="",M150="",N150="",O150="",P150="",R150="",S150="",U150="",X150="",Y150="",Z150="",AA150="",AND(Z150&lt;&gt;※編集不可※選択項目!$K$6,AD150="")))),1,"")</f>
        <v/>
      </c>
      <c r="AN150" s="176">
        <f>IF(AND($B150&lt;&gt;"",AND(K150="",OR(AND(F150&gt;=3,F150&lt;=14),AND(F150&gt;=20,F150&lt;=22,I150=※編集不可※選択項目!$D$4),AND(F150&gt;=23,F150&lt;=25),AND(F150&gt;=40,F150&lt;=49,J150=※編集不可※選択項目!$E$4)))),1,0)</f>
        <v>0</v>
      </c>
      <c r="AO150" s="176">
        <f t="shared" si="45"/>
        <v>0</v>
      </c>
      <c r="AP150" s="176" t="str">
        <f t="shared" si="46"/>
        <v/>
      </c>
      <c r="AQ150" s="10">
        <f t="shared" si="47"/>
        <v>0</v>
      </c>
      <c r="AR150" s="10" t="str">
        <f t="shared" si="48"/>
        <v/>
      </c>
    </row>
    <row r="151" spans="1:44" s="6" customFormat="1" ht="34.5" customHeight="1">
      <c r="A151" s="82">
        <f t="shared" si="34"/>
        <v>139</v>
      </c>
      <c r="B151" s="88" t="str">
        <f t="shared" si="35"/>
        <v/>
      </c>
      <c r="C151" s="25"/>
      <c r="D151" s="26" t="str">
        <f t="shared" si="36"/>
        <v/>
      </c>
      <c r="E151" s="26" t="str">
        <f t="shared" si="37"/>
        <v/>
      </c>
      <c r="F151" s="152"/>
      <c r="G151" s="27"/>
      <c r="H151" s="27"/>
      <c r="I151" s="27"/>
      <c r="J151" s="27"/>
      <c r="K151" s="27"/>
      <c r="L151" s="28"/>
      <c r="M151" s="29"/>
      <c r="N151" s="184"/>
      <c r="O151" s="29"/>
      <c r="P151" s="184"/>
      <c r="Q151" s="30" t="str">
        <f t="shared" si="38"/>
        <v/>
      </c>
      <c r="R151" s="28"/>
      <c r="S151" s="28"/>
      <c r="T151" s="31" t="str">
        <f t="shared" si="39"/>
        <v/>
      </c>
      <c r="U151" s="32"/>
      <c r="V151" s="33" t="str">
        <f t="shared" si="40"/>
        <v/>
      </c>
      <c r="W151" s="33" t="str">
        <f t="shared" si="41"/>
        <v/>
      </c>
      <c r="X151" s="182"/>
      <c r="Y151" s="55"/>
      <c r="Z151" s="34"/>
      <c r="AA151" s="182"/>
      <c r="AB151" s="57" t="str">
        <f t="shared" si="42"/>
        <v/>
      </c>
      <c r="AC151" s="35" t="str">
        <f t="shared" si="43"/>
        <v/>
      </c>
      <c r="AD151" s="182"/>
      <c r="AE151" s="66" t="str">
        <f t="shared" si="44"/>
        <v/>
      </c>
      <c r="AF151" s="179"/>
      <c r="AG151" s="27"/>
      <c r="AH151" s="68"/>
      <c r="AI151" s="102"/>
      <c r="AJ151" s="154"/>
      <c r="AK151" s="155"/>
      <c r="AM151" s="176" t="str">
        <f>IF(AND(($B151&lt;&gt;""),(OR(C151="",F151="",G151="",H151="",AND(F151&gt;=20,F151&lt;=22,I151=""),AND(F151&gt;=40,F151&lt;=49,J151=""),L151="",M151="",N151="",O151="",P151="",R151="",S151="",U151="",X151="",Y151="",Z151="",AA151="",AND(Z151&lt;&gt;※編集不可※選択項目!$K$6,AD151="")))),1,"")</f>
        <v/>
      </c>
      <c r="AN151" s="176">
        <f>IF(AND($B151&lt;&gt;"",AND(K151="",OR(AND(F151&gt;=3,F151&lt;=14),AND(F151&gt;=20,F151&lt;=22,I151=※編集不可※選択項目!$D$4),AND(F151&gt;=23,F151&lt;=25),AND(F151&gt;=40,F151&lt;=49,J151=※編集不可※選択項目!$E$4)))),1,0)</f>
        <v>0</v>
      </c>
      <c r="AO151" s="176">
        <f t="shared" si="45"/>
        <v>0</v>
      </c>
      <c r="AP151" s="176" t="str">
        <f t="shared" si="46"/>
        <v/>
      </c>
      <c r="AQ151" s="10">
        <f t="shared" si="47"/>
        <v>0</v>
      </c>
      <c r="AR151" s="10" t="str">
        <f t="shared" si="48"/>
        <v/>
      </c>
    </row>
    <row r="152" spans="1:44" s="6" customFormat="1" ht="34.5" customHeight="1">
      <c r="A152" s="82">
        <f t="shared" si="34"/>
        <v>140</v>
      </c>
      <c r="B152" s="88" t="str">
        <f t="shared" si="35"/>
        <v/>
      </c>
      <c r="C152" s="25"/>
      <c r="D152" s="26" t="str">
        <f t="shared" si="36"/>
        <v/>
      </c>
      <c r="E152" s="26" t="str">
        <f t="shared" si="37"/>
        <v/>
      </c>
      <c r="F152" s="152"/>
      <c r="G152" s="27"/>
      <c r="H152" s="27"/>
      <c r="I152" s="27"/>
      <c r="J152" s="27"/>
      <c r="K152" s="27"/>
      <c r="L152" s="28"/>
      <c r="M152" s="29"/>
      <c r="N152" s="184"/>
      <c r="O152" s="29"/>
      <c r="P152" s="184"/>
      <c r="Q152" s="30" t="str">
        <f t="shared" si="38"/>
        <v/>
      </c>
      <c r="R152" s="28"/>
      <c r="S152" s="28"/>
      <c r="T152" s="31" t="str">
        <f t="shared" si="39"/>
        <v/>
      </c>
      <c r="U152" s="32"/>
      <c r="V152" s="33" t="str">
        <f t="shared" si="40"/>
        <v/>
      </c>
      <c r="W152" s="33" t="str">
        <f t="shared" si="41"/>
        <v/>
      </c>
      <c r="X152" s="182"/>
      <c r="Y152" s="55"/>
      <c r="Z152" s="34"/>
      <c r="AA152" s="182"/>
      <c r="AB152" s="57" t="str">
        <f t="shared" si="42"/>
        <v/>
      </c>
      <c r="AC152" s="35" t="str">
        <f t="shared" si="43"/>
        <v/>
      </c>
      <c r="AD152" s="182"/>
      <c r="AE152" s="66" t="str">
        <f t="shared" si="44"/>
        <v/>
      </c>
      <c r="AF152" s="179"/>
      <c r="AG152" s="27"/>
      <c r="AH152" s="68"/>
      <c r="AI152" s="102"/>
      <c r="AJ152" s="154"/>
      <c r="AK152" s="155"/>
      <c r="AM152" s="176" t="str">
        <f>IF(AND(($B152&lt;&gt;""),(OR(C152="",F152="",G152="",H152="",AND(F152&gt;=20,F152&lt;=22,I152=""),AND(F152&gt;=40,F152&lt;=49,J152=""),L152="",M152="",N152="",O152="",P152="",R152="",S152="",U152="",X152="",Y152="",Z152="",AA152="",AND(Z152&lt;&gt;※編集不可※選択項目!$K$6,AD152="")))),1,"")</f>
        <v/>
      </c>
      <c r="AN152" s="176">
        <f>IF(AND($B152&lt;&gt;"",AND(K152="",OR(AND(F152&gt;=3,F152&lt;=14),AND(F152&gt;=20,F152&lt;=22,I152=※編集不可※選択項目!$D$4),AND(F152&gt;=23,F152&lt;=25),AND(F152&gt;=40,F152&lt;=49,J152=※編集不可※選択項目!$E$4)))),1,0)</f>
        <v>0</v>
      </c>
      <c r="AO152" s="176">
        <f t="shared" si="45"/>
        <v>0</v>
      </c>
      <c r="AP152" s="176" t="str">
        <f t="shared" si="46"/>
        <v/>
      </c>
      <c r="AQ152" s="10">
        <f t="shared" si="47"/>
        <v>0</v>
      </c>
      <c r="AR152" s="10" t="str">
        <f t="shared" si="48"/>
        <v/>
      </c>
    </row>
    <row r="153" spans="1:44" s="6" customFormat="1" ht="34.5" customHeight="1">
      <c r="A153" s="82">
        <f t="shared" si="34"/>
        <v>141</v>
      </c>
      <c r="B153" s="88" t="str">
        <f t="shared" si="35"/>
        <v/>
      </c>
      <c r="C153" s="25"/>
      <c r="D153" s="26" t="str">
        <f t="shared" si="36"/>
        <v/>
      </c>
      <c r="E153" s="26" t="str">
        <f t="shared" si="37"/>
        <v/>
      </c>
      <c r="F153" s="152"/>
      <c r="G153" s="27"/>
      <c r="H153" s="27"/>
      <c r="I153" s="27"/>
      <c r="J153" s="27"/>
      <c r="K153" s="27"/>
      <c r="L153" s="28"/>
      <c r="M153" s="29"/>
      <c r="N153" s="184"/>
      <c r="O153" s="29"/>
      <c r="P153" s="184"/>
      <c r="Q153" s="30" t="str">
        <f t="shared" si="38"/>
        <v/>
      </c>
      <c r="R153" s="28"/>
      <c r="S153" s="28"/>
      <c r="T153" s="31" t="str">
        <f t="shared" si="39"/>
        <v/>
      </c>
      <c r="U153" s="32"/>
      <c r="V153" s="33" t="str">
        <f t="shared" si="40"/>
        <v/>
      </c>
      <c r="W153" s="33" t="str">
        <f t="shared" si="41"/>
        <v/>
      </c>
      <c r="X153" s="182"/>
      <c r="Y153" s="55"/>
      <c r="Z153" s="34"/>
      <c r="AA153" s="182"/>
      <c r="AB153" s="57" t="str">
        <f t="shared" si="42"/>
        <v/>
      </c>
      <c r="AC153" s="35" t="str">
        <f t="shared" si="43"/>
        <v/>
      </c>
      <c r="AD153" s="182"/>
      <c r="AE153" s="66" t="str">
        <f t="shared" si="44"/>
        <v/>
      </c>
      <c r="AF153" s="179"/>
      <c r="AG153" s="27"/>
      <c r="AH153" s="68"/>
      <c r="AI153" s="102"/>
      <c r="AJ153" s="154"/>
      <c r="AK153" s="155"/>
      <c r="AM153" s="176" t="str">
        <f>IF(AND(($B153&lt;&gt;""),(OR(C153="",F153="",G153="",H153="",AND(F153&gt;=20,F153&lt;=22,I153=""),AND(F153&gt;=40,F153&lt;=49,J153=""),L153="",M153="",N153="",O153="",P153="",R153="",S153="",U153="",X153="",Y153="",Z153="",AA153="",AND(Z153&lt;&gt;※編集不可※選択項目!$K$6,AD153="")))),1,"")</f>
        <v/>
      </c>
      <c r="AN153" s="176">
        <f>IF(AND($B153&lt;&gt;"",AND(K153="",OR(AND(F153&gt;=3,F153&lt;=14),AND(F153&gt;=20,F153&lt;=22,I153=※編集不可※選択項目!$D$4),AND(F153&gt;=23,F153&lt;=25),AND(F153&gt;=40,F153&lt;=49,J153=※編集不可※選択項目!$E$4)))),1,0)</f>
        <v>0</v>
      </c>
      <c r="AO153" s="176">
        <f t="shared" si="45"/>
        <v>0</v>
      </c>
      <c r="AP153" s="176" t="str">
        <f t="shared" si="46"/>
        <v/>
      </c>
      <c r="AQ153" s="10">
        <f t="shared" si="47"/>
        <v>0</v>
      </c>
      <c r="AR153" s="10" t="str">
        <f t="shared" si="48"/>
        <v/>
      </c>
    </row>
    <row r="154" spans="1:44" s="6" customFormat="1" ht="34.5" customHeight="1">
      <c r="A154" s="82">
        <f t="shared" si="34"/>
        <v>142</v>
      </c>
      <c r="B154" s="88" t="str">
        <f t="shared" si="35"/>
        <v/>
      </c>
      <c r="C154" s="25"/>
      <c r="D154" s="26" t="str">
        <f t="shared" si="36"/>
        <v/>
      </c>
      <c r="E154" s="26" t="str">
        <f t="shared" si="37"/>
        <v/>
      </c>
      <c r="F154" s="152"/>
      <c r="G154" s="27"/>
      <c r="H154" s="27"/>
      <c r="I154" s="27"/>
      <c r="J154" s="27"/>
      <c r="K154" s="27"/>
      <c r="L154" s="28"/>
      <c r="M154" s="29"/>
      <c r="N154" s="184"/>
      <c r="O154" s="29"/>
      <c r="P154" s="184"/>
      <c r="Q154" s="30" t="str">
        <f t="shared" si="38"/>
        <v/>
      </c>
      <c r="R154" s="28"/>
      <c r="S154" s="28"/>
      <c r="T154" s="31" t="str">
        <f t="shared" si="39"/>
        <v/>
      </c>
      <c r="U154" s="32"/>
      <c r="V154" s="33" t="str">
        <f t="shared" si="40"/>
        <v/>
      </c>
      <c r="W154" s="33" t="str">
        <f t="shared" si="41"/>
        <v/>
      </c>
      <c r="X154" s="182"/>
      <c r="Y154" s="55"/>
      <c r="Z154" s="34"/>
      <c r="AA154" s="182"/>
      <c r="AB154" s="57" t="str">
        <f t="shared" si="42"/>
        <v/>
      </c>
      <c r="AC154" s="35" t="str">
        <f t="shared" si="43"/>
        <v/>
      </c>
      <c r="AD154" s="182"/>
      <c r="AE154" s="66" t="str">
        <f t="shared" si="44"/>
        <v/>
      </c>
      <c r="AF154" s="179"/>
      <c r="AG154" s="27"/>
      <c r="AH154" s="68"/>
      <c r="AI154" s="102"/>
      <c r="AJ154" s="154"/>
      <c r="AK154" s="155"/>
      <c r="AM154" s="176" t="str">
        <f>IF(AND(($B154&lt;&gt;""),(OR(C154="",F154="",G154="",H154="",AND(F154&gt;=20,F154&lt;=22,I154=""),AND(F154&gt;=40,F154&lt;=49,J154=""),L154="",M154="",N154="",O154="",P154="",R154="",S154="",U154="",X154="",Y154="",Z154="",AA154="",AND(Z154&lt;&gt;※編集不可※選択項目!$K$6,AD154="")))),1,"")</f>
        <v/>
      </c>
      <c r="AN154" s="176">
        <f>IF(AND($B154&lt;&gt;"",AND(K154="",OR(AND(F154&gt;=3,F154&lt;=14),AND(F154&gt;=20,F154&lt;=22,I154=※編集不可※選択項目!$D$4),AND(F154&gt;=23,F154&lt;=25),AND(F154&gt;=40,F154&lt;=49,J154=※編集不可※選択項目!$E$4)))),1,0)</f>
        <v>0</v>
      </c>
      <c r="AO154" s="176">
        <f t="shared" si="45"/>
        <v>0</v>
      </c>
      <c r="AP154" s="176" t="str">
        <f t="shared" si="46"/>
        <v/>
      </c>
      <c r="AQ154" s="10">
        <f t="shared" si="47"/>
        <v>0</v>
      </c>
      <c r="AR154" s="10" t="str">
        <f t="shared" si="48"/>
        <v/>
      </c>
    </row>
    <row r="155" spans="1:44" s="6" customFormat="1" ht="34.5" customHeight="1">
      <c r="A155" s="82">
        <f t="shared" si="34"/>
        <v>143</v>
      </c>
      <c r="B155" s="88" t="str">
        <f t="shared" si="35"/>
        <v/>
      </c>
      <c r="C155" s="25"/>
      <c r="D155" s="26" t="str">
        <f t="shared" si="36"/>
        <v/>
      </c>
      <c r="E155" s="26" t="str">
        <f t="shared" si="37"/>
        <v/>
      </c>
      <c r="F155" s="152"/>
      <c r="G155" s="27"/>
      <c r="H155" s="27"/>
      <c r="I155" s="27"/>
      <c r="J155" s="27"/>
      <c r="K155" s="27"/>
      <c r="L155" s="28"/>
      <c r="M155" s="29"/>
      <c r="N155" s="184"/>
      <c r="O155" s="29"/>
      <c r="P155" s="184"/>
      <c r="Q155" s="30" t="str">
        <f t="shared" si="38"/>
        <v/>
      </c>
      <c r="R155" s="28"/>
      <c r="S155" s="28"/>
      <c r="T155" s="31" t="str">
        <f t="shared" si="39"/>
        <v/>
      </c>
      <c r="U155" s="32"/>
      <c r="V155" s="33" t="str">
        <f t="shared" si="40"/>
        <v/>
      </c>
      <c r="W155" s="33" t="str">
        <f t="shared" si="41"/>
        <v/>
      </c>
      <c r="X155" s="182"/>
      <c r="Y155" s="55"/>
      <c r="Z155" s="34"/>
      <c r="AA155" s="182"/>
      <c r="AB155" s="57" t="str">
        <f t="shared" si="42"/>
        <v/>
      </c>
      <c r="AC155" s="35" t="str">
        <f t="shared" si="43"/>
        <v/>
      </c>
      <c r="AD155" s="182"/>
      <c r="AE155" s="66" t="str">
        <f t="shared" si="44"/>
        <v/>
      </c>
      <c r="AF155" s="179"/>
      <c r="AG155" s="27"/>
      <c r="AH155" s="68"/>
      <c r="AI155" s="102"/>
      <c r="AJ155" s="154"/>
      <c r="AK155" s="155"/>
      <c r="AM155" s="176" t="str">
        <f>IF(AND(($B155&lt;&gt;""),(OR(C155="",F155="",G155="",H155="",AND(F155&gt;=20,F155&lt;=22,I155=""),AND(F155&gt;=40,F155&lt;=49,J155=""),L155="",M155="",N155="",O155="",P155="",R155="",S155="",U155="",X155="",Y155="",Z155="",AA155="",AND(Z155&lt;&gt;※編集不可※選択項目!$K$6,AD155="")))),1,"")</f>
        <v/>
      </c>
      <c r="AN155" s="176">
        <f>IF(AND($B155&lt;&gt;"",AND(K155="",OR(AND(F155&gt;=3,F155&lt;=14),AND(F155&gt;=20,F155&lt;=22,I155=※編集不可※選択項目!$D$4),AND(F155&gt;=23,F155&lt;=25),AND(F155&gt;=40,F155&lt;=49,J155=※編集不可※選択項目!$E$4)))),1,0)</f>
        <v>0</v>
      </c>
      <c r="AO155" s="176">
        <f t="shared" si="45"/>
        <v>0</v>
      </c>
      <c r="AP155" s="176" t="str">
        <f t="shared" si="46"/>
        <v/>
      </c>
      <c r="AQ155" s="10">
        <f t="shared" si="47"/>
        <v>0</v>
      </c>
      <c r="AR155" s="10" t="str">
        <f t="shared" si="48"/>
        <v/>
      </c>
    </row>
    <row r="156" spans="1:44" s="6" customFormat="1" ht="34.5" customHeight="1">
      <c r="A156" s="82">
        <f t="shared" si="34"/>
        <v>144</v>
      </c>
      <c r="B156" s="88" t="str">
        <f t="shared" si="35"/>
        <v/>
      </c>
      <c r="C156" s="25"/>
      <c r="D156" s="26" t="str">
        <f t="shared" si="36"/>
        <v/>
      </c>
      <c r="E156" s="26" t="str">
        <f t="shared" si="37"/>
        <v/>
      </c>
      <c r="F156" s="152"/>
      <c r="G156" s="27"/>
      <c r="H156" s="27"/>
      <c r="I156" s="27"/>
      <c r="J156" s="27"/>
      <c r="K156" s="27"/>
      <c r="L156" s="28"/>
      <c r="M156" s="29"/>
      <c r="N156" s="184"/>
      <c r="O156" s="29"/>
      <c r="P156" s="184"/>
      <c r="Q156" s="30" t="str">
        <f t="shared" si="38"/>
        <v/>
      </c>
      <c r="R156" s="28"/>
      <c r="S156" s="28"/>
      <c r="T156" s="31" t="str">
        <f t="shared" si="39"/>
        <v/>
      </c>
      <c r="U156" s="32"/>
      <c r="V156" s="33" t="str">
        <f t="shared" si="40"/>
        <v/>
      </c>
      <c r="W156" s="33" t="str">
        <f t="shared" si="41"/>
        <v/>
      </c>
      <c r="X156" s="182"/>
      <c r="Y156" s="55"/>
      <c r="Z156" s="34"/>
      <c r="AA156" s="182"/>
      <c r="AB156" s="57" t="str">
        <f t="shared" si="42"/>
        <v/>
      </c>
      <c r="AC156" s="35" t="str">
        <f t="shared" si="43"/>
        <v/>
      </c>
      <c r="AD156" s="182"/>
      <c r="AE156" s="66" t="str">
        <f t="shared" si="44"/>
        <v/>
      </c>
      <c r="AF156" s="179"/>
      <c r="AG156" s="27"/>
      <c r="AH156" s="68"/>
      <c r="AI156" s="102"/>
      <c r="AJ156" s="154"/>
      <c r="AK156" s="155"/>
      <c r="AM156" s="176" t="str">
        <f>IF(AND(($B156&lt;&gt;""),(OR(C156="",F156="",G156="",H156="",AND(F156&gt;=20,F156&lt;=22,I156=""),AND(F156&gt;=40,F156&lt;=49,J156=""),L156="",M156="",N156="",O156="",P156="",R156="",S156="",U156="",X156="",Y156="",Z156="",AA156="",AND(Z156&lt;&gt;※編集不可※選択項目!$K$6,AD156="")))),1,"")</f>
        <v/>
      </c>
      <c r="AN156" s="176">
        <f>IF(AND($B156&lt;&gt;"",AND(K156="",OR(AND(F156&gt;=3,F156&lt;=14),AND(F156&gt;=20,F156&lt;=22,I156=※編集不可※選択項目!$D$4),AND(F156&gt;=23,F156&lt;=25),AND(F156&gt;=40,F156&lt;=49,J156=※編集不可※選択項目!$E$4)))),1,0)</f>
        <v>0</v>
      </c>
      <c r="AO156" s="176">
        <f t="shared" si="45"/>
        <v>0</v>
      </c>
      <c r="AP156" s="176" t="str">
        <f t="shared" si="46"/>
        <v/>
      </c>
      <c r="AQ156" s="10">
        <f t="shared" si="47"/>
        <v>0</v>
      </c>
      <c r="AR156" s="10" t="str">
        <f t="shared" si="48"/>
        <v/>
      </c>
    </row>
    <row r="157" spans="1:44" s="6" customFormat="1" ht="34.5" customHeight="1">
      <c r="A157" s="82">
        <f t="shared" si="34"/>
        <v>145</v>
      </c>
      <c r="B157" s="88" t="str">
        <f t="shared" si="35"/>
        <v/>
      </c>
      <c r="C157" s="25"/>
      <c r="D157" s="26" t="str">
        <f t="shared" si="36"/>
        <v/>
      </c>
      <c r="E157" s="26" t="str">
        <f t="shared" si="37"/>
        <v/>
      </c>
      <c r="F157" s="152"/>
      <c r="G157" s="27"/>
      <c r="H157" s="27"/>
      <c r="I157" s="27"/>
      <c r="J157" s="27"/>
      <c r="K157" s="27"/>
      <c r="L157" s="28"/>
      <c r="M157" s="29"/>
      <c r="N157" s="184"/>
      <c r="O157" s="29"/>
      <c r="P157" s="184"/>
      <c r="Q157" s="30" t="str">
        <f t="shared" si="38"/>
        <v/>
      </c>
      <c r="R157" s="28"/>
      <c r="S157" s="28"/>
      <c r="T157" s="31" t="str">
        <f t="shared" si="39"/>
        <v/>
      </c>
      <c r="U157" s="32"/>
      <c r="V157" s="33" t="str">
        <f t="shared" si="40"/>
        <v/>
      </c>
      <c r="W157" s="33" t="str">
        <f t="shared" si="41"/>
        <v/>
      </c>
      <c r="X157" s="182"/>
      <c r="Y157" s="55"/>
      <c r="Z157" s="34"/>
      <c r="AA157" s="182"/>
      <c r="AB157" s="57" t="str">
        <f t="shared" si="42"/>
        <v/>
      </c>
      <c r="AC157" s="35" t="str">
        <f t="shared" si="43"/>
        <v/>
      </c>
      <c r="AD157" s="182"/>
      <c r="AE157" s="66" t="str">
        <f t="shared" si="44"/>
        <v/>
      </c>
      <c r="AF157" s="179"/>
      <c r="AG157" s="27"/>
      <c r="AH157" s="68"/>
      <c r="AI157" s="102"/>
      <c r="AJ157" s="154"/>
      <c r="AK157" s="155"/>
      <c r="AM157" s="176" t="str">
        <f>IF(AND(($B157&lt;&gt;""),(OR(C157="",F157="",G157="",H157="",AND(F157&gt;=20,F157&lt;=22,I157=""),AND(F157&gt;=40,F157&lt;=49,J157=""),L157="",M157="",N157="",O157="",P157="",R157="",S157="",U157="",X157="",Y157="",Z157="",AA157="",AND(Z157&lt;&gt;※編集不可※選択項目!$K$6,AD157="")))),1,"")</f>
        <v/>
      </c>
      <c r="AN157" s="176">
        <f>IF(AND($B157&lt;&gt;"",AND(K157="",OR(AND(F157&gt;=3,F157&lt;=14),AND(F157&gt;=20,F157&lt;=22,I157=※編集不可※選択項目!$D$4),AND(F157&gt;=23,F157&lt;=25),AND(F157&gt;=40,F157&lt;=49,J157=※編集不可※選択項目!$E$4)))),1,0)</f>
        <v>0</v>
      </c>
      <c r="AO157" s="176">
        <f t="shared" si="45"/>
        <v>0</v>
      </c>
      <c r="AP157" s="176" t="str">
        <f t="shared" si="46"/>
        <v/>
      </c>
      <c r="AQ157" s="10">
        <f t="shared" si="47"/>
        <v>0</v>
      </c>
      <c r="AR157" s="10" t="str">
        <f t="shared" si="48"/>
        <v/>
      </c>
    </row>
    <row r="158" spans="1:44" s="6" customFormat="1" ht="34.5" customHeight="1">
      <c r="A158" s="82">
        <f t="shared" si="34"/>
        <v>146</v>
      </c>
      <c r="B158" s="88" t="str">
        <f t="shared" si="35"/>
        <v/>
      </c>
      <c r="C158" s="25"/>
      <c r="D158" s="26" t="str">
        <f t="shared" si="36"/>
        <v/>
      </c>
      <c r="E158" s="26" t="str">
        <f t="shared" si="37"/>
        <v/>
      </c>
      <c r="F158" s="152"/>
      <c r="G158" s="27"/>
      <c r="H158" s="27"/>
      <c r="I158" s="27"/>
      <c r="J158" s="27"/>
      <c r="K158" s="27"/>
      <c r="L158" s="28"/>
      <c r="M158" s="29"/>
      <c r="N158" s="184"/>
      <c r="O158" s="29"/>
      <c r="P158" s="184"/>
      <c r="Q158" s="30" t="str">
        <f t="shared" si="38"/>
        <v/>
      </c>
      <c r="R158" s="28"/>
      <c r="S158" s="28"/>
      <c r="T158" s="31" t="str">
        <f t="shared" si="39"/>
        <v/>
      </c>
      <c r="U158" s="32"/>
      <c r="V158" s="33" t="str">
        <f t="shared" si="40"/>
        <v/>
      </c>
      <c r="W158" s="33" t="str">
        <f t="shared" si="41"/>
        <v/>
      </c>
      <c r="X158" s="182"/>
      <c r="Y158" s="55"/>
      <c r="Z158" s="34"/>
      <c r="AA158" s="182"/>
      <c r="AB158" s="57" t="str">
        <f t="shared" si="42"/>
        <v/>
      </c>
      <c r="AC158" s="35" t="str">
        <f t="shared" si="43"/>
        <v/>
      </c>
      <c r="AD158" s="182"/>
      <c r="AE158" s="66" t="str">
        <f t="shared" si="44"/>
        <v/>
      </c>
      <c r="AF158" s="179"/>
      <c r="AG158" s="27"/>
      <c r="AH158" s="68"/>
      <c r="AI158" s="102"/>
      <c r="AJ158" s="154"/>
      <c r="AK158" s="155"/>
      <c r="AM158" s="176" t="str">
        <f>IF(AND(($B158&lt;&gt;""),(OR(C158="",F158="",G158="",H158="",AND(F158&gt;=20,F158&lt;=22,I158=""),AND(F158&gt;=40,F158&lt;=49,J158=""),L158="",M158="",N158="",O158="",P158="",R158="",S158="",U158="",X158="",Y158="",Z158="",AA158="",AND(Z158&lt;&gt;※編集不可※選択項目!$K$6,AD158="")))),1,"")</f>
        <v/>
      </c>
      <c r="AN158" s="176">
        <f>IF(AND($B158&lt;&gt;"",AND(K158="",OR(AND(F158&gt;=3,F158&lt;=14),AND(F158&gt;=20,F158&lt;=22,I158=※編集不可※選択項目!$D$4),AND(F158&gt;=23,F158&lt;=25),AND(F158&gt;=40,F158&lt;=49,J158=※編集不可※選択項目!$E$4)))),1,0)</f>
        <v>0</v>
      </c>
      <c r="AO158" s="176">
        <f t="shared" si="45"/>
        <v>0</v>
      </c>
      <c r="AP158" s="176" t="str">
        <f t="shared" si="46"/>
        <v/>
      </c>
      <c r="AQ158" s="10">
        <f t="shared" si="47"/>
        <v>0</v>
      </c>
      <c r="AR158" s="10" t="str">
        <f t="shared" si="48"/>
        <v/>
      </c>
    </row>
    <row r="159" spans="1:44" s="6" customFormat="1" ht="34.5" customHeight="1">
      <c r="A159" s="82">
        <f t="shared" si="34"/>
        <v>147</v>
      </c>
      <c r="B159" s="88" t="str">
        <f t="shared" si="35"/>
        <v/>
      </c>
      <c r="C159" s="25"/>
      <c r="D159" s="26" t="str">
        <f t="shared" si="36"/>
        <v/>
      </c>
      <c r="E159" s="26" t="str">
        <f t="shared" si="37"/>
        <v/>
      </c>
      <c r="F159" s="152"/>
      <c r="G159" s="27"/>
      <c r="H159" s="27"/>
      <c r="I159" s="27"/>
      <c r="J159" s="27"/>
      <c r="K159" s="27"/>
      <c r="L159" s="28"/>
      <c r="M159" s="29"/>
      <c r="N159" s="184"/>
      <c r="O159" s="29"/>
      <c r="P159" s="184"/>
      <c r="Q159" s="30" t="str">
        <f t="shared" si="38"/>
        <v/>
      </c>
      <c r="R159" s="28"/>
      <c r="S159" s="28"/>
      <c r="T159" s="31" t="str">
        <f t="shared" si="39"/>
        <v/>
      </c>
      <c r="U159" s="32"/>
      <c r="V159" s="33" t="str">
        <f t="shared" si="40"/>
        <v/>
      </c>
      <c r="W159" s="33" t="str">
        <f t="shared" si="41"/>
        <v/>
      </c>
      <c r="X159" s="182"/>
      <c r="Y159" s="55"/>
      <c r="Z159" s="34"/>
      <c r="AA159" s="182"/>
      <c r="AB159" s="57" t="str">
        <f t="shared" si="42"/>
        <v/>
      </c>
      <c r="AC159" s="35" t="str">
        <f t="shared" si="43"/>
        <v/>
      </c>
      <c r="AD159" s="182"/>
      <c r="AE159" s="66" t="str">
        <f t="shared" si="44"/>
        <v/>
      </c>
      <c r="AF159" s="179"/>
      <c r="AG159" s="27"/>
      <c r="AH159" s="68"/>
      <c r="AI159" s="102"/>
      <c r="AJ159" s="154"/>
      <c r="AK159" s="155"/>
      <c r="AM159" s="176" t="str">
        <f>IF(AND(($B159&lt;&gt;""),(OR(C159="",F159="",G159="",H159="",AND(F159&gt;=20,F159&lt;=22,I159=""),AND(F159&gt;=40,F159&lt;=49,J159=""),L159="",M159="",N159="",O159="",P159="",R159="",S159="",U159="",X159="",Y159="",Z159="",AA159="",AND(Z159&lt;&gt;※編集不可※選択項目!$K$6,AD159="")))),1,"")</f>
        <v/>
      </c>
      <c r="AN159" s="176">
        <f>IF(AND($B159&lt;&gt;"",AND(K159="",OR(AND(F159&gt;=3,F159&lt;=14),AND(F159&gt;=20,F159&lt;=22,I159=※編集不可※選択項目!$D$4),AND(F159&gt;=23,F159&lt;=25),AND(F159&gt;=40,F159&lt;=49,J159=※編集不可※選択項目!$E$4)))),1,0)</f>
        <v>0</v>
      </c>
      <c r="AO159" s="176">
        <f t="shared" si="45"/>
        <v>0</v>
      </c>
      <c r="AP159" s="176" t="str">
        <f t="shared" si="46"/>
        <v/>
      </c>
      <c r="AQ159" s="10">
        <f t="shared" si="47"/>
        <v>0</v>
      </c>
      <c r="AR159" s="10" t="str">
        <f t="shared" si="48"/>
        <v/>
      </c>
    </row>
    <row r="160" spans="1:44" s="6" customFormat="1" ht="34.5" customHeight="1">
      <c r="A160" s="82">
        <f t="shared" si="34"/>
        <v>148</v>
      </c>
      <c r="B160" s="88" t="str">
        <f t="shared" si="35"/>
        <v/>
      </c>
      <c r="C160" s="25"/>
      <c r="D160" s="26" t="str">
        <f t="shared" si="36"/>
        <v/>
      </c>
      <c r="E160" s="26" t="str">
        <f t="shared" si="37"/>
        <v/>
      </c>
      <c r="F160" s="152"/>
      <c r="G160" s="27"/>
      <c r="H160" s="27"/>
      <c r="I160" s="27"/>
      <c r="J160" s="27"/>
      <c r="K160" s="27"/>
      <c r="L160" s="28"/>
      <c r="M160" s="29"/>
      <c r="N160" s="184"/>
      <c r="O160" s="29"/>
      <c r="P160" s="184"/>
      <c r="Q160" s="30" t="str">
        <f t="shared" si="38"/>
        <v/>
      </c>
      <c r="R160" s="28"/>
      <c r="S160" s="28"/>
      <c r="T160" s="31" t="str">
        <f t="shared" si="39"/>
        <v/>
      </c>
      <c r="U160" s="32"/>
      <c r="V160" s="33" t="str">
        <f t="shared" si="40"/>
        <v/>
      </c>
      <c r="W160" s="33" t="str">
        <f t="shared" si="41"/>
        <v/>
      </c>
      <c r="X160" s="182"/>
      <c r="Y160" s="55"/>
      <c r="Z160" s="34"/>
      <c r="AA160" s="182"/>
      <c r="AB160" s="57" t="str">
        <f t="shared" si="42"/>
        <v/>
      </c>
      <c r="AC160" s="35" t="str">
        <f t="shared" si="43"/>
        <v/>
      </c>
      <c r="AD160" s="182"/>
      <c r="AE160" s="66" t="str">
        <f t="shared" si="44"/>
        <v/>
      </c>
      <c r="AF160" s="179"/>
      <c r="AG160" s="27"/>
      <c r="AH160" s="68"/>
      <c r="AI160" s="102"/>
      <c r="AJ160" s="154"/>
      <c r="AK160" s="155"/>
      <c r="AM160" s="176" t="str">
        <f>IF(AND(($B160&lt;&gt;""),(OR(C160="",F160="",G160="",H160="",AND(F160&gt;=20,F160&lt;=22,I160=""),AND(F160&gt;=40,F160&lt;=49,J160=""),L160="",M160="",N160="",O160="",P160="",R160="",S160="",U160="",X160="",Y160="",Z160="",AA160="",AND(Z160&lt;&gt;※編集不可※選択項目!$K$6,AD160="")))),1,"")</f>
        <v/>
      </c>
      <c r="AN160" s="176">
        <f>IF(AND($B160&lt;&gt;"",AND(K160="",OR(AND(F160&gt;=3,F160&lt;=14),AND(F160&gt;=20,F160&lt;=22,I160=※編集不可※選択項目!$D$4),AND(F160&gt;=23,F160&lt;=25),AND(F160&gt;=40,F160&lt;=49,J160=※編集不可※選択項目!$E$4)))),1,0)</f>
        <v>0</v>
      </c>
      <c r="AO160" s="176">
        <f t="shared" si="45"/>
        <v>0</v>
      </c>
      <c r="AP160" s="176" t="str">
        <f t="shared" si="46"/>
        <v/>
      </c>
      <c r="AQ160" s="10">
        <f t="shared" si="47"/>
        <v>0</v>
      </c>
      <c r="AR160" s="10" t="str">
        <f t="shared" si="48"/>
        <v/>
      </c>
    </row>
    <row r="161" spans="1:44" s="6" customFormat="1" ht="34.5" customHeight="1">
      <c r="A161" s="82">
        <f t="shared" si="34"/>
        <v>149</v>
      </c>
      <c r="B161" s="88" t="str">
        <f t="shared" si="35"/>
        <v/>
      </c>
      <c r="C161" s="25"/>
      <c r="D161" s="26" t="str">
        <f t="shared" si="36"/>
        <v/>
      </c>
      <c r="E161" s="26" t="str">
        <f t="shared" si="37"/>
        <v/>
      </c>
      <c r="F161" s="152"/>
      <c r="G161" s="27"/>
      <c r="H161" s="27"/>
      <c r="I161" s="27"/>
      <c r="J161" s="27"/>
      <c r="K161" s="27"/>
      <c r="L161" s="28"/>
      <c r="M161" s="29"/>
      <c r="N161" s="184"/>
      <c r="O161" s="29"/>
      <c r="P161" s="184"/>
      <c r="Q161" s="30" t="str">
        <f t="shared" si="38"/>
        <v/>
      </c>
      <c r="R161" s="28"/>
      <c r="S161" s="28"/>
      <c r="T161" s="31" t="str">
        <f t="shared" si="39"/>
        <v/>
      </c>
      <c r="U161" s="32"/>
      <c r="V161" s="33" t="str">
        <f t="shared" si="40"/>
        <v/>
      </c>
      <c r="W161" s="33" t="str">
        <f t="shared" si="41"/>
        <v/>
      </c>
      <c r="X161" s="182"/>
      <c r="Y161" s="55"/>
      <c r="Z161" s="34"/>
      <c r="AA161" s="182"/>
      <c r="AB161" s="57" t="str">
        <f t="shared" si="42"/>
        <v/>
      </c>
      <c r="AC161" s="35" t="str">
        <f t="shared" si="43"/>
        <v/>
      </c>
      <c r="AD161" s="182"/>
      <c r="AE161" s="66" t="str">
        <f t="shared" si="44"/>
        <v/>
      </c>
      <c r="AF161" s="179"/>
      <c r="AG161" s="27"/>
      <c r="AH161" s="68"/>
      <c r="AI161" s="102"/>
      <c r="AJ161" s="154"/>
      <c r="AK161" s="155"/>
      <c r="AM161" s="176" t="str">
        <f>IF(AND(($B161&lt;&gt;""),(OR(C161="",F161="",G161="",H161="",AND(F161&gt;=20,F161&lt;=22,I161=""),AND(F161&gt;=40,F161&lt;=49,J161=""),L161="",M161="",N161="",O161="",P161="",R161="",S161="",U161="",X161="",Y161="",Z161="",AA161="",AND(Z161&lt;&gt;※編集不可※選択項目!$K$6,AD161="")))),1,"")</f>
        <v/>
      </c>
      <c r="AN161" s="176">
        <f>IF(AND($B161&lt;&gt;"",AND(K161="",OR(AND(F161&gt;=3,F161&lt;=14),AND(F161&gt;=20,F161&lt;=22,I161=※編集不可※選択項目!$D$4),AND(F161&gt;=23,F161&lt;=25),AND(F161&gt;=40,F161&lt;=49,J161=※編集不可※選択項目!$E$4)))),1,0)</f>
        <v>0</v>
      </c>
      <c r="AO161" s="176">
        <f t="shared" si="45"/>
        <v>0</v>
      </c>
      <c r="AP161" s="176" t="str">
        <f t="shared" si="46"/>
        <v/>
      </c>
      <c r="AQ161" s="10">
        <f t="shared" si="47"/>
        <v>0</v>
      </c>
      <c r="AR161" s="10" t="str">
        <f t="shared" si="48"/>
        <v/>
      </c>
    </row>
    <row r="162" spans="1:44" s="6" customFormat="1" ht="34.5" customHeight="1">
      <c r="A162" s="82">
        <f t="shared" si="34"/>
        <v>150</v>
      </c>
      <c r="B162" s="88" t="str">
        <f t="shared" si="35"/>
        <v/>
      </c>
      <c r="C162" s="25"/>
      <c r="D162" s="26" t="str">
        <f t="shared" si="36"/>
        <v/>
      </c>
      <c r="E162" s="26" t="str">
        <f t="shared" si="37"/>
        <v/>
      </c>
      <c r="F162" s="152"/>
      <c r="G162" s="27"/>
      <c r="H162" s="27"/>
      <c r="I162" s="27"/>
      <c r="J162" s="27"/>
      <c r="K162" s="27"/>
      <c r="L162" s="28"/>
      <c r="M162" s="29"/>
      <c r="N162" s="184"/>
      <c r="O162" s="29"/>
      <c r="P162" s="184"/>
      <c r="Q162" s="30" t="str">
        <f t="shared" si="38"/>
        <v/>
      </c>
      <c r="R162" s="28"/>
      <c r="S162" s="28"/>
      <c r="T162" s="31" t="str">
        <f t="shared" si="39"/>
        <v/>
      </c>
      <c r="U162" s="32"/>
      <c r="V162" s="33" t="str">
        <f t="shared" si="40"/>
        <v/>
      </c>
      <c r="W162" s="33" t="str">
        <f t="shared" si="41"/>
        <v/>
      </c>
      <c r="X162" s="182"/>
      <c r="Y162" s="55"/>
      <c r="Z162" s="34"/>
      <c r="AA162" s="182"/>
      <c r="AB162" s="57" t="str">
        <f t="shared" si="42"/>
        <v/>
      </c>
      <c r="AC162" s="35" t="str">
        <f t="shared" si="43"/>
        <v/>
      </c>
      <c r="AD162" s="182"/>
      <c r="AE162" s="66" t="str">
        <f t="shared" si="44"/>
        <v/>
      </c>
      <c r="AF162" s="179"/>
      <c r="AG162" s="27"/>
      <c r="AH162" s="68"/>
      <c r="AI162" s="102"/>
      <c r="AJ162" s="154"/>
      <c r="AK162" s="155"/>
      <c r="AM162" s="176" t="str">
        <f>IF(AND(($B162&lt;&gt;""),(OR(C162="",F162="",G162="",H162="",AND(F162&gt;=20,F162&lt;=22,I162=""),AND(F162&gt;=40,F162&lt;=49,J162=""),L162="",M162="",N162="",O162="",P162="",R162="",S162="",U162="",X162="",Y162="",Z162="",AA162="",AND(Z162&lt;&gt;※編集不可※選択項目!$K$6,AD162="")))),1,"")</f>
        <v/>
      </c>
      <c r="AN162" s="176">
        <f>IF(AND($B162&lt;&gt;"",AND(K162="",OR(AND(F162&gt;=3,F162&lt;=14),AND(F162&gt;=20,F162&lt;=22,I162=※編集不可※選択項目!$D$4),AND(F162&gt;=23,F162&lt;=25),AND(F162&gt;=40,F162&lt;=49,J162=※編集不可※選択項目!$E$4)))),1,0)</f>
        <v>0</v>
      </c>
      <c r="AO162" s="176">
        <f t="shared" si="45"/>
        <v>0</v>
      </c>
      <c r="AP162" s="176" t="str">
        <f t="shared" si="46"/>
        <v/>
      </c>
      <c r="AQ162" s="10">
        <f t="shared" si="47"/>
        <v>0</v>
      </c>
      <c r="AR162" s="10" t="str">
        <f t="shared" si="48"/>
        <v/>
      </c>
    </row>
    <row r="163" spans="1:44" s="6" customFormat="1" ht="34.5" customHeight="1">
      <c r="A163" s="82">
        <f t="shared" si="34"/>
        <v>151</v>
      </c>
      <c r="B163" s="88" t="str">
        <f t="shared" si="35"/>
        <v/>
      </c>
      <c r="C163" s="25"/>
      <c r="D163" s="26" t="str">
        <f t="shared" si="36"/>
        <v/>
      </c>
      <c r="E163" s="26" t="str">
        <f t="shared" si="37"/>
        <v/>
      </c>
      <c r="F163" s="152"/>
      <c r="G163" s="27"/>
      <c r="H163" s="27"/>
      <c r="I163" s="27"/>
      <c r="J163" s="27"/>
      <c r="K163" s="27"/>
      <c r="L163" s="28"/>
      <c r="M163" s="29"/>
      <c r="N163" s="184"/>
      <c r="O163" s="29"/>
      <c r="P163" s="184"/>
      <c r="Q163" s="30" t="str">
        <f t="shared" si="38"/>
        <v/>
      </c>
      <c r="R163" s="28"/>
      <c r="S163" s="28"/>
      <c r="T163" s="31" t="str">
        <f t="shared" si="39"/>
        <v/>
      </c>
      <c r="U163" s="32"/>
      <c r="V163" s="33" t="str">
        <f t="shared" si="40"/>
        <v/>
      </c>
      <c r="W163" s="33" t="str">
        <f t="shared" si="41"/>
        <v/>
      </c>
      <c r="X163" s="182"/>
      <c r="Y163" s="55"/>
      <c r="Z163" s="34"/>
      <c r="AA163" s="182"/>
      <c r="AB163" s="57" t="str">
        <f t="shared" si="42"/>
        <v/>
      </c>
      <c r="AC163" s="35" t="str">
        <f t="shared" si="43"/>
        <v/>
      </c>
      <c r="AD163" s="182"/>
      <c r="AE163" s="66" t="str">
        <f t="shared" si="44"/>
        <v/>
      </c>
      <c r="AF163" s="179"/>
      <c r="AG163" s="27"/>
      <c r="AH163" s="68"/>
      <c r="AI163" s="102"/>
      <c r="AJ163" s="154"/>
      <c r="AK163" s="155"/>
      <c r="AM163" s="176" t="str">
        <f>IF(AND(($B163&lt;&gt;""),(OR(C163="",F163="",G163="",H163="",AND(F163&gt;=20,F163&lt;=22,I163=""),AND(F163&gt;=40,F163&lt;=49,J163=""),L163="",M163="",N163="",O163="",P163="",R163="",S163="",U163="",X163="",Y163="",Z163="",AA163="",AND(Z163&lt;&gt;※編集不可※選択項目!$K$6,AD163="")))),1,"")</f>
        <v/>
      </c>
      <c r="AN163" s="176">
        <f>IF(AND($B163&lt;&gt;"",AND(K163="",OR(AND(F163&gt;=3,F163&lt;=14),AND(F163&gt;=20,F163&lt;=22,I163=※編集不可※選択項目!$D$4),AND(F163&gt;=23,F163&lt;=25),AND(F163&gt;=40,F163&lt;=49,J163=※編集不可※選択項目!$E$4)))),1,0)</f>
        <v>0</v>
      </c>
      <c r="AO163" s="176">
        <f t="shared" si="45"/>
        <v>0</v>
      </c>
      <c r="AP163" s="176" t="str">
        <f t="shared" si="46"/>
        <v/>
      </c>
      <c r="AQ163" s="10">
        <f t="shared" si="47"/>
        <v>0</v>
      </c>
      <c r="AR163" s="10" t="str">
        <f t="shared" si="48"/>
        <v/>
      </c>
    </row>
    <row r="164" spans="1:44" s="6" customFormat="1" ht="34.5" customHeight="1">
      <c r="A164" s="82">
        <f t="shared" si="34"/>
        <v>152</v>
      </c>
      <c r="B164" s="88" t="str">
        <f t="shared" si="35"/>
        <v/>
      </c>
      <c r="C164" s="25"/>
      <c r="D164" s="26" t="str">
        <f t="shared" si="36"/>
        <v/>
      </c>
      <c r="E164" s="26" t="str">
        <f t="shared" si="37"/>
        <v/>
      </c>
      <c r="F164" s="152"/>
      <c r="G164" s="27"/>
      <c r="H164" s="27"/>
      <c r="I164" s="27"/>
      <c r="J164" s="27"/>
      <c r="K164" s="27"/>
      <c r="L164" s="28"/>
      <c r="M164" s="29"/>
      <c r="N164" s="184"/>
      <c r="O164" s="29"/>
      <c r="P164" s="184"/>
      <c r="Q164" s="30" t="str">
        <f t="shared" si="38"/>
        <v/>
      </c>
      <c r="R164" s="28"/>
      <c r="S164" s="28"/>
      <c r="T164" s="31" t="str">
        <f t="shared" si="39"/>
        <v/>
      </c>
      <c r="U164" s="32"/>
      <c r="V164" s="33" t="str">
        <f t="shared" si="40"/>
        <v/>
      </c>
      <c r="W164" s="33" t="str">
        <f t="shared" si="41"/>
        <v/>
      </c>
      <c r="X164" s="182"/>
      <c r="Y164" s="55"/>
      <c r="Z164" s="34"/>
      <c r="AA164" s="182"/>
      <c r="AB164" s="57" t="str">
        <f t="shared" si="42"/>
        <v/>
      </c>
      <c r="AC164" s="35" t="str">
        <f t="shared" si="43"/>
        <v/>
      </c>
      <c r="AD164" s="182"/>
      <c r="AE164" s="66" t="str">
        <f t="shared" si="44"/>
        <v/>
      </c>
      <c r="AF164" s="179"/>
      <c r="AG164" s="27"/>
      <c r="AH164" s="68"/>
      <c r="AI164" s="102"/>
      <c r="AJ164" s="154"/>
      <c r="AK164" s="155"/>
      <c r="AM164" s="176" t="str">
        <f>IF(AND(($B164&lt;&gt;""),(OR(C164="",F164="",G164="",H164="",AND(F164&gt;=20,F164&lt;=22,I164=""),AND(F164&gt;=40,F164&lt;=49,J164=""),L164="",M164="",N164="",O164="",P164="",R164="",S164="",U164="",X164="",Y164="",Z164="",AA164="",AND(Z164&lt;&gt;※編集不可※選択項目!$K$6,AD164="")))),1,"")</f>
        <v/>
      </c>
      <c r="AN164" s="176">
        <f>IF(AND($B164&lt;&gt;"",AND(K164="",OR(AND(F164&gt;=3,F164&lt;=14),AND(F164&gt;=20,F164&lt;=22,I164=※編集不可※選択項目!$D$4),AND(F164&gt;=23,F164&lt;=25),AND(F164&gt;=40,F164&lt;=49,J164=※編集不可※選択項目!$E$4)))),1,0)</f>
        <v>0</v>
      </c>
      <c r="AO164" s="176">
        <f t="shared" si="45"/>
        <v>0</v>
      </c>
      <c r="AP164" s="176" t="str">
        <f t="shared" si="46"/>
        <v/>
      </c>
      <c r="AQ164" s="10">
        <f t="shared" si="47"/>
        <v>0</v>
      </c>
      <c r="AR164" s="10" t="str">
        <f t="shared" si="48"/>
        <v/>
      </c>
    </row>
    <row r="165" spans="1:44" s="6" customFormat="1" ht="34.5" customHeight="1">
      <c r="A165" s="82">
        <f t="shared" si="34"/>
        <v>153</v>
      </c>
      <c r="B165" s="88" t="str">
        <f t="shared" si="35"/>
        <v/>
      </c>
      <c r="C165" s="25"/>
      <c r="D165" s="26" t="str">
        <f t="shared" si="36"/>
        <v/>
      </c>
      <c r="E165" s="26" t="str">
        <f t="shared" si="37"/>
        <v/>
      </c>
      <c r="F165" s="152"/>
      <c r="G165" s="27"/>
      <c r="H165" s="27"/>
      <c r="I165" s="27"/>
      <c r="J165" s="27"/>
      <c r="K165" s="27"/>
      <c r="L165" s="28"/>
      <c r="M165" s="29"/>
      <c r="N165" s="184"/>
      <c r="O165" s="29"/>
      <c r="P165" s="184"/>
      <c r="Q165" s="30" t="str">
        <f t="shared" si="38"/>
        <v/>
      </c>
      <c r="R165" s="28"/>
      <c r="S165" s="28"/>
      <c r="T165" s="31" t="str">
        <f t="shared" si="39"/>
        <v/>
      </c>
      <c r="U165" s="32"/>
      <c r="V165" s="33" t="str">
        <f t="shared" si="40"/>
        <v/>
      </c>
      <c r="W165" s="33" t="str">
        <f t="shared" si="41"/>
        <v/>
      </c>
      <c r="X165" s="182"/>
      <c r="Y165" s="55"/>
      <c r="Z165" s="34"/>
      <c r="AA165" s="182"/>
      <c r="AB165" s="57" t="str">
        <f t="shared" si="42"/>
        <v/>
      </c>
      <c r="AC165" s="35" t="str">
        <f t="shared" si="43"/>
        <v/>
      </c>
      <c r="AD165" s="182"/>
      <c r="AE165" s="66" t="str">
        <f t="shared" si="44"/>
        <v/>
      </c>
      <c r="AF165" s="179"/>
      <c r="AG165" s="27"/>
      <c r="AH165" s="68"/>
      <c r="AI165" s="102"/>
      <c r="AJ165" s="154"/>
      <c r="AK165" s="155"/>
      <c r="AM165" s="176" t="str">
        <f>IF(AND(($B165&lt;&gt;""),(OR(C165="",F165="",G165="",H165="",AND(F165&gt;=20,F165&lt;=22,I165=""),AND(F165&gt;=40,F165&lt;=49,J165=""),L165="",M165="",N165="",O165="",P165="",R165="",S165="",U165="",X165="",Y165="",Z165="",AA165="",AND(Z165&lt;&gt;※編集不可※選択項目!$K$6,AD165="")))),1,"")</f>
        <v/>
      </c>
      <c r="AN165" s="176">
        <f>IF(AND($B165&lt;&gt;"",AND(K165="",OR(AND(F165&gt;=3,F165&lt;=14),AND(F165&gt;=20,F165&lt;=22,I165=※編集不可※選択項目!$D$4),AND(F165&gt;=23,F165&lt;=25),AND(F165&gt;=40,F165&lt;=49,J165=※編集不可※選択項目!$E$4)))),1,0)</f>
        <v>0</v>
      </c>
      <c r="AO165" s="176">
        <f t="shared" si="45"/>
        <v>0</v>
      </c>
      <c r="AP165" s="176" t="str">
        <f t="shared" si="46"/>
        <v/>
      </c>
      <c r="AQ165" s="10">
        <f t="shared" si="47"/>
        <v>0</v>
      </c>
      <c r="AR165" s="10" t="str">
        <f t="shared" si="48"/>
        <v/>
      </c>
    </row>
    <row r="166" spans="1:44" s="6" customFormat="1" ht="34.5" customHeight="1">
      <c r="A166" s="82">
        <f t="shared" si="34"/>
        <v>154</v>
      </c>
      <c r="B166" s="88" t="str">
        <f t="shared" si="35"/>
        <v/>
      </c>
      <c r="C166" s="25"/>
      <c r="D166" s="26" t="str">
        <f t="shared" si="36"/>
        <v/>
      </c>
      <c r="E166" s="26" t="str">
        <f t="shared" si="37"/>
        <v/>
      </c>
      <c r="F166" s="152"/>
      <c r="G166" s="27"/>
      <c r="H166" s="27"/>
      <c r="I166" s="27"/>
      <c r="J166" s="27"/>
      <c r="K166" s="27"/>
      <c r="L166" s="28"/>
      <c r="M166" s="29"/>
      <c r="N166" s="184"/>
      <c r="O166" s="29"/>
      <c r="P166" s="184"/>
      <c r="Q166" s="30" t="str">
        <f t="shared" si="38"/>
        <v/>
      </c>
      <c r="R166" s="28"/>
      <c r="S166" s="28"/>
      <c r="T166" s="31" t="str">
        <f t="shared" si="39"/>
        <v/>
      </c>
      <c r="U166" s="32"/>
      <c r="V166" s="33" t="str">
        <f t="shared" si="40"/>
        <v/>
      </c>
      <c r="W166" s="33" t="str">
        <f t="shared" si="41"/>
        <v/>
      </c>
      <c r="X166" s="182"/>
      <c r="Y166" s="55"/>
      <c r="Z166" s="34"/>
      <c r="AA166" s="182"/>
      <c r="AB166" s="57" t="str">
        <f t="shared" si="42"/>
        <v/>
      </c>
      <c r="AC166" s="35" t="str">
        <f t="shared" si="43"/>
        <v/>
      </c>
      <c r="AD166" s="182"/>
      <c r="AE166" s="66" t="str">
        <f t="shared" si="44"/>
        <v/>
      </c>
      <c r="AF166" s="179"/>
      <c r="AG166" s="27"/>
      <c r="AH166" s="68"/>
      <c r="AI166" s="102"/>
      <c r="AJ166" s="154"/>
      <c r="AK166" s="155"/>
      <c r="AM166" s="176" t="str">
        <f>IF(AND(($B166&lt;&gt;""),(OR(C166="",F166="",G166="",H166="",AND(F166&gt;=20,F166&lt;=22,I166=""),AND(F166&gt;=40,F166&lt;=49,J166=""),L166="",M166="",N166="",O166="",P166="",R166="",S166="",U166="",X166="",Y166="",Z166="",AA166="",AND(Z166&lt;&gt;※編集不可※選択項目!$K$6,AD166="")))),1,"")</f>
        <v/>
      </c>
      <c r="AN166" s="176">
        <f>IF(AND($B166&lt;&gt;"",AND(K166="",OR(AND(F166&gt;=3,F166&lt;=14),AND(F166&gt;=20,F166&lt;=22,I166=※編集不可※選択項目!$D$4),AND(F166&gt;=23,F166&lt;=25),AND(F166&gt;=40,F166&lt;=49,J166=※編集不可※選択項目!$E$4)))),1,0)</f>
        <v>0</v>
      </c>
      <c r="AO166" s="176">
        <f t="shared" si="45"/>
        <v>0</v>
      </c>
      <c r="AP166" s="176" t="str">
        <f t="shared" si="46"/>
        <v/>
      </c>
      <c r="AQ166" s="10">
        <f t="shared" si="47"/>
        <v>0</v>
      </c>
      <c r="AR166" s="10" t="str">
        <f t="shared" si="48"/>
        <v/>
      </c>
    </row>
    <row r="167" spans="1:44" s="6" customFormat="1" ht="34.5" customHeight="1">
      <c r="A167" s="82">
        <f t="shared" si="34"/>
        <v>155</v>
      </c>
      <c r="B167" s="88" t="str">
        <f t="shared" si="35"/>
        <v/>
      </c>
      <c r="C167" s="25"/>
      <c r="D167" s="26" t="str">
        <f t="shared" si="36"/>
        <v/>
      </c>
      <c r="E167" s="26" t="str">
        <f t="shared" si="37"/>
        <v/>
      </c>
      <c r="F167" s="152"/>
      <c r="G167" s="27"/>
      <c r="H167" s="27"/>
      <c r="I167" s="27"/>
      <c r="J167" s="27"/>
      <c r="K167" s="27"/>
      <c r="L167" s="28"/>
      <c r="M167" s="29"/>
      <c r="N167" s="184"/>
      <c r="O167" s="29"/>
      <c r="P167" s="184"/>
      <c r="Q167" s="30" t="str">
        <f t="shared" si="38"/>
        <v/>
      </c>
      <c r="R167" s="28"/>
      <c r="S167" s="28"/>
      <c r="T167" s="31" t="str">
        <f t="shared" si="39"/>
        <v/>
      </c>
      <c r="U167" s="32"/>
      <c r="V167" s="33" t="str">
        <f t="shared" si="40"/>
        <v/>
      </c>
      <c r="W167" s="33" t="str">
        <f t="shared" si="41"/>
        <v/>
      </c>
      <c r="X167" s="182"/>
      <c r="Y167" s="55"/>
      <c r="Z167" s="34"/>
      <c r="AA167" s="182"/>
      <c r="AB167" s="57" t="str">
        <f t="shared" si="42"/>
        <v/>
      </c>
      <c r="AC167" s="35" t="str">
        <f t="shared" si="43"/>
        <v/>
      </c>
      <c r="AD167" s="182"/>
      <c r="AE167" s="66" t="str">
        <f t="shared" si="44"/>
        <v/>
      </c>
      <c r="AF167" s="179"/>
      <c r="AG167" s="27"/>
      <c r="AH167" s="68"/>
      <c r="AI167" s="102"/>
      <c r="AJ167" s="154"/>
      <c r="AK167" s="155"/>
      <c r="AM167" s="176" t="str">
        <f>IF(AND(($B167&lt;&gt;""),(OR(C167="",F167="",G167="",H167="",AND(F167&gt;=20,F167&lt;=22,I167=""),AND(F167&gt;=40,F167&lt;=49,J167=""),L167="",M167="",N167="",O167="",P167="",R167="",S167="",U167="",X167="",Y167="",Z167="",AA167="",AND(Z167&lt;&gt;※編集不可※選択項目!$K$6,AD167="")))),1,"")</f>
        <v/>
      </c>
      <c r="AN167" s="176">
        <f>IF(AND($B167&lt;&gt;"",AND(K167="",OR(AND(F167&gt;=3,F167&lt;=14),AND(F167&gt;=20,F167&lt;=22,I167=※編集不可※選択項目!$D$4),AND(F167&gt;=23,F167&lt;=25),AND(F167&gt;=40,F167&lt;=49,J167=※編集不可※選択項目!$E$4)))),1,0)</f>
        <v>0</v>
      </c>
      <c r="AO167" s="176">
        <f t="shared" si="45"/>
        <v>0</v>
      </c>
      <c r="AP167" s="176" t="str">
        <f t="shared" si="46"/>
        <v/>
      </c>
      <c r="AQ167" s="10">
        <f t="shared" si="47"/>
        <v>0</v>
      </c>
      <c r="AR167" s="10" t="str">
        <f t="shared" si="48"/>
        <v/>
      </c>
    </row>
    <row r="168" spans="1:44" s="6" customFormat="1" ht="34.5" customHeight="1">
      <c r="A168" s="82">
        <f t="shared" si="34"/>
        <v>156</v>
      </c>
      <c r="B168" s="88" t="str">
        <f t="shared" si="35"/>
        <v/>
      </c>
      <c r="C168" s="25"/>
      <c r="D168" s="26" t="str">
        <f t="shared" si="36"/>
        <v/>
      </c>
      <c r="E168" s="26" t="str">
        <f t="shared" si="37"/>
        <v/>
      </c>
      <c r="F168" s="152"/>
      <c r="G168" s="27"/>
      <c r="H168" s="27"/>
      <c r="I168" s="27"/>
      <c r="J168" s="27"/>
      <c r="K168" s="27"/>
      <c r="L168" s="28"/>
      <c r="M168" s="29"/>
      <c r="N168" s="184"/>
      <c r="O168" s="29"/>
      <c r="P168" s="184"/>
      <c r="Q168" s="30" t="str">
        <f t="shared" si="38"/>
        <v/>
      </c>
      <c r="R168" s="28"/>
      <c r="S168" s="28"/>
      <c r="T168" s="31" t="str">
        <f t="shared" si="39"/>
        <v/>
      </c>
      <c r="U168" s="32"/>
      <c r="V168" s="33" t="str">
        <f t="shared" si="40"/>
        <v/>
      </c>
      <c r="W168" s="33" t="str">
        <f t="shared" si="41"/>
        <v/>
      </c>
      <c r="X168" s="182"/>
      <c r="Y168" s="55"/>
      <c r="Z168" s="34"/>
      <c r="AA168" s="182"/>
      <c r="AB168" s="57" t="str">
        <f t="shared" si="42"/>
        <v/>
      </c>
      <c r="AC168" s="35" t="str">
        <f t="shared" si="43"/>
        <v/>
      </c>
      <c r="AD168" s="182"/>
      <c r="AE168" s="66" t="str">
        <f t="shared" si="44"/>
        <v/>
      </c>
      <c r="AF168" s="179"/>
      <c r="AG168" s="27"/>
      <c r="AH168" s="68"/>
      <c r="AI168" s="102"/>
      <c r="AJ168" s="154"/>
      <c r="AK168" s="155"/>
      <c r="AM168" s="176" t="str">
        <f>IF(AND(($B168&lt;&gt;""),(OR(C168="",F168="",G168="",H168="",AND(F168&gt;=20,F168&lt;=22,I168=""),AND(F168&gt;=40,F168&lt;=49,J168=""),L168="",M168="",N168="",O168="",P168="",R168="",S168="",U168="",X168="",Y168="",Z168="",AA168="",AND(Z168&lt;&gt;※編集不可※選択項目!$K$6,AD168="")))),1,"")</f>
        <v/>
      </c>
      <c r="AN168" s="176">
        <f>IF(AND($B168&lt;&gt;"",AND(K168="",OR(AND(F168&gt;=3,F168&lt;=14),AND(F168&gt;=20,F168&lt;=22,I168=※編集不可※選択項目!$D$4),AND(F168&gt;=23,F168&lt;=25),AND(F168&gt;=40,F168&lt;=49,J168=※編集不可※選択項目!$E$4)))),1,0)</f>
        <v>0</v>
      </c>
      <c r="AO168" s="176">
        <f t="shared" si="45"/>
        <v>0</v>
      </c>
      <c r="AP168" s="176" t="str">
        <f t="shared" si="46"/>
        <v/>
      </c>
      <c r="AQ168" s="10">
        <f t="shared" si="47"/>
        <v>0</v>
      </c>
      <c r="AR168" s="10" t="str">
        <f t="shared" si="48"/>
        <v/>
      </c>
    </row>
    <row r="169" spans="1:44" s="6" customFormat="1" ht="34.5" customHeight="1">
      <c r="A169" s="82">
        <f t="shared" si="34"/>
        <v>157</v>
      </c>
      <c r="B169" s="88" t="str">
        <f t="shared" si="35"/>
        <v/>
      </c>
      <c r="C169" s="25"/>
      <c r="D169" s="26" t="str">
        <f t="shared" si="36"/>
        <v/>
      </c>
      <c r="E169" s="26" t="str">
        <f t="shared" si="37"/>
        <v/>
      </c>
      <c r="F169" s="152"/>
      <c r="G169" s="27"/>
      <c r="H169" s="27"/>
      <c r="I169" s="27"/>
      <c r="J169" s="27"/>
      <c r="K169" s="27"/>
      <c r="L169" s="28"/>
      <c r="M169" s="29"/>
      <c r="N169" s="184"/>
      <c r="O169" s="29"/>
      <c r="P169" s="184"/>
      <c r="Q169" s="30" t="str">
        <f t="shared" si="38"/>
        <v/>
      </c>
      <c r="R169" s="28"/>
      <c r="S169" s="28"/>
      <c r="T169" s="31" t="str">
        <f t="shared" si="39"/>
        <v/>
      </c>
      <c r="U169" s="32"/>
      <c r="V169" s="33" t="str">
        <f t="shared" si="40"/>
        <v/>
      </c>
      <c r="W169" s="33" t="str">
        <f t="shared" si="41"/>
        <v/>
      </c>
      <c r="X169" s="182"/>
      <c r="Y169" s="55"/>
      <c r="Z169" s="34"/>
      <c r="AA169" s="182"/>
      <c r="AB169" s="57" t="str">
        <f t="shared" si="42"/>
        <v/>
      </c>
      <c r="AC169" s="35" t="str">
        <f t="shared" si="43"/>
        <v/>
      </c>
      <c r="AD169" s="182"/>
      <c r="AE169" s="66" t="str">
        <f t="shared" si="44"/>
        <v/>
      </c>
      <c r="AF169" s="179"/>
      <c r="AG169" s="27"/>
      <c r="AH169" s="68"/>
      <c r="AI169" s="102"/>
      <c r="AJ169" s="154"/>
      <c r="AK169" s="155"/>
      <c r="AM169" s="176" t="str">
        <f>IF(AND(($B169&lt;&gt;""),(OR(C169="",F169="",G169="",H169="",AND(F169&gt;=20,F169&lt;=22,I169=""),AND(F169&gt;=40,F169&lt;=49,J169=""),L169="",M169="",N169="",O169="",P169="",R169="",S169="",U169="",X169="",Y169="",Z169="",AA169="",AND(Z169&lt;&gt;※編集不可※選択項目!$K$6,AD169="")))),1,"")</f>
        <v/>
      </c>
      <c r="AN169" s="176">
        <f>IF(AND($B169&lt;&gt;"",AND(K169="",OR(AND(F169&gt;=3,F169&lt;=14),AND(F169&gt;=20,F169&lt;=22,I169=※編集不可※選択項目!$D$4),AND(F169&gt;=23,F169&lt;=25),AND(F169&gt;=40,F169&lt;=49,J169=※編集不可※選択項目!$E$4)))),1,0)</f>
        <v>0</v>
      </c>
      <c r="AO169" s="176">
        <f t="shared" si="45"/>
        <v>0</v>
      </c>
      <c r="AP169" s="176" t="str">
        <f t="shared" si="46"/>
        <v/>
      </c>
      <c r="AQ169" s="10">
        <f t="shared" si="47"/>
        <v>0</v>
      </c>
      <c r="AR169" s="10" t="str">
        <f t="shared" si="48"/>
        <v/>
      </c>
    </row>
    <row r="170" spans="1:44" s="6" customFormat="1" ht="34.5" customHeight="1">
      <c r="A170" s="82">
        <f t="shared" si="34"/>
        <v>158</v>
      </c>
      <c r="B170" s="88" t="str">
        <f t="shared" si="35"/>
        <v/>
      </c>
      <c r="C170" s="25"/>
      <c r="D170" s="26" t="str">
        <f t="shared" si="36"/>
        <v/>
      </c>
      <c r="E170" s="26" t="str">
        <f t="shared" si="37"/>
        <v/>
      </c>
      <c r="F170" s="152"/>
      <c r="G170" s="27"/>
      <c r="H170" s="27"/>
      <c r="I170" s="27"/>
      <c r="J170" s="27"/>
      <c r="K170" s="27"/>
      <c r="L170" s="28"/>
      <c r="M170" s="29"/>
      <c r="N170" s="184"/>
      <c r="O170" s="29"/>
      <c r="P170" s="184"/>
      <c r="Q170" s="30" t="str">
        <f t="shared" si="38"/>
        <v/>
      </c>
      <c r="R170" s="28"/>
      <c r="S170" s="28"/>
      <c r="T170" s="31" t="str">
        <f t="shared" si="39"/>
        <v/>
      </c>
      <c r="U170" s="32"/>
      <c r="V170" s="33" t="str">
        <f t="shared" si="40"/>
        <v/>
      </c>
      <c r="W170" s="33" t="str">
        <f t="shared" si="41"/>
        <v/>
      </c>
      <c r="X170" s="182"/>
      <c r="Y170" s="55"/>
      <c r="Z170" s="34"/>
      <c r="AA170" s="182"/>
      <c r="AB170" s="57" t="str">
        <f t="shared" si="42"/>
        <v/>
      </c>
      <c r="AC170" s="35" t="str">
        <f t="shared" si="43"/>
        <v/>
      </c>
      <c r="AD170" s="182"/>
      <c r="AE170" s="66" t="str">
        <f t="shared" si="44"/>
        <v/>
      </c>
      <c r="AF170" s="179"/>
      <c r="AG170" s="27"/>
      <c r="AH170" s="68"/>
      <c r="AI170" s="102"/>
      <c r="AJ170" s="154"/>
      <c r="AK170" s="155"/>
      <c r="AM170" s="176" t="str">
        <f>IF(AND(($B170&lt;&gt;""),(OR(C170="",F170="",G170="",H170="",AND(F170&gt;=20,F170&lt;=22,I170=""),AND(F170&gt;=40,F170&lt;=49,J170=""),L170="",M170="",N170="",O170="",P170="",R170="",S170="",U170="",X170="",Y170="",Z170="",AA170="",AND(Z170&lt;&gt;※編集不可※選択項目!$K$6,AD170="")))),1,"")</f>
        <v/>
      </c>
      <c r="AN170" s="176">
        <f>IF(AND($B170&lt;&gt;"",AND(K170="",OR(AND(F170&gt;=3,F170&lt;=14),AND(F170&gt;=20,F170&lt;=22,I170=※編集不可※選択項目!$D$4),AND(F170&gt;=23,F170&lt;=25),AND(F170&gt;=40,F170&lt;=49,J170=※編集不可※選択項目!$E$4)))),1,0)</f>
        <v>0</v>
      </c>
      <c r="AO170" s="176">
        <f t="shared" si="45"/>
        <v>0</v>
      </c>
      <c r="AP170" s="176" t="str">
        <f t="shared" si="46"/>
        <v/>
      </c>
      <c r="AQ170" s="10">
        <f t="shared" si="47"/>
        <v>0</v>
      </c>
      <c r="AR170" s="10" t="str">
        <f t="shared" si="48"/>
        <v/>
      </c>
    </row>
    <row r="171" spans="1:44" s="6" customFormat="1" ht="34.5" customHeight="1">
      <c r="A171" s="82">
        <f t="shared" si="34"/>
        <v>159</v>
      </c>
      <c r="B171" s="88" t="str">
        <f t="shared" si="35"/>
        <v/>
      </c>
      <c r="C171" s="25"/>
      <c r="D171" s="26" t="str">
        <f t="shared" si="36"/>
        <v/>
      </c>
      <c r="E171" s="26" t="str">
        <f t="shared" si="37"/>
        <v/>
      </c>
      <c r="F171" s="152"/>
      <c r="G171" s="27"/>
      <c r="H171" s="27"/>
      <c r="I171" s="27"/>
      <c r="J171" s="27"/>
      <c r="K171" s="27"/>
      <c r="L171" s="28"/>
      <c r="M171" s="29"/>
      <c r="N171" s="184"/>
      <c r="O171" s="29"/>
      <c r="P171" s="184"/>
      <c r="Q171" s="30" t="str">
        <f t="shared" si="38"/>
        <v/>
      </c>
      <c r="R171" s="28"/>
      <c r="S171" s="28"/>
      <c r="T171" s="31" t="str">
        <f t="shared" si="39"/>
        <v/>
      </c>
      <c r="U171" s="32"/>
      <c r="V171" s="33" t="str">
        <f t="shared" si="40"/>
        <v/>
      </c>
      <c r="W171" s="33" t="str">
        <f t="shared" si="41"/>
        <v/>
      </c>
      <c r="X171" s="182"/>
      <c r="Y171" s="55"/>
      <c r="Z171" s="34"/>
      <c r="AA171" s="182"/>
      <c r="AB171" s="57" t="str">
        <f t="shared" si="42"/>
        <v/>
      </c>
      <c r="AC171" s="35" t="str">
        <f t="shared" si="43"/>
        <v/>
      </c>
      <c r="AD171" s="182"/>
      <c r="AE171" s="66" t="str">
        <f t="shared" si="44"/>
        <v/>
      </c>
      <c r="AF171" s="179"/>
      <c r="AG171" s="27"/>
      <c r="AH171" s="68"/>
      <c r="AI171" s="102"/>
      <c r="AJ171" s="154"/>
      <c r="AK171" s="155"/>
      <c r="AM171" s="176" t="str">
        <f>IF(AND(($B171&lt;&gt;""),(OR(C171="",F171="",G171="",H171="",AND(F171&gt;=20,F171&lt;=22,I171=""),AND(F171&gt;=40,F171&lt;=49,J171=""),L171="",M171="",N171="",O171="",P171="",R171="",S171="",U171="",X171="",Y171="",Z171="",AA171="",AND(Z171&lt;&gt;※編集不可※選択項目!$K$6,AD171="")))),1,"")</f>
        <v/>
      </c>
      <c r="AN171" s="176">
        <f>IF(AND($B171&lt;&gt;"",AND(K171="",OR(AND(F171&gt;=3,F171&lt;=14),AND(F171&gt;=20,F171&lt;=22,I171=※編集不可※選択項目!$D$4),AND(F171&gt;=23,F171&lt;=25),AND(F171&gt;=40,F171&lt;=49,J171=※編集不可※選択項目!$E$4)))),1,0)</f>
        <v>0</v>
      </c>
      <c r="AO171" s="176">
        <f t="shared" si="45"/>
        <v>0</v>
      </c>
      <c r="AP171" s="176" t="str">
        <f t="shared" si="46"/>
        <v/>
      </c>
      <c r="AQ171" s="10">
        <f t="shared" si="47"/>
        <v>0</v>
      </c>
      <c r="AR171" s="10" t="str">
        <f t="shared" si="48"/>
        <v/>
      </c>
    </row>
    <row r="172" spans="1:44" s="6" customFormat="1" ht="34.5" customHeight="1">
      <c r="A172" s="82">
        <f t="shared" si="34"/>
        <v>160</v>
      </c>
      <c r="B172" s="88" t="str">
        <f t="shared" si="35"/>
        <v/>
      </c>
      <c r="C172" s="25"/>
      <c r="D172" s="26" t="str">
        <f t="shared" si="36"/>
        <v/>
      </c>
      <c r="E172" s="26" t="str">
        <f t="shared" si="37"/>
        <v/>
      </c>
      <c r="F172" s="152"/>
      <c r="G172" s="27"/>
      <c r="H172" s="27"/>
      <c r="I172" s="27"/>
      <c r="J172" s="27"/>
      <c r="K172" s="27"/>
      <c r="L172" s="28"/>
      <c r="M172" s="29"/>
      <c r="N172" s="184"/>
      <c r="O172" s="29"/>
      <c r="P172" s="184"/>
      <c r="Q172" s="30" t="str">
        <f t="shared" si="38"/>
        <v/>
      </c>
      <c r="R172" s="28"/>
      <c r="S172" s="28"/>
      <c r="T172" s="31" t="str">
        <f t="shared" si="39"/>
        <v/>
      </c>
      <c r="U172" s="32"/>
      <c r="V172" s="33" t="str">
        <f t="shared" si="40"/>
        <v/>
      </c>
      <c r="W172" s="33" t="str">
        <f t="shared" si="41"/>
        <v/>
      </c>
      <c r="X172" s="182"/>
      <c r="Y172" s="55"/>
      <c r="Z172" s="34"/>
      <c r="AA172" s="182"/>
      <c r="AB172" s="57" t="str">
        <f t="shared" si="42"/>
        <v/>
      </c>
      <c r="AC172" s="35" t="str">
        <f t="shared" si="43"/>
        <v/>
      </c>
      <c r="AD172" s="182"/>
      <c r="AE172" s="66" t="str">
        <f t="shared" si="44"/>
        <v/>
      </c>
      <c r="AF172" s="179"/>
      <c r="AG172" s="27"/>
      <c r="AH172" s="68"/>
      <c r="AI172" s="102"/>
      <c r="AJ172" s="154"/>
      <c r="AK172" s="155"/>
      <c r="AM172" s="176" t="str">
        <f>IF(AND(($B172&lt;&gt;""),(OR(C172="",F172="",G172="",H172="",AND(F172&gt;=20,F172&lt;=22,I172=""),AND(F172&gt;=40,F172&lt;=49,J172=""),L172="",M172="",N172="",O172="",P172="",R172="",S172="",U172="",X172="",Y172="",Z172="",AA172="",AND(Z172&lt;&gt;※編集不可※選択項目!$K$6,AD172="")))),1,"")</f>
        <v/>
      </c>
      <c r="AN172" s="176">
        <f>IF(AND($B172&lt;&gt;"",AND(K172="",OR(AND(F172&gt;=3,F172&lt;=14),AND(F172&gt;=20,F172&lt;=22,I172=※編集不可※選択項目!$D$4),AND(F172&gt;=23,F172&lt;=25),AND(F172&gt;=40,F172&lt;=49,J172=※編集不可※選択項目!$E$4)))),1,0)</f>
        <v>0</v>
      </c>
      <c r="AO172" s="176">
        <f t="shared" si="45"/>
        <v>0</v>
      </c>
      <c r="AP172" s="176" t="str">
        <f t="shared" si="46"/>
        <v/>
      </c>
      <c r="AQ172" s="10">
        <f t="shared" si="47"/>
        <v>0</v>
      </c>
      <c r="AR172" s="10" t="str">
        <f t="shared" si="48"/>
        <v/>
      </c>
    </row>
    <row r="173" spans="1:44" s="6" customFormat="1" ht="34.5" customHeight="1">
      <c r="A173" s="82">
        <f t="shared" si="34"/>
        <v>161</v>
      </c>
      <c r="B173" s="88" t="str">
        <f t="shared" si="35"/>
        <v/>
      </c>
      <c r="C173" s="25"/>
      <c r="D173" s="26" t="str">
        <f t="shared" si="36"/>
        <v/>
      </c>
      <c r="E173" s="26" t="str">
        <f t="shared" si="37"/>
        <v/>
      </c>
      <c r="F173" s="152"/>
      <c r="G173" s="27"/>
      <c r="H173" s="27"/>
      <c r="I173" s="27"/>
      <c r="J173" s="27"/>
      <c r="K173" s="27"/>
      <c r="L173" s="28"/>
      <c r="M173" s="29"/>
      <c r="N173" s="184"/>
      <c r="O173" s="29"/>
      <c r="P173" s="184"/>
      <c r="Q173" s="30" t="str">
        <f t="shared" si="38"/>
        <v/>
      </c>
      <c r="R173" s="28"/>
      <c r="S173" s="28"/>
      <c r="T173" s="31" t="str">
        <f t="shared" si="39"/>
        <v/>
      </c>
      <c r="U173" s="32"/>
      <c r="V173" s="33" t="str">
        <f t="shared" si="40"/>
        <v/>
      </c>
      <c r="W173" s="33" t="str">
        <f t="shared" si="41"/>
        <v/>
      </c>
      <c r="X173" s="182"/>
      <c r="Y173" s="55"/>
      <c r="Z173" s="34"/>
      <c r="AA173" s="182"/>
      <c r="AB173" s="57" t="str">
        <f t="shared" si="42"/>
        <v/>
      </c>
      <c r="AC173" s="35" t="str">
        <f t="shared" si="43"/>
        <v/>
      </c>
      <c r="AD173" s="182"/>
      <c r="AE173" s="66" t="str">
        <f t="shared" si="44"/>
        <v/>
      </c>
      <c r="AF173" s="179"/>
      <c r="AG173" s="27"/>
      <c r="AH173" s="68"/>
      <c r="AI173" s="102"/>
      <c r="AJ173" s="154"/>
      <c r="AK173" s="155"/>
      <c r="AM173" s="176" t="str">
        <f>IF(AND(($B173&lt;&gt;""),(OR(C173="",F173="",G173="",H173="",AND(F173&gt;=20,F173&lt;=22,I173=""),AND(F173&gt;=40,F173&lt;=49,J173=""),L173="",M173="",N173="",O173="",P173="",R173="",S173="",U173="",X173="",Y173="",Z173="",AA173="",AND(Z173&lt;&gt;※編集不可※選択項目!$K$6,AD173="")))),1,"")</f>
        <v/>
      </c>
      <c r="AN173" s="176">
        <f>IF(AND($B173&lt;&gt;"",AND(K173="",OR(AND(F173&gt;=3,F173&lt;=14),AND(F173&gt;=20,F173&lt;=22,I173=※編集不可※選択項目!$D$4),AND(F173&gt;=23,F173&lt;=25),AND(F173&gt;=40,F173&lt;=49,J173=※編集不可※選択項目!$E$4)))),1,0)</f>
        <v>0</v>
      </c>
      <c r="AO173" s="176">
        <f t="shared" si="45"/>
        <v>0</v>
      </c>
      <c r="AP173" s="176" t="str">
        <f t="shared" si="46"/>
        <v/>
      </c>
      <c r="AQ173" s="10">
        <f t="shared" si="47"/>
        <v>0</v>
      </c>
      <c r="AR173" s="10" t="str">
        <f t="shared" si="48"/>
        <v/>
      </c>
    </row>
    <row r="174" spans="1:44" s="6" customFormat="1" ht="34.5" customHeight="1">
      <c r="A174" s="82">
        <f t="shared" si="34"/>
        <v>162</v>
      </c>
      <c r="B174" s="88" t="str">
        <f t="shared" si="35"/>
        <v/>
      </c>
      <c r="C174" s="25"/>
      <c r="D174" s="26" t="str">
        <f t="shared" si="36"/>
        <v/>
      </c>
      <c r="E174" s="26" t="str">
        <f t="shared" si="37"/>
        <v/>
      </c>
      <c r="F174" s="152"/>
      <c r="G174" s="27"/>
      <c r="H174" s="27"/>
      <c r="I174" s="27"/>
      <c r="J174" s="27"/>
      <c r="K174" s="27"/>
      <c r="L174" s="28"/>
      <c r="M174" s="29"/>
      <c r="N174" s="184"/>
      <c r="O174" s="29"/>
      <c r="P174" s="184"/>
      <c r="Q174" s="30" t="str">
        <f t="shared" si="38"/>
        <v/>
      </c>
      <c r="R174" s="28"/>
      <c r="S174" s="28"/>
      <c r="T174" s="31" t="str">
        <f t="shared" si="39"/>
        <v/>
      </c>
      <c r="U174" s="32"/>
      <c r="V174" s="33" t="str">
        <f t="shared" si="40"/>
        <v/>
      </c>
      <c r="W174" s="33" t="str">
        <f t="shared" si="41"/>
        <v/>
      </c>
      <c r="X174" s="182"/>
      <c r="Y174" s="55"/>
      <c r="Z174" s="34"/>
      <c r="AA174" s="182"/>
      <c r="AB174" s="57" t="str">
        <f t="shared" si="42"/>
        <v/>
      </c>
      <c r="AC174" s="35" t="str">
        <f t="shared" si="43"/>
        <v/>
      </c>
      <c r="AD174" s="182"/>
      <c r="AE174" s="66" t="str">
        <f t="shared" si="44"/>
        <v/>
      </c>
      <c r="AF174" s="179"/>
      <c r="AG174" s="27"/>
      <c r="AH174" s="68"/>
      <c r="AI174" s="102"/>
      <c r="AJ174" s="154"/>
      <c r="AK174" s="155"/>
      <c r="AM174" s="176" t="str">
        <f>IF(AND(($B174&lt;&gt;""),(OR(C174="",F174="",G174="",H174="",AND(F174&gt;=20,F174&lt;=22,I174=""),AND(F174&gt;=40,F174&lt;=49,J174=""),L174="",M174="",N174="",O174="",P174="",R174="",S174="",U174="",X174="",Y174="",Z174="",AA174="",AND(Z174&lt;&gt;※編集不可※選択項目!$K$6,AD174="")))),1,"")</f>
        <v/>
      </c>
      <c r="AN174" s="176">
        <f>IF(AND($B174&lt;&gt;"",AND(K174="",OR(AND(F174&gt;=3,F174&lt;=14),AND(F174&gt;=20,F174&lt;=22,I174=※編集不可※選択項目!$D$4),AND(F174&gt;=23,F174&lt;=25),AND(F174&gt;=40,F174&lt;=49,J174=※編集不可※選択項目!$E$4)))),1,0)</f>
        <v>0</v>
      </c>
      <c r="AO174" s="176">
        <f t="shared" si="45"/>
        <v>0</v>
      </c>
      <c r="AP174" s="176" t="str">
        <f t="shared" si="46"/>
        <v/>
      </c>
      <c r="AQ174" s="10">
        <f t="shared" si="47"/>
        <v>0</v>
      </c>
      <c r="AR174" s="10" t="str">
        <f t="shared" si="48"/>
        <v/>
      </c>
    </row>
    <row r="175" spans="1:44" s="6" customFormat="1" ht="34.5" customHeight="1">
      <c r="A175" s="82">
        <f t="shared" si="34"/>
        <v>163</v>
      </c>
      <c r="B175" s="88" t="str">
        <f t="shared" si="35"/>
        <v/>
      </c>
      <c r="C175" s="25"/>
      <c r="D175" s="26" t="str">
        <f t="shared" si="36"/>
        <v/>
      </c>
      <c r="E175" s="26" t="str">
        <f t="shared" si="37"/>
        <v/>
      </c>
      <c r="F175" s="152"/>
      <c r="G175" s="27"/>
      <c r="H175" s="27"/>
      <c r="I175" s="27"/>
      <c r="J175" s="27"/>
      <c r="K175" s="27"/>
      <c r="L175" s="28"/>
      <c r="M175" s="29"/>
      <c r="N175" s="184"/>
      <c r="O175" s="29"/>
      <c r="P175" s="184"/>
      <c r="Q175" s="30" t="str">
        <f t="shared" si="38"/>
        <v/>
      </c>
      <c r="R175" s="28"/>
      <c r="S175" s="28"/>
      <c r="T175" s="31" t="str">
        <f t="shared" si="39"/>
        <v/>
      </c>
      <c r="U175" s="32"/>
      <c r="V175" s="33" t="str">
        <f t="shared" si="40"/>
        <v/>
      </c>
      <c r="W175" s="33" t="str">
        <f t="shared" si="41"/>
        <v/>
      </c>
      <c r="X175" s="182"/>
      <c r="Y175" s="55"/>
      <c r="Z175" s="34"/>
      <c r="AA175" s="182"/>
      <c r="AB175" s="57" t="str">
        <f t="shared" si="42"/>
        <v/>
      </c>
      <c r="AC175" s="35" t="str">
        <f t="shared" si="43"/>
        <v/>
      </c>
      <c r="AD175" s="182"/>
      <c r="AE175" s="66" t="str">
        <f t="shared" si="44"/>
        <v/>
      </c>
      <c r="AF175" s="179"/>
      <c r="AG175" s="27"/>
      <c r="AH175" s="68"/>
      <c r="AI175" s="102"/>
      <c r="AJ175" s="154"/>
      <c r="AK175" s="155"/>
      <c r="AM175" s="176" t="str">
        <f>IF(AND(($B175&lt;&gt;""),(OR(C175="",F175="",G175="",H175="",AND(F175&gt;=20,F175&lt;=22,I175=""),AND(F175&gt;=40,F175&lt;=49,J175=""),L175="",M175="",N175="",O175="",P175="",R175="",S175="",U175="",X175="",Y175="",Z175="",AA175="",AND(Z175&lt;&gt;※編集不可※選択項目!$K$6,AD175="")))),1,"")</f>
        <v/>
      </c>
      <c r="AN175" s="176">
        <f>IF(AND($B175&lt;&gt;"",AND(K175="",OR(AND(F175&gt;=3,F175&lt;=14),AND(F175&gt;=20,F175&lt;=22,I175=※編集不可※選択項目!$D$4),AND(F175&gt;=23,F175&lt;=25),AND(F175&gt;=40,F175&lt;=49,J175=※編集不可※選択項目!$E$4)))),1,0)</f>
        <v>0</v>
      </c>
      <c r="AO175" s="176">
        <f t="shared" si="45"/>
        <v>0</v>
      </c>
      <c r="AP175" s="176" t="str">
        <f t="shared" si="46"/>
        <v/>
      </c>
      <c r="AQ175" s="10">
        <f t="shared" si="47"/>
        <v>0</v>
      </c>
      <c r="AR175" s="10" t="str">
        <f t="shared" si="48"/>
        <v/>
      </c>
    </row>
    <row r="176" spans="1:44" s="6" customFormat="1" ht="34.5" customHeight="1">
      <c r="A176" s="82">
        <f t="shared" si="34"/>
        <v>164</v>
      </c>
      <c r="B176" s="88" t="str">
        <f t="shared" si="35"/>
        <v/>
      </c>
      <c r="C176" s="25"/>
      <c r="D176" s="26" t="str">
        <f t="shared" si="36"/>
        <v/>
      </c>
      <c r="E176" s="26" t="str">
        <f t="shared" si="37"/>
        <v/>
      </c>
      <c r="F176" s="152"/>
      <c r="G176" s="27"/>
      <c r="H176" s="27"/>
      <c r="I176" s="27"/>
      <c r="J176" s="27"/>
      <c r="K176" s="27"/>
      <c r="L176" s="28"/>
      <c r="M176" s="29"/>
      <c r="N176" s="184"/>
      <c r="O176" s="29"/>
      <c r="P176" s="184"/>
      <c r="Q176" s="30" t="str">
        <f t="shared" si="38"/>
        <v/>
      </c>
      <c r="R176" s="28"/>
      <c r="S176" s="28"/>
      <c r="T176" s="31" t="str">
        <f t="shared" si="39"/>
        <v/>
      </c>
      <c r="U176" s="32"/>
      <c r="V176" s="33" t="str">
        <f t="shared" si="40"/>
        <v/>
      </c>
      <c r="W176" s="33" t="str">
        <f t="shared" si="41"/>
        <v/>
      </c>
      <c r="X176" s="182"/>
      <c r="Y176" s="55"/>
      <c r="Z176" s="34"/>
      <c r="AA176" s="182"/>
      <c r="AB176" s="57" t="str">
        <f t="shared" si="42"/>
        <v/>
      </c>
      <c r="AC176" s="35" t="str">
        <f t="shared" si="43"/>
        <v/>
      </c>
      <c r="AD176" s="182"/>
      <c r="AE176" s="66" t="str">
        <f t="shared" si="44"/>
        <v/>
      </c>
      <c r="AF176" s="179"/>
      <c r="AG176" s="27"/>
      <c r="AH176" s="68"/>
      <c r="AI176" s="102"/>
      <c r="AJ176" s="154"/>
      <c r="AK176" s="155"/>
      <c r="AM176" s="176" t="str">
        <f>IF(AND(($B176&lt;&gt;""),(OR(C176="",F176="",G176="",H176="",AND(F176&gt;=20,F176&lt;=22,I176=""),AND(F176&gt;=40,F176&lt;=49,J176=""),L176="",M176="",N176="",O176="",P176="",R176="",S176="",U176="",X176="",Y176="",Z176="",AA176="",AND(Z176&lt;&gt;※編集不可※選択項目!$K$6,AD176="")))),1,"")</f>
        <v/>
      </c>
      <c r="AN176" s="176">
        <f>IF(AND($B176&lt;&gt;"",AND(K176="",OR(AND(F176&gt;=3,F176&lt;=14),AND(F176&gt;=20,F176&lt;=22,I176=※編集不可※選択項目!$D$4),AND(F176&gt;=23,F176&lt;=25),AND(F176&gt;=40,F176&lt;=49,J176=※編集不可※選択項目!$E$4)))),1,0)</f>
        <v>0</v>
      </c>
      <c r="AO176" s="176">
        <f t="shared" si="45"/>
        <v>0</v>
      </c>
      <c r="AP176" s="176" t="str">
        <f t="shared" si="46"/>
        <v/>
      </c>
      <c r="AQ176" s="10">
        <f t="shared" si="47"/>
        <v>0</v>
      </c>
      <c r="AR176" s="10" t="str">
        <f t="shared" si="48"/>
        <v/>
      </c>
    </row>
    <row r="177" spans="1:44" s="6" customFormat="1" ht="34.5" customHeight="1">
      <c r="A177" s="82">
        <f t="shared" si="34"/>
        <v>165</v>
      </c>
      <c r="B177" s="88" t="str">
        <f t="shared" si="35"/>
        <v/>
      </c>
      <c r="C177" s="25"/>
      <c r="D177" s="26" t="str">
        <f t="shared" si="36"/>
        <v/>
      </c>
      <c r="E177" s="26" t="str">
        <f t="shared" si="37"/>
        <v/>
      </c>
      <c r="F177" s="152"/>
      <c r="G177" s="27"/>
      <c r="H177" s="27"/>
      <c r="I177" s="27"/>
      <c r="J177" s="27"/>
      <c r="K177" s="27"/>
      <c r="L177" s="28"/>
      <c r="M177" s="29"/>
      <c r="N177" s="184"/>
      <c r="O177" s="29"/>
      <c r="P177" s="184"/>
      <c r="Q177" s="30" t="str">
        <f t="shared" si="38"/>
        <v/>
      </c>
      <c r="R177" s="28"/>
      <c r="S177" s="28"/>
      <c r="T177" s="31" t="str">
        <f t="shared" si="39"/>
        <v/>
      </c>
      <c r="U177" s="32"/>
      <c r="V177" s="33" t="str">
        <f t="shared" si="40"/>
        <v/>
      </c>
      <c r="W177" s="33" t="str">
        <f t="shared" si="41"/>
        <v/>
      </c>
      <c r="X177" s="182"/>
      <c r="Y177" s="55"/>
      <c r="Z177" s="34"/>
      <c r="AA177" s="182"/>
      <c r="AB177" s="57" t="str">
        <f t="shared" si="42"/>
        <v/>
      </c>
      <c r="AC177" s="35" t="str">
        <f t="shared" si="43"/>
        <v/>
      </c>
      <c r="AD177" s="182"/>
      <c r="AE177" s="66" t="str">
        <f t="shared" si="44"/>
        <v/>
      </c>
      <c r="AF177" s="179"/>
      <c r="AG177" s="27"/>
      <c r="AH177" s="68"/>
      <c r="AI177" s="102"/>
      <c r="AJ177" s="154"/>
      <c r="AK177" s="155"/>
      <c r="AM177" s="176" t="str">
        <f>IF(AND(($B177&lt;&gt;""),(OR(C177="",F177="",G177="",H177="",AND(F177&gt;=20,F177&lt;=22,I177=""),AND(F177&gt;=40,F177&lt;=49,J177=""),L177="",M177="",N177="",O177="",P177="",R177="",S177="",U177="",X177="",Y177="",Z177="",AA177="",AND(Z177&lt;&gt;※編集不可※選択項目!$K$6,AD177="")))),1,"")</f>
        <v/>
      </c>
      <c r="AN177" s="176">
        <f>IF(AND($B177&lt;&gt;"",AND(K177="",OR(AND(F177&gt;=3,F177&lt;=14),AND(F177&gt;=20,F177&lt;=22,I177=※編集不可※選択項目!$D$4),AND(F177&gt;=23,F177&lt;=25),AND(F177&gt;=40,F177&lt;=49,J177=※編集不可※選択項目!$E$4)))),1,0)</f>
        <v>0</v>
      </c>
      <c r="AO177" s="176">
        <f t="shared" si="45"/>
        <v>0</v>
      </c>
      <c r="AP177" s="176" t="str">
        <f t="shared" si="46"/>
        <v/>
      </c>
      <c r="AQ177" s="10">
        <f t="shared" si="47"/>
        <v>0</v>
      </c>
      <c r="AR177" s="10" t="str">
        <f t="shared" si="48"/>
        <v/>
      </c>
    </row>
    <row r="178" spans="1:44" s="6" customFormat="1" ht="34.5" customHeight="1">
      <c r="A178" s="82">
        <f t="shared" si="34"/>
        <v>166</v>
      </c>
      <c r="B178" s="88" t="str">
        <f t="shared" si="35"/>
        <v/>
      </c>
      <c r="C178" s="25"/>
      <c r="D178" s="26" t="str">
        <f t="shared" si="36"/>
        <v/>
      </c>
      <c r="E178" s="26" t="str">
        <f t="shared" si="37"/>
        <v/>
      </c>
      <c r="F178" s="152"/>
      <c r="G178" s="27"/>
      <c r="H178" s="27"/>
      <c r="I178" s="27"/>
      <c r="J178" s="27"/>
      <c r="K178" s="27"/>
      <c r="L178" s="28"/>
      <c r="M178" s="29"/>
      <c r="N178" s="184"/>
      <c r="O178" s="29"/>
      <c r="P178" s="184"/>
      <c r="Q178" s="30" t="str">
        <f t="shared" si="38"/>
        <v/>
      </c>
      <c r="R178" s="28"/>
      <c r="S178" s="28"/>
      <c r="T178" s="31" t="str">
        <f t="shared" si="39"/>
        <v/>
      </c>
      <c r="U178" s="32"/>
      <c r="V178" s="33" t="str">
        <f t="shared" si="40"/>
        <v/>
      </c>
      <c r="W178" s="33" t="str">
        <f t="shared" si="41"/>
        <v/>
      </c>
      <c r="X178" s="182"/>
      <c r="Y178" s="55"/>
      <c r="Z178" s="34"/>
      <c r="AA178" s="182"/>
      <c r="AB178" s="57" t="str">
        <f t="shared" si="42"/>
        <v/>
      </c>
      <c r="AC178" s="35" t="str">
        <f t="shared" si="43"/>
        <v/>
      </c>
      <c r="AD178" s="182"/>
      <c r="AE178" s="66" t="str">
        <f t="shared" si="44"/>
        <v/>
      </c>
      <c r="AF178" s="179"/>
      <c r="AG178" s="27"/>
      <c r="AH178" s="68"/>
      <c r="AI178" s="102"/>
      <c r="AJ178" s="154"/>
      <c r="AK178" s="155"/>
      <c r="AM178" s="176" t="str">
        <f>IF(AND(($B178&lt;&gt;""),(OR(C178="",F178="",G178="",H178="",AND(F178&gt;=20,F178&lt;=22,I178=""),AND(F178&gt;=40,F178&lt;=49,J178=""),L178="",M178="",N178="",O178="",P178="",R178="",S178="",U178="",X178="",Y178="",Z178="",AA178="",AND(Z178&lt;&gt;※編集不可※選択項目!$K$6,AD178="")))),1,"")</f>
        <v/>
      </c>
      <c r="AN178" s="176">
        <f>IF(AND($B178&lt;&gt;"",AND(K178="",OR(AND(F178&gt;=3,F178&lt;=14),AND(F178&gt;=20,F178&lt;=22,I178=※編集不可※選択項目!$D$4),AND(F178&gt;=23,F178&lt;=25),AND(F178&gt;=40,F178&lt;=49,J178=※編集不可※選択項目!$E$4)))),1,0)</f>
        <v>0</v>
      </c>
      <c r="AO178" s="176">
        <f t="shared" si="45"/>
        <v>0</v>
      </c>
      <c r="AP178" s="176" t="str">
        <f t="shared" si="46"/>
        <v/>
      </c>
      <c r="AQ178" s="10">
        <f t="shared" si="47"/>
        <v>0</v>
      </c>
      <c r="AR178" s="10" t="str">
        <f t="shared" si="48"/>
        <v/>
      </c>
    </row>
    <row r="179" spans="1:44" s="6" customFormat="1" ht="34.5" customHeight="1">
      <c r="A179" s="82">
        <f t="shared" si="34"/>
        <v>167</v>
      </c>
      <c r="B179" s="88" t="str">
        <f t="shared" si="35"/>
        <v/>
      </c>
      <c r="C179" s="25"/>
      <c r="D179" s="26" t="str">
        <f t="shared" si="36"/>
        <v/>
      </c>
      <c r="E179" s="26" t="str">
        <f t="shared" si="37"/>
        <v/>
      </c>
      <c r="F179" s="152"/>
      <c r="G179" s="27"/>
      <c r="H179" s="27"/>
      <c r="I179" s="27"/>
      <c r="J179" s="27"/>
      <c r="K179" s="27"/>
      <c r="L179" s="28"/>
      <c r="M179" s="29"/>
      <c r="N179" s="184"/>
      <c r="O179" s="29"/>
      <c r="P179" s="184"/>
      <c r="Q179" s="30" t="str">
        <f t="shared" si="38"/>
        <v/>
      </c>
      <c r="R179" s="28"/>
      <c r="S179" s="28"/>
      <c r="T179" s="31" t="str">
        <f t="shared" si="39"/>
        <v/>
      </c>
      <c r="U179" s="32"/>
      <c r="V179" s="33" t="str">
        <f t="shared" si="40"/>
        <v/>
      </c>
      <c r="W179" s="33" t="str">
        <f t="shared" si="41"/>
        <v/>
      </c>
      <c r="X179" s="182"/>
      <c r="Y179" s="55"/>
      <c r="Z179" s="34"/>
      <c r="AA179" s="182"/>
      <c r="AB179" s="57" t="str">
        <f t="shared" si="42"/>
        <v/>
      </c>
      <c r="AC179" s="35" t="str">
        <f t="shared" si="43"/>
        <v/>
      </c>
      <c r="AD179" s="182"/>
      <c r="AE179" s="66" t="str">
        <f t="shared" si="44"/>
        <v/>
      </c>
      <c r="AF179" s="179"/>
      <c r="AG179" s="27"/>
      <c r="AH179" s="68"/>
      <c r="AI179" s="102"/>
      <c r="AJ179" s="154"/>
      <c r="AK179" s="155"/>
      <c r="AM179" s="176" t="str">
        <f>IF(AND(($B179&lt;&gt;""),(OR(C179="",F179="",G179="",H179="",AND(F179&gt;=20,F179&lt;=22,I179=""),AND(F179&gt;=40,F179&lt;=49,J179=""),L179="",M179="",N179="",O179="",P179="",R179="",S179="",U179="",X179="",Y179="",Z179="",AA179="",AND(Z179&lt;&gt;※編集不可※選択項目!$K$6,AD179="")))),1,"")</f>
        <v/>
      </c>
      <c r="AN179" s="176">
        <f>IF(AND($B179&lt;&gt;"",AND(K179="",OR(AND(F179&gt;=3,F179&lt;=14),AND(F179&gt;=20,F179&lt;=22,I179=※編集不可※選択項目!$D$4),AND(F179&gt;=23,F179&lt;=25),AND(F179&gt;=40,F179&lt;=49,J179=※編集不可※選択項目!$E$4)))),1,0)</f>
        <v>0</v>
      </c>
      <c r="AO179" s="176">
        <f t="shared" si="45"/>
        <v>0</v>
      </c>
      <c r="AP179" s="176" t="str">
        <f t="shared" si="46"/>
        <v/>
      </c>
      <c r="AQ179" s="10">
        <f t="shared" si="47"/>
        <v>0</v>
      </c>
      <c r="AR179" s="10" t="str">
        <f t="shared" si="48"/>
        <v/>
      </c>
    </row>
    <row r="180" spans="1:44" s="6" customFormat="1" ht="34.5" customHeight="1">
      <c r="A180" s="82">
        <f t="shared" si="34"/>
        <v>168</v>
      </c>
      <c r="B180" s="88" t="str">
        <f t="shared" si="35"/>
        <v/>
      </c>
      <c r="C180" s="25"/>
      <c r="D180" s="26" t="str">
        <f t="shared" si="36"/>
        <v/>
      </c>
      <c r="E180" s="26" t="str">
        <f t="shared" si="37"/>
        <v/>
      </c>
      <c r="F180" s="152"/>
      <c r="G180" s="27"/>
      <c r="H180" s="27"/>
      <c r="I180" s="27"/>
      <c r="J180" s="27"/>
      <c r="K180" s="27"/>
      <c r="L180" s="28"/>
      <c r="M180" s="29"/>
      <c r="N180" s="184"/>
      <c r="O180" s="29"/>
      <c r="P180" s="184"/>
      <c r="Q180" s="30" t="str">
        <f t="shared" si="38"/>
        <v/>
      </c>
      <c r="R180" s="28"/>
      <c r="S180" s="28"/>
      <c r="T180" s="31" t="str">
        <f t="shared" si="39"/>
        <v/>
      </c>
      <c r="U180" s="32"/>
      <c r="V180" s="33" t="str">
        <f t="shared" si="40"/>
        <v/>
      </c>
      <c r="W180" s="33" t="str">
        <f t="shared" si="41"/>
        <v/>
      </c>
      <c r="X180" s="182"/>
      <c r="Y180" s="55"/>
      <c r="Z180" s="34"/>
      <c r="AA180" s="182"/>
      <c r="AB180" s="57" t="str">
        <f t="shared" si="42"/>
        <v/>
      </c>
      <c r="AC180" s="35" t="str">
        <f t="shared" si="43"/>
        <v/>
      </c>
      <c r="AD180" s="182"/>
      <c r="AE180" s="66" t="str">
        <f t="shared" si="44"/>
        <v/>
      </c>
      <c r="AF180" s="179"/>
      <c r="AG180" s="27"/>
      <c r="AH180" s="68"/>
      <c r="AI180" s="102"/>
      <c r="AJ180" s="154"/>
      <c r="AK180" s="155"/>
      <c r="AM180" s="176" t="str">
        <f>IF(AND(($B180&lt;&gt;""),(OR(C180="",F180="",G180="",H180="",AND(F180&gt;=20,F180&lt;=22,I180=""),AND(F180&gt;=40,F180&lt;=49,J180=""),L180="",M180="",N180="",O180="",P180="",R180="",S180="",U180="",X180="",Y180="",Z180="",AA180="",AND(Z180&lt;&gt;※編集不可※選択項目!$K$6,AD180="")))),1,"")</f>
        <v/>
      </c>
      <c r="AN180" s="176">
        <f>IF(AND($B180&lt;&gt;"",AND(K180="",OR(AND(F180&gt;=3,F180&lt;=14),AND(F180&gt;=20,F180&lt;=22,I180=※編集不可※選択項目!$D$4),AND(F180&gt;=23,F180&lt;=25),AND(F180&gt;=40,F180&lt;=49,J180=※編集不可※選択項目!$E$4)))),1,0)</f>
        <v>0</v>
      </c>
      <c r="AO180" s="176">
        <f t="shared" si="45"/>
        <v>0</v>
      </c>
      <c r="AP180" s="176" t="str">
        <f t="shared" si="46"/>
        <v/>
      </c>
      <c r="AQ180" s="10">
        <f t="shared" si="47"/>
        <v>0</v>
      </c>
      <c r="AR180" s="10" t="str">
        <f t="shared" si="48"/>
        <v/>
      </c>
    </row>
    <row r="181" spans="1:44" s="6" customFormat="1" ht="34.5" customHeight="1">
      <c r="A181" s="82">
        <f t="shared" si="34"/>
        <v>169</v>
      </c>
      <c r="B181" s="88" t="str">
        <f t="shared" si="35"/>
        <v/>
      </c>
      <c r="C181" s="25"/>
      <c r="D181" s="26" t="str">
        <f t="shared" si="36"/>
        <v/>
      </c>
      <c r="E181" s="26" t="str">
        <f t="shared" si="37"/>
        <v/>
      </c>
      <c r="F181" s="152"/>
      <c r="G181" s="27"/>
      <c r="H181" s="27"/>
      <c r="I181" s="27"/>
      <c r="J181" s="27"/>
      <c r="K181" s="27"/>
      <c r="L181" s="28"/>
      <c r="M181" s="29"/>
      <c r="N181" s="184"/>
      <c r="O181" s="29"/>
      <c r="P181" s="184"/>
      <c r="Q181" s="30" t="str">
        <f t="shared" si="38"/>
        <v/>
      </c>
      <c r="R181" s="28"/>
      <c r="S181" s="28"/>
      <c r="T181" s="31" t="str">
        <f t="shared" si="39"/>
        <v/>
      </c>
      <c r="U181" s="32"/>
      <c r="V181" s="33" t="str">
        <f t="shared" si="40"/>
        <v/>
      </c>
      <c r="W181" s="33" t="str">
        <f t="shared" si="41"/>
        <v/>
      </c>
      <c r="X181" s="182"/>
      <c r="Y181" s="55"/>
      <c r="Z181" s="34"/>
      <c r="AA181" s="182"/>
      <c r="AB181" s="57" t="str">
        <f t="shared" si="42"/>
        <v/>
      </c>
      <c r="AC181" s="35" t="str">
        <f t="shared" si="43"/>
        <v/>
      </c>
      <c r="AD181" s="182"/>
      <c r="AE181" s="66" t="str">
        <f t="shared" si="44"/>
        <v/>
      </c>
      <c r="AF181" s="179"/>
      <c r="AG181" s="27"/>
      <c r="AH181" s="68"/>
      <c r="AI181" s="102"/>
      <c r="AJ181" s="154"/>
      <c r="AK181" s="155"/>
      <c r="AM181" s="176" t="str">
        <f>IF(AND(($B181&lt;&gt;""),(OR(C181="",F181="",G181="",H181="",AND(F181&gt;=20,F181&lt;=22,I181=""),AND(F181&gt;=40,F181&lt;=49,J181=""),L181="",M181="",N181="",O181="",P181="",R181="",S181="",U181="",X181="",Y181="",Z181="",AA181="",AND(Z181&lt;&gt;※編集不可※選択項目!$K$6,AD181="")))),1,"")</f>
        <v/>
      </c>
      <c r="AN181" s="176">
        <f>IF(AND($B181&lt;&gt;"",AND(K181="",OR(AND(F181&gt;=3,F181&lt;=14),AND(F181&gt;=20,F181&lt;=22,I181=※編集不可※選択項目!$D$4),AND(F181&gt;=23,F181&lt;=25),AND(F181&gt;=40,F181&lt;=49,J181=※編集不可※選択項目!$E$4)))),1,0)</f>
        <v>0</v>
      </c>
      <c r="AO181" s="176">
        <f t="shared" si="45"/>
        <v>0</v>
      </c>
      <c r="AP181" s="176" t="str">
        <f t="shared" si="46"/>
        <v/>
      </c>
      <c r="AQ181" s="10">
        <f t="shared" si="47"/>
        <v>0</v>
      </c>
      <c r="AR181" s="10" t="str">
        <f t="shared" si="48"/>
        <v/>
      </c>
    </row>
    <row r="182" spans="1:44" s="6" customFormat="1" ht="34.5" customHeight="1">
      <c r="A182" s="82">
        <f t="shared" si="34"/>
        <v>170</v>
      </c>
      <c r="B182" s="88" t="str">
        <f t="shared" si="35"/>
        <v/>
      </c>
      <c r="C182" s="25"/>
      <c r="D182" s="26" t="str">
        <f t="shared" si="36"/>
        <v/>
      </c>
      <c r="E182" s="26" t="str">
        <f t="shared" si="37"/>
        <v/>
      </c>
      <c r="F182" s="152"/>
      <c r="G182" s="27"/>
      <c r="H182" s="27"/>
      <c r="I182" s="27"/>
      <c r="J182" s="27"/>
      <c r="K182" s="27"/>
      <c r="L182" s="28"/>
      <c r="M182" s="29"/>
      <c r="N182" s="184"/>
      <c r="O182" s="29"/>
      <c r="P182" s="184"/>
      <c r="Q182" s="30" t="str">
        <f t="shared" si="38"/>
        <v/>
      </c>
      <c r="R182" s="28"/>
      <c r="S182" s="28"/>
      <c r="T182" s="31" t="str">
        <f t="shared" si="39"/>
        <v/>
      </c>
      <c r="U182" s="32"/>
      <c r="V182" s="33" t="str">
        <f t="shared" si="40"/>
        <v/>
      </c>
      <c r="W182" s="33" t="str">
        <f t="shared" si="41"/>
        <v/>
      </c>
      <c r="X182" s="182"/>
      <c r="Y182" s="55"/>
      <c r="Z182" s="34"/>
      <c r="AA182" s="182"/>
      <c r="AB182" s="57" t="str">
        <f t="shared" si="42"/>
        <v/>
      </c>
      <c r="AC182" s="35" t="str">
        <f t="shared" si="43"/>
        <v/>
      </c>
      <c r="AD182" s="182"/>
      <c r="AE182" s="66" t="str">
        <f t="shared" si="44"/>
        <v/>
      </c>
      <c r="AF182" s="179"/>
      <c r="AG182" s="27"/>
      <c r="AH182" s="68"/>
      <c r="AI182" s="102"/>
      <c r="AJ182" s="154"/>
      <c r="AK182" s="155"/>
      <c r="AM182" s="176" t="str">
        <f>IF(AND(($B182&lt;&gt;""),(OR(C182="",F182="",G182="",H182="",AND(F182&gt;=20,F182&lt;=22,I182=""),AND(F182&gt;=40,F182&lt;=49,J182=""),L182="",M182="",N182="",O182="",P182="",R182="",S182="",U182="",X182="",Y182="",Z182="",AA182="",AND(Z182&lt;&gt;※編集不可※選択項目!$K$6,AD182="")))),1,"")</f>
        <v/>
      </c>
      <c r="AN182" s="176">
        <f>IF(AND($B182&lt;&gt;"",AND(K182="",OR(AND(F182&gt;=3,F182&lt;=14),AND(F182&gt;=20,F182&lt;=22,I182=※編集不可※選択項目!$D$4),AND(F182&gt;=23,F182&lt;=25),AND(F182&gt;=40,F182&lt;=49,J182=※編集不可※選択項目!$E$4)))),1,0)</f>
        <v>0</v>
      </c>
      <c r="AO182" s="176">
        <f t="shared" si="45"/>
        <v>0</v>
      </c>
      <c r="AP182" s="176" t="str">
        <f t="shared" si="46"/>
        <v/>
      </c>
      <c r="AQ182" s="10">
        <f t="shared" si="47"/>
        <v>0</v>
      </c>
      <c r="AR182" s="10" t="str">
        <f t="shared" si="48"/>
        <v/>
      </c>
    </row>
    <row r="183" spans="1:44" s="6" customFormat="1" ht="34.5" customHeight="1">
      <c r="A183" s="82">
        <f t="shared" si="34"/>
        <v>171</v>
      </c>
      <c r="B183" s="88" t="str">
        <f t="shared" si="35"/>
        <v/>
      </c>
      <c r="C183" s="25"/>
      <c r="D183" s="26" t="str">
        <f t="shared" si="36"/>
        <v/>
      </c>
      <c r="E183" s="26" t="str">
        <f t="shared" si="37"/>
        <v/>
      </c>
      <c r="F183" s="152"/>
      <c r="G183" s="27"/>
      <c r="H183" s="27"/>
      <c r="I183" s="27"/>
      <c r="J183" s="27"/>
      <c r="K183" s="27"/>
      <c r="L183" s="28"/>
      <c r="M183" s="29"/>
      <c r="N183" s="184"/>
      <c r="O183" s="29"/>
      <c r="P183" s="184"/>
      <c r="Q183" s="30" t="str">
        <f t="shared" si="38"/>
        <v/>
      </c>
      <c r="R183" s="28"/>
      <c r="S183" s="28"/>
      <c r="T183" s="31" t="str">
        <f t="shared" si="39"/>
        <v/>
      </c>
      <c r="U183" s="32"/>
      <c r="V183" s="33" t="str">
        <f t="shared" si="40"/>
        <v/>
      </c>
      <c r="W183" s="33" t="str">
        <f t="shared" si="41"/>
        <v/>
      </c>
      <c r="X183" s="182"/>
      <c r="Y183" s="55"/>
      <c r="Z183" s="34"/>
      <c r="AA183" s="182"/>
      <c r="AB183" s="57" t="str">
        <f t="shared" si="42"/>
        <v/>
      </c>
      <c r="AC183" s="35" t="str">
        <f t="shared" si="43"/>
        <v/>
      </c>
      <c r="AD183" s="182"/>
      <c r="AE183" s="66" t="str">
        <f t="shared" si="44"/>
        <v/>
      </c>
      <c r="AF183" s="179"/>
      <c r="AG183" s="27"/>
      <c r="AH183" s="68"/>
      <c r="AI183" s="102"/>
      <c r="AJ183" s="154"/>
      <c r="AK183" s="155"/>
      <c r="AM183" s="176" t="str">
        <f>IF(AND(($B183&lt;&gt;""),(OR(C183="",F183="",G183="",H183="",AND(F183&gt;=20,F183&lt;=22,I183=""),AND(F183&gt;=40,F183&lt;=49,J183=""),L183="",M183="",N183="",O183="",P183="",R183="",S183="",U183="",X183="",Y183="",Z183="",AA183="",AND(Z183&lt;&gt;※編集不可※選択項目!$K$6,AD183="")))),1,"")</f>
        <v/>
      </c>
      <c r="AN183" s="176">
        <f>IF(AND($B183&lt;&gt;"",AND(K183="",OR(AND(F183&gt;=3,F183&lt;=14),AND(F183&gt;=20,F183&lt;=22,I183=※編集不可※選択項目!$D$4),AND(F183&gt;=23,F183&lt;=25),AND(F183&gt;=40,F183&lt;=49,J183=※編集不可※選択項目!$E$4)))),1,0)</f>
        <v>0</v>
      </c>
      <c r="AO183" s="176">
        <f t="shared" si="45"/>
        <v>0</v>
      </c>
      <c r="AP183" s="176" t="str">
        <f t="shared" si="46"/>
        <v/>
      </c>
      <c r="AQ183" s="10">
        <f t="shared" si="47"/>
        <v>0</v>
      </c>
      <c r="AR183" s="10" t="str">
        <f t="shared" si="48"/>
        <v/>
      </c>
    </row>
    <row r="184" spans="1:44" s="6" customFormat="1" ht="34.5" customHeight="1">
      <c r="A184" s="82">
        <f t="shared" si="34"/>
        <v>172</v>
      </c>
      <c r="B184" s="88" t="str">
        <f t="shared" si="35"/>
        <v/>
      </c>
      <c r="C184" s="25"/>
      <c r="D184" s="26" t="str">
        <f t="shared" si="36"/>
        <v/>
      </c>
      <c r="E184" s="26" t="str">
        <f t="shared" si="37"/>
        <v/>
      </c>
      <c r="F184" s="152"/>
      <c r="G184" s="27"/>
      <c r="H184" s="27"/>
      <c r="I184" s="27"/>
      <c r="J184" s="27"/>
      <c r="K184" s="27"/>
      <c r="L184" s="28"/>
      <c r="M184" s="29"/>
      <c r="N184" s="184"/>
      <c r="O184" s="29"/>
      <c r="P184" s="184"/>
      <c r="Q184" s="30" t="str">
        <f t="shared" si="38"/>
        <v/>
      </c>
      <c r="R184" s="28"/>
      <c r="S184" s="28"/>
      <c r="T184" s="31" t="str">
        <f t="shared" si="39"/>
        <v/>
      </c>
      <c r="U184" s="32"/>
      <c r="V184" s="33" t="str">
        <f t="shared" si="40"/>
        <v/>
      </c>
      <c r="W184" s="33" t="str">
        <f t="shared" si="41"/>
        <v/>
      </c>
      <c r="X184" s="182"/>
      <c r="Y184" s="55"/>
      <c r="Z184" s="34"/>
      <c r="AA184" s="182"/>
      <c r="AB184" s="57" t="str">
        <f t="shared" si="42"/>
        <v/>
      </c>
      <c r="AC184" s="35" t="str">
        <f t="shared" si="43"/>
        <v/>
      </c>
      <c r="AD184" s="182"/>
      <c r="AE184" s="66" t="str">
        <f t="shared" si="44"/>
        <v/>
      </c>
      <c r="AF184" s="179"/>
      <c r="AG184" s="27"/>
      <c r="AH184" s="68"/>
      <c r="AI184" s="102"/>
      <c r="AJ184" s="154"/>
      <c r="AK184" s="155"/>
      <c r="AM184" s="176" t="str">
        <f>IF(AND(($B184&lt;&gt;""),(OR(C184="",F184="",G184="",H184="",AND(F184&gt;=20,F184&lt;=22,I184=""),AND(F184&gt;=40,F184&lt;=49,J184=""),L184="",M184="",N184="",O184="",P184="",R184="",S184="",U184="",X184="",Y184="",Z184="",AA184="",AND(Z184&lt;&gt;※編集不可※選択項目!$K$6,AD184="")))),1,"")</f>
        <v/>
      </c>
      <c r="AN184" s="176">
        <f>IF(AND($B184&lt;&gt;"",AND(K184="",OR(AND(F184&gt;=3,F184&lt;=14),AND(F184&gt;=20,F184&lt;=22,I184=※編集不可※選択項目!$D$4),AND(F184&gt;=23,F184&lt;=25),AND(F184&gt;=40,F184&lt;=49,J184=※編集不可※選択項目!$E$4)))),1,0)</f>
        <v>0</v>
      </c>
      <c r="AO184" s="176">
        <f t="shared" si="45"/>
        <v>0</v>
      </c>
      <c r="AP184" s="176" t="str">
        <f t="shared" si="46"/>
        <v/>
      </c>
      <c r="AQ184" s="10">
        <f t="shared" si="47"/>
        <v>0</v>
      </c>
      <c r="AR184" s="10" t="str">
        <f t="shared" si="48"/>
        <v/>
      </c>
    </row>
    <row r="185" spans="1:44" s="6" customFormat="1" ht="34.5" customHeight="1">
      <c r="A185" s="82">
        <f t="shared" si="34"/>
        <v>173</v>
      </c>
      <c r="B185" s="88" t="str">
        <f t="shared" si="35"/>
        <v/>
      </c>
      <c r="C185" s="25"/>
      <c r="D185" s="26" t="str">
        <f t="shared" si="36"/>
        <v/>
      </c>
      <c r="E185" s="26" t="str">
        <f t="shared" si="37"/>
        <v/>
      </c>
      <c r="F185" s="152"/>
      <c r="G185" s="27"/>
      <c r="H185" s="27"/>
      <c r="I185" s="27"/>
      <c r="J185" s="27"/>
      <c r="K185" s="27"/>
      <c r="L185" s="28"/>
      <c r="M185" s="29"/>
      <c r="N185" s="184"/>
      <c r="O185" s="29"/>
      <c r="P185" s="184"/>
      <c r="Q185" s="30" t="str">
        <f t="shared" si="38"/>
        <v/>
      </c>
      <c r="R185" s="28"/>
      <c r="S185" s="28"/>
      <c r="T185" s="31" t="str">
        <f t="shared" si="39"/>
        <v/>
      </c>
      <c r="U185" s="32"/>
      <c r="V185" s="33" t="str">
        <f t="shared" si="40"/>
        <v/>
      </c>
      <c r="W185" s="33" t="str">
        <f t="shared" si="41"/>
        <v/>
      </c>
      <c r="X185" s="182"/>
      <c r="Y185" s="55"/>
      <c r="Z185" s="34"/>
      <c r="AA185" s="182"/>
      <c r="AB185" s="57" t="str">
        <f t="shared" si="42"/>
        <v/>
      </c>
      <c r="AC185" s="35" t="str">
        <f t="shared" si="43"/>
        <v/>
      </c>
      <c r="AD185" s="182"/>
      <c r="AE185" s="66" t="str">
        <f t="shared" si="44"/>
        <v/>
      </c>
      <c r="AF185" s="179"/>
      <c r="AG185" s="27"/>
      <c r="AH185" s="68"/>
      <c r="AI185" s="102"/>
      <c r="AJ185" s="154"/>
      <c r="AK185" s="155"/>
      <c r="AM185" s="176" t="str">
        <f>IF(AND(($B185&lt;&gt;""),(OR(C185="",F185="",G185="",H185="",AND(F185&gt;=20,F185&lt;=22,I185=""),AND(F185&gt;=40,F185&lt;=49,J185=""),L185="",M185="",N185="",O185="",P185="",R185="",S185="",U185="",X185="",Y185="",Z185="",AA185="",AND(Z185&lt;&gt;※編集不可※選択項目!$K$6,AD185="")))),1,"")</f>
        <v/>
      </c>
      <c r="AN185" s="176">
        <f>IF(AND($B185&lt;&gt;"",AND(K185="",OR(AND(F185&gt;=3,F185&lt;=14),AND(F185&gt;=20,F185&lt;=22,I185=※編集不可※選択項目!$D$4),AND(F185&gt;=23,F185&lt;=25),AND(F185&gt;=40,F185&lt;=49,J185=※編集不可※選択項目!$E$4)))),1,0)</f>
        <v>0</v>
      </c>
      <c r="AO185" s="176">
        <f t="shared" si="45"/>
        <v>0</v>
      </c>
      <c r="AP185" s="176" t="str">
        <f t="shared" si="46"/>
        <v/>
      </c>
      <c r="AQ185" s="10">
        <f t="shared" si="47"/>
        <v>0</v>
      </c>
      <c r="AR185" s="10" t="str">
        <f t="shared" si="48"/>
        <v/>
      </c>
    </row>
    <row r="186" spans="1:44" s="6" customFormat="1" ht="34.5" customHeight="1">
      <c r="A186" s="82">
        <f t="shared" si="34"/>
        <v>174</v>
      </c>
      <c r="B186" s="88" t="str">
        <f t="shared" si="35"/>
        <v/>
      </c>
      <c r="C186" s="25"/>
      <c r="D186" s="26" t="str">
        <f t="shared" si="36"/>
        <v/>
      </c>
      <c r="E186" s="26" t="str">
        <f t="shared" si="37"/>
        <v/>
      </c>
      <c r="F186" s="152"/>
      <c r="G186" s="27"/>
      <c r="H186" s="27"/>
      <c r="I186" s="27"/>
      <c r="J186" s="27"/>
      <c r="K186" s="27"/>
      <c r="L186" s="28"/>
      <c r="M186" s="29"/>
      <c r="N186" s="184"/>
      <c r="O186" s="29"/>
      <c r="P186" s="184"/>
      <c r="Q186" s="30" t="str">
        <f t="shared" si="38"/>
        <v/>
      </c>
      <c r="R186" s="28"/>
      <c r="S186" s="28"/>
      <c r="T186" s="31" t="str">
        <f t="shared" si="39"/>
        <v/>
      </c>
      <c r="U186" s="32"/>
      <c r="V186" s="33" t="str">
        <f t="shared" si="40"/>
        <v/>
      </c>
      <c r="W186" s="33" t="str">
        <f t="shared" si="41"/>
        <v/>
      </c>
      <c r="X186" s="182"/>
      <c r="Y186" s="55"/>
      <c r="Z186" s="34"/>
      <c r="AA186" s="182"/>
      <c r="AB186" s="57" t="str">
        <f t="shared" si="42"/>
        <v/>
      </c>
      <c r="AC186" s="35" t="str">
        <f t="shared" si="43"/>
        <v/>
      </c>
      <c r="AD186" s="182"/>
      <c r="AE186" s="66" t="str">
        <f t="shared" si="44"/>
        <v/>
      </c>
      <c r="AF186" s="179"/>
      <c r="AG186" s="27"/>
      <c r="AH186" s="68"/>
      <c r="AI186" s="102"/>
      <c r="AJ186" s="154"/>
      <c r="AK186" s="155"/>
      <c r="AM186" s="176" t="str">
        <f>IF(AND(($B186&lt;&gt;""),(OR(C186="",F186="",G186="",H186="",AND(F186&gt;=20,F186&lt;=22,I186=""),AND(F186&gt;=40,F186&lt;=49,J186=""),L186="",M186="",N186="",O186="",P186="",R186="",S186="",U186="",X186="",Y186="",Z186="",AA186="",AND(Z186&lt;&gt;※編集不可※選択項目!$K$6,AD186="")))),1,"")</f>
        <v/>
      </c>
      <c r="AN186" s="176">
        <f>IF(AND($B186&lt;&gt;"",AND(K186="",OR(AND(F186&gt;=3,F186&lt;=14),AND(F186&gt;=20,F186&lt;=22,I186=※編集不可※選択項目!$D$4),AND(F186&gt;=23,F186&lt;=25),AND(F186&gt;=40,F186&lt;=49,J186=※編集不可※選択項目!$E$4)))),1,0)</f>
        <v>0</v>
      </c>
      <c r="AO186" s="176">
        <f t="shared" si="45"/>
        <v>0</v>
      </c>
      <c r="AP186" s="176" t="str">
        <f t="shared" si="46"/>
        <v/>
      </c>
      <c r="AQ186" s="10">
        <f t="shared" si="47"/>
        <v>0</v>
      </c>
      <c r="AR186" s="10" t="str">
        <f t="shared" si="48"/>
        <v/>
      </c>
    </row>
    <row r="187" spans="1:44" s="6" customFormat="1" ht="34.5" customHeight="1">
      <c r="A187" s="82">
        <f t="shared" si="34"/>
        <v>175</v>
      </c>
      <c r="B187" s="88" t="str">
        <f t="shared" si="35"/>
        <v/>
      </c>
      <c r="C187" s="25"/>
      <c r="D187" s="26" t="str">
        <f t="shared" si="36"/>
        <v/>
      </c>
      <c r="E187" s="26" t="str">
        <f t="shared" si="37"/>
        <v/>
      </c>
      <c r="F187" s="152"/>
      <c r="G187" s="27"/>
      <c r="H187" s="27"/>
      <c r="I187" s="27"/>
      <c r="J187" s="27"/>
      <c r="K187" s="27"/>
      <c r="L187" s="28"/>
      <c r="M187" s="29"/>
      <c r="N187" s="184"/>
      <c r="O187" s="29"/>
      <c r="P187" s="184"/>
      <c r="Q187" s="30" t="str">
        <f t="shared" si="38"/>
        <v/>
      </c>
      <c r="R187" s="28"/>
      <c r="S187" s="28"/>
      <c r="T187" s="31" t="str">
        <f t="shared" si="39"/>
        <v/>
      </c>
      <c r="U187" s="32"/>
      <c r="V187" s="33" t="str">
        <f t="shared" si="40"/>
        <v/>
      </c>
      <c r="W187" s="33" t="str">
        <f t="shared" si="41"/>
        <v/>
      </c>
      <c r="X187" s="182"/>
      <c r="Y187" s="55"/>
      <c r="Z187" s="34"/>
      <c r="AA187" s="182"/>
      <c r="AB187" s="57" t="str">
        <f t="shared" si="42"/>
        <v/>
      </c>
      <c r="AC187" s="35" t="str">
        <f t="shared" si="43"/>
        <v/>
      </c>
      <c r="AD187" s="182"/>
      <c r="AE187" s="66" t="str">
        <f t="shared" si="44"/>
        <v/>
      </c>
      <c r="AF187" s="179"/>
      <c r="AG187" s="27"/>
      <c r="AH187" s="68"/>
      <c r="AI187" s="102"/>
      <c r="AJ187" s="154"/>
      <c r="AK187" s="155"/>
      <c r="AM187" s="176" t="str">
        <f>IF(AND(($B187&lt;&gt;""),(OR(C187="",F187="",G187="",H187="",AND(F187&gt;=20,F187&lt;=22,I187=""),AND(F187&gt;=40,F187&lt;=49,J187=""),L187="",M187="",N187="",O187="",P187="",R187="",S187="",U187="",X187="",Y187="",Z187="",AA187="",AND(Z187&lt;&gt;※編集不可※選択項目!$K$6,AD187="")))),1,"")</f>
        <v/>
      </c>
      <c r="AN187" s="176">
        <f>IF(AND($B187&lt;&gt;"",AND(K187="",OR(AND(F187&gt;=3,F187&lt;=14),AND(F187&gt;=20,F187&lt;=22,I187=※編集不可※選択項目!$D$4),AND(F187&gt;=23,F187&lt;=25),AND(F187&gt;=40,F187&lt;=49,J187=※編集不可※選択項目!$E$4)))),1,0)</f>
        <v>0</v>
      </c>
      <c r="AO187" s="176">
        <f t="shared" si="45"/>
        <v>0</v>
      </c>
      <c r="AP187" s="176" t="str">
        <f t="shared" si="46"/>
        <v/>
      </c>
      <c r="AQ187" s="10">
        <f t="shared" si="47"/>
        <v>0</v>
      </c>
      <c r="AR187" s="10" t="str">
        <f t="shared" si="48"/>
        <v/>
      </c>
    </row>
    <row r="188" spans="1:44" s="6" customFormat="1" ht="34.5" customHeight="1">
      <c r="A188" s="82">
        <f t="shared" si="34"/>
        <v>176</v>
      </c>
      <c r="B188" s="88" t="str">
        <f t="shared" si="35"/>
        <v/>
      </c>
      <c r="C188" s="25"/>
      <c r="D188" s="26" t="str">
        <f t="shared" si="36"/>
        <v/>
      </c>
      <c r="E188" s="26" t="str">
        <f t="shared" si="37"/>
        <v/>
      </c>
      <c r="F188" s="152"/>
      <c r="G188" s="27"/>
      <c r="H188" s="27"/>
      <c r="I188" s="27"/>
      <c r="J188" s="27"/>
      <c r="K188" s="27"/>
      <c r="L188" s="28"/>
      <c r="M188" s="29"/>
      <c r="N188" s="184"/>
      <c r="O188" s="29"/>
      <c r="P188" s="184"/>
      <c r="Q188" s="30" t="str">
        <f t="shared" si="38"/>
        <v/>
      </c>
      <c r="R188" s="28"/>
      <c r="S188" s="28"/>
      <c r="T188" s="31" t="str">
        <f t="shared" si="39"/>
        <v/>
      </c>
      <c r="U188" s="32"/>
      <c r="V188" s="33" t="str">
        <f t="shared" si="40"/>
        <v/>
      </c>
      <c r="W188" s="33" t="str">
        <f t="shared" si="41"/>
        <v/>
      </c>
      <c r="X188" s="182"/>
      <c r="Y188" s="55"/>
      <c r="Z188" s="34"/>
      <c r="AA188" s="182"/>
      <c r="AB188" s="57" t="str">
        <f t="shared" si="42"/>
        <v/>
      </c>
      <c r="AC188" s="35" t="str">
        <f t="shared" si="43"/>
        <v/>
      </c>
      <c r="AD188" s="182"/>
      <c r="AE188" s="66" t="str">
        <f t="shared" si="44"/>
        <v/>
      </c>
      <c r="AF188" s="179"/>
      <c r="AG188" s="27"/>
      <c r="AH188" s="68"/>
      <c r="AI188" s="102"/>
      <c r="AJ188" s="154"/>
      <c r="AK188" s="155"/>
      <c r="AM188" s="176" t="str">
        <f>IF(AND(($B188&lt;&gt;""),(OR(C188="",F188="",G188="",H188="",AND(F188&gt;=20,F188&lt;=22,I188=""),AND(F188&gt;=40,F188&lt;=49,J188=""),L188="",M188="",N188="",O188="",P188="",R188="",S188="",U188="",X188="",Y188="",Z188="",AA188="",AND(Z188&lt;&gt;※編集不可※選択項目!$K$6,AD188="")))),1,"")</f>
        <v/>
      </c>
      <c r="AN188" s="176">
        <f>IF(AND($B188&lt;&gt;"",AND(K188="",OR(AND(F188&gt;=3,F188&lt;=14),AND(F188&gt;=20,F188&lt;=22,I188=※編集不可※選択項目!$D$4),AND(F188&gt;=23,F188&lt;=25),AND(F188&gt;=40,F188&lt;=49,J188=※編集不可※選択項目!$E$4)))),1,0)</f>
        <v>0</v>
      </c>
      <c r="AO188" s="176">
        <f t="shared" si="45"/>
        <v>0</v>
      </c>
      <c r="AP188" s="176" t="str">
        <f t="shared" si="46"/>
        <v/>
      </c>
      <c r="AQ188" s="10">
        <f t="shared" si="47"/>
        <v>0</v>
      </c>
      <c r="AR188" s="10" t="str">
        <f t="shared" si="48"/>
        <v/>
      </c>
    </row>
    <row r="189" spans="1:44" s="6" customFormat="1" ht="34.5" customHeight="1">
      <c r="A189" s="82">
        <f t="shared" si="34"/>
        <v>177</v>
      </c>
      <c r="B189" s="88" t="str">
        <f t="shared" si="35"/>
        <v/>
      </c>
      <c r="C189" s="25"/>
      <c r="D189" s="26" t="str">
        <f t="shared" si="36"/>
        <v/>
      </c>
      <c r="E189" s="26" t="str">
        <f t="shared" si="37"/>
        <v/>
      </c>
      <c r="F189" s="152"/>
      <c r="G189" s="27"/>
      <c r="H189" s="27"/>
      <c r="I189" s="27"/>
      <c r="J189" s="27"/>
      <c r="K189" s="27"/>
      <c r="L189" s="28"/>
      <c r="M189" s="29"/>
      <c r="N189" s="184"/>
      <c r="O189" s="29"/>
      <c r="P189" s="184"/>
      <c r="Q189" s="30" t="str">
        <f t="shared" si="38"/>
        <v/>
      </c>
      <c r="R189" s="28"/>
      <c r="S189" s="28"/>
      <c r="T189" s="31" t="str">
        <f t="shared" si="39"/>
        <v/>
      </c>
      <c r="U189" s="32"/>
      <c r="V189" s="33" t="str">
        <f t="shared" si="40"/>
        <v/>
      </c>
      <c r="W189" s="33" t="str">
        <f t="shared" si="41"/>
        <v/>
      </c>
      <c r="X189" s="182"/>
      <c r="Y189" s="55"/>
      <c r="Z189" s="34"/>
      <c r="AA189" s="182"/>
      <c r="AB189" s="57" t="str">
        <f t="shared" si="42"/>
        <v/>
      </c>
      <c r="AC189" s="35" t="str">
        <f t="shared" si="43"/>
        <v/>
      </c>
      <c r="AD189" s="182"/>
      <c r="AE189" s="66" t="str">
        <f t="shared" si="44"/>
        <v/>
      </c>
      <c r="AF189" s="179"/>
      <c r="AG189" s="27"/>
      <c r="AH189" s="68"/>
      <c r="AI189" s="102"/>
      <c r="AJ189" s="154"/>
      <c r="AK189" s="155"/>
      <c r="AM189" s="176" t="str">
        <f>IF(AND(($B189&lt;&gt;""),(OR(C189="",F189="",G189="",H189="",AND(F189&gt;=20,F189&lt;=22,I189=""),AND(F189&gt;=40,F189&lt;=49,J189=""),L189="",M189="",N189="",O189="",P189="",R189="",S189="",U189="",X189="",Y189="",Z189="",AA189="",AND(Z189&lt;&gt;※編集不可※選択項目!$K$6,AD189="")))),1,"")</f>
        <v/>
      </c>
      <c r="AN189" s="176">
        <f>IF(AND($B189&lt;&gt;"",AND(K189="",OR(AND(F189&gt;=3,F189&lt;=14),AND(F189&gt;=20,F189&lt;=22,I189=※編集不可※選択項目!$D$4),AND(F189&gt;=23,F189&lt;=25),AND(F189&gt;=40,F189&lt;=49,J189=※編集不可※選択項目!$E$4)))),1,0)</f>
        <v>0</v>
      </c>
      <c r="AO189" s="176">
        <f t="shared" si="45"/>
        <v>0</v>
      </c>
      <c r="AP189" s="176" t="str">
        <f t="shared" si="46"/>
        <v/>
      </c>
      <c r="AQ189" s="10">
        <f t="shared" si="47"/>
        <v>0</v>
      </c>
      <c r="AR189" s="10" t="str">
        <f t="shared" si="48"/>
        <v/>
      </c>
    </row>
    <row r="190" spans="1:44" s="6" customFormat="1" ht="34.5" customHeight="1">
      <c r="A190" s="82">
        <f t="shared" si="34"/>
        <v>178</v>
      </c>
      <c r="B190" s="88" t="str">
        <f t="shared" si="35"/>
        <v/>
      </c>
      <c r="C190" s="25"/>
      <c r="D190" s="26" t="str">
        <f t="shared" si="36"/>
        <v/>
      </c>
      <c r="E190" s="26" t="str">
        <f t="shared" si="37"/>
        <v/>
      </c>
      <c r="F190" s="152"/>
      <c r="G190" s="27"/>
      <c r="H190" s="27"/>
      <c r="I190" s="27"/>
      <c r="J190" s="27"/>
      <c r="K190" s="27"/>
      <c r="L190" s="28"/>
      <c r="M190" s="29"/>
      <c r="N190" s="184"/>
      <c r="O190" s="29"/>
      <c r="P190" s="184"/>
      <c r="Q190" s="30" t="str">
        <f t="shared" si="38"/>
        <v/>
      </c>
      <c r="R190" s="28"/>
      <c r="S190" s="28"/>
      <c r="T190" s="31" t="str">
        <f t="shared" si="39"/>
        <v/>
      </c>
      <c r="U190" s="32"/>
      <c r="V190" s="33" t="str">
        <f t="shared" si="40"/>
        <v/>
      </c>
      <c r="W190" s="33" t="str">
        <f t="shared" si="41"/>
        <v/>
      </c>
      <c r="X190" s="182"/>
      <c r="Y190" s="55"/>
      <c r="Z190" s="34"/>
      <c r="AA190" s="182"/>
      <c r="AB190" s="57" t="str">
        <f t="shared" si="42"/>
        <v/>
      </c>
      <c r="AC190" s="35" t="str">
        <f t="shared" si="43"/>
        <v/>
      </c>
      <c r="AD190" s="182"/>
      <c r="AE190" s="66" t="str">
        <f t="shared" si="44"/>
        <v/>
      </c>
      <c r="AF190" s="179"/>
      <c r="AG190" s="27"/>
      <c r="AH190" s="68"/>
      <c r="AI190" s="102"/>
      <c r="AJ190" s="154"/>
      <c r="AK190" s="155"/>
      <c r="AM190" s="176" t="str">
        <f>IF(AND(($B190&lt;&gt;""),(OR(C190="",F190="",G190="",H190="",AND(F190&gt;=20,F190&lt;=22,I190=""),AND(F190&gt;=40,F190&lt;=49,J190=""),L190="",M190="",N190="",O190="",P190="",R190="",S190="",U190="",X190="",Y190="",Z190="",AA190="",AND(Z190&lt;&gt;※編集不可※選択項目!$K$6,AD190="")))),1,"")</f>
        <v/>
      </c>
      <c r="AN190" s="176">
        <f>IF(AND($B190&lt;&gt;"",AND(K190="",OR(AND(F190&gt;=3,F190&lt;=14),AND(F190&gt;=20,F190&lt;=22,I190=※編集不可※選択項目!$D$4),AND(F190&gt;=23,F190&lt;=25),AND(F190&gt;=40,F190&lt;=49,J190=※編集不可※選択項目!$E$4)))),1,0)</f>
        <v>0</v>
      </c>
      <c r="AO190" s="176">
        <f t="shared" si="45"/>
        <v>0</v>
      </c>
      <c r="AP190" s="176" t="str">
        <f t="shared" si="46"/>
        <v/>
      </c>
      <c r="AQ190" s="10">
        <f t="shared" si="47"/>
        <v>0</v>
      </c>
      <c r="AR190" s="10" t="str">
        <f t="shared" si="48"/>
        <v/>
      </c>
    </row>
    <row r="191" spans="1:44" s="6" customFormat="1" ht="34.5" customHeight="1">
      <c r="A191" s="82">
        <f t="shared" si="34"/>
        <v>179</v>
      </c>
      <c r="B191" s="88" t="str">
        <f t="shared" si="35"/>
        <v/>
      </c>
      <c r="C191" s="25"/>
      <c r="D191" s="26" t="str">
        <f t="shared" si="36"/>
        <v/>
      </c>
      <c r="E191" s="26" t="str">
        <f t="shared" si="37"/>
        <v/>
      </c>
      <c r="F191" s="152"/>
      <c r="G191" s="27"/>
      <c r="H191" s="27"/>
      <c r="I191" s="27"/>
      <c r="J191" s="27"/>
      <c r="K191" s="27"/>
      <c r="L191" s="28"/>
      <c r="M191" s="29"/>
      <c r="N191" s="184"/>
      <c r="O191" s="29"/>
      <c r="P191" s="184"/>
      <c r="Q191" s="30" t="str">
        <f t="shared" si="38"/>
        <v/>
      </c>
      <c r="R191" s="28"/>
      <c r="S191" s="28"/>
      <c r="T191" s="31" t="str">
        <f t="shared" si="39"/>
        <v/>
      </c>
      <c r="U191" s="32"/>
      <c r="V191" s="33" t="str">
        <f t="shared" si="40"/>
        <v/>
      </c>
      <c r="W191" s="33" t="str">
        <f t="shared" si="41"/>
        <v/>
      </c>
      <c r="X191" s="182"/>
      <c r="Y191" s="55"/>
      <c r="Z191" s="34"/>
      <c r="AA191" s="182"/>
      <c r="AB191" s="57" t="str">
        <f t="shared" si="42"/>
        <v/>
      </c>
      <c r="AC191" s="35" t="str">
        <f t="shared" si="43"/>
        <v/>
      </c>
      <c r="AD191" s="182"/>
      <c r="AE191" s="66" t="str">
        <f t="shared" si="44"/>
        <v/>
      </c>
      <c r="AF191" s="179"/>
      <c r="AG191" s="27"/>
      <c r="AH191" s="68"/>
      <c r="AI191" s="102"/>
      <c r="AJ191" s="154"/>
      <c r="AK191" s="155"/>
      <c r="AM191" s="176" t="str">
        <f>IF(AND(($B191&lt;&gt;""),(OR(C191="",F191="",G191="",H191="",AND(F191&gt;=20,F191&lt;=22,I191=""),AND(F191&gt;=40,F191&lt;=49,J191=""),L191="",M191="",N191="",O191="",P191="",R191="",S191="",U191="",X191="",Y191="",Z191="",AA191="",AND(Z191&lt;&gt;※編集不可※選択項目!$K$6,AD191="")))),1,"")</f>
        <v/>
      </c>
      <c r="AN191" s="176">
        <f>IF(AND($B191&lt;&gt;"",AND(K191="",OR(AND(F191&gt;=3,F191&lt;=14),AND(F191&gt;=20,F191&lt;=22,I191=※編集不可※選択項目!$D$4),AND(F191&gt;=23,F191&lt;=25),AND(F191&gt;=40,F191&lt;=49,J191=※編集不可※選択項目!$E$4)))),1,0)</f>
        <v>0</v>
      </c>
      <c r="AO191" s="176">
        <f t="shared" si="45"/>
        <v>0</v>
      </c>
      <c r="AP191" s="176" t="str">
        <f t="shared" si="46"/>
        <v/>
      </c>
      <c r="AQ191" s="10">
        <f t="shared" si="47"/>
        <v>0</v>
      </c>
      <c r="AR191" s="10" t="str">
        <f t="shared" si="48"/>
        <v/>
      </c>
    </row>
    <row r="192" spans="1:44" s="6" customFormat="1" ht="34.5" customHeight="1">
      <c r="A192" s="82">
        <f t="shared" si="34"/>
        <v>180</v>
      </c>
      <c r="B192" s="88" t="str">
        <f t="shared" si="35"/>
        <v/>
      </c>
      <c r="C192" s="25"/>
      <c r="D192" s="26" t="str">
        <f t="shared" si="36"/>
        <v/>
      </c>
      <c r="E192" s="26" t="str">
        <f t="shared" si="37"/>
        <v/>
      </c>
      <c r="F192" s="152"/>
      <c r="G192" s="27"/>
      <c r="H192" s="27"/>
      <c r="I192" s="27"/>
      <c r="J192" s="27"/>
      <c r="K192" s="27"/>
      <c r="L192" s="28"/>
      <c r="M192" s="29"/>
      <c r="N192" s="184"/>
      <c r="O192" s="29"/>
      <c r="P192" s="184"/>
      <c r="Q192" s="30" t="str">
        <f t="shared" si="38"/>
        <v/>
      </c>
      <c r="R192" s="28"/>
      <c r="S192" s="28"/>
      <c r="T192" s="31" t="str">
        <f t="shared" si="39"/>
        <v/>
      </c>
      <c r="U192" s="32"/>
      <c r="V192" s="33" t="str">
        <f t="shared" si="40"/>
        <v/>
      </c>
      <c r="W192" s="33" t="str">
        <f t="shared" si="41"/>
        <v/>
      </c>
      <c r="X192" s="182"/>
      <c r="Y192" s="55"/>
      <c r="Z192" s="34"/>
      <c r="AA192" s="182"/>
      <c r="AB192" s="57" t="str">
        <f t="shared" si="42"/>
        <v/>
      </c>
      <c r="AC192" s="35" t="str">
        <f t="shared" si="43"/>
        <v/>
      </c>
      <c r="AD192" s="182"/>
      <c r="AE192" s="66" t="str">
        <f t="shared" si="44"/>
        <v/>
      </c>
      <c r="AF192" s="179"/>
      <c r="AG192" s="27"/>
      <c r="AH192" s="68"/>
      <c r="AI192" s="102"/>
      <c r="AJ192" s="154"/>
      <c r="AK192" s="155"/>
      <c r="AM192" s="176" t="str">
        <f>IF(AND(($B192&lt;&gt;""),(OR(C192="",F192="",G192="",H192="",AND(F192&gt;=20,F192&lt;=22,I192=""),AND(F192&gt;=40,F192&lt;=49,J192=""),L192="",M192="",N192="",O192="",P192="",R192="",S192="",U192="",X192="",Y192="",Z192="",AA192="",AND(Z192&lt;&gt;※編集不可※選択項目!$K$6,AD192="")))),1,"")</f>
        <v/>
      </c>
      <c r="AN192" s="176">
        <f>IF(AND($B192&lt;&gt;"",AND(K192="",OR(AND(F192&gt;=3,F192&lt;=14),AND(F192&gt;=20,F192&lt;=22,I192=※編集不可※選択項目!$D$4),AND(F192&gt;=23,F192&lt;=25),AND(F192&gt;=40,F192&lt;=49,J192=※編集不可※選択項目!$E$4)))),1,0)</f>
        <v>0</v>
      </c>
      <c r="AO192" s="176">
        <f t="shared" si="45"/>
        <v>0</v>
      </c>
      <c r="AP192" s="176" t="str">
        <f t="shared" si="46"/>
        <v/>
      </c>
      <c r="AQ192" s="10">
        <f t="shared" si="47"/>
        <v>0</v>
      </c>
      <c r="AR192" s="10" t="str">
        <f t="shared" si="48"/>
        <v/>
      </c>
    </row>
    <row r="193" spans="1:44" s="6" customFormat="1" ht="34.5" customHeight="1">
      <c r="A193" s="82">
        <f t="shared" si="34"/>
        <v>181</v>
      </c>
      <c r="B193" s="88" t="str">
        <f t="shared" si="35"/>
        <v/>
      </c>
      <c r="C193" s="25"/>
      <c r="D193" s="26" t="str">
        <f t="shared" si="36"/>
        <v/>
      </c>
      <c r="E193" s="26" t="str">
        <f t="shared" si="37"/>
        <v/>
      </c>
      <c r="F193" s="152"/>
      <c r="G193" s="27"/>
      <c r="H193" s="27"/>
      <c r="I193" s="27"/>
      <c r="J193" s="27"/>
      <c r="K193" s="27"/>
      <c r="L193" s="28"/>
      <c r="M193" s="29"/>
      <c r="N193" s="184"/>
      <c r="O193" s="29"/>
      <c r="P193" s="184"/>
      <c r="Q193" s="30" t="str">
        <f t="shared" si="38"/>
        <v/>
      </c>
      <c r="R193" s="28"/>
      <c r="S193" s="28"/>
      <c r="T193" s="31" t="str">
        <f t="shared" si="39"/>
        <v/>
      </c>
      <c r="U193" s="32"/>
      <c r="V193" s="33" t="str">
        <f t="shared" si="40"/>
        <v/>
      </c>
      <c r="W193" s="33" t="str">
        <f t="shared" si="41"/>
        <v/>
      </c>
      <c r="X193" s="182"/>
      <c r="Y193" s="55"/>
      <c r="Z193" s="34"/>
      <c r="AA193" s="182"/>
      <c r="AB193" s="57" t="str">
        <f t="shared" si="42"/>
        <v/>
      </c>
      <c r="AC193" s="35" t="str">
        <f t="shared" si="43"/>
        <v/>
      </c>
      <c r="AD193" s="182"/>
      <c r="AE193" s="66" t="str">
        <f t="shared" si="44"/>
        <v/>
      </c>
      <c r="AF193" s="179"/>
      <c r="AG193" s="27"/>
      <c r="AH193" s="68"/>
      <c r="AI193" s="102"/>
      <c r="AJ193" s="154"/>
      <c r="AK193" s="155"/>
      <c r="AM193" s="176" t="str">
        <f>IF(AND(($B193&lt;&gt;""),(OR(C193="",F193="",G193="",H193="",AND(F193&gt;=20,F193&lt;=22,I193=""),AND(F193&gt;=40,F193&lt;=49,J193=""),L193="",M193="",N193="",O193="",P193="",R193="",S193="",U193="",X193="",Y193="",Z193="",AA193="",AND(Z193&lt;&gt;※編集不可※選択項目!$K$6,AD193="")))),1,"")</f>
        <v/>
      </c>
      <c r="AN193" s="176">
        <f>IF(AND($B193&lt;&gt;"",AND(K193="",OR(AND(F193&gt;=3,F193&lt;=14),AND(F193&gt;=20,F193&lt;=22,I193=※編集不可※選択項目!$D$4),AND(F193&gt;=23,F193&lt;=25),AND(F193&gt;=40,F193&lt;=49,J193=※編集不可※選択項目!$E$4)))),1,0)</f>
        <v>0</v>
      </c>
      <c r="AO193" s="176">
        <f t="shared" si="45"/>
        <v>0</v>
      </c>
      <c r="AP193" s="176" t="str">
        <f t="shared" si="46"/>
        <v/>
      </c>
      <c r="AQ193" s="10">
        <f t="shared" si="47"/>
        <v>0</v>
      </c>
      <c r="AR193" s="10" t="str">
        <f t="shared" si="48"/>
        <v/>
      </c>
    </row>
    <row r="194" spans="1:44" s="6" customFormat="1" ht="34.5" customHeight="1">
      <c r="A194" s="82">
        <f t="shared" si="34"/>
        <v>182</v>
      </c>
      <c r="B194" s="88" t="str">
        <f t="shared" si="35"/>
        <v/>
      </c>
      <c r="C194" s="25"/>
      <c r="D194" s="26" t="str">
        <f t="shared" si="36"/>
        <v/>
      </c>
      <c r="E194" s="26" t="str">
        <f t="shared" si="37"/>
        <v/>
      </c>
      <c r="F194" s="152"/>
      <c r="G194" s="27"/>
      <c r="H194" s="27"/>
      <c r="I194" s="27"/>
      <c r="J194" s="27"/>
      <c r="K194" s="27"/>
      <c r="L194" s="28"/>
      <c r="M194" s="29"/>
      <c r="N194" s="184"/>
      <c r="O194" s="29"/>
      <c r="P194" s="184"/>
      <c r="Q194" s="30" t="str">
        <f t="shared" si="38"/>
        <v/>
      </c>
      <c r="R194" s="28"/>
      <c r="S194" s="28"/>
      <c r="T194" s="31" t="str">
        <f t="shared" si="39"/>
        <v/>
      </c>
      <c r="U194" s="32"/>
      <c r="V194" s="33" t="str">
        <f t="shared" si="40"/>
        <v/>
      </c>
      <c r="W194" s="33" t="str">
        <f t="shared" si="41"/>
        <v/>
      </c>
      <c r="X194" s="182"/>
      <c r="Y194" s="55"/>
      <c r="Z194" s="34"/>
      <c r="AA194" s="182"/>
      <c r="AB194" s="57" t="str">
        <f t="shared" si="42"/>
        <v/>
      </c>
      <c r="AC194" s="35" t="str">
        <f t="shared" si="43"/>
        <v/>
      </c>
      <c r="AD194" s="182"/>
      <c r="AE194" s="66" t="str">
        <f t="shared" si="44"/>
        <v/>
      </c>
      <c r="AF194" s="179"/>
      <c r="AG194" s="27"/>
      <c r="AH194" s="68"/>
      <c r="AI194" s="102"/>
      <c r="AJ194" s="154"/>
      <c r="AK194" s="155"/>
      <c r="AM194" s="176" t="str">
        <f>IF(AND(($B194&lt;&gt;""),(OR(C194="",F194="",G194="",H194="",AND(F194&gt;=20,F194&lt;=22,I194=""),AND(F194&gt;=40,F194&lt;=49,J194=""),L194="",M194="",N194="",O194="",P194="",R194="",S194="",U194="",X194="",Y194="",Z194="",AA194="",AND(Z194&lt;&gt;※編集不可※選択項目!$K$6,AD194="")))),1,"")</f>
        <v/>
      </c>
      <c r="AN194" s="176">
        <f>IF(AND($B194&lt;&gt;"",AND(K194="",OR(AND(F194&gt;=3,F194&lt;=14),AND(F194&gt;=20,F194&lt;=22,I194=※編集不可※選択項目!$D$4),AND(F194&gt;=23,F194&lt;=25),AND(F194&gt;=40,F194&lt;=49,J194=※編集不可※選択項目!$E$4)))),1,0)</f>
        <v>0</v>
      </c>
      <c r="AO194" s="176">
        <f t="shared" si="45"/>
        <v>0</v>
      </c>
      <c r="AP194" s="176" t="str">
        <f t="shared" si="46"/>
        <v/>
      </c>
      <c r="AQ194" s="10">
        <f t="shared" si="47"/>
        <v>0</v>
      </c>
      <c r="AR194" s="10" t="str">
        <f t="shared" si="48"/>
        <v/>
      </c>
    </row>
    <row r="195" spans="1:44" s="6" customFormat="1" ht="34.5" customHeight="1">
      <c r="A195" s="82">
        <f t="shared" si="34"/>
        <v>183</v>
      </c>
      <c r="B195" s="88" t="str">
        <f t="shared" si="35"/>
        <v/>
      </c>
      <c r="C195" s="25"/>
      <c r="D195" s="26" t="str">
        <f t="shared" si="36"/>
        <v/>
      </c>
      <c r="E195" s="26" t="str">
        <f t="shared" si="37"/>
        <v/>
      </c>
      <c r="F195" s="152"/>
      <c r="G195" s="27"/>
      <c r="H195" s="27"/>
      <c r="I195" s="27"/>
      <c r="J195" s="27"/>
      <c r="K195" s="27"/>
      <c r="L195" s="28"/>
      <c r="M195" s="29"/>
      <c r="N195" s="184"/>
      <c r="O195" s="29"/>
      <c r="P195" s="184"/>
      <c r="Q195" s="30" t="str">
        <f t="shared" si="38"/>
        <v/>
      </c>
      <c r="R195" s="28"/>
      <c r="S195" s="28"/>
      <c r="T195" s="31" t="str">
        <f t="shared" si="39"/>
        <v/>
      </c>
      <c r="U195" s="32"/>
      <c r="V195" s="33" t="str">
        <f t="shared" si="40"/>
        <v/>
      </c>
      <c r="W195" s="33" t="str">
        <f t="shared" si="41"/>
        <v/>
      </c>
      <c r="X195" s="182"/>
      <c r="Y195" s="55"/>
      <c r="Z195" s="34"/>
      <c r="AA195" s="182"/>
      <c r="AB195" s="57" t="str">
        <f t="shared" si="42"/>
        <v/>
      </c>
      <c r="AC195" s="35" t="str">
        <f t="shared" si="43"/>
        <v/>
      </c>
      <c r="AD195" s="182"/>
      <c r="AE195" s="66" t="str">
        <f t="shared" si="44"/>
        <v/>
      </c>
      <c r="AF195" s="179"/>
      <c r="AG195" s="27"/>
      <c r="AH195" s="68"/>
      <c r="AI195" s="102"/>
      <c r="AJ195" s="154"/>
      <c r="AK195" s="155"/>
      <c r="AM195" s="176" t="str">
        <f>IF(AND(($B195&lt;&gt;""),(OR(C195="",F195="",G195="",H195="",AND(F195&gt;=20,F195&lt;=22,I195=""),AND(F195&gt;=40,F195&lt;=49,J195=""),L195="",M195="",N195="",O195="",P195="",R195="",S195="",U195="",X195="",Y195="",Z195="",AA195="",AND(Z195&lt;&gt;※編集不可※選択項目!$K$6,AD195="")))),1,"")</f>
        <v/>
      </c>
      <c r="AN195" s="176">
        <f>IF(AND($B195&lt;&gt;"",AND(K195="",OR(AND(F195&gt;=3,F195&lt;=14),AND(F195&gt;=20,F195&lt;=22,I195=※編集不可※選択項目!$D$4),AND(F195&gt;=23,F195&lt;=25),AND(F195&gt;=40,F195&lt;=49,J195=※編集不可※選択項目!$E$4)))),1,0)</f>
        <v>0</v>
      </c>
      <c r="AO195" s="176">
        <f t="shared" si="45"/>
        <v>0</v>
      </c>
      <c r="AP195" s="176" t="str">
        <f t="shared" si="46"/>
        <v/>
      </c>
      <c r="AQ195" s="10">
        <f t="shared" si="47"/>
        <v>0</v>
      </c>
      <c r="AR195" s="10" t="str">
        <f t="shared" si="48"/>
        <v/>
      </c>
    </row>
    <row r="196" spans="1:44" s="6" customFormat="1" ht="34.5" customHeight="1">
      <c r="A196" s="82">
        <f t="shared" si="34"/>
        <v>184</v>
      </c>
      <c r="B196" s="88" t="str">
        <f t="shared" si="35"/>
        <v/>
      </c>
      <c r="C196" s="25"/>
      <c r="D196" s="26" t="str">
        <f t="shared" si="36"/>
        <v/>
      </c>
      <c r="E196" s="26" t="str">
        <f t="shared" si="37"/>
        <v/>
      </c>
      <c r="F196" s="152"/>
      <c r="G196" s="27"/>
      <c r="H196" s="27"/>
      <c r="I196" s="27"/>
      <c r="J196" s="27"/>
      <c r="K196" s="27"/>
      <c r="L196" s="28"/>
      <c r="M196" s="29"/>
      <c r="N196" s="184"/>
      <c r="O196" s="29"/>
      <c r="P196" s="184"/>
      <c r="Q196" s="30" t="str">
        <f t="shared" si="38"/>
        <v/>
      </c>
      <c r="R196" s="28"/>
      <c r="S196" s="28"/>
      <c r="T196" s="31" t="str">
        <f t="shared" si="39"/>
        <v/>
      </c>
      <c r="U196" s="32"/>
      <c r="V196" s="33" t="str">
        <f t="shared" si="40"/>
        <v/>
      </c>
      <c r="W196" s="33" t="str">
        <f t="shared" si="41"/>
        <v/>
      </c>
      <c r="X196" s="182"/>
      <c r="Y196" s="55"/>
      <c r="Z196" s="34"/>
      <c r="AA196" s="182"/>
      <c r="AB196" s="57" t="str">
        <f t="shared" si="42"/>
        <v/>
      </c>
      <c r="AC196" s="35" t="str">
        <f t="shared" si="43"/>
        <v/>
      </c>
      <c r="AD196" s="182"/>
      <c r="AE196" s="66" t="str">
        <f t="shared" si="44"/>
        <v/>
      </c>
      <c r="AF196" s="179"/>
      <c r="AG196" s="27"/>
      <c r="AH196" s="68"/>
      <c r="AI196" s="102"/>
      <c r="AJ196" s="154"/>
      <c r="AK196" s="155"/>
      <c r="AM196" s="176" t="str">
        <f>IF(AND(($B196&lt;&gt;""),(OR(C196="",F196="",G196="",H196="",AND(F196&gt;=20,F196&lt;=22,I196=""),AND(F196&gt;=40,F196&lt;=49,J196=""),L196="",M196="",N196="",O196="",P196="",R196="",S196="",U196="",X196="",Y196="",Z196="",AA196="",AND(Z196&lt;&gt;※編集不可※選択項目!$K$6,AD196="")))),1,"")</f>
        <v/>
      </c>
      <c r="AN196" s="176">
        <f>IF(AND($B196&lt;&gt;"",AND(K196="",OR(AND(F196&gt;=3,F196&lt;=14),AND(F196&gt;=20,F196&lt;=22,I196=※編集不可※選択項目!$D$4),AND(F196&gt;=23,F196&lt;=25),AND(F196&gt;=40,F196&lt;=49,J196=※編集不可※選択項目!$E$4)))),1,0)</f>
        <v>0</v>
      </c>
      <c r="AO196" s="176">
        <f t="shared" si="45"/>
        <v>0</v>
      </c>
      <c r="AP196" s="176" t="str">
        <f t="shared" si="46"/>
        <v/>
      </c>
      <c r="AQ196" s="10">
        <f t="shared" si="47"/>
        <v>0</v>
      </c>
      <c r="AR196" s="10" t="str">
        <f t="shared" si="48"/>
        <v/>
      </c>
    </row>
    <row r="197" spans="1:44" s="6" customFormat="1" ht="34.5" customHeight="1">
      <c r="A197" s="82">
        <f t="shared" si="34"/>
        <v>185</v>
      </c>
      <c r="B197" s="88" t="str">
        <f t="shared" si="35"/>
        <v/>
      </c>
      <c r="C197" s="25"/>
      <c r="D197" s="26" t="str">
        <f t="shared" si="36"/>
        <v/>
      </c>
      <c r="E197" s="26" t="str">
        <f t="shared" si="37"/>
        <v/>
      </c>
      <c r="F197" s="152"/>
      <c r="G197" s="27"/>
      <c r="H197" s="27"/>
      <c r="I197" s="27"/>
      <c r="J197" s="27"/>
      <c r="K197" s="27"/>
      <c r="L197" s="28"/>
      <c r="M197" s="29"/>
      <c r="N197" s="184"/>
      <c r="O197" s="29"/>
      <c r="P197" s="184"/>
      <c r="Q197" s="30" t="str">
        <f t="shared" si="38"/>
        <v/>
      </c>
      <c r="R197" s="28"/>
      <c r="S197" s="28"/>
      <c r="T197" s="31" t="str">
        <f t="shared" si="39"/>
        <v/>
      </c>
      <c r="U197" s="32"/>
      <c r="V197" s="33" t="str">
        <f t="shared" si="40"/>
        <v/>
      </c>
      <c r="W197" s="33" t="str">
        <f t="shared" si="41"/>
        <v/>
      </c>
      <c r="X197" s="182"/>
      <c r="Y197" s="55"/>
      <c r="Z197" s="34"/>
      <c r="AA197" s="182"/>
      <c r="AB197" s="57" t="str">
        <f t="shared" si="42"/>
        <v/>
      </c>
      <c r="AC197" s="35" t="str">
        <f t="shared" si="43"/>
        <v/>
      </c>
      <c r="AD197" s="182"/>
      <c r="AE197" s="66" t="str">
        <f t="shared" si="44"/>
        <v/>
      </c>
      <c r="AF197" s="179"/>
      <c r="AG197" s="27"/>
      <c r="AH197" s="68"/>
      <c r="AI197" s="102"/>
      <c r="AJ197" s="154"/>
      <c r="AK197" s="155"/>
      <c r="AM197" s="176" t="str">
        <f>IF(AND(($B197&lt;&gt;""),(OR(C197="",F197="",G197="",H197="",AND(F197&gt;=20,F197&lt;=22,I197=""),AND(F197&gt;=40,F197&lt;=49,J197=""),L197="",M197="",N197="",O197="",P197="",R197="",S197="",U197="",X197="",Y197="",Z197="",AA197="",AND(Z197&lt;&gt;※編集不可※選択項目!$K$6,AD197="")))),1,"")</f>
        <v/>
      </c>
      <c r="AN197" s="176">
        <f>IF(AND($B197&lt;&gt;"",AND(K197="",OR(AND(F197&gt;=3,F197&lt;=14),AND(F197&gt;=20,F197&lt;=22,I197=※編集不可※選択項目!$D$4),AND(F197&gt;=23,F197&lt;=25),AND(F197&gt;=40,F197&lt;=49,J197=※編集不可※選択項目!$E$4)))),1,0)</f>
        <v>0</v>
      </c>
      <c r="AO197" s="176">
        <f t="shared" si="45"/>
        <v>0</v>
      </c>
      <c r="AP197" s="176" t="str">
        <f t="shared" si="46"/>
        <v/>
      </c>
      <c r="AQ197" s="10">
        <f t="shared" si="47"/>
        <v>0</v>
      </c>
      <c r="AR197" s="10" t="str">
        <f t="shared" si="48"/>
        <v/>
      </c>
    </row>
    <row r="198" spans="1:44" s="6" customFormat="1" ht="34.5" customHeight="1">
      <c r="A198" s="82">
        <f t="shared" si="34"/>
        <v>186</v>
      </c>
      <c r="B198" s="88" t="str">
        <f t="shared" si="35"/>
        <v/>
      </c>
      <c r="C198" s="25"/>
      <c r="D198" s="26" t="str">
        <f t="shared" si="36"/>
        <v/>
      </c>
      <c r="E198" s="26" t="str">
        <f t="shared" si="37"/>
        <v/>
      </c>
      <c r="F198" s="152"/>
      <c r="G198" s="27"/>
      <c r="H198" s="27"/>
      <c r="I198" s="27"/>
      <c r="J198" s="27"/>
      <c r="K198" s="27"/>
      <c r="L198" s="28"/>
      <c r="M198" s="29"/>
      <c r="N198" s="184"/>
      <c r="O198" s="29"/>
      <c r="P198" s="184"/>
      <c r="Q198" s="30" t="str">
        <f t="shared" si="38"/>
        <v/>
      </c>
      <c r="R198" s="28"/>
      <c r="S198" s="28"/>
      <c r="T198" s="31" t="str">
        <f t="shared" si="39"/>
        <v/>
      </c>
      <c r="U198" s="32"/>
      <c r="V198" s="33" t="str">
        <f t="shared" si="40"/>
        <v/>
      </c>
      <c r="W198" s="33" t="str">
        <f t="shared" si="41"/>
        <v/>
      </c>
      <c r="X198" s="182"/>
      <c r="Y198" s="55"/>
      <c r="Z198" s="34"/>
      <c r="AA198" s="182"/>
      <c r="AB198" s="57" t="str">
        <f t="shared" si="42"/>
        <v/>
      </c>
      <c r="AC198" s="35" t="str">
        <f t="shared" si="43"/>
        <v/>
      </c>
      <c r="AD198" s="182"/>
      <c r="AE198" s="66" t="str">
        <f t="shared" si="44"/>
        <v/>
      </c>
      <c r="AF198" s="179"/>
      <c r="AG198" s="27"/>
      <c r="AH198" s="68"/>
      <c r="AI198" s="102"/>
      <c r="AJ198" s="154"/>
      <c r="AK198" s="155"/>
      <c r="AM198" s="176" t="str">
        <f>IF(AND(($B198&lt;&gt;""),(OR(C198="",F198="",G198="",H198="",AND(F198&gt;=20,F198&lt;=22,I198=""),AND(F198&gt;=40,F198&lt;=49,J198=""),L198="",M198="",N198="",O198="",P198="",R198="",S198="",U198="",X198="",Y198="",Z198="",AA198="",AND(Z198&lt;&gt;※編集不可※選択項目!$K$6,AD198="")))),1,"")</f>
        <v/>
      </c>
      <c r="AN198" s="176">
        <f>IF(AND($B198&lt;&gt;"",AND(K198="",OR(AND(F198&gt;=3,F198&lt;=14),AND(F198&gt;=20,F198&lt;=22,I198=※編集不可※選択項目!$D$4),AND(F198&gt;=23,F198&lt;=25),AND(F198&gt;=40,F198&lt;=49,J198=※編集不可※選択項目!$E$4)))),1,0)</f>
        <v>0</v>
      </c>
      <c r="AO198" s="176">
        <f t="shared" si="45"/>
        <v>0</v>
      </c>
      <c r="AP198" s="176" t="str">
        <f t="shared" si="46"/>
        <v/>
      </c>
      <c r="AQ198" s="10">
        <f t="shared" si="47"/>
        <v>0</v>
      </c>
      <c r="AR198" s="10" t="str">
        <f t="shared" si="48"/>
        <v/>
      </c>
    </row>
    <row r="199" spans="1:44" s="6" customFormat="1" ht="34.5" customHeight="1">
      <c r="A199" s="82">
        <f t="shared" si="34"/>
        <v>187</v>
      </c>
      <c r="B199" s="88" t="str">
        <f t="shared" si="35"/>
        <v/>
      </c>
      <c r="C199" s="25"/>
      <c r="D199" s="26" t="str">
        <f t="shared" si="36"/>
        <v/>
      </c>
      <c r="E199" s="26" t="str">
        <f t="shared" si="37"/>
        <v/>
      </c>
      <c r="F199" s="152"/>
      <c r="G199" s="27"/>
      <c r="H199" s="27"/>
      <c r="I199" s="27"/>
      <c r="J199" s="27"/>
      <c r="K199" s="27"/>
      <c r="L199" s="28"/>
      <c r="M199" s="29"/>
      <c r="N199" s="184"/>
      <c r="O199" s="29"/>
      <c r="P199" s="184"/>
      <c r="Q199" s="30" t="str">
        <f t="shared" si="38"/>
        <v/>
      </c>
      <c r="R199" s="28"/>
      <c r="S199" s="28"/>
      <c r="T199" s="31" t="str">
        <f t="shared" si="39"/>
        <v/>
      </c>
      <c r="U199" s="32"/>
      <c r="V199" s="33" t="str">
        <f t="shared" si="40"/>
        <v/>
      </c>
      <c r="W199" s="33" t="str">
        <f t="shared" si="41"/>
        <v/>
      </c>
      <c r="X199" s="182"/>
      <c r="Y199" s="55"/>
      <c r="Z199" s="34"/>
      <c r="AA199" s="182"/>
      <c r="AB199" s="57" t="str">
        <f t="shared" si="42"/>
        <v/>
      </c>
      <c r="AC199" s="35" t="str">
        <f t="shared" si="43"/>
        <v/>
      </c>
      <c r="AD199" s="182"/>
      <c r="AE199" s="66" t="str">
        <f t="shared" si="44"/>
        <v/>
      </c>
      <c r="AF199" s="179"/>
      <c r="AG199" s="27"/>
      <c r="AH199" s="68"/>
      <c r="AI199" s="102"/>
      <c r="AJ199" s="154"/>
      <c r="AK199" s="155"/>
      <c r="AM199" s="176" t="str">
        <f>IF(AND(($B199&lt;&gt;""),(OR(C199="",F199="",G199="",H199="",AND(F199&gt;=20,F199&lt;=22,I199=""),AND(F199&gt;=40,F199&lt;=49,J199=""),L199="",M199="",N199="",O199="",P199="",R199="",S199="",U199="",X199="",Y199="",Z199="",AA199="",AND(Z199&lt;&gt;※編集不可※選択項目!$K$6,AD199="")))),1,"")</f>
        <v/>
      </c>
      <c r="AN199" s="176">
        <f>IF(AND($B199&lt;&gt;"",AND(K199="",OR(AND(F199&gt;=3,F199&lt;=14),AND(F199&gt;=20,F199&lt;=22,I199=※編集不可※選択項目!$D$4),AND(F199&gt;=23,F199&lt;=25),AND(F199&gt;=40,F199&lt;=49,J199=※編集不可※選択項目!$E$4)))),1,0)</f>
        <v>0</v>
      </c>
      <c r="AO199" s="176">
        <f t="shared" si="45"/>
        <v>0</v>
      </c>
      <c r="AP199" s="176" t="str">
        <f t="shared" si="46"/>
        <v/>
      </c>
      <c r="AQ199" s="10">
        <f t="shared" si="47"/>
        <v>0</v>
      </c>
      <c r="AR199" s="10" t="str">
        <f t="shared" si="48"/>
        <v/>
      </c>
    </row>
    <row r="200" spans="1:44" s="6" customFormat="1" ht="34.5" customHeight="1">
      <c r="A200" s="82">
        <f t="shared" si="34"/>
        <v>188</v>
      </c>
      <c r="B200" s="88" t="str">
        <f t="shared" si="35"/>
        <v/>
      </c>
      <c r="C200" s="25"/>
      <c r="D200" s="26" t="str">
        <f t="shared" si="36"/>
        <v/>
      </c>
      <c r="E200" s="26" t="str">
        <f t="shared" si="37"/>
        <v/>
      </c>
      <c r="F200" s="152"/>
      <c r="G200" s="27"/>
      <c r="H200" s="27"/>
      <c r="I200" s="27"/>
      <c r="J200" s="27"/>
      <c r="K200" s="27"/>
      <c r="L200" s="28"/>
      <c r="M200" s="29"/>
      <c r="N200" s="184"/>
      <c r="O200" s="29"/>
      <c r="P200" s="184"/>
      <c r="Q200" s="30" t="str">
        <f t="shared" si="38"/>
        <v/>
      </c>
      <c r="R200" s="28"/>
      <c r="S200" s="28"/>
      <c r="T200" s="31" t="str">
        <f t="shared" si="39"/>
        <v/>
      </c>
      <c r="U200" s="32"/>
      <c r="V200" s="33" t="str">
        <f t="shared" si="40"/>
        <v/>
      </c>
      <c r="W200" s="33" t="str">
        <f t="shared" si="41"/>
        <v/>
      </c>
      <c r="X200" s="182"/>
      <c r="Y200" s="55"/>
      <c r="Z200" s="34"/>
      <c r="AA200" s="182"/>
      <c r="AB200" s="57" t="str">
        <f t="shared" si="42"/>
        <v/>
      </c>
      <c r="AC200" s="35" t="str">
        <f t="shared" si="43"/>
        <v/>
      </c>
      <c r="AD200" s="182"/>
      <c r="AE200" s="66" t="str">
        <f t="shared" si="44"/>
        <v/>
      </c>
      <c r="AF200" s="179"/>
      <c r="AG200" s="27"/>
      <c r="AH200" s="68"/>
      <c r="AI200" s="102"/>
      <c r="AJ200" s="154"/>
      <c r="AK200" s="155"/>
      <c r="AM200" s="176" t="str">
        <f>IF(AND(($B200&lt;&gt;""),(OR(C200="",F200="",G200="",H200="",AND(F200&gt;=20,F200&lt;=22,I200=""),AND(F200&gt;=40,F200&lt;=49,J200=""),L200="",M200="",N200="",O200="",P200="",R200="",S200="",U200="",X200="",Y200="",Z200="",AA200="",AND(Z200&lt;&gt;※編集不可※選択項目!$K$6,AD200="")))),1,"")</f>
        <v/>
      </c>
      <c r="AN200" s="176">
        <f>IF(AND($B200&lt;&gt;"",AND(K200="",OR(AND(F200&gt;=3,F200&lt;=14),AND(F200&gt;=20,F200&lt;=22,I200=※編集不可※選択項目!$D$4),AND(F200&gt;=23,F200&lt;=25),AND(F200&gt;=40,F200&lt;=49,J200=※編集不可※選択項目!$E$4)))),1,0)</f>
        <v>0</v>
      </c>
      <c r="AO200" s="176">
        <f t="shared" si="45"/>
        <v>0</v>
      </c>
      <c r="AP200" s="176" t="str">
        <f t="shared" si="46"/>
        <v/>
      </c>
      <c r="AQ200" s="10">
        <f t="shared" si="47"/>
        <v>0</v>
      </c>
      <c r="AR200" s="10" t="str">
        <f t="shared" si="48"/>
        <v/>
      </c>
    </row>
    <row r="201" spans="1:44" s="6" customFormat="1" ht="34.5" customHeight="1">
      <c r="A201" s="82">
        <f t="shared" si="34"/>
        <v>189</v>
      </c>
      <c r="B201" s="88" t="str">
        <f t="shared" si="35"/>
        <v/>
      </c>
      <c r="C201" s="25"/>
      <c r="D201" s="26" t="str">
        <f t="shared" si="36"/>
        <v/>
      </c>
      <c r="E201" s="26" t="str">
        <f t="shared" si="37"/>
        <v/>
      </c>
      <c r="F201" s="152"/>
      <c r="G201" s="27"/>
      <c r="H201" s="27"/>
      <c r="I201" s="27"/>
      <c r="J201" s="27"/>
      <c r="K201" s="27"/>
      <c r="L201" s="28"/>
      <c r="M201" s="29"/>
      <c r="N201" s="184"/>
      <c r="O201" s="29"/>
      <c r="P201" s="184"/>
      <c r="Q201" s="30" t="str">
        <f t="shared" si="38"/>
        <v/>
      </c>
      <c r="R201" s="28"/>
      <c r="S201" s="28"/>
      <c r="T201" s="31" t="str">
        <f t="shared" si="39"/>
        <v/>
      </c>
      <c r="U201" s="32"/>
      <c r="V201" s="33" t="str">
        <f t="shared" si="40"/>
        <v/>
      </c>
      <c r="W201" s="33" t="str">
        <f t="shared" si="41"/>
        <v/>
      </c>
      <c r="X201" s="182"/>
      <c r="Y201" s="55"/>
      <c r="Z201" s="34"/>
      <c r="AA201" s="182"/>
      <c r="AB201" s="57" t="str">
        <f t="shared" si="42"/>
        <v/>
      </c>
      <c r="AC201" s="35" t="str">
        <f t="shared" si="43"/>
        <v/>
      </c>
      <c r="AD201" s="182"/>
      <c r="AE201" s="66" t="str">
        <f t="shared" si="44"/>
        <v/>
      </c>
      <c r="AF201" s="179"/>
      <c r="AG201" s="27"/>
      <c r="AH201" s="68"/>
      <c r="AI201" s="102"/>
      <c r="AJ201" s="154"/>
      <c r="AK201" s="155"/>
      <c r="AM201" s="176" t="str">
        <f>IF(AND(($B201&lt;&gt;""),(OR(C201="",F201="",G201="",H201="",AND(F201&gt;=20,F201&lt;=22,I201=""),AND(F201&gt;=40,F201&lt;=49,J201=""),L201="",M201="",N201="",O201="",P201="",R201="",S201="",U201="",X201="",Y201="",Z201="",AA201="",AND(Z201&lt;&gt;※編集不可※選択項目!$K$6,AD201="")))),1,"")</f>
        <v/>
      </c>
      <c r="AN201" s="176">
        <f>IF(AND($B201&lt;&gt;"",AND(K201="",OR(AND(F201&gt;=3,F201&lt;=14),AND(F201&gt;=20,F201&lt;=22,I201=※編集不可※選択項目!$D$4),AND(F201&gt;=23,F201&lt;=25),AND(F201&gt;=40,F201&lt;=49,J201=※編集不可※選択項目!$E$4)))),1,0)</f>
        <v>0</v>
      </c>
      <c r="AO201" s="176">
        <f t="shared" si="45"/>
        <v>0</v>
      </c>
      <c r="AP201" s="176" t="str">
        <f t="shared" si="46"/>
        <v/>
      </c>
      <c r="AQ201" s="10">
        <f t="shared" si="47"/>
        <v>0</v>
      </c>
      <c r="AR201" s="10" t="str">
        <f t="shared" si="48"/>
        <v/>
      </c>
    </row>
    <row r="202" spans="1:44" s="6" customFormat="1" ht="34.5" customHeight="1">
      <c r="A202" s="82">
        <f t="shared" si="34"/>
        <v>190</v>
      </c>
      <c r="B202" s="88" t="str">
        <f t="shared" si="35"/>
        <v/>
      </c>
      <c r="C202" s="25"/>
      <c r="D202" s="26" t="str">
        <f t="shared" si="36"/>
        <v/>
      </c>
      <c r="E202" s="26" t="str">
        <f t="shared" si="37"/>
        <v/>
      </c>
      <c r="F202" s="152"/>
      <c r="G202" s="27"/>
      <c r="H202" s="27"/>
      <c r="I202" s="27"/>
      <c r="J202" s="27"/>
      <c r="K202" s="27"/>
      <c r="L202" s="28"/>
      <c r="M202" s="29"/>
      <c r="N202" s="184"/>
      <c r="O202" s="29"/>
      <c r="P202" s="184"/>
      <c r="Q202" s="30" t="str">
        <f t="shared" si="38"/>
        <v/>
      </c>
      <c r="R202" s="28"/>
      <c r="S202" s="28"/>
      <c r="T202" s="31" t="str">
        <f t="shared" si="39"/>
        <v/>
      </c>
      <c r="U202" s="32"/>
      <c r="V202" s="33" t="str">
        <f t="shared" si="40"/>
        <v/>
      </c>
      <c r="W202" s="33" t="str">
        <f t="shared" si="41"/>
        <v/>
      </c>
      <c r="X202" s="182"/>
      <c r="Y202" s="55"/>
      <c r="Z202" s="34"/>
      <c r="AA202" s="182"/>
      <c r="AB202" s="57" t="str">
        <f t="shared" si="42"/>
        <v/>
      </c>
      <c r="AC202" s="35" t="str">
        <f t="shared" si="43"/>
        <v/>
      </c>
      <c r="AD202" s="182"/>
      <c r="AE202" s="66" t="str">
        <f t="shared" si="44"/>
        <v/>
      </c>
      <c r="AF202" s="179"/>
      <c r="AG202" s="27"/>
      <c r="AH202" s="68"/>
      <c r="AI202" s="102"/>
      <c r="AJ202" s="154"/>
      <c r="AK202" s="155"/>
      <c r="AM202" s="176" t="str">
        <f>IF(AND(($B202&lt;&gt;""),(OR(C202="",F202="",G202="",H202="",AND(F202&gt;=20,F202&lt;=22,I202=""),AND(F202&gt;=40,F202&lt;=49,J202=""),L202="",M202="",N202="",O202="",P202="",R202="",S202="",U202="",X202="",Y202="",Z202="",AA202="",AND(Z202&lt;&gt;※編集不可※選択項目!$K$6,AD202="")))),1,"")</f>
        <v/>
      </c>
      <c r="AN202" s="176">
        <f>IF(AND($B202&lt;&gt;"",AND(K202="",OR(AND(F202&gt;=3,F202&lt;=14),AND(F202&gt;=20,F202&lt;=22,I202=※編集不可※選択項目!$D$4),AND(F202&gt;=23,F202&lt;=25),AND(F202&gt;=40,F202&lt;=49,J202=※編集不可※選択項目!$E$4)))),1,0)</f>
        <v>0</v>
      </c>
      <c r="AO202" s="176">
        <f t="shared" si="45"/>
        <v>0</v>
      </c>
      <c r="AP202" s="176" t="str">
        <f t="shared" si="46"/>
        <v/>
      </c>
      <c r="AQ202" s="10">
        <f t="shared" si="47"/>
        <v>0</v>
      </c>
      <c r="AR202" s="10" t="str">
        <f t="shared" si="48"/>
        <v/>
      </c>
    </row>
    <row r="203" spans="1:44" s="6" customFormat="1" ht="34.5" customHeight="1">
      <c r="A203" s="82">
        <f t="shared" si="34"/>
        <v>191</v>
      </c>
      <c r="B203" s="88" t="str">
        <f t="shared" si="35"/>
        <v/>
      </c>
      <c r="C203" s="25"/>
      <c r="D203" s="26" t="str">
        <f t="shared" si="36"/>
        <v/>
      </c>
      <c r="E203" s="26" t="str">
        <f t="shared" si="37"/>
        <v/>
      </c>
      <c r="F203" s="152"/>
      <c r="G203" s="27"/>
      <c r="H203" s="27"/>
      <c r="I203" s="27"/>
      <c r="J203" s="27"/>
      <c r="K203" s="27"/>
      <c r="L203" s="28"/>
      <c r="M203" s="29"/>
      <c r="N203" s="184"/>
      <c r="O203" s="29"/>
      <c r="P203" s="184"/>
      <c r="Q203" s="30" t="str">
        <f t="shared" si="38"/>
        <v/>
      </c>
      <c r="R203" s="28"/>
      <c r="S203" s="28"/>
      <c r="T203" s="31" t="str">
        <f t="shared" si="39"/>
        <v/>
      </c>
      <c r="U203" s="32"/>
      <c r="V203" s="33" t="str">
        <f t="shared" si="40"/>
        <v/>
      </c>
      <c r="W203" s="33" t="str">
        <f t="shared" si="41"/>
        <v/>
      </c>
      <c r="X203" s="182"/>
      <c r="Y203" s="55"/>
      <c r="Z203" s="34"/>
      <c r="AA203" s="182"/>
      <c r="AB203" s="57" t="str">
        <f t="shared" si="42"/>
        <v/>
      </c>
      <c r="AC203" s="35" t="str">
        <f t="shared" si="43"/>
        <v/>
      </c>
      <c r="AD203" s="182"/>
      <c r="AE203" s="66" t="str">
        <f t="shared" si="44"/>
        <v/>
      </c>
      <c r="AF203" s="179"/>
      <c r="AG203" s="27"/>
      <c r="AH203" s="68"/>
      <c r="AI203" s="102"/>
      <c r="AJ203" s="154"/>
      <c r="AK203" s="155"/>
      <c r="AM203" s="176" t="str">
        <f>IF(AND(($B203&lt;&gt;""),(OR(C203="",F203="",G203="",H203="",AND(F203&gt;=20,F203&lt;=22,I203=""),AND(F203&gt;=40,F203&lt;=49,J203=""),L203="",M203="",N203="",O203="",P203="",R203="",S203="",U203="",X203="",Y203="",Z203="",AA203="",AND(Z203&lt;&gt;※編集不可※選択項目!$K$6,AD203="")))),1,"")</f>
        <v/>
      </c>
      <c r="AN203" s="176">
        <f>IF(AND($B203&lt;&gt;"",AND(K203="",OR(AND(F203&gt;=3,F203&lt;=14),AND(F203&gt;=20,F203&lt;=22,I203=※編集不可※選択項目!$D$4),AND(F203&gt;=23,F203&lt;=25),AND(F203&gt;=40,F203&lt;=49,J203=※編集不可※選択項目!$E$4)))),1,0)</f>
        <v>0</v>
      </c>
      <c r="AO203" s="176">
        <f t="shared" si="45"/>
        <v>0</v>
      </c>
      <c r="AP203" s="176" t="str">
        <f t="shared" si="46"/>
        <v/>
      </c>
      <c r="AQ203" s="10">
        <f t="shared" si="47"/>
        <v>0</v>
      </c>
      <c r="AR203" s="10" t="str">
        <f t="shared" si="48"/>
        <v/>
      </c>
    </row>
    <row r="204" spans="1:44" s="6" customFormat="1" ht="34.5" customHeight="1">
      <c r="A204" s="82">
        <f t="shared" si="34"/>
        <v>192</v>
      </c>
      <c r="B204" s="88" t="str">
        <f t="shared" si="35"/>
        <v/>
      </c>
      <c r="C204" s="25"/>
      <c r="D204" s="26" t="str">
        <f t="shared" si="36"/>
        <v/>
      </c>
      <c r="E204" s="26" t="str">
        <f t="shared" si="37"/>
        <v/>
      </c>
      <c r="F204" s="152"/>
      <c r="G204" s="27"/>
      <c r="H204" s="27"/>
      <c r="I204" s="27"/>
      <c r="J204" s="27"/>
      <c r="K204" s="27"/>
      <c r="L204" s="28"/>
      <c r="M204" s="29"/>
      <c r="N204" s="184"/>
      <c r="O204" s="29"/>
      <c r="P204" s="184"/>
      <c r="Q204" s="30" t="str">
        <f t="shared" si="38"/>
        <v/>
      </c>
      <c r="R204" s="28"/>
      <c r="S204" s="28"/>
      <c r="T204" s="31" t="str">
        <f t="shared" si="39"/>
        <v/>
      </c>
      <c r="U204" s="32"/>
      <c r="V204" s="33" t="str">
        <f t="shared" si="40"/>
        <v/>
      </c>
      <c r="W204" s="33" t="str">
        <f t="shared" si="41"/>
        <v/>
      </c>
      <c r="X204" s="182"/>
      <c r="Y204" s="55"/>
      <c r="Z204" s="34"/>
      <c r="AA204" s="182"/>
      <c r="AB204" s="57" t="str">
        <f t="shared" si="42"/>
        <v/>
      </c>
      <c r="AC204" s="35" t="str">
        <f t="shared" si="43"/>
        <v/>
      </c>
      <c r="AD204" s="182"/>
      <c r="AE204" s="66" t="str">
        <f t="shared" si="44"/>
        <v/>
      </c>
      <c r="AF204" s="179"/>
      <c r="AG204" s="27"/>
      <c r="AH204" s="68"/>
      <c r="AI204" s="102"/>
      <c r="AJ204" s="154"/>
      <c r="AK204" s="155"/>
      <c r="AM204" s="176" t="str">
        <f>IF(AND(($B204&lt;&gt;""),(OR(C204="",F204="",G204="",H204="",AND(F204&gt;=20,F204&lt;=22,I204=""),AND(F204&gt;=40,F204&lt;=49,J204=""),L204="",M204="",N204="",O204="",P204="",R204="",S204="",U204="",X204="",Y204="",Z204="",AA204="",AND(Z204&lt;&gt;※編集不可※選択項目!$K$6,AD204="")))),1,"")</f>
        <v/>
      </c>
      <c r="AN204" s="176">
        <f>IF(AND($B204&lt;&gt;"",AND(K204="",OR(AND(F204&gt;=3,F204&lt;=14),AND(F204&gt;=20,F204&lt;=22,I204=※編集不可※選択項目!$D$4),AND(F204&gt;=23,F204&lt;=25),AND(F204&gt;=40,F204&lt;=49,J204=※編集不可※選択項目!$E$4)))),1,0)</f>
        <v>0</v>
      </c>
      <c r="AO204" s="176">
        <f t="shared" si="45"/>
        <v>0</v>
      </c>
      <c r="AP204" s="176" t="str">
        <f t="shared" si="46"/>
        <v/>
      </c>
      <c r="AQ204" s="10">
        <f t="shared" si="47"/>
        <v>0</v>
      </c>
      <c r="AR204" s="10" t="str">
        <f t="shared" si="48"/>
        <v/>
      </c>
    </row>
    <row r="205" spans="1:44" s="6" customFormat="1" ht="34.5" customHeight="1">
      <c r="A205" s="82">
        <f t="shared" ref="A205:A268" si="49">ROW()-12</f>
        <v>193</v>
      </c>
      <c r="B205" s="88" t="str">
        <f t="shared" si="35"/>
        <v/>
      </c>
      <c r="C205" s="25"/>
      <c r="D205" s="26" t="str">
        <f t="shared" si="36"/>
        <v/>
      </c>
      <c r="E205" s="26" t="str">
        <f t="shared" si="37"/>
        <v/>
      </c>
      <c r="F205" s="152"/>
      <c r="G205" s="27"/>
      <c r="H205" s="27"/>
      <c r="I205" s="27"/>
      <c r="J205" s="27"/>
      <c r="K205" s="27"/>
      <c r="L205" s="28"/>
      <c r="M205" s="29"/>
      <c r="N205" s="184"/>
      <c r="O205" s="29"/>
      <c r="P205" s="184"/>
      <c r="Q205" s="30" t="str">
        <f t="shared" si="38"/>
        <v/>
      </c>
      <c r="R205" s="28"/>
      <c r="S205" s="28"/>
      <c r="T205" s="31" t="str">
        <f t="shared" si="39"/>
        <v/>
      </c>
      <c r="U205" s="32"/>
      <c r="V205" s="33" t="str">
        <f t="shared" si="40"/>
        <v/>
      </c>
      <c r="W205" s="33" t="str">
        <f t="shared" si="41"/>
        <v/>
      </c>
      <c r="X205" s="182"/>
      <c r="Y205" s="55"/>
      <c r="Z205" s="34"/>
      <c r="AA205" s="182"/>
      <c r="AB205" s="57" t="str">
        <f t="shared" si="42"/>
        <v/>
      </c>
      <c r="AC205" s="35" t="str">
        <f t="shared" si="43"/>
        <v/>
      </c>
      <c r="AD205" s="182"/>
      <c r="AE205" s="66" t="str">
        <f t="shared" si="44"/>
        <v/>
      </c>
      <c r="AF205" s="179"/>
      <c r="AG205" s="27"/>
      <c r="AH205" s="68"/>
      <c r="AI205" s="102"/>
      <c r="AJ205" s="154"/>
      <c r="AK205" s="155"/>
      <c r="AM205" s="176" t="str">
        <f>IF(AND(($B205&lt;&gt;""),(OR(C205="",F205="",G205="",H205="",AND(F205&gt;=20,F205&lt;=22,I205=""),AND(F205&gt;=40,F205&lt;=49,J205=""),L205="",M205="",N205="",O205="",P205="",R205="",S205="",U205="",X205="",Y205="",Z205="",AA205="",AND(Z205&lt;&gt;※編集不可※選択項目!$K$6,AD205="")))),1,"")</f>
        <v/>
      </c>
      <c r="AN205" s="176">
        <f>IF(AND($B205&lt;&gt;"",AND(K205="",OR(AND(F205&gt;=3,F205&lt;=14),AND(F205&gt;=20,F205&lt;=22,I205=※編集不可※選択項目!$D$4),AND(F205&gt;=23,F205&lt;=25),AND(F205&gt;=40,F205&lt;=49,J205=※編集不可※選択項目!$E$4)))),1,0)</f>
        <v>0</v>
      </c>
      <c r="AO205" s="176">
        <f t="shared" si="45"/>
        <v>0</v>
      </c>
      <c r="AP205" s="176" t="str">
        <f t="shared" si="46"/>
        <v/>
      </c>
      <c r="AQ205" s="10">
        <f t="shared" si="47"/>
        <v>0</v>
      </c>
      <c r="AR205" s="10" t="str">
        <f t="shared" si="48"/>
        <v/>
      </c>
    </row>
    <row r="206" spans="1:44" s="6" customFormat="1" ht="34.5" customHeight="1">
      <c r="A206" s="82">
        <f t="shared" si="49"/>
        <v>194</v>
      </c>
      <c r="B206" s="88" t="str">
        <f t="shared" ref="B206:B269" si="50">IF($C206="","","印刷機械")</f>
        <v/>
      </c>
      <c r="C206" s="25"/>
      <c r="D206" s="26" t="str">
        <f t="shared" ref="D206:D269" si="51">IF($C$2="","",IF($B206&lt;&gt;"",$C$2,""))</f>
        <v/>
      </c>
      <c r="E206" s="26" t="str">
        <f t="shared" ref="E206:E269" si="52">IF($F$2="","",IF($B206&lt;&gt;"",$F$2,""))</f>
        <v/>
      </c>
      <c r="F206" s="152"/>
      <c r="G206" s="27"/>
      <c r="H206" s="27"/>
      <c r="I206" s="27"/>
      <c r="J206" s="27"/>
      <c r="K206" s="27"/>
      <c r="L206" s="28"/>
      <c r="M206" s="29"/>
      <c r="N206" s="184"/>
      <c r="O206" s="29"/>
      <c r="P206" s="184"/>
      <c r="Q206" s="30" t="str">
        <f t="shared" ref="Q206:Q269" si="53">IF(O206="","",O206)</f>
        <v/>
      </c>
      <c r="R206" s="28"/>
      <c r="S206" s="28"/>
      <c r="T206" s="31" t="str">
        <f t="shared" ref="T206:T269" si="54">IFERROR(IF($N206="","",ROUNDDOWN((ABS($N206-$P206)/$N206)/IF($S206="","",IF(($S206-$R206)=0,1,($S206-$R206)))*100,1)),"")</f>
        <v/>
      </c>
      <c r="U206" s="32"/>
      <c r="V206" s="33" t="str">
        <f t="shared" ref="V206:V269" si="55">X206&amp;Y206</f>
        <v/>
      </c>
      <c r="W206" s="33" t="str">
        <f t="shared" ref="W206:W269" si="56">Z206&amp;AA206&amp;AB206&amp;AC206&amp;AD206&amp;AE206</f>
        <v/>
      </c>
      <c r="X206" s="182"/>
      <c r="Y206" s="55"/>
      <c r="Z206" s="34"/>
      <c r="AA206" s="182"/>
      <c r="AB206" s="57" t="str">
        <f t="shared" ref="AB206:AB269" si="57">IF(Z206="","",IF(Z206="(最大紙幅)","mmロール紙","mm"))</f>
        <v/>
      </c>
      <c r="AC206" s="35" t="str">
        <f t="shared" ref="AC206:AC269" si="58">IF(Z206="","",IF(AB206="mmロール紙","","×"))</f>
        <v/>
      </c>
      <c r="AD206" s="182"/>
      <c r="AE206" s="66" t="str">
        <f t="shared" ref="AE206:AE269" si="59">IF(AB206="mm","mm","")</f>
        <v/>
      </c>
      <c r="AF206" s="179"/>
      <c r="AG206" s="27"/>
      <c r="AH206" s="68"/>
      <c r="AI206" s="102"/>
      <c r="AJ206" s="154"/>
      <c r="AK206" s="155"/>
      <c r="AM206" s="176" t="str">
        <f>IF(AND(($B206&lt;&gt;""),(OR(C206="",F206="",G206="",H206="",AND(F206&gt;=20,F206&lt;=22,I206=""),AND(F206&gt;=40,F206&lt;=49,J206=""),L206="",M206="",N206="",O206="",P206="",R206="",S206="",U206="",X206="",Y206="",Z206="",AA206="",AND(Z206&lt;&gt;※編集不可※選択項目!$K$6,AD206="")))),1,"")</f>
        <v/>
      </c>
      <c r="AN206" s="176">
        <f>IF(AND($B206&lt;&gt;"",AND(K206="",OR(AND(F206&gt;=3,F206&lt;=14),AND(F206&gt;=20,F206&lt;=22,I206=※編集不可※選択項目!$D$4),AND(F206&gt;=23,F206&lt;=25),AND(F206&gt;=40,F206&lt;=49,J206=※編集不可※選択項目!$E$4)))),1,0)</f>
        <v>0</v>
      </c>
      <c r="AO206" s="176">
        <f t="shared" ref="AO206:AO269" si="60">IF(AND($H206&lt;&gt;"",COUNTIF($H206,"*■*")&gt;0,$AG206=""),1,0)</f>
        <v>0</v>
      </c>
      <c r="AP206" s="176" t="str">
        <f t="shared" ref="AP206:AP269" si="61">IF(H206="","",TEXT(H206,"G/標準"))</f>
        <v/>
      </c>
      <c r="AQ206" s="10">
        <f t="shared" ref="AQ206:AQ269" si="62">IF(AP206="",0,COUNTIF($AP$13:$AP$1048576,AP206))</f>
        <v>0</v>
      </c>
      <c r="AR206" s="10" t="str">
        <f t="shared" ref="AR206:AR269" si="63">IF(T206&lt;1,1,"")</f>
        <v/>
      </c>
    </row>
    <row r="207" spans="1:44" s="6" customFormat="1" ht="34.5" customHeight="1">
      <c r="A207" s="82">
        <f t="shared" si="49"/>
        <v>195</v>
      </c>
      <c r="B207" s="88" t="str">
        <f t="shared" si="50"/>
        <v/>
      </c>
      <c r="C207" s="25"/>
      <c r="D207" s="26" t="str">
        <f t="shared" si="51"/>
        <v/>
      </c>
      <c r="E207" s="26" t="str">
        <f t="shared" si="52"/>
        <v/>
      </c>
      <c r="F207" s="152"/>
      <c r="G207" s="27"/>
      <c r="H207" s="27"/>
      <c r="I207" s="27"/>
      <c r="J207" s="27"/>
      <c r="K207" s="27"/>
      <c r="L207" s="28"/>
      <c r="M207" s="29"/>
      <c r="N207" s="184"/>
      <c r="O207" s="29"/>
      <c r="P207" s="184"/>
      <c r="Q207" s="30" t="str">
        <f t="shared" si="53"/>
        <v/>
      </c>
      <c r="R207" s="28"/>
      <c r="S207" s="28"/>
      <c r="T207" s="31" t="str">
        <f t="shared" si="54"/>
        <v/>
      </c>
      <c r="U207" s="32"/>
      <c r="V207" s="33" t="str">
        <f t="shared" si="55"/>
        <v/>
      </c>
      <c r="W207" s="33" t="str">
        <f t="shared" si="56"/>
        <v/>
      </c>
      <c r="X207" s="182"/>
      <c r="Y207" s="55"/>
      <c r="Z207" s="34"/>
      <c r="AA207" s="182"/>
      <c r="AB207" s="57" t="str">
        <f t="shared" si="57"/>
        <v/>
      </c>
      <c r="AC207" s="35" t="str">
        <f t="shared" si="58"/>
        <v/>
      </c>
      <c r="AD207" s="182"/>
      <c r="AE207" s="66" t="str">
        <f t="shared" si="59"/>
        <v/>
      </c>
      <c r="AF207" s="179"/>
      <c r="AG207" s="27"/>
      <c r="AH207" s="68"/>
      <c r="AI207" s="102"/>
      <c r="AJ207" s="154"/>
      <c r="AK207" s="155"/>
      <c r="AM207" s="176" t="str">
        <f>IF(AND(($B207&lt;&gt;""),(OR(C207="",F207="",G207="",H207="",AND(F207&gt;=20,F207&lt;=22,I207=""),AND(F207&gt;=40,F207&lt;=49,J207=""),L207="",M207="",N207="",O207="",P207="",R207="",S207="",U207="",X207="",Y207="",Z207="",AA207="",AND(Z207&lt;&gt;※編集不可※選択項目!$K$6,AD207="")))),1,"")</f>
        <v/>
      </c>
      <c r="AN207" s="176">
        <f>IF(AND($B207&lt;&gt;"",AND(K207="",OR(AND(F207&gt;=3,F207&lt;=14),AND(F207&gt;=20,F207&lt;=22,I207=※編集不可※選択項目!$D$4),AND(F207&gt;=23,F207&lt;=25),AND(F207&gt;=40,F207&lt;=49,J207=※編集不可※選択項目!$E$4)))),1,0)</f>
        <v>0</v>
      </c>
      <c r="AO207" s="176">
        <f t="shared" si="60"/>
        <v>0</v>
      </c>
      <c r="AP207" s="176" t="str">
        <f t="shared" si="61"/>
        <v/>
      </c>
      <c r="AQ207" s="10">
        <f t="shared" si="62"/>
        <v>0</v>
      </c>
      <c r="AR207" s="10" t="str">
        <f t="shared" si="63"/>
        <v/>
      </c>
    </row>
    <row r="208" spans="1:44" s="6" customFormat="1" ht="34.5" customHeight="1">
      <c r="A208" s="82">
        <f t="shared" si="49"/>
        <v>196</v>
      </c>
      <c r="B208" s="88" t="str">
        <f t="shared" si="50"/>
        <v/>
      </c>
      <c r="C208" s="25"/>
      <c r="D208" s="26" t="str">
        <f t="shared" si="51"/>
        <v/>
      </c>
      <c r="E208" s="26" t="str">
        <f t="shared" si="52"/>
        <v/>
      </c>
      <c r="F208" s="152"/>
      <c r="G208" s="27"/>
      <c r="H208" s="27"/>
      <c r="I208" s="27"/>
      <c r="J208" s="27"/>
      <c r="K208" s="27"/>
      <c r="L208" s="28"/>
      <c r="M208" s="29"/>
      <c r="N208" s="184"/>
      <c r="O208" s="29"/>
      <c r="P208" s="184"/>
      <c r="Q208" s="30" t="str">
        <f t="shared" si="53"/>
        <v/>
      </c>
      <c r="R208" s="28"/>
      <c r="S208" s="28"/>
      <c r="T208" s="31" t="str">
        <f t="shared" si="54"/>
        <v/>
      </c>
      <c r="U208" s="32"/>
      <c r="V208" s="33" t="str">
        <f t="shared" si="55"/>
        <v/>
      </c>
      <c r="W208" s="33" t="str">
        <f t="shared" si="56"/>
        <v/>
      </c>
      <c r="X208" s="182"/>
      <c r="Y208" s="55"/>
      <c r="Z208" s="34"/>
      <c r="AA208" s="182"/>
      <c r="AB208" s="57" t="str">
        <f t="shared" si="57"/>
        <v/>
      </c>
      <c r="AC208" s="35" t="str">
        <f t="shared" si="58"/>
        <v/>
      </c>
      <c r="AD208" s="182"/>
      <c r="AE208" s="66" t="str">
        <f t="shared" si="59"/>
        <v/>
      </c>
      <c r="AF208" s="179"/>
      <c r="AG208" s="27"/>
      <c r="AH208" s="68"/>
      <c r="AI208" s="102"/>
      <c r="AJ208" s="154"/>
      <c r="AK208" s="155"/>
      <c r="AM208" s="176" t="str">
        <f>IF(AND(($B208&lt;&gt;""),(OR(C208="",F208="",G208="",H208="",AND(F208&gt;=20,F208&lt;=22,I208=""),AND(F208&gt;=40,F208&lt;=49,J208=""),L208="",M208="",N208="",O208="",P208="",R208="",S208="",U208="",X208="",Y208="",Z208="",AA208="",AND(Z208&lt;&gt;※編集不可※選択項目!$K$6,AD208="")))),1,"")</f>
        <v/>
      </c>
      <c r="AN208" s="176">
        <f>IF(AND($B208&lt;&gt;"",AND(K208="",OR(AND(F208&gt;=3,F208&lt;=14),AND(F208&gt;=20,F208&lt;=22,I208=※編集不可※選択項目!$D$4),AND(F208&gt;=23,F208&lt;=25),AND(F208&gt;=40,F208&lt;=49,J208=※編集不可※選択項目!$E$4)))),1,0)</f>
        <v>0</v>
      </c>
      <c r="AO208" s="176">
        <f t="shared" si="60"/>
        <v>0</v>
      </c>
      <c r="AP208" s="176" t="str">
        <f t="shared" si="61"/>
        <v/>
      </c>
      <c r="AQ208" s="10">
        <f t="shared" si="62"/>
        <v>0</v>
      </c>
      <c r="AR208" s="10" t="str">
        <f t="shared" si="63"/>
        <v/>
      </c>
    </row>
    <row r="209" spans="1:44" s="6" customFormat="1" ht="34.5" customHeight="1">
      <c r="A209" s="82">
        <f t="shared" si="49"/>
        <v>197</v>
      </c>
      <c r="B209" s="88" t="str">
        <f t="shared" si="50"/>
        <v/>
      </c>
      <c r="C209" s="25"/>
      <c r="D209" s="26" t="str">
        <f t="shared" si="51"/>
        <v/>
      </c>
      <c r="E209" s="26" t="str">
        <f t="shared" si="52"/>
        <v/>
      </c>
      <c r="F209" s="152"/>
      <c r="G209" s="27"/>
      <c r="H209" s="27"/>
      <c r="I209" s="27"/>
      <c r="J209" s="27"/>
      <c r="K209" s="27"/>
      <c r="L209" s="28"/>
      <c r="M209" s="29"/>
      <c r="N209" s="184"/>
      <c r="O209" s="29"/>
      <c r="P209" s="184"/>
      <c r="Q209" s="30" t="str">
        <f t="shared" si="53"/>
        <v/>
      </c>
      <c r="R209" s="28"/>
      <c r="S209" s="28"/>
      <c r="T209" s="31" t="str">
        <f t="shared" si="54"/>
        <v/>
      </c>
      <c r="U209" s="32"/>
      <c r="V209" s="33" t="str">
        <f t="shared" si="55"/>
        <v/>
      </c>
      <c r="W209" s="33" t="str">
        <f t="shared" si="56"/>
        <v/>
      </c>
      <c r="X209" s="182"/>
      <c r="Y209" s="55"/>
      <c r="Z209" s="34"/>
      <c r="AA209" s="182"/>
      <c r="AB209" s="57" t="str">
        <f t="shared" si="57"/>
        <v/>
      </c>
      <c r="AC209" s="35" t="str">
        <f t="shared" si="58"/>
        <v/>
      </c>
      <c r="AD209" s="182"/>
      <c r="AE209" s="66" t="str">
        <f t="shared" si="59"/>
        <v/>
      </c>
      <c r="AF209" s="179"/>
      <c r="AG209" s="27"/>
      <c r="AH209" s="68"/>
      <c r="AI209" s="102"/>
      <c r="AJ209" s="154"/>
      <c r="AK209" s="155"/>
      <c r="AM209" s="176" t="str">
        <f>IF(AND(($B209&lt;&gt;""),(OR(C209="",F209="",G209="",H209="",AND(F209&gt;=20,F209&lt;=22,I209=""),AND(F209&gt;=40,F209&lt;=49,J209=""),L209="",M209="",N209="",O209="",P209="",R209="",S209="",U209="",X209="",Y209="",Z209="",AA209="",AND(Z209&lt;&gt;※編集不可※選択項目!$K$6,AD209="")))),1,"")</f>
        <v/>
      </c>
      <c r="AN209" s="176">
        <f>IF(AND($B209&lt;&gt;"",AND(K209="",OR(AND(F209&gt;=3,F209&lt;=14),AND(F209&gt;=20,F209&lt;=22,I209=※編集不可※選択項目!$D$4),AND(F209&gt;=23,F209&lt;=25),AND(F209&gt;=40,F209&lt;=49,J209=※編集不可※選択項目!$E$4)))),1,0)</f>
        <v>0</v>
      </c>
      <c r="AO209" s="176">
        <f t="shared" si="60"/>
        <v>0</v>
      </c>
      <c r="AP209" s="176" t="str">
        <f t="shared" si="61"/>
        <v/>
      </c>
      <c r="AQ209" s="10">
        <f t="shared" si="62"/>
        <v>0</v>
      </c>
      <c r="AR209" s="10" t="str">
        <f t="shared" si="63"/>
        <v/>
      </c>
    </row>
    <row r="210" spans="1:44" s="6" customFormat="1" ht="34.5" customHeight="1">
      <c r="A210" s="82">
        <f t="shared" si="49"/>
        <v>198</v>
      </c>
      <c r="B210" s="88" t="str">
        <f t="shared" si="50"/>
        <v/>
      </c>
      <c r="C210" s="25"/>
      <c r="D210" s="26" t="str">
        <f t="shared" si="51"/>
        <v/>
      </c>
      <c r="E210" s="26" t="str">
        <f t="shared" si="52"/>
        <v/>
      </c>
      <c r="F210" s="152"/>
      <c r="G210" s="27"/>
      <c r="H210" s="27"/>
      <c r="I210" s="27"/>
      <c r="J210" s="27"/>
      <c r="K210" s="27"/>
      <c r="L210" s="28"/>
      <c r="M210" s="29"/>
      <c r="N210" s="184"/>
      <c r="O210" s="29"/>
      <c r="P210" s="184"/>
      <c r="Q210" s="30" t="str">
        <f t="shared" si="53"/>
        <v/>
      </c>
      <c r="R210" s="28"/>
      <c r="S210" s="28"/>
      <c r="T210" s="31" t="str">
        <f t="shared" si="54"/>
        <v/>
      </c>
      <c r="U210" s="32"/>
      <c r="V210" s="33" t="str">
        <f t="shared" si="55"/>
        <v/>
      </c>
      <c r="W210" s="33" t="str">
        <f t="shared" si="56"/>
        <v/>
      </c>
      <c r="X210" s="182"/>
      <c r="Y210" s="55"/>
      <c r="Z210" s="34"/>
      <c r="AA210" s="182"/>
      <c r="AB210" s="57" t="str">
        <f t="shared" si="57"/>
        <v/>
      </c>
      <c r="AC210" s="35" t="str">
        <f t="shared" si="58"/>
        <v/>
      </c>
      <c r="AD210" s="182"/>
      <c r="AE210" s="66" t="str">
        <f t="shared" si="59"/>
        <v/>
      </c>
      <c r="AF210" s="179"/>
      <c r="AG210" s="27"/>
      <c r="AH210" s="68"/>
      <c r="AI210" s="102"/>
      <c r="AJ210" s="154"/>
      <c r="AK210" s="155"/>
      <c r="AM210" s="176" t="str">
        <f>IF(AND(($B210&lt;&gt;""),(OR(C210="",F210="",G210="",H210="",AND(F210&gt;=20,F210&lt;=22,I210=""),AND(F210&gt;=40,F210&lt;=49,J210=""),L210="",M210="",N210="",O210="",P210="",R210="",S210="",U210="",X210="",Y210="",Z210="",AA210="",AND(Z210&lt;&gt;※編集不可※選択項目!$K$6,AD210="")))),1,"")</f>
        <v/>
      </c>
      <c r="AN210" s="176">
        <f>IF(AND($B210&lt;&gt;"",AND(K210="",OR(AND(F210&gt;=3,F210&lt;=14),AND(F210&gt;=20,F210&lt;=22,I210=※編集不可※選択項目!$D$4),AND(F210&gt;=23,F210&lt;=25),AND(F210&gt;=40,F210&lt;=49,J210=※編集不可※選択項目!$E$4)))),1,0)</f>
        <v>0</v>
      </c>
      <c r="AO210" s="176">
        <f t="shared" si="60"/>
        <v>0</v>
      </c>
      <c r="AP210" s="176" t="str">
        <f t="shared" si="61"/>
        <v/>
      </c>
      <c r="AQ210" s="10">
        <f t="shared" si="62"/>
        <v>0</v>
      </c>
      <c r="AR210" s="10" t="str">
        <f t="shared" si="63"/>
        <v/>
      </c>
    </row>
    <row r="211" spans="1:44" s="6" customFormat="1" ht="34.5" customHeight="1">
      <c r="A211" s="82">
        <f t="shared" si="49"/>
        <v>199</v>
      </c>
      <c r="B211" s="88" t="str">
        <f t="shared" si="50"/>
        <v/>
      </c>
      <c r="C211" s="25"/>
      <c r="D211" s="26" t="str">
        <f t="shared" si="51"/>
        <v/>
      </c>
      <c r="E211" s="26" t="str">
        <f t="shared" si="52"/>
        <v/>
      </c>
      <c r="F211" s="152"/>
      <c r="G211" s="27"/>
      <c r="H211" s="27"/>
      <c r="I211" s="27"/>
      <c r="J211" s="27"/>
      <c r="K211" s="27"/>
      <c r="L211" s="28"/>
      <c r="M211" s="29"/>
      <c r="N211" s="184"/>
      <c r="O211" s="29"/>
      <c r="P211" s="184"/>
      <c r="Q211" s="30" t="str">
        <f t="shared" si="53"/>
        <v/>
      </c>
      <c r="R211" s="28"/>
      <c r="S211" s="28"/>
      <c r="T211" s="31" t="str">
        <f t="shared" si="54"/>
        <v/>
      </c>
      <c r="U211" s="32"/>
      <c r="V211" s="33" t="str">
        <f t="shared" si="55"/>
        <v/>
      </c>
      <c r="W211" s="33" t="str">
        <f t="shared" si="56"/>
        <v/>
      </c>
      <c r="X211" s="182"/>
      <c r="Y211" s="55"/>
      <c r="Z211" s="34"/>
      <c r="AA211" s="182"/>
      <c r="AB211" s="57" t="str">
        <f t="shared" si="57"/>
        <v/>
      </c>
      <c r="AC211" s="35" t="str">
        <f t="shared" si="58"/>
        <v/>
      </c>
      <c r="AD211" s="182"/>
      <c r="AE211" s="66" t="str">
        <f t="shared" si="59"/>
        <v/>
      </c>
      <c r="AF211" s="179"/>
      <c r="AG211" s="27"/>
      <c r="AH211" s="68"/>
      <c r="AI211" s="102"/>
      <c r="AJ211" s="154"/>
      <c r="AK211" s="155"/>
      <c r="AM211" s="176" t="str">
        <f>IF(AND(($B211&lt;&gt;""),(OR(C211="",F211="",G211="",H211="",AND(F211&gt;=20,F211&lt;=22,I211=""),AND(F211&gt;=40,F211&lt;=49,J211=""),L211="",M211="",N211="",O211="",P211="",R211="",S211="",U211="",X211="",Y211="",Z211="",AA211="",AND(Z211&lt;&gt;※編集不可※選択項目!$K$6,AD211="")))),1,"")</f>
        <v/>
      </c>
      <c r="AN211" s="176">
        <f>IF(AND($B211&lt;&gt;"",AND(K211="",OR(AND(F211&gt;=3,F211&lt;=14),AND(F211&gt;=20,F211&lt;=22,I211=※編集不可※選択項目!$D$4),AND(F211&gt;=23,F211&lt;=25),AND(F211&gt;=40,F211&lt;=49,J211=※編集不可※選択項目!$E$4)))),1,0)</f>
        <v>0</v>
      </c>
      <c r="AO211" s="176">
        <f t="shared" si="60"/>
        <v>0</v>
      </c>
      <c r="AP211" s="176" t="str">
        <f t="shared" si="61"/>
        <v/>
      </c>
      <c r="AQ211" s="10">
        <f t="shared" si="62"/>
        <v>0</v>
      </c>
      <c r="AR211" s="10" t="str">
        <f t="shared" si="63"/>
        <v/>
      </c>
    </row>
    <row r="212" spans="1:44" s="6" customFormat="1" ht="34.5" customHeight="1">
      <c r="A212" s="82">
        <f t="shared" si="49"/>
        <v>200</v>
      </c>
      <c r="B212" s="88" t="str">
        <f t="shared" si="50"/>
        <v/>
      </c>
      <c r="C212" s="25"/>
      <c r="D212" s="26" t="str">
        <f t="shared" si="51"/>
        <v/>
      </c>
      <c r="E212" s="26" t="str">
        <f t="shared" si="52"/>
        <v/>
      </c>
      <c r="F212" s="152"/>
      <c r="G212" s="27"/>
      <c r="H212" s="27"/>
      <c r="I212" s="27"/>
      <c r="J212" s="27"/>
      <c r="K212" s="27"/>
      <c r="L212" s="28"/>
      <c r="M212" s="29"/>
      <c r="N212" s="184"/>
      <c r="O212" s="29"/>
      <c r="P212" s="184"/>
      <c r="Q212" s="30" t="str">
        <f t="shared" si="53"/>
        <v/>
      </c>
      <c r="R212" s="28"/>
      <c r="S212" s="28"/>
      <c r="T212" s="31" t="str">
        <f t="shared" si="54"/>
        <v/>
      </c>
      <c r="U212" s="32"/>
      <c r="V212" s="33" t="str">
        <f t="shared" si="55"/>
        <v/>
      </c>
      <c r="W212" s="33" t="str">
        <f t="shared" si="56"/>
        <v/>
      </c>
      <c r="X212" s="182"/>
      <c r="Y212" s="55"/>
      <c r="Z212" s="34"/>
      <c r="AA212" s="182"/>
      <c r="AB212" s="57" t="str">
        <f t="shared" si="57"/>
        <v/>
      </c>
      <c r="AC212" s="35" t="str">
        <f t="shared" si="58"/>
        <v/>
      </c>
      <c r="AD212" s="182"/>
      <c r="AE212" s="66" t="str">
        <f t="shared" si="59"/>
        <v/>
      </c>
      <c r="AF212" s="179"/>
      <c r="AG212" s="27"/>
      <c r="AH212" s="68"/>
      <c r="AI212" s="102"/>
      <c r="AJ212" s="154"/>
      <c r="AK212" s="155"/>
      <c r="AM212" s="176" t="str">
        <f>IF(AND(($B212&lt;&gt;""),(OR(C212="",F212="",G212="",H212="",AND(F212&gt;=20,F212&lt;=22,I212=""),AND(F212&gt;=40,F212&lt;=49,J212=""),L212="",M212="",N212="",O212="",P212="",R212="",S212="",U212="",X212="",Y212="",Z212="",AA212="",AND(Z212&lt;&gt;※編集不可※選択項目!$K$6,AD212="")))),1,"")</f>
        <v/>
      </c>
      <c r="AN212" s="176">
        <f>IF(AND($B212&lt;&gt;"",AND(K212="",OR(AND(F212&gt;=3,F212&lt;=14),AND(F212&gt;=20,F212&lt;=22,I212=※編集不可※選択項目!$D$4),AND(F212&gt;=23,F212&lt;=25),AND(F212&gt;=40,F212&lt;=49,J212=※編集不可※選択項目!$E$4)))),1,0)</f>
        <v>0</v>
      </c>
      <c r="AO212" s="176">
        <f t="shared" si="60"/>
        <v>0</v>
      </c>
      <c r="AP212" s="176" t="str">
        <f t="shared" si="61"/>
        <v/>
      </c>
      <c r="AQ212" s="10">
        <f t="shared" si="62"/>
        <v>0</v>
      </c>
      <c r="AR212" s="10" t="str">
        <f t="shared" si="63"/>
        <v/>
      </c>
    </row>
    <row r="213" spans="1:44" s="6" customFormat="1" ht="34.5" customHeight="1">
      <c r="A213" s="82">
        <f t="shared" si="49"/>
        <v>201</v>
      </c>
      <c r="B213" s="88" t="str">
        <f t="shared" si="50"/>
        <v/>
      </c>
      <c r="C213" s="25"/>
      <c r="D213" s="26" t="str">
        <f t="shared" si="51"/>
        <v/>
      </c>
      <c r="E213" s="26" t="str">
        <f t="shared" si="52"/>
        <v/>
      </c>
      <c r="F213" s="152"/>
      <c r="G213" s="27"/>
      <c r="H213" s="27"/>
      <c r="I213" s="27"/>
      <c r="J213" s="27"/>
      <c r="K213" s="27"/>
      <c r="L213" s="28"/>
      <c r="M213" s="29"/>
      <c r="N213" s="184"/>
      <c r="O213" s="29"/>
      <c r="P213" s="184"/>
      <c r="Q213" s="30" t="str">
        <f t="shared" si="53"/>
        <v/>
      </c>
      <c r="R213" s="28"/>
      <c r="S213" s="28"/>
      <c r="T213" s="31" t="str">
        <f t="shared" si="54"/>
        <v/>
      </c>
      <c r="U213" s="32"/>
      <c r="V213" s="33" t="str">
        <f t="shared" si="55"/>
        <v/>
      </c>
      <c r="W213" s="33" t="str">
        <f t="shared" si="56"/>
        <v/>
      </c>
      <c r="X213" s="182"/>
      <c r="Y213" s="55"/>
      <c r="Z213" s="34"/>
      <c r="AA213" s="182"/>
      <c r="AB213" s="57" t="str">
        <f t="shared" si="57"/>
        <v/>
      </c>
      <c r="AC213" s="35" t="str">
        <f t="shared" si="58"/>
        <v/>
      </c>
      <c r="AD213" s="182"/>
      <c r="AE213" s="66" t="str">
        <f t="shared" si="59"/>
        <v/>
      </c>
      <c r="AF213" s="179"/>
      <c r="AG213" s="27"/>
      <c r="AH213" s="68"/>
      <c r="AI213" s="102"/>
      <c r="AJ213" s="154"/>
      <c r="AK213" s="155"/>
      <c r="AM213" s="176" t="str">
        <f>IF(AND(($B213&lt;&gt;""),(OR(C213="",F213="",G213="",H213="",AND(F213&gt;=20,F213&lt;=22,I213=""),AND(F213&gt;=40,F213&lt;=49,J213=""),L213="",M213="",N213="",O213="",P213="",R213="",S213="",U213="",X213="",Y213="",Z213="",AA213="",AND(Z213&lt;&gt;※編集不可※選択項目!$K$6,AD213="")))),1,"")</f>
        <v/>
      </c>
      <c r="AN213" s="176">
        <f>IF(AND($B213&lt;&gt;"",AND(K213="",OR(AND(F213&gt;=3,F213&lt;=14),AND(F213&gt;=20,F213&lt;=22,I213=※編集不可※選択項目!$D$4),AND(F213&gt;=23,F213&lt;=25),AND(F213&gt;=40,F213&lt;=49,J213=※編集不可※選択項目!$E$4)))),1,0)</f>
        <v>0</v>
      </c>
      <c r="AO213" s="176">
        <f t="shared" si="60"/>
        <v>0</v>
      </c>
      <c r="AP213" s="176" t="str">
        <f t="shared" si="61"/>
        <v/>
      </c>
      <c r="AQ213" s="10">
        <f t="shared" si="62"/>
        <v>0</v>
      </c>
      <c r="AR213" s="10" t="str">
        <f t="shared" si="63"/>
        <v/>
      </c>
    </row>
    <row r="214" spans="1:44" s="6" customFormat="1" ht="34.5" customHeight="1">
      <c r="A214" s="82">
        <f t="shared" si="49"/>
        <v>202</v>
      </c>
      <c r="B214" s="88" t="str">
        <f t="shared" si="50"/>
        <v/>
      </c>
      <c r="C214" s="25"/>
      <c r="D214" s="26" t="str">
        <f t="shared" si="51"/>
        <v/>
      </c>
      <c r="E214" s="26" t="str">
        <f t="shared" si="52"/>
        <v/>
      </c>
      <c r="F214" s="152"/>
      <c r="G214" s="27"/>
      <c r="H214" s="27"/>
      <c r="I214" s="27"/>
      <c r="J214" s="27"/>
      <c r="K214" s="27"/>
      <c r="L214" s="28"/>
      <c r="M214" s="29"/>
      <c r="N214" s="184"/>
      <c r="O214" s="29"/>
      <c r="P214" s="184"/>
      <c r="Q214" s="30" t="str">
        <f t="shared" si="53"/>
        <v/>
      </c>
      <c r="R214" s="28"/>
      <c r="S214" s="28"/>
      <c r="T214" s="31" t="str">
        <f t="shared" si="54"/>
        <v/>
      </c>
      <c r="U214" s="32"/>
      <c r="V214" s="33" t="str">
        <f t="shared" si="55"/>
        <v/>
      </c>
      <c r="W214" s="33" t="str">
        <f t="shared" si="56"/>
        <v/>
      </c>
      <c r="X214" s="182"/>
      <c r="Y214" s="55"/>
      <c r="Z214" s="34"/>
      <c r="AA214" s="182"/>
      <c r="AB214" s="57" t="str">
        <f t="shared" si="57"/>
        <v/>
      </c>
      <c r="AC214" s="35" t="str">
        <f t="shared" si="58"/>
        <v/>
      </c>
      <c r="AD214" s="182"/>
      <c r="AE214" s="66" t="str">
        <f t="shared" si="59"/>
        <v/>
      </c>
      <c r="AF214" s="179"/>
      <c r="AG214" s="27"/>
      <c r="AH214" s="68"/>
      <c r="AI214" s="102"/>
      <c r="AJ214" s="154"/>
      <c r="AK214" s="155"/>
      <c r="AM214" s="176" t="str">
        <f>IF(AND(($B214&lt;&gt;""),(OR(C214="",F214="",G214="",H214="",AND(F214&gt;=20,F214&lt;=22,I214=""),AND(F214&gt;=40,F214&lt;=49,J214=""),L214="",M214="",N214="",O214="",P214="",R214="",S214="",U214="",X214="",Y214="",Z214="",AA214="",AND(Z214&lt;&gt;※編集不可※選択項目!$K$6,AD214="")))),1,"")</f>
        <v/>
      </c>
      <c r="AN214" s="176">
        <f>IF(AND($B214&lt;&gt;"",AND(K214="",OR(AND(F214&gt;=3,F214&lt;=14),AND(F214&gt;=20,F214&lt;=22,I214=※編集不可※選択項目!$D$4),AND(F214&gt;=23,F214&lt;=25),AND(F214&gt;=40,F214&lt;=49,J214=※編集不可※選択項目!$E$4)))),1,0)</f>
        <v>0</v>
      </c>
      <c r="AO214" s="176">
        <f t="shared" si="60"/>
        <v>0</v>
      </c>
      <c r="AP214" s="176" t="str">
        <f t="shared" si="61"/>
        <v/>
      </c>
      <c r="AQ214" s="10">
        <f t="shared" si="62"/>
        <v>0</v>
      </c>
      <c r="AR214" s="10" t="str">
        <f t="shared" si="63"/>
        <v/>
      </c>
    </row>
    <row r="215" spans="1:44" s="6" customFormat="1" ht="34.5" customHeight="1">
      <c r="A215" s="82">
        <f t="shared" si="49"/>
        <v>203</v>
      </c>
      <c r="B215" s="88" t="str">
        <f t="shared" si="50"/>
        <v/>
      </c>
      <c r="C215" s="25"/>
      <c r="D215" s="26" t="str">
        <f t="shared" si="51"/>
        <v/>
      </c>
      <c r="E215" s="26" t="str">
        <f t="shared" si="52"/>
        <v/>
      </c>
      <c r="F215" s="152"/>
      <c r="G215" s="27"/>
      <c r="H215" s="27"/>
      <c r="I215" s="27"/>
      <c r="J215" s="27"/>
      <c r="K215" s="27"/>
      <c r="L215" s="28"/>
      <c r="M215" s="29"/>
      <c r="N215" s="184"/>
      <c r="O215" s="29"/>
      <c r="P215" s="184"/>
      <c r="Q215" s="30" t="str">
        <f t="shared" si="53"/>
        <v/>
      </c>
      <c r="R215" s="28"/>
      <c r="S215" s="28"/>
      <c r="T215" s="31" t="str">
        <f t="shared" si="54"/>
        <v/>
      </c>
      <c r="U215" s="32"/>
      <c r="V215" s="33" t="str">
        <f t="shared" si="55"/>
        <v/>
      </c>
      <c r="W215" s="33" t="str">
        <f t="shared" si="56"/>
        <v/>
      </c>
      <c r="X215" s="182"/>
      <c r="Y215" s="55"/>
      <c r="Z215" s="34"/>
      <c r="AA215" s="182"/>
      <c r="AB215" s="57" t="str">
        <f t="shared" si="57"/>
        <v/>
      </c>
      <c r="AC215" s="35" t="str">
        <f t="shared" si="58"/>
        <v/>
      </c>
      <c r="AD215" s="182"/>
      <c r="AE215" s="66" t="str">
        <f t="shared" si="59"/>
        <v/>
      </c>
      <c r="AF215" s="179"/>
      <c r="AG215" s="27"/>
      <c r="AH215" s="68"/>
      <c r="AI215" s="102"/>
      <c r="AJ215" s="154"/>
      <c r="AK215" s="155"/>
      <c r="AM215" s="176" t="str">
        <f>IF(AND(($B215&lt;&gt;""),(OR(C215="",F215="",G215="",H215="",AND(F215&gt;=20,F215&lt;=22,I215=""),AND(F215&gt;=40,F215&lt;=49,J215=""),L215="",M215="",N215="",O215="",P215="",R215="",S215="",U215="",X215="",Y215="",Z215="",AA215="",AND(Z215&lt;&gt;※編集不可※選択項目!$K$6,AD215="")))),1,"")</f>
        <v/>
      </c>
      <c r="AN215" s="176">
        <f>IF(AND($B215&lt;&gt;"",AND(K215="",OR(AND(F215&gt;=3,F215&lt;=14),AND(F215&gt;=20,F215&lt;=22,I215=※編集不可※選択項目!$D$4),AND(F215&gt;=23,F215&lt;=25),AND(F215&gt;=40,F215&lt;=49,J215=※編集不可※選択項目!$E$4)))),1,0)</f>
        <v>0</v>
      </c>
      <c r="AO215" s="176">
        <f t="shared" si="60"/>
        <v>0</v>
      </c>
      <c r="AP215" s="176" t="str">
        <f t="shared" si="61"/>
        <v/>
      </c>
      <c r="AQ215" s="10">
        <f t="shared" si="62"/>
        <v>0</v>
      </c>
      <c r="AR215" s="10" t="str">
        <f t="shared" si="63"/>
        <v/>
      </c>
    </row>
    <row r="216" spans="1:44" s="6" customFormat="1" ht="34.5" customHeight="1">
      <c r="A216" s="82">
        <f t="shared" si="49"/>
        <v>204</v>
      </c>
      <c r="B216" s="88" t="str">
        <f t="shared" si="50"/>
        <v/>
      </c>
      <c r="C216" s="25"/>
      <c r="D216" s="26" t="str">
        <f t="shared" si="51"/>
        <v/>
      </c>
      <c r="E216" s="26" t="str">
        <f t="shared" si="52"/>
        <v/>
      </c>
      <c r="F216" s="152"/>
      <c r="G216" s="27"/>
      <c r="H216" s="27"/>
      <c r="I216" s="27"/>
      <c r="J216" s="27"/>
      <c r="K216" s="27"/>
      <c r="L216" s="28"/>
      <c r="M216" s="29"/>
      <c r="N216" s="184"/>
      <c r="O216" s="29"/>
      <c r="P216" s="184"/>
      <c r="Q216" s="30" t="str">
        <f t="shared" si="53"/>
        <v/>
      </c>
      <c r="R216" s="28"/>
      <c r="S216" s="28"/>
      <c r="T216" s="31" t="str">
        <f t="shared" si="54"/>
        <v/>
      </c>
      <c r="U216" s="32"/>
      <c r="V216" s="33" t="str">
        <f t="shared" si="55"/>
        <v/>
      </c>
      <c r="W216" s="33" t="str">
        <f t="shared" si="56"/>
        <v/>
      </c>
      <c r="X216" s="182"/>
      <c r="Y216" s="55"/>
      <c r="Z216" s="34"/>
      <c r="AA216" s="182"/>
      <c r="AB216" s="57" t="str">
        <f t="shared" si="57"/>
        <v/>
      </c>
      <c r="AC216" s="35" t="str">
        <f t="shared" si="58"/>
        <v/>
      </c>
      <c r="AD216" s="182"/>
      <c r="AE216" s="66" t="str">
        <f t="shared" si="59"/>
        <v/>
      </c>
      <c r="AF216" s="179"/>
      <c r="AG216" s="27"/>
      <c r="AH216" s="68"/>
      <c r="AI216" s="102"/>
      <c r="AJ216" s="154"/>
      <c r="AK216" s="155"/>
      <c r="AM216" s="176" t="str">
        <f>IF(AND(($B216&lt;&gt;""),(OR(C216="",F216="",G216="",H216="",AND(F216&gt;=20,F216&lt;=22,I216=""),AND(F216&gt;=40,F216&lt;=49,J216=""),L216="",M216="",N216="",O216="",P216="",R216="",S216="",U216="",X216="",Y216="",Z216="",AA216="",AND(Z216&lt;&gt;※編集不可※選択項目!$K$6,AD216="")))),1,"")</f>
        <v/>
      </c>
      <c r="AN216" s="176">
        <f>IF(AND($B216&lt;&gt;"",AND(K216="",OR(AND(F216&gt;=3,F216&lt;=14),AND(F216&gt;=20,F216&lt;=22,I216=※編集不可※選択項目!$D$4),AND(F216&gt;=23,F216&lt;=25),AND(F216&gt;=40,F216&lt;=49,J216=※編集不可※選択項目!$E$4)))),1,0)</f>
        <v>0</v>
      </c>
      <c r="AO216" s="176">
        <f t="shared" si="60"/>
        <v>0</v>
      </c>
      <c r="AP216" s="176" t="str">
        <f t="shared" si="61"/>
        <v/>
      </c>
      <c r="AQ216" s="10">
        <f t="shared" si="62"/>
        <v>0</v>
      </c>
      <c r="AR216" s="10" t="str">
        <f t="shared" si="63"/>
        <v/>
      </c>
    </row>
    <row r="217" spans="1:44" s="6" customFormat="1" ht="34.5" customHeight="1">
      <c r="A217" s="82">
        <f t="shared" si="49"/>
        <v>205</v>
      </c>
      <c r="B217" s="88" t="str">
        <f t="shared" si="50"/>
        <v/>
      </c>
      <c r="C217" s="25"/>
      <c r="D217" s="26" t="str">
        <f t="shared" si="51"/>
        <v/>
      </c>
      <c r="E217" s="26" t="str">
        <f t="shared" si="52"/>
        <v/>
      </c>
      <c r="F217" s="152"/>
      <c r="G217" s="27"/>
      <c r="H217" s="27"/>
      <c r="I217" s="27"/>
      <c r="J217" s="27"/>
      <c r="K217" s="27"/>
      <c r="L217" s="28"/>
      <c r="M217" s="29"/>
      <c r="N217" s="184"/>
      <c r="O217" s="29"/>
      <c r="P217" s="184"/>
      <c r="Q217" s="30" t="str">
        <f t="shared" si="53"/>
        <v/>
      </c>
      <c r="R217" s="28"/>
      <c r="S217" s="28"/>
      <c r="T217" s="31" t="str">
        <f t="shared" si="54"/>
        <v/>
      </c>
      <c r="U217" s="32"/>
      <c r="V217" s="33" t="str">
        <f t="shared" si="55"/>
        <v/>
      </c>
      <c r="W217" s="33" t="str">
        <f t="shared" si="56"/>
        <v/>
      </c>
      <c r="X217" s="182"/>
      <c r="Y217" s="55"/>
      <c r="Z217" s="34"/>
      <c r="AA217" s="182"/>
      <c r="AB217" s="57" t="str">
        <f t="shared" si="57"/>
        <v/>
      </c>
      <c r="AC217" s="35" t="str">
        <f t="shared" si="58"/>
        <v/>
      </c>
      <c r="AD217" s="182"/>
      <c r="AE217" s="66" t="str">
        <f t="shared" si="59"/>
        <v/>
      </c>
      <c r="AF217" s="179"/>
      <c r="AG217" s="27"/>
      <c r="AH217" s="68"/>
      <c r="AI217" s="102"/>
      <c r="AJ217" s="154"/>
      <c r="AK217" s="155"/>
      <c r="AM217" s="176" t="str">
        <f>IF(AND(($B217&lt;&gt;""),(OR(C217="",F217="",G217="",H217="",AND(F217&gt;=20,F217&lt;=22,I217=""),AND(F217&gt;=40,F217&lt;=49,J217=""),L217="",M217="",N217="",O217="",P217="",R217="",S217="",U217="",X217="",Y217="",Z217="",AA217="",AND(Z217&lt;&gt;※編集不可※選択項目!$K$6,AD217="")))),1,"")</f>
        <v/>
      </c>
      <c r="AN217" s="176">
        <f>IF(AND($B217&lt;&gt;"",AND(K217="",OR(AND(F217&gt;=3,F217&lt;=14),AND(F217&gt;=20,F217&lt;=22,I217=※編集不可※選択項目!$D$4),AND(F217&gt;=23,F217&lt;=25),AND(F217&gt;=40,F217&lt;=49,J217=※編集不可※選択項目!$E$4)))),1,0)</f>
        <v>0</v>
      </c>
      <c r="AO217" s="176">
        <f t="shared" si="60"/>
        <v>0</v>
      </c>
      <c r="AP217" s="176" t="str">
        <f t="shared" si="61"/>
        <v/>
      </c>
      <c r="AQ217" s="10">
        <f t="shared" si="62"/>
        <v>0</v>
      </c>
      <c r="AR217" s="10" t="str">
        <f t="shared" si="63"/>
        <v/>
      </c>
    </row>
    <row r="218" spans="1:44" s="6" customFormat="1" ht="34.5" customHeight="1">
      <c r="A218" s="82">
        <f t="shared" si="49"/>
        <v>206</v>
      </c>
      <c r="B218" s="88" t="str">
        <f t="shared" si="50"/>
        <v/>
      </c>
      <c r="C218" s="25"/>
      <c r="D218" s="26" t="str">
        <f t="shared" si="51"/>
        <v/>
      </c>
      <c r="E218" s="26" t="str">
        <f t="shared" si="52"/>
        <v/>
      </c>
      <c r="F218" s="152"/>
      <c r="G218" s="27"/>
      <c r="H218" s="27"/>
      <c r="I218" s="27"/>
      <c r="J218" s="27"/>
      <c r="K218" s="27"/>
      <c r="L218" s="28"/>
      <c r="M218" s="29"/>
      <c r="N218" s="184"/>
      <c r="O218" s="29"/>
      <c r="P218" s="184"/>
      <c r="Q218" s="30" t="str">
        <f t="shared" si="53"/>
        <v/>
      </c>
      <c r="R218" s="28"/>
      <c r="S218" s="28"/>
      <c r="T218" s="31" t="str">
        <f t="shared" si="54"/>
        <v/>
      </c>
      <c r="U218" s="32"/>
      <c r="V218" s="33" t="str">
        <f t="shared" si="55"/>
        <v/>
      </c>
      <c r="W218" s="33" t="str">
        <f t="shared" si="56"/>
        <v/>
      </c>
      <c r="X218" s="182"/>
      <c r="Y218" s="55"/>
      <c r="Z218" s="34"/>
      <c r="AA218" s="182"/>
      <c r="AB218" s="57" t="str">
        <f t="shared" si="57"/>
        <v/>
      </c>
      <c r="AC218" s="35" t="str">
        <f t="shared" si="58"/>
        <v/>
      </c>
      <c r="AD218" s="182"/>
      <c r="AE218" s="66" t="str">
        <f t="shared" si="59"/>
        <v/>
      </c>
      <c r="AF218" s="179"/>
      <c r="AG218" s="27"/>
      <c r="AH218" s="68"/>
      <c r="AI218" s="102"/>
      <c r="AJ218" s="154"/>
      <c r="AK218" s="155"/>
      <c r="AM218" s="176" t="str">
        <f>IF(AND(($B218&lt;&gt;""),(OR(C218="",F218="",G218="",H218="",AND(F218&gt;=20,F218&lt;=22,I218=""),AND(F218&gt;=40,F218&lt;=49,J218=""),L218="",M218="",N218="",O218="",P218="",R218="",S218="",U218="",X218="",Y218="",Z218="",AA218="",AND(Z218&lt;&gt;※編集不可※選択項目!$K$6,AD218="")))),1,"")</f>
        <v/>
      </c>
      <c r="AN218" s="176">
        <f>IF(AND($B218&lt;&gt;"",AND(K218="",OR(AND(F218&gt;=3,F218&lt;=14),AND(F218&gt;=20,F218&lt;=22,I218=※編集不可※選択項目!$D$4),AND(F218&gt;=23,F218&lt;=25),AND(F218&gt;=40,F218&lt;=49,J218=※編集不可※選択項目!$E$4)))),1,0)</f>
        <v>0</v>
      </c>
      <c r="AO218" s="176">
        <f t="shared" si="60"/>
        <v>0</v>
      </c>
      <c r="AP218" s="176" t="str">
        <f t="shared" si="61"/>
        <v/>
      </c>
      <c r="AQ218" s="10">
        <f t="shared" si="62"/>
        <v>0</v>
      </c>
      <c r="AR218" s="10" t="str">
        <f t="shared" si="63"/>
        <v/>
      </c>
    </row>
    <row r="219" spans="1:44" s="6" customFormat="1" ht="34.5" customHeight="1">
      <c r="A219" s="82">
        <f t="shared" si="49"/>
        <v>207</v>
      </c>
      <c r="B219" s="88" t="str">
        <f t="shared" si="50"/>
        <v/>
      </c>
      <c r="C219" s="25"/>
      <c r="D219" s="26" t="str">
        <f t="shared" si="51"/>
        <v/>
      </c>
      <c r="E219" s="26" t="str">
        <f t="shared" si="52"/>
        <v/>
      </c>
      <c r="F219" s="152"/>
      <c r="G219" s="27"/>
      <c r="H219" s="27"/>
      <c r="I219" s="27"/>
      <c r="J219" s="27"/>
      <c r="K219" s="27"/>
      <c r="L219" s="28"/>
      <c r="M219" s="29"/>
      <c r="N219" s="184"/>
      <c r="O219" s="29"/>
      <c r="P219" s="184"/>
      <c r="Q219" s="30" t="str">
        <f t="shared" si="53"/>
        <v/>
      </c>
      <c r="R219" s="28"/>
      <c r="S219" s="28"/>
      <c r="T219" s="31" t="str">
        <f t="shared" si="54"/>
        <v/>
      </c>
      <c r="U219" s="32"/>
      <c r="V219" s="33" t="str">
        <f t="shared" si="55"/>
        <v/>
      </c>
      <c r="W219" s="33" t="str">
        <f t="shared" si="56"/>
        <v/>
      </c>
      <c r="X219" s="182"/>
      <c r="Y219" s="55"/>
      <c r="Z219" s="34"/>
      <c r="AA219" s="182"/>
      <c r="AB219" s="57" t="str">
        <f t="shared" si="57"/>
        <v/>
      </c>
      <c r="AC219" s="35" t="str">
        <f t="shared" si="58"/>
        <v/>
      </c>
      <c r="AD219" s="182"/>
      <c r="AE219" s="66" t="str">
        <f t="shared" si="59"/>
        <v/>
      </c>
      <c r="AF219" s="179"/>
      <c r="AG219" s="27"/>
      <c r="AH219" s="68"/>
      <c r="AI219" s="102"/>
      <c r="AJ219" s="154"/>
      <c r="AK219" s="155"/>
      <c r="AM219" s="176" t="str">
        <f>IF(AND(($B219&lt;&gt;""),(OR(C219="",F219="",G219="",H219="",AND(F219&gt;=20,F219&lt;=22,I219=""),AND(F219&gt;=40,F219&lt;=49,J219=""),L219="",M219="",N219="",O219="",P219="",R219="",S219="",U219="",X219="",Y219="",Z219="",AA219="",AND(Z219&lt;&gt;※編集不可※選択項目!$K$6,AD219="")))),1,"")</f>
        <v/>
      </c>
      <c r="AN219" s="176">
        <f>IF(AND($B219&lt;&gt;"",AND(K219="",OR(AND(F219&gt;=3,F219&lt;=14),AND(F219&gt;=20,F219&lt;=22,I219=※編集不可※選択項目!$D$4),AND(F219&gt;=23,F219&lt;=25),AND(F219&gt;=40,F219&lt;=49,J219=※編集不可※選択項目!$E$4)))),1,0)</f>
        <v>0</v>
      </c>
      <c r="AO219" s="176">
        <f t="shared" si="60"/>
        <v>0</v>
      </c>
      <c r="AP219" s="176" t="str">
        <f t="shared" si="61"/>
        <v/>
      </c>
      <c r="AQ219" s="10">
        <f t="shared" si="62"/>
        <v>0</v>
      </c>
      <c r="AR219" s="10" t="str">
        <f t="shared" si="63"/>
        <v/>
      </c>
    </row>
    <row r="220" spans="1:44" s="6" customFormat="1" ht="34.5" customHeight="1">
      <c r="A220" s="82">
        <f t="shared" si="49"/>
        <v>208</v>
      </c>
      <c r="B220" s="88" t="str">
        <f t="shared" si="50"/>
        <v/>
      </c>
      <c r="C220" s="25"/>
      <c r="D220" s="26" t="str">
        <f t="shared" si="51"/>
        <v/>
      </c>
      <c r="E220" s="26" t="str">
        <f t="shared" si="52"/>
        <v/>
      </c>
      <c r="F220" s="152"/>
      <c r="G220" s="27"/>
      <c r="H220" s="27"/>
      <c r="I220" s="27"/>
      <c r="J220" s="27"/>
      <c r="K220" s="27"/>
      <c r="L220" s="28"/>
      <c r="M220" s="29"/>
      <c r="N220" s="184"/>
      <c r="O220" s="29"/>
      <c r="P220" s="184"/>
      <c r="Q220" s="30" t="str">
        <f t="shared" si="53"/>
        <v/>
      </c>
      <c r="R220" s="28"/>
      <c r="S220" s="28"/>
      <c r="T220" s="31" t="str">
        <f t="shared" si="54"/>
        <v/>
      </c>
      <c r="U220" s="32"/>
      <c r="V220" s="33" t="str">
        <f t="shared" si="55"/>
        <v/>
      </c>
      <c r="W220" s="33" t="str">
        <f t="shared" si="56"/>
        <v/>
      </c>
      <c r="X220" s="182"/>
      <c r="Y220" s="55"/>
      <c r="Z220" s="34"/>
      <c r="AA220" s="182"/>
      <c r="AB220" s="57" t="str">
        <f t="shared" si="57"/>
        <v/>
      </c>
      <c r="AC220" s="35" t="str">
        <f t="shared" si="58"/>
        <v/>
      </c>
      <c r="AD220" s="182"/>
      <c r="AE220" s="66" t="str">
        <f t="shared" si="59"/>
        <v/>
      </c>
      <c r="AF220" s="179"/>
      <c r="AG220" s="27"/>
      <c r="AH220" s="68"/>
      <c r="AI220" s="102"/>
      <c r="AJ220" s="154"/>
      <c r="AK220" s="155"/>
      <c r="AM220" s="176" t="str">
        <f>IF(AND(($B220&lt;&gt;""),(OR(C220="",F220="",G220="",H220="",AND(F220&gt;=20,F220&lt;=22,I220=""),AND(F220&gt;=40,F220&lt;=49,J220=""),L220="",M220="",N220="",O220="",P220="",R220="",S220="",U220="",X220="",Y220="",Z220="",AA220="",AND(Z220&lt;&gt;※編集不可※選択項目!$K$6,AD220="")))),1,"")</f>
        <v/>
      </c>
      <c r="AN220" s="176">
        <f>IF(AND($B220&lt;&gt;"",AND(K220="",OR(AND(F220&gt;=3,F220&lt;=14),AND(F220&gt;=20,F220&lt;=22,I220=※編集不可※選択項目!$D$4),AND(F220&gt;=23,F220&lt;=25),AND(F220&gt;=40,F220&lt;=49,J220=※編集不可※選択項目!$E$4)))),1,0)</f>
        <v>0</v>
      </c>
      <c r="AO220" s="176">
        <f t="shared" si="60"/>
        <v>0</v>
      </c>
      <c r="AP220" s="176" t="str">
        <f t="shared" si="61"/>
        <v/>
      </c>
      <c r="AQ220" s="10">
        <f t="shared" si="62"/>
        <v>0</v>
      </c>
      <c r="AR220" s="10" t="str">
        <f t="shared" si="63"/>
        <v/>
      </c>
    </row>
    <row r="221" spans="1:44" s="6" customFormat="1" ht="34.5" customHeight="1">
      <c r="A221" s="82">
        <f t="shared" si="49"/>
        <v>209</v>
      </c>
      <c r="B221" s="88" t="str">
        <f t="shared" si="50"/>
        <v/>
      </c>
      <c r="C221" s="25"/>
      <c r="D221" s="26" t="str">
        <f t="shared" si="51"/>
        <v/>
      </c>
      <c r="E221" s="26" t="str">
        <f t="shared" si="52"/>
        <v/>
      </c>
      <c r="F221" s="152"/>
      <c r="G221" s="27"/>
      <c r="H221" s="27"/>
      <c r="I221" s="27"/>
      <c r="J221" s="27"/>
      <c r="K221" s="27"/>
      <c r="L221" s="28"/>
      <c r="M221" s="29"/>
      <c r="N221" s="184"/>
      <c r="O221" s="29"/>
      <c r="P221" s="184"/>
      <c r="Q221" s="30" t="str">
        <f t="shared" si="53"/>
        <v/>
      </c>
      <c r="R221" s="28"/>
      <c r="S221" s="28"/>
      <c r="T221" s="31" t="str">
        <f t="shared" si="54"/>
        <v/>
      </c>
      <c r="U221" s="32"/>
      <c r="V221" s="33" t="str">
        <f t="shared" si="55"/>
        <v/>
      </c>
      <c r="W221" s="33" t="str">
        <f t="shared" si="56"/>
        <v/>
      </c>
      <c r="X221" s="182"/>
      <c r="Y221" s="55"/>
      <c r="Z221" s="34"/>
      <c r="AA221" s="182"/>
      <c r="AB221" s="57" t="str">
        <f t="shared" si="57"/>
        <v/>
      </c>
      <c r="AC221" s="35" t="str">
        <f t="shared" si="58"/>
        <v/>
      </c>
      <c r="AD221" s="182"/>
      <c r="AE221" s="66" t="str">
        <f t="shared" si="59"/>
        <v/>
      </c>
      <c r="AF221" s="179"/>
      <c r="AG221" s="27"/>
      <c r="AH221" s="68"/>
      <c r="AI221" s="102"/>
      <c r="AJ221" s="154"/>
      <c r="AK221" s="155"/>
      <c r="AM221" s="176" t="str">
        <f>IF(AND(($B221&lt;&gt;""),(OR(C221="",F221="",G221="",H221="",AND(F221&gt;=20,F221&lt;=22,I221=""),AND(F221&gt;=40,F221&lt;=49,J221=""),L221="",M221="",N221="",O221="",P221="",R221="",S221="",U221="",X221="",Y221="",Z221="",AA221="",AND(Z221&lt;&gt;※編集不可※選択項目!$K$6,AD221="")))),1,"")</f>
        <v/>
      </c>
      <c r="AN221" s="176">
        <f>IF(AND($B221&lt;&gt;"",AND(K221="",OR(AND(F221&gt;=3,F221&lt;=14),AND(F221&gt;=20,F221&lt;=22,I221=※編集不可※選択項目!$D$4),AND(F221&gt;=23,F221&lt;=25),AND(F221&gt;=40,F221&lt;=49,J221=※編集不可※選択項目!$E$4)))),1,0)</f>
        <v>0</v>
      </c>
      <c r="AO221" s="176">
        <f t="shared" si="60"/>
        <v>0</v>
      </c>
      <c r="AP221" s="176" t="str">
        <f t="shared" si="61"/>
        <v/>
      </c>
      <c r="AQ221" s="10">
        <f t="shared" si="62"/>
        <v>0</v>
      </c>
      <c r="AR221" s="10" t="str">
        <f t="shared" si="63"/>
        <v/>
      </c>
    </row>
    <row r="222" spans="1:44" s="6" customFormat="1" ht="34.5" customHeight="1">
      <c r="A222" s="82">
        <f t="shared" si="49"/>
        <v>210</v>
      </c>
      <c r="B222" s="88" t="str">
        <f t="shared" si="50"/>
        <v/>
      </c>
      <c r="C222" s="25"/>
      <c r="D222" s="26" t="str">
        <f t="shared" si="51"/>
        <v/>
      </c>
      <c r="E222" s="26" t="str">
        <f t="shared" si="52"/>
        <v/>
      </c>
      <c r="F222" s="152"/>
      <c r="G222" s="27"/>
      <c r="H222" s="27"/>
      <c r="I222" s="27"/>
      <c r="J222" s="27"/>
      <c r="K222" s="27"/>
      <c r="L222" s="28"/>
      <c r="M222" s="29"/>
      <c r="N222" s="184"/>
      <c r="O222" s="29"/>
      <c r="P222" s="184"/>
      <c r="Q222" s="30" t="str">
        <f t="shared" si="53"/>
        <v/>
      </c>
      <c r="R222" s="28"/>
      <c r="S222" s="28"/>
      <c r="T222" s="31" t="str">
        <f t="shared" si="54"/>
        <v/>
      </c>
      <c r="U222" s="32"/>
      <c r="V222" s="33" t="str">
        <f t="shared" si="55"/>
        <v/>
      </c>
      <c r="W222" s="33" t="str">
        <f t="shared" si="56"/>
        <v/>
      </c>
      <c r="X222" s="182"/>
      <c r="Y222" s="55"/>
      <c r="Z222" s="34"/>
      <c r="AA222" s="182"/>
      <c r="AB222" s="57" t="str">
        <f t="shared" si="57"/>
        <v/>
      </c>
      <c r="AC222" s="35" t="str">
        <f t="shared" si="58"/>
        <v/>
      </c>
      <c r="AD222" s="182"/>
      <c r="AE222" s="66" t="str">
        <f t="shared" si="59"/>
        <v/>
      </c>
      <c r="AF222" s="179"/>
      <c r="AG222" s="27"/>
      <c r="AH222" s="68"/>
      <c r="AI222" s="102"/>
      <c r="AJ222" s="154"/>
      <c r="AK222" s="155"/>
      <c r="AM222" s="176" t="str">
        <f>IF(AND(($B222&lt;&gt;""),(OR(C222="",F222="",G222="",H222="",AND(F222&gt;=20,F222&lt;=22,I222=""),AND(F222&gt;=40,F222&lt;=49,J222=""),L222="",M222="",N222="",O222="",P222="",R222="",S222="",U222="",X222="",Y222="",Z222="",AA222="",AND(Z222&lt;&gt;※編集不可※選択項目!$K$6,AD222="")))),1,"")</f>
        <v/>
      </c>
      <c r="AN222" s="176">
        <f>IF(AND($B222&lt;&gt;"",AND(K222="",OR(AND(F222&gt;=3,F222&lt;=14),AND(F222&gt;=20,F222&lt;=22,I222=※編集不可※選択項目!$D$4),AND(F222&gt;=23,F222&lt;=25),AND(F222&gt;=40,F222&lt;=49,J222=※編集不可※選択項目!$E$4)))),1,0)</f>
        <v>0</v>
      </c>
      <c r="AO222" s="176">
        <f t="shared" si="60"/>
        <v>0</v>
      </c>
      <c r="AP222" s="176" t="str">
        <f t="shared" si="61"/>
        <v/>
      </c>
      <c r="AQ222" s="10">
        <f t="shared" si="62"/>
        <v>0</v>
      </c>
      <c r="AR222" s="10" t="str">
        <f t="shared" si="63"/>
        <v/>
      </c>
    </row>
    <row r="223" spans="1:44" s="6" customFormat="1" ht="34.5" customHeight="1">
      <c r="A223" s="82">
        <f t="shared" si="49"/>
        <v>211</v>
      </c>
      <c r="B223" s="88" t="str">
        <f t="shared" si="50"/>
        <v/>
      </c>
      <c r="C223" s="25"/>
      <c r="D223" s="26" t="str">
        <f t="shared" si="51"/>
        <v/>
      </c>
      <c r="E223" s="26" t="str">
        <f t="shared" si="52"/>
        <v/>
      </c>
      <c r="F223" s="152"/>
      <c r="G223" s="27"/>
      <c r="H223" s="27"/>
      <c r="I223" s="27"/>
      <c r="J223" s="27"/>
      <c r="K223" s="27"/>
      <c r="L223" s="28"/>
      <c r="M223" s="29"/>
      <c r="N223" s="184"/>
      <c r="O223" s="29"/>
      <c r="P223" s="184"/>
      <c r="Q223" s="30" t="str">
        <f t="shared" si="53"/>
        <v/>
      </c>
      <c r="R223" s="28"/>
      <c r="S223" s="28"/>
      <c r="T223" s="31" t="str">
        <f t="shared" si="54"/>
        <v/>
      </c>
      <c r="U223" s="32"/>
      <c r="V223" s="33" t="str">
        <f t="shared" si="55"/>
        <v/>
      </c>
      <c r="W223" s="33" t="str">
        <f t="shared" si="56"/>
        <v/>
      </c>
      <c r="X223" s="182"/>
      <c r="Y223" s="55"/>
      <c r="Z223" s="34"/>
      <c r="AA223" s="182"/>
      <c r="AB223" s="57" t="str">
        <f t="shared" si="57"/>
        <v/>
      </c>
      <c r="AC223" s="35" t="str">
        <f t="shared" si="58"/>
        <v/>
      </c>
      <c r="AD223" s="182"/>
      <c r="AE223" s="66" t="str">
        <f t="shared" si="59"/>
        <v/>
      </c>
      <c r="AF223" s="179"/>
      <c r="AG223" s="27"/>
      <c r="AH223" s="68"/>
      <c r="AI223" s="102"/>
      <c r="AJ223" s="154"/>
      <c r="AK223" s="155"/>
      <c r="AM223" s="176" t="str">
        <f>IF(AND(($B223&lt;&gt;""),(OR(C223="",F223="",G223="",H223="",AND(F223&gt;=20,F223&lt;=22,I223=""),AND(F223&gt;=40,F223&lt;=49,J223=""),L223="",M223="",N223="",O223="",P223="",R223="",S223="",U223="",X223="",Y223="",Z223="",AA223="",AND(Z223&lt;&gt;※編集不可※選択項目!$K$6,AD223="")))),1,"")</f>
        <v/>
      </c>
      <c r="AN223" s="176">
        <f>IF(AND($B223&lt;&gt;"",AND(K223="",OR(AND(F223&gt;=3,F223&lt;=14),AND(F223&gt;=20,F223&lt;=22,I223=※編集不可※選択項目!$D$4),AND(F223&gt;=23,F223&lt;=25),AND(F223&gt;=40,F223&lt;=49,J223=※編集不可※選択項目!$E$4)))),1,0)</f>
        <v>0</v>
      </c>
      <c r="AO223" s="176">
        <f t="shared" si="60"/>
        <v>0</v>
      </c>
      <c r="AP223" s="176" t="str">
        <f t="shared" si="61"/>
        <v/>
      </c>
      <c r="AQ223" s="10">
        <f t="shared" si="62"/>
        <v>0</v>
      </c>
      <c r="AR223" s="10" t="str">
        <f t="shared" si="63"/>
        <v/>
      </c>
    </row>
    <row r="224" spans="1:44" s="6" customFormat="1" ht="34.5" customHeight="1">
      <c r="A224" s="82">
        <f t="shared" si="49"/>
        <v>212</v>
      </c>
      <c r="B224" s="88" t="str">
        <f t="shared" si="50"/>
        <v/>
      </c>
      <c r="C224" s="25"/>
      <c r="D224" s="26" t="str">
        <f t="shared" si="51"/>
        <v/>
      </c>
      <c r="E224" s="26" t="str">
        <f t="shared" si="52"/>
        <v/>
      </c>
      <c r="F224" s="152"/>
      <c r="G224" s="27"/>
      <c r="H224" s="27"/>
      <c r="I224" s="27"/>
      <c r="J224" s="27"/>
      <c r="K224" s="27"/>
      <c r="L224" s="28"/>
      <c r="M224" s="29"/>
      <c r="N224" s="184"/>
      <c r="O224" s="29"/>
      <c r="P224" s="184"/>
      <c r="Q224" s="30" t="str">
        <f t="shared" si="53"/>
        <v/>
      </c>
      <c r="R224" s="28"/>
      <c r="S224" s="28"/>
      <c r="T224" s="31" t="str">
        <f t="shared" si="54"/>
        <v/>
      </c>
      <c r="U224" s="32"/>
      <c r="V224" s="33" t="str">
        <f t="shared" si="55"/>
        <v/>
      </c>
      <c r="W224" s="33" t="str">
        <f t="shared" si="56"/>
        <v/>
      </c>
      <c r="X224" s="182"/>
      <c r="Y224" s="55"/>
      <c r="Z224" s="34"/>
      <c r="AA224" s="182"/>
      <c r="AB224" s="57" t="str">
        <f t="shared" si="57"/>
        <v/>
      </c>
      <c r="AC224" s="35" t="str">
        <f t="shared" si="58"/>
        <v/>
      </c>
      <c r="AD224" s="182"/>
      <c r="AE224" s="66" t="str">
        <f t="shared" si="59"/>
        <v/>
      </c>
      <c r="AF224" s="179"/>
      <c r="AG224" s="27"/>
      <c r="AH224" s="68"/>
      <c r="AI224" s="102"/>
      <c r="AJ224" s="154"/>
      <c r="AK224" s="155"/>
      <c r="AM224" s="176" t="str">
        <f>IF(AND(($B224&lt;&gt;""),(OR(C224="",F224="",G224="",H224="",AND(F224&gt;=20,F224&lt;=22,I224=""),AND(F224&gt;=40,F224&lt;=49,J224=""),L224="",M224="",N224="",O224="",P224="",R224="",S224="",U224="",X224="",Y224="",Z224="",AA224="",AND(Z224&lt;&gt;※編集不可※選択項目!$K$6,AD224="")))),1,"")</f>
        <v/>
      </c>
      <c r="AN224" s="176">
        <f>IF(AND($B224&lt;&gt;"",AND(K224="",OR(AND(F224&gt;=3,F224&lt;=14),AND(F224&gt;=20,F224&lt;=22,I224=※編集不可※選択項目!$D$4),AND(F224&gt;=23,F224&lt;=25),AND(F224&gt;=40,F224&lt;=49,J224=※編集不可※選択項目!$E$4)))),1,0)</f>
        <v>0</v>
      </c>
      <c r="AO224" s="176">
        <f t="shared" si="60"/>
        <v>0</v>
      </c>
      <c r="AP224" s="176" t="str">
        <f t="shared" si="61"/>
        <v/>
      </c>
      <c r="AQ224" s="10">
        <f t="shared" si="62"/>
        <v>0</v>
      </c>
      <c r="AR224" s="10" t="str">
        <f t="shared" si="63"/>
        <v/>
      </c>
    </row>
    <row r="225" spans="1:44" s="6" customFormat="1" ht="34.5" customHeight="1">
      <c r="A225" s="82">
        <f t="shared" si="49"/>
        <v>213</v>
      </c>
      <c r="B225" s="88" t="str">
        <f t="shared" si="50"/>
        <v/>
      </c>
      <c r="C225" s="25"/>
      <c r="D225" s="26" t="str">
        <f t="shared" si="51"/>
        <v/>
      </c>
      <c r="E225" s="26" t="str">
        <f t="shared" si="52"/>
        <v/>
      </c>
      <c r="F225" s="152"/>
      <c r="G225" s="27"/>
      <c r="H225" s="27"/>
      <c r="I225" s="27"/>
      <c r="J225" s="27"/>
      <c r="K225" s="27"/>
      <c r="L225" s="28"/>
      <c r="M225" s="29"/>
      <c r="N225" s="184"/>
      <c r="O225" s="29"/>
      <c r="P225" s="184"/>
      <c r="Q225" s="30" t="str">
        <f t="shared" si="53"/>
        <v/>
      </c>
      <c r="R225" s="28"/>
      <c r="S225" s="28"/>
      <c r="T225" s="31" t="str">
        <f t="shared" si="54"/>
        <v/>
      </c>
      <c r="U225" s="32"/>
      <c r="V225" s="33" t="str">
        <f t="shared" si="55"/>
        <v/>
      </c>
      <c r="W225" s="33" t="str">
        <f t="shared" si="56"/>
        <v/>
      </c>
      <c r="X225" s="182"/>
      <c r="Y225" s="55"/>
      <c r="Z225" s="34"/>
      <c r="AA225" s="182"/>
      <c r="AB225" s="57" t="str">
        <f t="shared" si="57"/>
        <v/>
      </c>
      <c r="AC225" s="35" t="str">
        <f t="shared" si="58"/>
        <v/>
      </c>
      <c r="AD225" s="182"/>
      <c r="AE225" s="66" t="str">
        <f t="shared" si="59"/>
        <v/>
      </c>
      <c r="AF225" s="179"/>
      <c r="AG225" s="27"/>
      <c r="AH225" s="68"/>
      <c r="AI225" s="102"/>
      <c r="AJ225" s="154"/>
      <c r="AK225" s="155"/>
      <c r="AM225" s="176" t="str">
        <f>IF(AND(($B225&lt;&gt;""),(OR(C225="",F225="",G225="",H225="",AND(F225&gt;=20,F225&lt;=22,I225=""),AND(F225&gt;=40,F225&lt;=49,J225=""),L225="",M225="",N225="",O225="",P225="",R225="",S225="",U225="",X225="",Y225="",Z225="",AA225="",AND(Z225&lt;&gt;※編集不可※選択項目!$K$6,AD225="")))),1,"")</f>
        <v/>
      </c>
      <c r="AN225" s="176">
        <f>IF(AND($B225&lt;&gt;"",AND(K225="",OR(AND(F225&gt;=3,F225&lt;=14),AND(F225&gt;=20,F225&lt;=22,I225=※編集不可※選択項目!$D$4),AND(F225&gt;=23,F225&lt;=25),AND(F225&gt;=40,F225&lt;=49,J225=※編集不可※選択項目!$E$4)))),1,0)</f>
        <v>0</v>
      </c>
      <c r="AO225" s="176">
        <f t="shared" si="60"/>
        <v>0</v>
      </c>
      <c r="AP225" s="176" t="str">
        <f t="shared" si="61"/>
        <v/>
      </c>
      <c r="AQ225" s="10">
        <f t="shared" si="62"/>
        <v>0</v>
      </c>
      <c r="AR225" s="10" t="str">
        <f t="shared" si="63"/>
        <v/>
      </c>
    </row>
    <row r="226" spans="1:44" s="6" customFormat="1" ht="34.5" customHeight="1">
      <c r="A226" s="82">
        <f t="shared" si="49"/>
        <v>214</v>
      </c>
      <c r="B226" s="88" t="str">
        <f t="shared" si="50"/>
        <v/>
      </c>
      <c r="C226" s="25"/>
      <c r="D226" s="26" t="str">
        <f t="shared" si="51"/>
        <v/>
      </c>
      <c r="E226" s="26" t="str">
        <f t="shared" si="52"/>
        <v/>
      </c>
      <c r="F226" s="152"/>
      <c r="G226" s="27"/>
      <c r="H226" s="27"/>
      <c r="I226" s="27"/>
      <c r="J226" s="27"/>
      <c r="K226" s="27"/>
      <c r="L226" s="28"/>
      <c r="M226" s="29"/>
      <c r="N226" s="184"/>
      <c r="O226" s="29"/>
      <c r="P226" s="184"/>
      <c r="Q226" s="30" t="str">
        <f t="shared" si="53"/>
        <v/>
      </c>
      <c r="R226" s="28"/>
      <c r="S226" s="28"/>
      <c r="T226" s="31" t="str">
        <f t="shared" si="54"/>
        <v/>
      </c>
      <c r="U226" s="32"/>
      <c r="V226" s="33" t="str">
        <f t="shared" si="55"/>
        <v/>
      </c>
      <c r="W226" s="33" t="str">
        <f t="shared" si="56"/>
        <v/>
      </c>
      <c r="X226" s="182"/>
      <c r="Y226" s="55"/>
      <c r="Z226" s="34"/>
      <c r="AA226" s="182"/>
      <c r="AB226" s="57" t="str">
        <f t="shared" si="57"/>
        <v/>
      </c>
      <c r="AC226" s="35" t="str">
        <f t="shared" si="58"/>
        <v/>
      </c>
      <c r="AD226" s="182"/>
      <c r="AE226" s="66" t="str">
        <f t="shared" si="59"/>
        <v/>
      </c>
      <c r="AF226" s="179"/>
      <c r="AG226" s="27"/>
      <c r="AH226" s="68"/>
      <c r="AI226" s="102"/>
      <c r="AJ226" s="154"/>
      <c r="AK226" s="155"/>
      <c r="AM226" s="176" t="str">
        <f>IF(AND(($B226&lt;&gt;""),(OR(C226="",F226="",G226="",H226="",AND(F226&gt;=20,F226&lt;=22,I226=""),AND(F226&gt;=40,F226&lt;=49,J226=""),L226="",M226="",N226="",O226="",P226="",R226="",S226="",U226="",X226="",Y226="",Z226="",AA226="",AND(Z226&lt;&gt;※編集不可※選択項目!$K$6,AD226="")))),1,"")</f>
        <v/>
      </c>
      <c r="AN226" s="176">
        <f>IF(AND($B226&lt;&gt;"",AND(K226="",OR(AND(F226&gt;=3,F226&lt;=14),AND(F226&gt;=20,F226&lt;=22,I226=※編集不可※選択項目!$D$4),AND(F226&gt;=23,F226&lt;=25),AND(F226&gt;=40,F226&lt;=49,J226=※編集不可※選択項目!$E$4)))),1,0)</f>
        <v>0</v>
      </c>
      <c r="AO226" s="176">
        <f t="shared" si="60"/>
        <v>0</v>
      </c>
      <c r="AP226" s="176" t="str">
        <f t="shared" si="61"/>
        <v/>
      </c>
      <c r="AQ226" s="10">
        <f t="shared" si="62"/>
        <v>0</v>
      </c>
      <c r="AR226" s="10" t="str">
        <f t="shared" si="63"/>
        <v/>
      </c>
    </row>
    <row r="227" spans="1:44" s="6" customFormat="1" ht="34.5" customHeight="1">
      <c r="A227" s="82">
        <f t="shared" si="49"/>
        <v>215</v>
      </c>
      <c r="B227" s="88" t="str">
        <f t="shared" si="50"/>
        <v/>
      </c>
      <c r="C227" s="25"/>
      <c r="D227" s="26" t="str">
        <f t="shared" si="51"/>
        <v/>
      </c>
      <c r="E227" s="26" t="str">
        <f t="shared" si="52"/>
        <v/>
      </c>
      <c r="F227" s="152"/>
      <c r="G227" s="27"/>
      <c r="H227" s="27"/>
      <c r="I227" s="27"/>
      <c r="J227" s="27"/>
      <c r="K227" s="27"/>
      <c r="L227" s="28"/>
      <c r="M227" s="29"/>
      <c r="N227" s="184"/>
      <c r="O227" s="29"/>
      <c r="P227" s="184"/>
      <c r="Q227" s="30" t="str">
        <f t="shared" si="53"/>
        <v/>
      </c>
      <c r="R227" s="28"/>
      <c r="S227" s="28"/>
      <c r="T227" s="31" t="str">
        <f t="shared" si="54"/>
        <v/>
      </c>
      <c r="U227" s="32"/>
      <c r="V227" s="33" t="str">
        <f t="shared" si="55"/>
        <v/>
      </c>
      <c r="W227" s="33" t="str">
        <f t="shared" si="56"/>
        <v/>
      </c>
      <c r="X227" s="182"/>
      <c r="Y227" s="55"/>
      <c r="Z227" s="34"/>
      <c r="AA227" s="182"/>
      <c r="AB227" s="57" t="str">
        <f t="shared" si="57"/>
        <v/>
      </c>
      <c r="AC227" s="35" t="str">
        <f t="shared" si="58"/>
        <v/>
      </c>
      <c r="AD227" s="182"/>
      <c r="AE227" s="66" t="str">
        <f t="shared" si="59"/>
        <v/>
      </c>
      <c r="AF227" s="179"/>
      <c r="AG227" s="27"/>
      <c r="AH227" s="68"/>
      <c r="AI227" s="102"/>
      <c r="AJ227" s="154"/>
      <c r="AK227" s="155"/>
      <c r="AM227" s="176" t="str">
        <f>IF(AND(($B227&lt;&gt;""),(OR(C227="",F227="",G227="",H227="",AND(F227&gt;=20,F227&lt;=22,I227=""),AND(F227&gt;=40,F227&lt;=49,J227=""),L227="",M227="",N227="",O227="",P227="",R227="",S227="",U227="",X227="",Y227="",Z227="",AA227="",AND(Z227&lt;&gt;※編集不可※選択項目!$K$6,AD227="")))),1,"")</f>
        <v/>
      </c>
      <c r="AN227" s="176">
        <f>IF(AND($B227&lt;&gt;"",AND(K227="",OR(AND(F227&gt;=3,F227&lt;=14),AND(F227&gt;=20,F227&lt;=22,I227=※編集不可※選択項目!$D$4),AND(F227&gt;=23,F227&lt;=25),AND(F227&gt;=40,F227&lt;=49,J227=※編集不可※選択項目!$E$4)))),1,0)</f>
        <v>0</v>
      </c>
      <c r="AO227" s="176">
        <f t="shared" si="60"/>
        <v>0</v>
      </c>
      <c r="AP227" s="176" t="str">
        <f t="shared" si="61"/>
        <v/>
      </c>
      <c r="AQ227" s="10">
        <f t="shared" si="62"/>
        <v>0</v>
      </c>
      <c r="AR227" s="10" t="str">
        <f t="shared" si="63"/>
        <v/>
      </c>
    </row>
    <row r="228" spans="1:44" s="6" customFormat="1" ht="34.5" customHeight="1">
      <c r="A228" s="82">
        <f t="shared" si="49"/>
        <v>216</v>
      </c>
      <c r="B228" s="88" t="str">
        <f t="shared" si="50"/>
        <v/>
      </c>
      <c r="C228" s="25"/>
      <c r="D228" s="26" t="str">
        <f t="shared" si="51"/>
        <v/>
      </c>
      <c r="E228" s="26" t="str">
        <f t="shared" si="52"/>
        <v/>
      </c>
      <c r="F228" s="152"/>
      <c r="G228" s="27"/>
      <c r="H228" s="27"/>
      <c r="I228" s="27"/>
      <c r="J228" s="27"/>
      <c r="K228" s="27"/>
      <c r="L228" s="28"/>
      <c r="M228" s="29"/>
      <c r="N228" s="184"/>
      <c r="O228" s="29"/>
      <c r="P228" s="184"/>
      <c r="Q228" s="30" t="str">
        <f t="shared" si="53"/>
        <v/>
      </c>
      <c r="R228" s="28"/>
      <c r="S228" s="28"/>
      <c r="T228" s="31" t="str">
        <f t="shared" si="54"/>
        <v/>
      </c>
      <c r="U228" s="32"/>
      <c r="V228" s="33" t="str">
        <f t="shared" si="55"/>
        <v/>
      </c>
      <c r="W228" s="33" t="str">
        <f t="shared" si="56"/>
        <v/>
      </c>
      <c r="X228" s="182"/>
      <c r="Y228" s="55"/>
      <c r="Z228" s="34"/>
      <c r="AA228" s="182"/>
      <c r="AB228" s="57" t="str">
        <f t="shared" si="57"/>
        <v/>
      </c>
      <c r="AC228" s="35" t="str">
        <f t="shared" si="58"/>
        <v/>
      </c>
      <c r="AD228" s="182"/>
      <c r="AE228" s="66" t="str">
        <f t="shared" si="59"/>
        <v/>
      </c>
      <c r="AF228" s="179"/>
      <c r="AG228" s="27"/>
      <c r="AH228" s="68"/>
      <c r="AI228" s="102"/>
      <c r="AJ228" s="154"/>
      <c r="AK228" s="155"/>
      <c r="AM228" s="176" t="str">
        <f>IF(AND(($B228&lt;&gt;""),(OR(C228="",F228="",G228="",H228="",AND(F228&gt;=20,F228&lt;=22,I228=""),AND(F228&gt;=40,F228&lt;=49,J228=""),L228="",M228="",N228="",O228="",P228="",R228="",S228="",U228="",X228="",Y228="",Z228="",AA228="",AND(Z228&lt;&gt;※編集不可※選択項目!$K$6,AD228="")))),1,"")</f>
        <v/>
      </c>
      <c r="AN228" s="176">
        <f>IF(AND($B228&lt;&gt;"",AND(K228="",OR(AND(F228&gt;=3,F228&lt;=14),AND(F228&gt;=20,F228&lt;=22,I228=※編集不可※選択項目!$D$4),AND(F228&gt;=23,F228&lt;=25),AND(F228&gt;=40,F228&lt;=49,J228=※編集不可※選択項目!$E$4)))),1,0)</f>
        <v>0</v>
      </c>
      <c r="AO228" s="176">
        <f t="shared" si="60"/>
        <v>0</v>
      </c>
      <c r="AP228" s="176" t="str">
        <f t="shared" si="61"/>
        <v/>
      </c>
      <c r="AQ228" s="10">
        <f t="shared" si="62"/>
        <v>0</v>
      </c>
      <c r="AR228" s="10" t="str">
        <f t="shared" si="63"/>
        <v/>
      </c>
    </row>
    <row r="229" spans="1:44" s="6" customFormat="1" ht="34.5" customHeight="1">
      <c r="A229" s="82">
        <f t="shared" si="49"/>
        <v>217</v>
      </c>
      <c r="B229" s="88" t="str">
        <f t="shared" si="50"/>
        <v/>
      </c>
      <c r="C229" s="25"/>
      <c r="D229" s="26" t="str">
        <f t="shared" si="51"/>
        <v/>
      </c>
      <c r="E229" s="26" t="str">
        <f t="shared" si="52"/>
        <v/>
      </c>
      <c r="F229" s="152"/>
      <c r="G229" s="27"/>
      <c r="H229" s="27"/>
      <c r="I229" s="27"/>
      <c r="J229" s="27"/>
      <c r="K229" s="27"/>
      <c r="L229" s="28"/>
      <c r="M229" s="29"/>
      <c r="N229" s="184"/>
      <c r="O229" s="29"/>
      <c r="P229" s="184"/>
      <c r="Q229" s="30" t="str">
        <f t="shared" si="53"/>
        <v/>
      </c>
      <c r="R229" s="28"/>
      <c r="S229" s="28"/>
      <c r="T229" s="31" t="str">
        <f t="shared" si="54"/>
        <v/>
      </c>
      <c r="U229" s="32"/>
      <c r="V229" s="33" t="str">
        <f t="shared" si="55"/>
        <v/>
      </c>
      <c r="W229" s="33" t="str">
        <f t="shared" si="56"/>
        <v/>
      </c>
      <c r="X229" s="182"/>
      <c r="Y229" s="55"/>
      <c r="Z229" s="34"/>
      <c r="AA229" s="182"/>
      <c r="AB229" s="57" t="str">
        <f t="shared" si="57"/>
        <v/>
      </c>
      <c r="AC229" s="35" t="str">
        <f t="shared" si="58"/>
        <v/>
      </c>
      <c r="AD229" s="182"/>
      <c r="AE229" s="66" t="str">
        <f t="shared" si="59"/>
        <v/>
      </c>
      <c r="AF229" s="179"/>
      <c r="AG229" s="27"/>
      <c r="AH229" s="68"/>
      <c r="AI229" s="102"/>
      <c r="AJ229" s="154"/>
      <c r="AK229" s="155"/>
      <c r="AM229" s="176" t="str">
        <f>IF(AND(($B229&lt;&gt;""),(OR(C229="",F229="",G229="",H229="",AND(F229&gt;=20,F229&lt;=22,I229=""),AND(F229&gt;=40,F229&lt;=49,J229=""),L229="",M229="",N229="",O229="",P229="",R229="",S229="",U229="",X229="",Y229="",Z229="",AA229="",AND(Z229&lt;&gt;※編集不可※選択項目!$K$6,AD229="")))),1,"")</f>
        <v/>
      </c>
      <c r="AN229" s="176">
        <f>IF(AND($B229&lt;&gt;"",AND(K229="",OR(AND(F229&gt;=3,F229&lt;=14),AND(F229&gt;=20,F229&lt;=22,I229=※編集不可※選択項目!$D$4),AND(F229&gt;=23,F229&lt;=25),AND(F229&gt;=40,F229&lt;=49,J229=※編集不可※選択項目!$E$4)))),1,0)</f>
        <v>0</v>
      </c>
      <c r="AO229" s="176">
        <f t="shared" si="60"/>
        <v>0</v>
      </c>
      <c r="AP229" s="176" t="str">
        <f t="shared" si="61"/>
        <v/>
      </c>
      <c r="AQ229" s="10">
        <f t="shared" si="62"/>
        <v>0</v>
      </c>
      <c r="AR229" s="10" t="str">
        <f t="shared" si="63"/>
        <v/>
      </c>
    </row>
    <row r="230" spans="1:44" s="6" customFormat="1" ht="34.5" customHeight="1">
      <c r="A230" s="82">
        <f t="shared" si="49"/>
        <v>218</v>
      </c>
      <c r="B230" s="88" t="str">
        <f t="shared" si="50"/>
        <v/>
      </c>
      <c r="C230" s="25"/>
      <c r="D230" s="26" t="str">
        <f t="shared" si="51"/>
        <v/>
      </c>
      <c r="E230" s="26" t="str">
        <f t="shared" si="52"/>
        <v/>
      </c>
      <c r="F230" s="152"/>
      <c r="G230" s="27"/>
      <c r="H230" s="27"/>
      <c r="I230" s="27"/>
      <c r="J230" s="27"/>
      <c r="K230" s="27"/>
      <c r="L230" s="28"/>
      <c r="M230" s="29"/>
      <c r="N230" s="184"/>
      <c r="O230" s="29"/>
      <c r="P230" s="184"/>
      <c r="Q230" s="30" t="str">
        <f t="shared" si="53"/>
        <v/>
      </c>
      <c r="R230" s="28"/>
      <c r="S230" s="28"/>
      <c r="T230" s="31" t="str">
        <f t="shared" si="54"/>
        <v/>
      </c>
      <c r="U230" s="32"/>
      <c r="V230" s="33" t="str">
        <f t="shared" si="55"/>
        <v/>
      </c>
      <c r="W230" s="33" t="str">
        <f t="shared" si="56"/>
        <v/>
      </c>
      <c r="X230" s="182"/>
      <c r="Y230" s="55"/>
      <c r="Z230" s="34"/>
      <c r="AA230" s="182"/>
      <c r="AB230" s="57" t="str">
        <f t="shared" si="57"/>
        <v/>
      </c>
      <c r="AC230" s="35" t="str">
        <f t="shared" si="58"/>
        <v/>
      </c>
      <c r="AD230" s="182"/>
      <c r="AE230" s="66" t="str">
        <f t="shared" si="59"/>
        <v/>
      </c>
      <c r="AF230" s="179"/>
      <c r="AG230" s="27"/>
      <c r="AH230" s="68"/>
      <c r="AI230" s="102"/>
      <c r="AJ230" s="154"/>
      <c r="AK230" s="155"/>
      <c r="AM230" s="176" t="str">
        <f>IF(AND(($B230&lt;&gt;""),(OR(C230="",F230="",G230="",H230="",AND(F230&gt;=20,F230&lt;=22,I230=""),AND(F230&gt;=40,F230&lt;=49,J230=""),L230="",M230="",N230="",O230="",P230="",R230="",S230="",U230="",X230="",Y230="",Z230="",AA230="",AND(Z230&lt;&gt;※編集不可※選択項目!$K$6,AD230="")))),1,"")</f>
        <v/>
      </c>
      <c r="AN230" s="176">
        <f>IF(AND($B230&lt;&gt;"",AND(K230="",OR(AND(F230&gt;=3,F230&lt;=14),AND(F230&gt;=20,F230&lt;=22,I230=※編集不可※選択項目!$D$4),AND(F230&gt;=23,F230&lt;=25),AND(F230&gt;=40,F230&lt;=49,J230=※編集不可※選択項目!$E$4)))),1,0)</f>
        <v>0</v>
      </c>
      <c r="AO230" s="176">
        <f t="shared" si="60"/>
        <v>0</v>
      </c>
      <c r="AP230" s="176" t="str">
        <f t="shared" si="61"/>
        <v/>
      </c>
      <c r="AQ230" s="10">
        <f t="shared" si="62"/>
        <v>0</v>
      </c>
      <c r="AR230" s="10" t="str">
        <f t="shared" si="63"/>
        <v/>
      </c>
    </row>
    <row r="231" spans="1:44" s="6" customFormat="1" ht="34.5" customHeight="1">
      <c r="A231" s="82">
        <f t="shared" si="49"/>
        <v>219</v>
      </c>
      <c r="B231" s="88" t="str">
        <f t="shared" si="50"/>
        <v/>
      </c>
      <c r="C231" s="25"/>
      <c r="D231" s="26" t="str">
        <f t="shared" si="51"/>
        <v/>
      </c>
      <c r="E231" s="26" t="str">
        <f t="shared" si="52"/>
        <v/>
      </c>
      <c r="F231" s="152"/>
      <c r="G231" s="27"/>
      <c r="H231" s="27"/>
      <c r="I231" s="27"/>
      <c r="J231" s="27"/>
      <c r="K231" s="27"/>
      <c r="L231" s="28"/>
      <c r="M231" s="29"/>
      <c r="N231" s="184"/>
      <c r="O231" s="29"/>
      <c r="P231" s="184"/>
      <c r="Q231" s="30" t="str">
        <f t="shared" si="53"/>
        <v/>
      </c>
      <c r="R231" s="28"/>
      <c r="S231" s="28"/>
      <c r="T231" s="31" t="str">
        <f t="shared" si="54"/>
        <v/>
      </c>
      <c r="U231" s="32"/>
      <c r="V231" s="33" t="str">
        <f t="shared" si="55"/>
        <v/>
      </c>
      <c r="W231" s="33" t="str">
        <f t="shared" si="56"/>
        <v/>
      </c>
      <c r="X231" s="182"/>
      <c r="Y231" s="55"/>
      <c r="Z231" s="34"/>
      <c r="AA231" s="182"/>
      <c r="AB231" s="57" t="str">
        <f t="shared" si="57"/>
        <v/>
      </c>
      <c r="AC231" s="35" t="str">
        <f t="shared" si="58"/>
        <v/>
      </c>
      <c r="AD231" s="182"/>
      <c r="AE231" s="66" t="str">
        <f t="shared" si="59"/>
        <v/>
      </c>
      <c r="AF231" s="179"/>
      <c r="AG231" s="27"/>
      <c r="AH231" s="68"/>
      <c r="AI231" s="102"/>
      <c r="AJ231" s="154"/>
      <c r="AK231" s="155"/>
      <c r="AM231" s="176" t="str">
        <f>IF(AND(($B231&lt;&gt;""),(OR(C231="",F231="",G231="",H231="",AND(F231&gt;=20,F231&lt;=22,I231=""),AND(F231&gt;=40,F231&lt;=49,J231=""),L231="",M231="",N231="",O231="",P231="",R231="",S231="",U231="",X231="",Y231="",Z231="",AA231="",AND(Z231&lt;&gt;※編集不可※選択項目!$K$6,AD231="")))),1,"")</f>
        <v/>
      </c>
      <c r="AN231" s="176">
        <f>IF(AND($B231&lt;&gt;"",AND(K231="",OR(AND(F231&gt;=3,F231&lt;=14),AND(F231&gt;=20,F231&lt;=22,I231=※編集不可※選択項目!$D$4),AND(F231&gt;=23,F231&lt;=25),AND(F231&gt;=40,F231&lt;=49,J231=※編集不可※選択項目!$E$4)))),1,0)</f>
        <v>0</v>
      </c>
      <c r="AO231" s="176">
        <f t="shared" si="60"/>
        <v>0</v>
      </c>
      <c r="AP231" s="176" t="str">
        <f t="shared" si="61"/>
        <v/>
      </c>
      <c r="AQ231" s="10">
        <f t="shared" si="62"/>
        <v>0</v>
      </c>
      <c r="AR231" s="10" t="str">
        <f t="shared" si="63"/>
        <v/>
      </c>
    </row>
    <row r="232" spans="1:44" s="6" customFormat="1" ht="34.5" customHeight="1">
      <c r="A232" s="82">
        <f t="shared" si="49"/>
        <v>220</v>
      </c>
      <c r="B232" s="88" t="str">
        <f t="shared" si="50"/>
        <v/>
      </c>
      <c r="C232" s="25"/>
      <c r="D232" s="26" t="str">
        <f t="shared" si="51"/>
        <v/>
      </c>
      <c r="E232" s="26" t="str">
        <f t="shared" si="52"/>
        <v/>
      </c>
      <c r="F232" s="152"/>
      <c r="G232" s="27"/>
      <c r="H232" s="27"/>
      <c r="I232" s="27"/>
      <c r="J232" s="27"/>
      <c r="K232" s="27"/>
      <c r="L232" s="28"/>
      <c r="M232" s="29"/>
      <c r="N232" s="184"/>
      <c r="O232" s="29"/>
      <c r="P232" s="184"/>
      <c r="Q232" s="30" t="str">
        <f t="shared" si="53"/>
        <v/>
      </c>
      <c r="R232" s="28"/>
      <c r="S232" s="28"/>
      <c r="T232" s="31" t="str">
        <f t="shared" si="54"/>
        <v/>
      </c>
      <c r="U232" s="32"/>
      <c r="V232" s="33" t="str">
        <f t="shared" si="55"/>
        <v/>
      </c>
      <c r="W232" s="33" t="str">
        <f t="shared" si="56"/>
        <v/>
      </c>
      <c r="X232" s="182"/>
      <c r="Y232" s="55"/>
      <c r="Z232" s="34"/>
      <c r="AA232" s="182"/>
      <c r="AB232" s="57" t="str">
        <f t="shared" si="57"/>
        <v/>
      </c>
      <c r="AC232" s="35" t="str">
        <f t="shared" si="58"/>
        <v/>
      </c>
      <c r="AD232" s="182"/>
      <c r="AE232" s="66" t="str">
        <f t="shared" si="59"/>
        <v/>
      </c>
      <c r="AF232" s="179"/>
      <c r="AG232" s="27"/>
      <c r="AH232" s="68"/>
      <c r="AI232" s="102"/>
      <c r="AJ232" s="154"/>
      <c r="AK232" s="155"/>
      <c r="AM232" s="176" t="str">
        <f>IF(AND(($B232&lt;&gt;""),(OR(C232="",F232="",G232="",H232="",AND(F232&gt;=20,F232&lt;=22,I232=""),AND(F232&gt;=40,F232&lt;=49,J232=""),L232="",M232="",N232="",O232="",P232="",R232="",S232="",U232="",X232="",Y232="",Z232="",AA232="",AND(Z232&lt;&gt;※編集不可※選択項目!$K$6,AD232="")))),1,"")</f>
        <v/>
      </c>
      <c r="AN232" s="176">
        <f>IF(AND($B232&lt;&gt;"",AND(K232="",OR(AND(F232&gt;=3,F232&lt;=14),AND(F232&gt;=20,F232&lt;=22,I232=※編集不可※選択項目!$D$4),AND(F232&gt;=23,F232&lt;=25),AND(F232&gt;=40,F232&lt;=49,J232=※編集不可※選択項目!$E$4)))),1,0)</f>
        <v>0</v>
      </c>
      <c r="AO232" s="176">
        <f t="shared" si="60"/>
        <v>0</v>
      </c>
      <c r="AP232" s="176" t="str">
        <f t="shared" si="61"/>
        <v/>
      </c>
      <c r="AQ232" s="10">
        <f t="shared" si="62"/>
        <v>0</v>
      </c>
      <c r="AR232" s="10" t="str">
        <f t="shared" si="63"/>
        <v/>
      </c>
    </row>
    <row r="233" spans="1:44" s="6" customFormat="1" ht="34.5" customHeight="1">
      <c r="A233" s="82">
        <f t="shared" si="49"/>
        <v>221</v>
      </c>
      <c r="B233" s="88" t="str">
        <f t="shared" si="50"/>
        <v/>
      </c>
      <c r="C233" s="25"/>
      <c r="D233" s="26" t="str">
        <f t="shared" si="51"/>
        <v/>
      </c>
      <c r="E233" s="26" t="str">
        <f t="shared" si="52"/>
        <v/>
      </c>
      <c r="F233" s="152"/>
      <c r="G233" s="27"/>
      <c r="H233" s="27"/>
      <c r="I233" s="27"/>
      <c r="J233" s="27"/>
      <c r="K233" s="27"/>
      <c r="L233" s="28"/>
      <c r="M233" s="29"/>
      <c r="N233" s="184"/>
      <c r="O233" s="29"/>
      <c r="P233" s="184"/>
      <c r="Q233" s="30" t="str">
        <f t="shared" si="53"/>
        <v/>
      </c>
      <c r="R233" s="28"/>
      <c r="S233" s="28"/>
      <c r="T233" s="31" t="str">
        <f t="shared" si="54"/>
        <v/>
      </c>
      <c r="U233" s="32"/>
      <c r="V233" s="33" t="str">
        <f t="shared" si="55"/>
        <v/>
      </c>
      <c r="W233" s="33" t="str">
        <f t="shared" si="56"/>
        <v/>
      </c>
      <c r="X233" s="182"/>
      <c r="Y233" s="55"/>
      <c r="Z233" s="34"/>
      <c r="AA233" s="182"/>
      <c r="AB233" s="57" t="str">
        <f t="shared" si="57"/>
        <v/>
      </c>
      <c r="AC233" s="35" t="str">
        <f t="shared" si="58"/>
        <v/>
      </c>
      <c r="AD233" s="182"/>
      <c r="AE233" s="66" t="str">
        <f t="shared" si="59"/>
        <v/>
      </c>
      <c r="AF233" s="179"/>
      <c r="AG233" s="27"/>
      <c r="AH233" s="68"/>
      <c r="AI233" s="102"/>
      <c r="AJ233" s="154"/>
      <c r="AK233" s="155"/>
      <c r="AM233" s="176" t="str">
        <f>IF(AND(($B233&lt;&gt;""),(OR(C233="",F233="",G233="",H233="",AND(F233&gt;=20,F233&lt;=22,I233=""),AND(F233&gt;=40,F233&lt;=49,J233=""),L233="",M233="",N233="",O233="",P233="",R233="",S233="",U233="",X233="",Y233="",Z233="",AA233="",AND(Z233&lt;&gt;※編集不可※選択項目!$K$6,AD233="")))),1,"")</f>
        <v/>
      </c>
      <c r="AN233" s="176">
        <f>IF(AND($B233&lt;&gt;"",AND(K233="",OR(AND(F233&gt;=3,F233&lt;=14),AND(F233&gt;=20,F233&lt;=22,I233=※編集不可※選択項目!$D$4),AND(F233&gt;=23,F233&lt;=25),AND(F233&gt;=40,F233&lt;=49,J233=※編集不可※選択項目!$E$4)))),1,0)</f>
        <v>0</v>
      </c>
      <c r="AO233" s="176">
        <f t="shared" si="60"/>
        <v>0</v>
      </c>
      <c r="AP233" s="176" t="str">
        <f t="shared" si="61"/>
        <v/>
      </c>
      <c r="AQ233" s="10">
        <f t="shared" si="62"/>
        <v>0</v>
      </c>
      <c r="AR233" s="10" t="str">
        <f t="shared" si="63"/>
        <v/>
      </c>
    </row>
    <row r="234" spans="1:44" s="6" customFormat="1" ht="34.5" customHeight="1">
      <c r="A234" s="82">
        <f t="shared" si="49"/>
        <v>222</v>
      </c>
      <c r="B234" s="88" t="str">
        <f t="shared" si="50"/>
        <v/>
      </c>
      <c r="C234" s="25"/>
      <c r="D234" s="26" t="str">
        <f t="shared" si="51"/>
        <v/>
      </c>
      <c r="E234" s="26" t="str">
        <f t="shared" si="52"/>
        <v/>
      </c>
      <c r="F234" s="152"/>
      <c r="G234" s="27"/>
      <c r="H234" s="27"/>
      <c r="I234" s="27"/>
      <c r="J234" s="27"/>
      <c r="K234" s="27"/>
      <c r="L234" s="28"/>
      <c r="M234" s="29"/>
      <c r="N234" s="184"/>
      <c r="O234" s="29"/>
      <c r="P234" s="184"/>
      <c r="Q234" s="30" t="str">
        <f t="shared" si="53"/>
        <v/>
      </c>
      <c r="R234" s="28"/>
      <c r="S234" s="28"/>
      <c r="T234" s="31" t="str">
        <f t="shared" si="54"/>
        <v/>
      </c>
      <c r="U234" s="32"/>
      <c r="V234" s="33" t="str">
        <f t="shared" si="55"/>
        <v/>
      </c>
      <c r="W234" s="33" t="str">
        <f t="shared" si="56"/>
        <v/>
      </c>
      <c r="X234" s="182"/>
      <c r="Y234" s="55"/>
      <c r="Z234" s="34"/>
      <c r="AA234" s="182"/>
      <c r="AB234" s="57" t="str">
        <f t="shared" si="57"/>
        <v/>
      </c>
      <c r="AC234" s="35" t="str">
        <f t="shared" si="58"/>
        <v/>
      </c>
      <c r="AD234" s="182"/>
      <c r="AE234" s="66" t="str">
        <f t="shared" si="59"/>
        <v/>
      </c>
      <c r="AF234" s="179"/>
      <c r="AG234" s="27"/>
      <c r="AH234" s="68"/>
      <c r="AI234" s="102"/>
      <c r="AJ234" s="154"/>
      <c r="AK234" s="155"/>
      <c r="AM234" s="176" t="str">
        <f>IF(AND(($B234&lt;&gt;""),(OR(C234="",F234="",G234="",H234="",AND(F234&gt;=20,F234&lt;=22,I234=""),AND(F234&gt;=40,F234&lt;=49,J234=""),L234="",M234="",N234="",O234="",P234="",R234="",S234="",U234="",X234="",Y234="",Z234="",AA234="",AND(Z234&lt;&gt;※編集不可※選択項目!$K$6,AD234="")))),1,"")</f>
        <v/>
      </c>
      <c r="AN234" s="176">
        <f>IF(AND($B234&lt;&gt;"",AND(K234="",OR(AND(F234&gt;=3,F234&lt;=14),AND(F234&gt;=20,F234&lt;=22,I234=※編集不可※選択項目!$D$4),AND(F234&gt;=23,F234&lt;=25),AND(F234&gt;=40,F234&lt;=49,J234=※編集不可※選択項目!$E$4)))),1,0)</f>
        <v>0</v>
      </c>
      <c r="AO234" s="176">
        <f t="shared" si="60"/>
        <v>0</v>
      </c>
      <c r="AP234" s="176" t="str">
        <f t="shared" si="61"/>
        <v/>
      </c>
      <c r="AQ234" s="10">
        <f t="shared" si="62"/>
        <v>0</v>
      </c>
      <c r="AR234" s="10" t="str">
        <f t="shared" si="63"/>
        <v/>
      </c>
    </row>
    <row r="235" spans="1:44" s="6" customFormat="1" ht="34.5" customHeight="1">
      <c r="A235" s="82">
        <f t="shared" si="49"/>
        <v>223</v>
      </c>
      <c r="B235" s="88" t="str">
        <f t="shared" si="50"/>
        <v/>
      </c>
      <c r="C235" s="25"/>
      <c r="D235" s="26" t="str">
        <f t="shared" si="51"/>
        <v/>
      </c>
      <c r="E235" s="26" t="str">
        <f t="shared" si="52"/>
        <v/>
      </c>
      <c r="F235" s="152"/>
      <c r="G235" s="27"/>
      <c r="H235" s="27"/>
      <c r="I235" s="27"/>
      <c r="J235" s="27"/>
      <c r="K235" s="27"/>
      <c r="L235" s="28"/>
      <c r="M235" s="29"/>
      <c r="N235" s="184"/>
      <c r="O235" s="29"/>
      <c r="P235" s="184"/>
      <c r="Q235" s="30" t="str">
        <f t="shared" si="53"/>
        <v/>
      </c>
      <c r="R235" s="28"/>
      <c r="S235" s="28"/>
      <c r="T235" s="31" t="str">
        <f t="shared" si="54"/>
        <v/>
      </c>
      <c r="U235" s="32"/>
      <c r="V235" s="33" t="str">
        <f t="shared" si="55"/>
        <v/>
      </c>
      <c r="W235" s="33" t="str">
        <f t="shared" si="56"/>
        <v/>
      </c>
      <c r="X235" s="182"/>
      <c r="Y235" s="55"/>
      <c r="Z235" s="34"/>
      <c r="AA235" s="182"/>
      <c r="AB235" s="57" t="str">
        <f t="shared" si="57"/>
        <v/>
      </c>
      <c r="AC235" s="35" t="str">
        <f t="shared" si="58"/>
        <v/>
      </c>
      <c r="AD235" s="182"/>
      <c r="AE235" s="66" t="str">
        <f t="shared" si="59"/>
        <v/>
      </c>
      <c r="AF235" s="179"/>
      <c r="AG235" s="27"/>
      <c r="AH235" s="68"/>
      <c r="AI235" s="102"/>
      <c r="AJ235" s="154"/>
      <c r="AK235" s="155"/>
      <c r="AM235" s="176" t="str">
        <f>IF(AND(($B235&lt;&gt;""),(OR(C235="",F235="",G235="",H235="",AND(F235&gt;=20,F235&lt;=22,I235=""),AND(F235&gt;=40,F235&lt;=49,J235=""),L235="",M235="",N235="",O235="",P235="",R235="",S235="",U235="",X235="",Y235="",Z235="",AA235="",AND(Z235&lt;&gt;※編集不可※選択項目!$K$6,AD235="")))),1,"")</f>
        <v/>
      </c>
      <c r="AN235" s="176">
        <f>IF(AND($B235&lt;&gt;"",AND(K235="",OR(AND(F235&gt;=3,F235&lt;=14),AND(F235&gt;=20,F235&lt;=22,I235=※編集不可※選択項目!$D$4),AND(F235&gt;=23,F235&lt;=25),AND(F235&gt;=40,F235&lt;=49,J235=※編集不可※選択項目!$E$4)))),1,0)</f>
        <v>0</v>
      </c>
      <c r="AO235" s="176">
        <f t="shared" si="60"/>
        <v>0</v>
      </c>
      <c r="AP235" s="176" t="str">
        <f t="shared" si="61"/>
        <v/>
      </c>
      <c r="AQ235" s="10">
        <f t="shared" si="62"/>
        <v>0</v>
      </c>
      <c r="AR235" s="10" t="str">
        <f t="shared" si="63"/>
        <v/>
      </c>
    </row>
    <row r="236" spans="1:44" s="6" customFormat="1" ht="34.5" customHeight="1">
      <c r="A236" s="82">
        <f t="shared" si="49"/>
        <v>224</v>
      </c>
      <c r="B236" s="88" t="str">
        <f t="shared" si="50"/>
        <v/>
      </c>
      <c r="C236" s="25"/>
      <c r="D236" s="26" t="str">
        <f t="shared" si="51"/>
        <v/>
      </c>
      <c r="E236" s="26" t="str">
        <f t="shared" si="52"/>
        <v/>
      </c>
      <c r="F236" s="152"/>
      <c r="G236" s="27"/>
      <c r="H236" s="27"/>
      <c r="I236" s="27"/>
      <c r="J236" s="27"/>
      <c r="K236" s="27"/>
      <c r="L236" s="28"/>
      <c r="M236" s="29"/>
      <c r="N236" s="184"/>
      <c r="O236" s="29"/>
      <c r="P236" s="184"/>
      <c r="Q236" s="30" t="str">
        <f t="shared" si="53"/>
        <v/>
      </c>
      <c r="R236" s="28"/>
      <c r="S236" s="28"/>
      <c r="T236" s="31" t="str">
        <f t="shared" si="54"/>
        <v/>
      </c>
      <c r="U236" s="32"/>
      <c r="V236" s="33" t="str">
        <f t="shared" si="55"/>
        <v/>
      </c>
      <c r="W236" s="33" t="str">
        <f t="shared" si="56"/>
        <v/>
      </c>
      <c r="X236" s="182"/>
      <c r="Y236" s="55"/>
      <c r="Z236" s="34"/>
      <c r="AA236" s="182"/>
      <c r="AB236" s="57" t="str">
        <f t="shared" si="57"/>
        <v/>
      </c>
      <c r="AC236" s="35" t="str">
        <f t="shared" si="58"/>
        <v/>
      </c>
      <c r="AD236" s="182"/>
      <c r="AE236" s="66" t="str">
        <f t="shared" si="59"/>
        <v/>
      </c>
      <c r="AF236" s="179"/>
      <c r="AG236" s="27"/>
      <c r="AH236" s="68"/>
      <c r="AI236" s="102"/>
      <c r="AJ236" s="154"/>
      <c r="AK236" s="155"/>
      <c r="AM236" s="176" t="str">
        <f>IF(AND(($B236&lt;&gt;""),(OR(C236="",F236="",G236="",H236="",AND(F236&gt;=20,F236&lt;=22,I236=""),AND(F236&gt;=40,F236&lt;=49,J236=""),L236="",M236="",N236="",O236="",P236="",R236="",S236="",U236="",X236="",Y236="",Z236="",AA236="",AND(Z236&lt;&gt;※編集不可※選択項目!$K$6,AD236="")))),1,"")</f>
        <v/>
      </c>
      <c r="AN236" s="176">
        <f>IF(AND($B236&lt;&gt;"",AND(K236="",OR(AND(F236&gt;=3,F236&lt;=14),AND(F236&gt;=20,F236&lt;=22,I236=※編集不可※選択項目!$D$4),AND(F236&gt;=23,F236&lt;=25),AND(F236&gt;=40,F236&lt;=49,J236=※編集不可※選択項目!$E$4)))),1,0)</f>
        <v>0</v>
      </c>
      <c r="AO236" s="176">
        <f t="shared" si="60"/>
        <v>0</v>
      </c>
      <c r="AP236" s="176" t="str">
        <f t="shared" si="61"/>
        <v/>
      </c>
      <c r="AQ236" s="10">
        <f t="shared" si="62"/>
        <v>0</v>
      </c>
      <c r="AR236" s="10" t="str">
        <f t="shared" si="63"/>
        <v/>
      </c>
    </row>
    <row r="237" spans="1:44" s="6" customFormat="1" ht="34.5" customHeight="1">
      <c r="A237" s="82">
        <f t="shared" si="49"/>
        <v>225</v>
      </c>
      <c r="B237" s="88" t="str">
        <f t="shared" si="50"/>
        <v/>
      </c>
      <c r="C237" s="25"/>
      <c r="D237" s="26" t="str">
        <f t="shared" si="51"/>
        <v/>
      </c>
      <c r="E237" s="26" t="str">
        <f t="shared" si="52"/>
        <v/>
      </c>
      <c r="F237" s="152"/>
      <c r="G237" s="27"/>
      <c r="H237" s="27"/>
      <c r="I237" s="27"/>
      <c r="J237" s="27"/>
      <c r="K237" s="27"/>
      <c r="L237" s="28"/>
      <c r="M237" s="29"/>
      <c r="N237" s="184"/>
      <c r="O237" s="29"/>
      <c r="P237" s="184"/>
      <c r="Q237" s="30" t="str">
        <f t="shared" si="53"/>
        <v/>
      </c>
      <c r="R237" s="28"/>
      <c r="S237" s="28"/>
      <c r="T237" s="31" t="str">
        <f t="shared" si="54"/>
        <v/>
      </c>
      <c r="U237" s="32"/>
      <c r="V237" s="33" t="str">
        <f t="shared" si="55"/>
        <v/>
      </c>
      <c r="W237" s="33" t="str">
        <f t="shared" si="56"/>
        <v/>
      </c>
      <c r="X237" s="182"/>
      <c r="Y237" s="55"/>
      <c r="Z237" s="34"/>
      <c r="AA237" s="182"/>
      <c r="AB237" s="57" t="str">
        <f t="shared" si="57"/>
        <v/>
      </c>
      <c r="AC237" s="35" t="str">
        <f t="shared" si="58"/>
        <v/>
      </c>
      <c r="AD237" s="182"/>
      <c r="AE237" s="66" t="str">
        <f t="shared" si="59"/>
        <v/>
      </c>
      <c r="AF237" s="179"/>
      <c r="AG237" s="27"/>
      <c r="AH237" s="68"/>
      <c r="AI237" s="102"/>
      <c r="AJ237" s="154"/>
      <c r="AK237" s="155"/>
      <c r="AM237" s="176" t="str">
        <f>IF(AND(($B237&lt;&gt;""),(OR(C237="",F237="",G237="",H237="",AND(F237&gt;=20,F237&lt;=22,I237=""),AND(F237&gt;=40,F237&lt;=49,J237=""),L237="",M237="",N237="",O237="",P237="",R237="",S237="",U237="",X237="",Y237="",Z237="",AA237="",AND(Z237&lt;&gt;※編集不可※選択項目!$K$6,AD237="")))),1,"")</f>
        <v/>
      </c>
      <c r="AN237" s="176">
        <f>IF(AND($B237&lt;&gt;"",AND(K237="",OR(AND(F237&gt;=3,F237&lt;=14),AND(F237&gt;=20,F237&lt;=22,I237=※編集不可※選択項目!$D$4),AND(F237&gt;=23,F237&lt;=25),AND(F237&gt;=40,F237&lt;=49,J237=※編集不可※選択項目!$E$4)))),1,0)</f>
        <v>0</v>
      </c>
      <c r="AO237" s="176">
        <f t="shared" si="60"/>
        <v>0</v>
      </c>
      <c r="AP237" s="176" t="str">
        <f t="shared" si="61"/>
        <v/>
      </c>
      <c r="AQ237" s="10">
        <f t="shared" si="62"/>
        <v>0</v>
      </c>
      <c r="AR237" s="10" t="str">
        <f t="shared" si="63"/>
        <v/>
      </c>
    </row>
    <row r="238" spans="1:44" s="6" customFormat="1" ht="34.5" customHeight="1">
      <c r="A238" s="82">
        <f t="shared" si="49"/>
        <v>226</v>
      </c>
      <c r="B238" s="88" t="str">
        <f t="shared" si="50"/>
        <v/>
      </c>
      <c r="C238" s="25"/>
      <c r="D238" s="26" t="str">
        <f t="shared" si="51"/>
        <v/>
      </c>
      <c r="E238" s="26" t="str">
        <f t="shared" si="52"/>
        <v/>
      </c>
      <c r="F238" s="152"/>
      <c r="G238" s="27"/>
      <c r="H238" s="27"/>
      <c r="I238" s="27"/>
      <c r="J238" s="27"/>
      <c r="K238" s="27"/>
      <c r="L238" s="28"/>
      <c r="M238" s="29"/>
      <c r="N238" s="184"/>
      <c r="O238" s="29"/>
      <c r="P238" s="184"/>
      <c r="Q238" s="30" t="str">
        <f t="shared" si="53"/>
        <v/>
      </c>
      <c r="R238" s="28"/>
      <c r="S238" s="28"/>
      <c r="T238" s="31" t="str">
        <f t="shared" si="54"/>
        <v/>
      </c>
      <c r="U238" s="32"/>
      <c r="V238" s="33" t="str">
        <f t="shared" si="55"/>
        <v/>
      </c>
      <c r="W238" s="33" t="str">
        <f t="shared" si="56"/>
        <v/>
      </c>
      <c r="X238" s="182"/>
      <c r="Y238" s="55"/>
      <c r="Z238" s="34"/>
      <c r="AA238" s="182"/>
      <c r="AB238" s="57" t="str">
        <f t="shared" si="57"/>
        <v/>
      </c>
      <c r="AC238" s="35" t="str">
        <f t="shared" si="58"/>
        <v/>
      </c>
      <c r="AD238" s="182"/>
      <c r="AE238" s="66" t="str">
        <f t="shared" si="59"/>
        <v/>
      </c>
      <c r="AF238" s="179"/>
      <c r="AG238" s="27"/>
      <c r="AH238" s="68"/>
      <c r="AI238" s="102"/>
      <c r="AJ238" s="154"/>
      <c r="AK238" s="155"/>
      <c r="AM238" s="176" t="str">
        <f>IF(AND(($B238&lt;&gt;""),(OR(C238="",F238="",G238="",H238="",AND(F238&gt;=20,F238&lt;=22,I238=""),AND(F238&gt;=40,F238&lt;=49,J238=""),L238="",M238="",N238="",O238="",P238="",R238="",S238="",U238="",X238="",Y238="",Z238="",AA238="",AND(Z238&lt;&gt;※編集不可※選択項目!$K$6,AD238="")))),1,"")</f>
        <v/>
      </c>
      <c r="AN238" s="176">
        <f>IF(AND($B238&lt;&gt;"",AND(K238="",OR(AND(F238&gt;=3,F238&lt;=14),AND(F238&gt;=20,F238&lt;=22,I238=※編集不可※選択項目!$D$4),AND(F238&gt;=23,F238&lt;=25),AND(F238&gt;=40,F238&lt;=49,J238=※編集不可※選択項目!$E$4)))),1,0)</f>
        <v>0</v>
      </c>
      <c r="AO238" s="176">
        <f t="shared" si="60"/>
        <v>0</v>
      </c>
      <c r="AP238" s="176" t="str">
        <f t="shared" si="61"/>
        <v/>
      </c>
      <c r="AQ238" s="10">
        <f t="shared" si="62"/>
        <v>0</v>
      </c>
      <c r="AR238" s="10" t="str">
        <f t="shared" si="63"/>
        <v/>
      </c>
    </row>
    <row r="239" spans="1:44" s="6" customFormat="1" ht="34.5" customHeight="1">
      <c r="A239" s="82">
        <f t="shared" si="49"/>
        <v>227</v>
      </c>
      <c r="B239" s="88" t="str">
        <f t="shared" si="50"/>
        <v/>
      </c>
      <c r="C239" s="25"/>
      <c r="D239" s="26" t="str">
        <f t="shared" si="51"/>
        <v/>
      </c>
      <c r="E239" s="26" t="str">
        <f t="shared" si="52"/>
        <v/>
      </c>
      <c r="F239" s="152"/>
      <c r="G239" s="27"/>
      <c r="H239" s="27"/>
      <c r="I239" s="27"/>
      <c r="J239" s="27"/>
      <c r="K239" s="27"/>
      <c r="L239" s="28"/>
      <c r="M239" s="29"/>
      <c r="N239" s="184"/>
      <c r="O239" s="29"/>
      <c r="P239" s="184"/>
      <c r="Q239" s="30" t="str">
        <f t="shared" si="53"/>
        <v/>
      </c>
      <c r="R239" s="28"/>
      <c r="S239" s="28"/>
      <c r="T239" s="31" t="str">
        <f t="shared" si="54"/>
        <v/>
      </c>
      <c r="U239" s="32"/>
      <c r="V239" s="33" t="str">
        <f t="shared" si="55"/>
        <v/>
      </c>
      <c r="W239" s="33" t="str">
        <f t="shared" si="56"/>
        <v/>
      </c>
      <c r="X239" s="182"/>
      <c r="Y239" s="55"/>
      <c r="Z239" s="34"/>
      <c r="AA239" s="182"/>
      <c r="AB239" s="57" t="str">
        <f t="shared" si="57"/>
        <v/>
      </c>
      <c r="AC239" s="35" t="str">
        <f t="shared" si="58"/>
        <v/>
      </c>
      <c r="AD239" s="182"/>
      <c r="AE239" s="66" t="str">
        <f t="shared" si="59"/>
        <v/>
      </c>
      <c r="AF239" s="179"/>
      <c r="AG239" s="27"/>
      <c r="AH239" s="68"/>
      <c r="AI239" s="102"/>
      <c r="AJ239" s="154"/>
      <c r="AK239" s="155"/>
      <c r="AM239" s="176" t="str">
        <f>IF(AND(($B239&lt;&gt;""),(OR(C239="",F239="",G239="",H239="",AND(F239&gt;=20,F239&lt;=22,I239=""),AND(F239&gt;=40,F239&lt;=49,J239=""),L239="",M239="",N239="",O239="",P239="",R239="",S239="",U239="",X239="",Y239="",Z239="",AA239="",AND(Z239&lt;&gt;※編集不可※選択項目!$K$6,AD239="")))),1,"")</f>
        <v/>
      </c>
      <c r="AN239" s="176">
        <f>IF(AND($B239&lt;&gt;"",AND(K239="",OR(AND(F239&gt;=3,F239&lt;=14),AND(F239&gt;=20,F239&lt;=22,I239=※編集不可※選択項目!$D$4),AND(F239&gt;=23,F239&lt;=25),AND(F239&gt;=40,F239&lt;=49,J239=※編集不可※選択項目!$E$4)))),1,0)</f>
        <v>0</v>
      </c>
      <c r="AO239" s="176">
        <f t="shared" si="60"/>
        <v>0</v>
      </c>
      <c r="AP239" s="176" t="str">
        <f t="shared" si="61"/>
        <v/>
      </c>
      <c r="AQ239" s="10">
        <f t="shared" si="62"/>
        <v>0</v>
      </c>
      <c r="AR239" s="10" t="str">
        <f t="shared" si="63"/>
        <v/>
      </c>
    </row>
    <row r="240" spans="1:44" s="6" customFormat="1" ht="34.5" customHeight="1">
      <c r="A240" s="82">
        <f t="shared" si="49"/>
        <v>228</v>
      </c>
      <c r="B240" s="88" t="str">
        <f t="shared" si="50"/>
        <v/>
      </c>
      <c r="C240" s="25"/>
      <c r="D240" s="26" t="str">
        <f t="shared" si="51"/>
        <v/>
      </c>
      <c r="E240" s="26" t="str">
        <f t="shared" si="52"/>
        <v/>
      </c>
      <c r="F240" s="152"/>
      <c r="G240" s="27"/>
      <c r="H240" s="27"/>
      <c r="I240" s="27"/>
      <c r="J240" s="27"/>
      <c r="K240" s="27"/>
      <c r="L240" s="28"/>
      <c r="M240" s="29"/>
      <c r="N240" s="184"/>
      <c r="O240" s="29"/>
      <c r="P240" s="184"/>
      <c r="Q240" s="30" t="str">
        <f t="shared" si="53"/>
        <v/>
      </c>
      <c r="R240" s="28"/>
      <c r="S240" s="28"/>
      <c r="T240" s="31" t="str">
        <f t="shared" si="54"/>
        <v/>
      </c>
      <c r="U240" s="32"/>
      <c r="V240" s="33" t="str">
        <f t="shared" si="55"/>
        <v/>
      </c>
      <c r="W240" s="33" t="str">
        <f t="shared" si="56"/>
        <v/>
      </c>
      <c r="X240" s="182"/>
      <c r="Y240" s="55"/>
      <c r="Z240" s="34"/>
      <c r="AA240" s="182"/>
      <c r="AB240" s="57" t="str">
        <f t="shared" si="57"/>
        <v/>
      </c>
      <c r="AC240" s="35" t="str">
        <f t="shared" si="58"/>
        <v/>
      </c>
      <c r="AD240" s="182"/>
      <c r="AE240" s="66" t="str">
        <f t="shared" si="59"/>
        <v/>
      </c>
      <c r="AF240" s="179"/>
      <c r="AG240" s="27"/>
      <c r="AH240" s="68"/>
      <c r="AI240" s="102"/>
      <c r="AJ240" s="154"/>
      <c r="AK240" s="155"/>
      <c r="AM240" s="176" t="str">
        <f>IF(AND(($B240&lt;&gt;""),(OR(C240="",F240="",G240="",H240="",AND(F240&gt;=20,F240&lt;=22,I240=""),AND(F240&gt;=40,F240&lt;=49,J240=""),L240="",M240="",N240="",O240="",P240="",R240="",S240="",U240="",X240="",Y240="",Z240="",AA240="",AND(Z240&lt;&gt;※編集不可※選択項目!$K$6,AD240="")))),1,"")</f>
        <v/>
      </c>
      <c r="AN240" s="176">
        <f>IF(AND($B240&lt;&gt;"",AND(K240="",OR(AND(F240&gt;=3,F240&lt;=14),AND(F240&gt;=20,F240&lt;=22,I240=※編集不可※選択項目!$D$4),AND(F240&gt;=23,F240&lt;=25),AND(F240&gt;=40,F240&lt;=49,J240=※編集不可※選択項目!$E$4)))),1,0)</f>
        <v>0</v>
      </c>
      <c r="AO240" s="176">
        <f t="shared" si="60"/>
        <v>0</v>
      </c>
      <c r="AP240" s="176" t="str">
        <f t="shared" si="61"/>
        <v/>
      </c>
      <c r="AQ240" s="10">
        <f t="shared" si="62"/>
        <v>0</v>
      </c>
      <c r="AR240" s="10" t="str">
        <f t="shared" si="63"/>
        <v/>
      </c>
    </row>
    <row r="241" spans="1:44" s="6" customFormat="1" ht="34.5" customHeight="1">
      <c r="A241" s="82">
        <f t="shared" si="49"/>
        <v>229</v>
      </c>
      <c r="B241" s="88" t="str">
        <f t="shared" si="50"/>
        <v/>
      </c>
      <c r="C241" s="25"/>
      <c r="D241" s="26" t="str">
        <f t="shared" si="51"/>
        <v/>
      </c>
      <c r="E241" s="26" t="str">
        <f t="shared" si="52"/>
        <v/>
      </c>
      <c r="F241" s="152"/>
      <c r="G241" s="27"/>
      <c r="H241" s="27"/>
      <c r="I241" s="27"/>
      <c r="J241" s="27"/>
      <c r="K241" s="27"/>
      <c r="L241" s="28"/>
      <c r="M241" s="29"/>
      <c r="N241" s="184"/>
      <c r="O241" s="29"/>
      <c r="P241" s="184"/>
      <c r="Q241" s="30" t="str">
        <f t="shared" si="53"/>
        <v/>
      </c>
      <c r="R241" s="28"/>
      <c r="S241" s="28"/>
      <c r="T241" s="31" t="str">
        <f t="shared" si="54"/>
        <v/>
      </c>
      <c r="U241" s="32"/>
      <c r="V241" s="33" t="str">
        <f t="shared" si="55"/>
        <v/>
      </c>
      <c r="W241" s="33" t="str">
        <f t="shared" si="56"/>
        <v/>
      </c>
      <c r="X241" s="182"/>
      <c r="Y241" s="55"/>
      <c r="Z241" s="34"/>
      <c r="AA241" s="182"/>
      <c r="AB241" s="57" t="str">
        <f t="shared" si="57"/>
        <v/>
      </c>
      <c r="AC241" s="35" t="str">
        <f t="shared" si="58"/>
        <v/>
      </c>
      <c r="AD241" s="182"/>
      <c r="AE241" s="66" t="str">
        <f t="shared" si="59"/>
        <v/>
      </c>
      <c r="AF241" s="179"/>
      <c r="AG241" s="27"/>
      <c r="AH241" s="68"/>
      <c r="AI241" s="102"/>
      <c r="AJ241" s="154"/>
      <c r="AK241" s="155"/>
      <c r="AM241" s="176" t="str">
        <f>IF(AND(($B241&lt;&gt;""),(OR(C241="",F241="",G241="",H241="",AND(F241&gt;=20,F241&lt;=22,I241=""),AND(F241&gt;=40,F241&lt;=49,J241=""),L241="",M241="",N241="",O241="",P241="",R241="",S241="",U241="",X241="",Y241="",Z241="",AA241="",AND(Z241&lt;&gt;※編集不可※選択項目!$K$6,AD241="")))),1,"")</f>
        <v/>
      </c>
      <c r="AN241" s="176">
        <f>IF(AND($B241&lt;&gt;"",AND(K241="",OR(AND(F241&gt;=3,F241&lt;=14),AND(F241&gt;=20,F241&lt;=22,I241=※編集不可※選択項目!$D$4),AND(F241&gt;=23,F241&lt;=25),AND(F241&gt;=40,F241&lt;=49,J241=※編集不可※選択項目!$E$4)))),1,0)</f>
        <v>0</v>
      </c>
      <c r="AO241" s="176">
        <f t="shared" si="60"/>
        <v>0</v>
      </c>
      <c r="AP241" s="176" t="str">
        <f t="shared" si="61"/>
        <v/>
      </c>
      <c r="AQ241" s="10">
        <f t="shared" si="62"/>
        <v>0</v>
      </c>
      <c r="AR241" s="10" t="str">
        <f t="shared" si="63"/>
        <v/>
      </c>
    </row>
    <row r="242" spans="1:44" s="6" customFormat="1" ht="34.5" customHeight="1">
      <c r="A242" s="82">
        <f t="shared" si="49"/>
        <v>230</v>
      </c>
      <c r="B242" s="88" t="str">
        <f t="shared" si="50"/>
        <v/>
      </c>
      <c r="C242" s="25"/>
      <c r="D242" s="26" t="str">
        <f t="shared" si="51"/>
        <v/>
      </c>
      <c r="E242" s="26" t="str">
        <f t="shared" si="52"/>
        <v/>
      </c>
      <c r="F242" s="152"/>
      <c r="G242" s="27"/>
      <c r="H242" s="27"/>
      <c r="I242" s="27"/>
      <c r="J242" s="27"/>
      <c r="K242" s="27"/>
      <c r="L242" s="28"/>
      <c r="M242" s="29"/>
      <c r="N242" s="184"/>
      <c r="O242" s="29"/>
      <c r="P242" s="184"/>
      <c r="Q242" s="30" t="str">
        <f t="shared" si="53"/>
        <v/>
      </c>
      <c r="R242" s="28"/>
      <c r="S242" s="28"/>
      <c r="T242" s="31" t="str">
        <f t="shared" si="54"/>
        <v/>
      </c>
      <c r="U242" s="32"/>
      <c r="V242" s="33" t="str">
        <f t="shared" si="55"/>
        <v/>
      </c>
      <c r="W242" s="33" t="str">
        <f t="shared" si="56"/>
        <v/>
      </c>
      <c r="X242" s="182"/>
      <c r="Y242" s="55"/>
      <c r="Z242" s="34"/>
      <c r="AA242" s="182"/>
      <c r="AB242" s="57" t="str">
        <f t="shared" si="57"/>
        <v/>
      </c>
      <c r="AC242" s="35" t="str">
        <f t="shared" si="58"/>
        <v/>
      </c>
      <c r="AD242" s="182"/>
      <c r="AE242" s="66" t="str">
        <f t="shared" si="59"/>
        <v/>
      </c>
      <c r="AF242" s="179"/>
      <c r="AG242" s="27"/>
      <c r="AH242" s="68"/>
      <c r="AI242" s="102"/>
      <c r="AJ242" s="154"/>
      <c r="AK242" s="155"/>
      <c r="AM242" s="176" t="str">
        <f>IF(AND(($B242&lt;&gt;""),(OR(C242="",F242="",G242="",H242="",AND(F242&gt;=20,F242&lt;=22,I242=""),AND(F242&gt;=40,F242&lt;=49,J242=""),L242="",M242="",N242="",O242="",P242="",R242="",S242="",U242="",X242="",Y242="",Z242="",AA242="",AND(Z242&lt;&gt;※編集不可※選択項目!$K$6,AD242="")))),1,"")</f>
        <v/>
      </c>
      <c r="AN242" s="176">
        <f>IF(AND($B242&lt;&gt;"",AND(K242="",OR(AND(F242&gt;=3,F242&lt;=14),AND(F242&gt;=20,F242&lt;=22,I242=※編集不可※選択項目!$D$4),AND(F242&gt;=23,F242&lt;=25),AND(F242&gt;=40,F242&lt;=49,J242=※編集不可※選択項目!$E$4)))),1,0)</f>
        <v>0</v>
      </c>
      <c r="AO242" s="176">
        <f t="shared" si="60"/>
        <v>0</v>
      </c>
      <c r="AP242" s="176" t="str">
        <f t="shared" si="61"/>
        <v/>
      </c>
      <c r="AQ242" s="10">
        <f t="shared" si="62"/>
        <v>0</v>
      </c>
      <c r="AR242" s="10" t="str">
        <f t="shared" si="63"/>
        <v/>
      </c>
    </row>
    <row r="243" spans="1:44" s="6" customFormat="1" ht="34.5" customHeight="1">
      <c r="A243" s="82">
        <f t="shared" si="49"/>
        <v>231</v>
      </c>
      <c r="B243" s="88" t="str">
        <f t="shared" si="50"/>
        <v/>
      </c>
      <c r="C243" s="25"/>
      <c r="D243" s="26" t="str">
        <f t="shared" si="51"/>
        <v/>
      </c>
      <c r="E243" s="26" t="str">
        <f t="shared" si="52"/>
        <v/>
      </c>
      <c r="F243" s="152"/>
      <c r="G243" s="27"/>
      <c r="H243" s="27"/>
      <c r="I243" s="27"/>
      <c r="J243" s="27"/>
      <c r="K243" s="27"/>
      <c r="L243" s="28"/>
      <c r="M243" s="29"/>
      <c r="N243" s="184"/>
      <c r="O243" s="29"/>
      <c r="P243" s="184"/>
      <c r="Q243" s="30" t="str">
        <f t="shared" si="53"/>
        <v/>
      </c>
      <c r="R243" s="28"/>
      <c r="S243" s="28"/>
      <c r="T243" s="31" t="str">
        <f t="shared" si="54"/>
        <v/>
      </c>
      <c r="U243" s="32"/>
      <c r="V243" s="33" t="str">
        <f t="shared" si="55"/>
        <v/>
      </c>
      <c r="W243" s="33" t="str">
        <f t="shared" si="56"/>
        <v/>
      </c>
      <c r="X243" s="182"/>
      <c r="Y243" s="55"/>
      <c r="Z243" s="34"/>
      <c r="AA243" s="182"/>
      <c r="AB243" s="57" t="str">
        <f t="shared" si="57"/>
        <v/>
      </c>
      <c r="AC243" s="35" t="str">
        <f t="shared" si="58"/>
        <v/>
      </c>
      <c r="AD243" s="182"/>
      <c r="AE243" s="66" t="str">
        <f t="shared" si="59"/>
        <v/>
      </c>
      <c r="AF243" s="179"/>
      <c r="AG243" s="27"/>
      <c r="AH243" s="68"/>
      <c r="AI243" s="102"/>
      <c r="AJ243" s="154"/>
      <c r="AK243" s="155"/>
      <c r="AM243" s="176" t="str">
        <f>IF(AND(($B243&lt;&gt;""),(OR(C243="",F243="",G243="",H243="",AND(F243&gt;=20,F243&lt;=22,I243=""),AND(F243&gt;=40,F243&lt;=49,J243=""),L243="",M243="",N243="",O243="",P243="",R243="",S243="",U243="",X243="",Y243="",Z243="",AA243="",AND(Z243&lt;&gt;※編集不可※選択項目!$K$6,AD243="")))),1,"")</f>
        <v/>
      </c>
      <c r="AN243" s="176">
        <f>IF(AND($B243&lt;&gt;"",AND(K243="",OR(AND(F243&gt;=3,F243&lt;=14),AND(F243&gt;=20,F243&lt;=22,I243=※編集不可※選択項目!$D$4),AND(F243&gt;=23,F243&lt;=25),AND(F243&gt;=40,F243&lt;=49,J243=※編集不可※選択項目!$E$4)))),1,0)</f>
        <v>0</v>
      </c>
      <c r="AO243" s="176">
        <f t="shared" si="60"/>
        <v>0</v>
      </c>
      <c r="AP243" s="176" t="str">
        <f t="shared" si="61"/>
        <v/>
      </c>
      <c r="AQ243" s="10">
        <f t="shared" si="62"/>
        <v>0</v>
      </c>
      <c r="AR243" s="10" t="str">
        <f t="shared" si="63"/>
        <v/>
      </c>
    </row>
    <row r="244" spans="1:44" s="6" customFormat="1" ht="34.5" customHeight="1">
      <c r="A244" s="82">
        <f t="shared" si="49"/>
        <v>232</v>
      </c>
      <c r="B244" s="88" t="str">
        <f t="shared" si="50"/>
        <v/>
      </c>
      <c r="C244" s="25"/>
      <c r="D244" s="26" t="str">
        <f t="shared" si="51"/>
        <v/>
      </c>
      <c r="E244" s="26" t="str">
        <f t="shared" si="52"/>
        <v/>
      </c>
      <c r="F244" s="152"/>
      <c r="G244" s="27"/>
      <c r="H244" s="27"/>
      <c r="I244" s="27"/>
      <c r="J244" s="27"/>
      <c r="K244" s="27"/>
      <c r="L244" s="28"/>
      <c r="M244" s="29"/>
      <c r="N244" s="184"/>
      <c r="O244" s="29"/>
      <c r="P244" s="184"/>
      <c r="Q244" s="30" t="str">
        <f t="shared" si="53"/>
        <v/>
      </c>
      <c r="R244" s="28"/>
      <c r="S244" s="28"/>
      <c r="T244" s="31" t="str">
        <f t="shared" si="54"/>
        <v/>
      </c>
      <c r="U244" s="32"/>
      <c r="V244" s="33" t="str">
        <f t="shared" si="55"/>
        <v/>
      </c>
      <c r="W244" s="33" t="str">
        <f t="shared" si="56"/>
        <v/>
      </c>
      <c r="X244" s="182"/>
      <c r="Y244" s="55"/>
      <c r="Z244" s="34"/>
      <c r="AA244" s="182"/>
      <c r="AB244" s="57" t="str">
        <f t="shared" si="57"/>
        <v/>
      </c>
      <c r="AC244" s="35" t="str">
        <f t="shared" si="58"/>
        <v/>
      </c>
      <c r="AD244" s="182"/>
      <c r="AE244" s="66" t="str">
        <f t="shared" si="59"/>
        <v/>
      </c>
      <c r="AF244" s="179"/>
      <c r="AG244" s="27"/>
      <c r="AH244" s="68"/>
      <c r="AI244" s="102"/>
      <c r="AJ244" s="154"/>
      <c r="AK244" s="155"/>
      <c r="AM244" s="176" t="str">
        <f>IF(AND(($B244&lt;&gt;""),(OR(C244="",F244="",G244="",H244="",AND(F244&gt;=20,F244&lt;=22,I244=""),AND(F244&gt;=40,F244&lt;=49,J244=""),L244="",M244="",N244="",O244="",P244="",R244="",S244="",U244="",X244="",Y244="",Z244="",AA244="",AND(Z244&lt;&gt;※編集不可※選択項目!$K$6,AD244="")))),1,"")</f>
        <v/>
      </c>
      <c r="AN244" s="176">
        <f>IF(AND($B244&lt;&gt;"",AND(K244="",OR(AND(F244&gt;=3,F244&lt;=14),AND(F244&gt;=20,F244&lt;=22,I244=※編集不可※選択項目!$D$4),AND(F244&gt;=23,F244&lt;=25),AND(F244&gt;=40,F244&lt;=49,J244=※編集不可※選択項目!$E$4)))),1,0)</f>
        <v>0</v>
      </c>
      <c r="AO244" s="176">
        <f t="shared" si="60"/>
        <v>0</v>
      </c>
      <c r="AP244" s="176" t="str">
        <f t="shared" si="61"/>
        <v/>
      </c>
      <c r="AQ244" s="10">
        <f t="shared" si="62"/>
        <v>0</v>
      </c>
      <c r="AR244" s="10" t="str">
        <f t="shared" si="63"/>
        <v/>
      </c>
    </row>
    <row r="245" spans="1:44" s="6" customFormat="1" ht="34.5" customHeight="1">
      <c r="A245" s="82">
        <f t="shared" si="49"/>
        <v>233</v>
      </c>
      <c r="B245" s="88" t="str">
        <f t="shared" si="50"/>
        <v/>
      </c>
      <c r="C245" s="25"/>
      <c r="D245" s="26" t="str">
        <f t="shared" si="51"/>
        <v/>
      </c>
      <c r="E245" s="26" t="str">
        <f t="shared" si="52"/>
        <v/>
      </c>
      <c r="F245" s="152"/>
      <c r="G245" s="27"/>
      <c r="H245" s="27"/>
      <c r="I245" s="27"/>
      <c r="J245" s="27"/>
      <c r="K245" s="27"/>
      <c r="L245" s="28"/>
      <c r="M245" s="29"/>
      <c r="N245" s="184"/>
      <c r="O245" s="29"/>
      <c r="P245" s="184"/>
      <c r="Q245" s="30" t="str">
        <f t="shared" si="53"/>
        <v/>
      </c>
      <c r="R245" s="28"/>
      <c r="S245" s="28"/>
      <c r="T245" s="31" t="str">
        <f t="shared" si="54"/>
        <v/>
      </c>
      <c r="U245" s="32"/>
      <c r="V245" s="33" t="str">
        <f t="shared" si="55"/>
        <v/>
      </c>
      <c r="W245" s="33" t="str">
        <f t="shared" si="56"/>
        <v/>
      </c>
      <c r="X245" s="182"/>
      <c r="Y245" s="55"/>
      <c r="Z245" s="34"/>
      <c r="AA245" s="182"/>
      <c r="AB245" s="57" t="str">
        <f t="shared" si="57"/>
        <v/>
      </c>
      <c r="AC245" s="35" t="str">
        <f t="shared" si="58"/>
        <v/>
      </c>
      <c r="AD245" s="182"/>
      <c r="AE245" s="66" t="str">
        <f t="shared" si="59"/>
        <v/>
      </c>
      <c r="AF245" s="179"/>
      <c r="AG245" s="27"/>
      <c r="AH245" s="68"/>
      <c r="AI245" s="102"/>
      <c r="AJ245" s="154"/>
      <c r="AK245" s="155"/>
      <c r="AM245" s="176" t="str">
        <f>IF(AND(($B245&lt;&gt;""),(OR(C245="",F245="",G245="",H245="",AND(F245&gt;=20,F245&lt;=22,I245=""),AND(F245&gt;=40,F245&lt;=49,J245=""),L245="",M245="",N245="",O245="",P245="",R245="",S245="",U245="",X245="",Y245="",Z245="",AA245="",AND(Z245&lt;&gt;※編集不可※選択項目!$K$6,AD245="")))),1,"")</f>
        <v/>
      </c>
      <c r="AN245" s="176">
        <f>IF(AND($B245&lt;&gt;"",AND(K245="",OR(AND(F245&gt;=3,F245&lt;=14),AND(F245&gt;=20,F245&lt;=22,I245=※編集不可※選択項目!$D$4),AND(F245&gt;=23,F245&lt;=25),AND(F245&gt;=40,F245&lt;=49,J245=※編集不可※選択項目!$E$4)))),1,0)</f>
        <v>0</v>
      </c>
      <c r="AO245" s="176">
        <f t="shared" si="60"/>
        <v>0</v>
      </c>
      <c r="AP245" s="176" t="str">
        <f t="shared" si="61"/>
        <v/>
      </c>
      <c r="AQ245" s="10">
        <f t="shared" si="62"/>
        <v>0</v>
      </c>
      <c r="AR245" s="10" t="str">
        <f t="shared" si="63"/>
        <v/>
      </c>
    </row>
    <row r="246" spans="1:44" s="6" customFormat="1" ht="34.5" customHeight="1">
      <c r="A246" s="82">
        <f t="shared" si="49"/>
        <v>234</v>
      </c>
      <c r="B246" s="88" t="str">
        <f t="shared" si="50"/>
        <v/>
      </c>
      <c r="C246" s="25"/>
      <c r="D246" s="26" t="str">
        <f t="shared" si="51"/>
        <v/>
      </c>
      <c r="E246" s="26" t="str">
        <f t="shared" si="52"/>
        <v/>
      </c>
      <c r="F246" s="152"/>
      <c r="G246" s="27"/>
      <c r="H246" s="27"/>
      <c r="I246" s="27"/>
      <c r="J246" s="27"/>
      <c r="K246" s="27"/>
      <c r="L246" s="28"/>
      <c r="M246" s="29"/>
      <c r="N246" s="184"/>
      <c r="O246" s="29"/>
      <c r="P246" s="184"/>
      <c r="Q246" s="30" t="str">
        <f t="shared" si="53"/>
        <v/>
      </c>
      <c r="R246" s="28"/>
      <c r="S246" s="28"/>
      <c r="T246" s="31" t="str">
        <f t="shared" si="54"/>
        <v/>
      </c>
      <c r="U246" s="32"/>
      <c r="V246" s="33" t="str">
        <f t="shared" si="55"/>
        <v/>
      </c>
      <c r="W246" s="33" t="str">
        <f t="shared" si="56"/>
        <v/>
      </c>
      <c r="X246" s="182"/>
      <c r="Y246" s="55"/>
      <c r="Z246" s="34"/>
      <c r="AA246" s="182"/>
      <c r="AB246" s="57" t="str">
        <f t="shared" si="57"/>
        <v/>
      </c>
      <c r="AC246" s="35" t="str">
        <f t="shared" si="58"/>
        <v/>
      </c>
      <c r="AD246" s="182"/>
      <c r="AE246" s="66" t="str">
        <f t="shared" si="59"/>
        <v/>
      </c>
      <c r="AF246" s="179"/>
      <c r="AG246" s="27"/>
      <c r="AH246" s="68"/>
      <c r="AI246" s="102"/>
      <c r="AJ246" s="154"/>
      <c r="AK246" s="155"/>
      <c r="AM246" s="176" t="str">
        <f>IF(AND(($B246&lt;&gt;""),(OR(C246="",F246="",G246="",H246="",AND(F246&gt;=20,F246&lt;=22,I246=""),AND(F246&gt;=40,F246&lt;=49,J246=""),L246="",M246="",N246="",O246="",P246="",R246="",S246="",U246="",X246="",Y246="",Z246="",AA246="",AND(Z246&lt;&gt;※編集不可※選択項目!$K$6,AD246="")))),1,"")</f>
        <v/>
      </c>
      <c r="AN246" s="176">
        <f>IF(AND($B246&lt;&gt;"",AND(K246="",OR(AND(F246&gt;=3,F246&lt;=14),AND(F246&gt;=20,F246&lt;=22,I246=※編集不可※選択項目!$D$4),AND(F246&gt;=23,F246&lt;=25),AND(F246&gt;=40,F246&lt;=49,J246=※編集不可※選択項目!$E$4)))),1,0)</f>
        <v>0</v>
      </c>
      <c r="AO246" s="176">
        <f t="shared" si="60"/>
        <v>0</v>
      </c>
      <c r="AP246" s="176" t="str">
        <f t="shared" si="61"/>
        <v/>
      </c>
      <c r="AQ246" s="10">
        <f t="shared" si="62"/>
        <v>0</v>
      </c>
      <c r="AR246" s="10" t="str">
        <f t="shared" si="63"/>
        <v/>
      </c>
    </row>
    <row r="247" spans="1:44" s="6" customFormat="1" ht="34.5" customHeight="1">
      <c r="A247" s="82">
        <f t="shared" si="49"/>
        <v>235</v>
      </c>
      <c r="B247" s="88" t="str">
        <f t="shared" si="50"/>
        <v/>
      </c>
      <c r="C247" s="25"/>
      <c r="D247" s="26" t="str">
        <f t="shared" si="51"/>
        <v/>
      </c>
      <c r="E247" s="26" t="str">
        <f t="shared" si="52"/>
        <v/>
      </c>
      <c r="F247" s="152"/>
      <c r="G247" s="27"/>
      <c r="H247" s="27"/>
      <c r="I247" s="27"/>
      <c r="J247" s="27"/>
      <c r="K247" s="27"/>
      <c r="L247" s="28"/>
      <c r="M247" s="29"/>
      <c r="N247" s="184"/>
      <c r="O247" s="29"/>
      <c r="P247" s="184"/>
      <c r="Q247" s="30" t="str">
        <f t="shared" si="53"/>
        <v/>
      </c>
      <c r="R247" s="28"/>
      <c r="S247" s="28"/>
      <c r="T247" s="31" t="str">
        <f t="shared" si="54"/>
        <v/>
      </c>
      <c r="U247" s="32"/>
      <c r="V247" s="33" t="str">
        <f t="shared" si="55"/>
        <v/>
      </c>
      <c r="W247" s="33" t="str">
        <f t="shared" si="56"/>
        <v/>
      </c>
      <c r="X247" s="182"/>
      <c r="Y247" s="55"/>
      <c r="Z247" s="34"/>
      <c r="AA247" s="182"/>
      <c r="AB247" s="57" t="str">
        <f t="shared" si="57"/>
        <v/>
      </c>
      <c r="AC247" s="35" t="str">
        <f t="shared" si="58"/>
        <v/>
      </c>
      <c r="AD247" s="182"/>
      <c r="AE247" s="66" t="str">
        <f t="shared" si="59"/>
        <v/>
      </c>
      <c r="AF247" s="179"/>
      <c r="AG247" s="27"/>
      <c r="AH247" s="68"/>
      <c r="AI247" s="102"/>
      <c r="AJ247" s="154"/>
      <c r="AK247" s="155"/>
      <c r="AM247" s="176" t="str">
        <f>IF(AND(($B247&lt;&gt;""),(OR(C247="",F247="",G247="",H247="",AND(F247&gt;=20,F247&lt;=22,I247=""),AND(F247&gt;=40,F247&lt;=49,J247=""),L247="",M247="",N247="",O247="",P247="",R247="",S247="",U247="",X247="",Y247="",Z247="",AA247="",AND(Z247&lt;&gt;※編集不可※選択項目!$K$6,AD247="")))),1,"")</f>
        <v/>
      </c>
      <c r="AN247" s="176">
        <f>IF(AND($B247&lt;&gt;"",AND(K247="",OR(AND(F247&gt;=3,F247&lt;=14),AND(F247&gt;=20,F247&lt;=22,I247=※編集不可※選択項目!$D$4),AND(F247&gt;=23,F247&lt;=25),AND(F247&gt;=40,F247&lt;=49,J247=※編集不可※選択項目!$E$4)))),1,0)</f>
        <v>0</v>
      </c>
      <c r="AO247" s="176">
        <f t="shared" si="60"/>
        <v>0</v>
      </c>
      <c r="AP247" s="176" t="str">
        <f t="shared" si="61"/>
        <v/>
      </c>
      <c r="AQ247" s="10">
        <f t="shared" si="62"/>
        <v>0</v>
      </c>
      <c r="AR247" s="10" t="str">
        <f t="shared" si="63"/>
        <v/>
      </c>
    </row>
    <row r="248" spans="1:44" s="6" customFormat="1" ht="34.5" customHeight="1">
      <c r="A248" s="82">
        <f t="shared" si="49"/>
        <v>236</v>
      </c>
      <c r="B248" s="88" t="str">
        <f t="shared" si="50"/>
        <v/>
      </c>
      <c r="C248" s="25"/>
      <c r="D248" s="26" t="str">
        <f t="shared" si="51"/>
        <v/>
      </c>
      <c r="E248" s="26" t="str">
        <f t="shared" si="52"/>
        <v/>
      </c>
      <c r="F248" s="152"/>
      <c r="G248" s="27"/>
      <c r="H248" s="27"/>
      <c r="I248" s="27"/>
      <c r="J248" s="27"/>
      <c r="K248" s="27"/>
      <c r="L248" s="28"/>
      <c r="M248" s="29"/>
      <c r="N248" s="184"/>
      <c r="O248" s="29"/>
      <c r="P248" s="184"/>
      <c r="Q248" s="30" t="str">
        <f t="shared" si="53"/>
        <v/>
      </c>
      <c r="R248" s="28"/>
      <c r="S248" s="28"/>
      <c r="T248" s="31" t="str">
        <f t="shared" si="54"/>
        <v/>
      </c>
      <c r="U248" s="32"/>
      <c r="V248" s="33" t="str">
        <f t="shared" si="55"/>
        <v/>
      </c>
      <c r="W248" s="33" t="str">
        <f t="shared" si="56"/>
        <v/>
      </c>
      <c r="X248" s="182"/>
      <c r="Y248" s="55"/>
      <c r="Z248" s="34"/>
      <c r="AA248" s="182"/>
      <c r="AB248" s="57" t="str">
        <f t="shared" si="57"/>
        <v/>
      </c>
      <c r="AC248" s="35" t="str">
        <f t="shared" si="58"/>
        <v/>
      </c>
      <c r="AD248" s="182"/>
      <c r="AE248" s="66" t="str">
        <f t="shared" si="59"/>
        <v/>
      </c>
      <c r="AF248" s="179"/>
      <c r="AG248" s="27"/>
      <c r="AH248" s="68"/>
      <c r="AI248" s="102"/>
      <c r="AJ248" s="154"/>
      <c r="AK248" s="155"/>
      <c r="AM248" s="176" t="str">
        <f>IF(AND(($B248&lt;&gt;""),(OR(C248="",F248="",G248="",H248="",AND(F248&gt;=20,F248&lt;=22,I248=""),AND(F248&gt;=40,F248&lt;=49,J248=""),L248="",M248="",N248="",O248="",P248="",R248="",S248="",U248="",X248="",Y248="",Z248="",AA248="",AND(Z248&lt;&gt;※編集不可※選択項目!$K$6,AD248="")))),1,"")</f>
        <v/>
      </c>
      <c r="AN248" s="176">
        <f>IF(AND($B248&lt;&gt;"",AND(K248="",OR(AND(F248&gt;=3,F248&lt;=14),AND(F248&gt;=20,F248&lt;=22,I248=※編集不可※選択項目!$D$4),AND(F248&gt;=23,F248&lt;=25),AND(F248&gt;=40,F248&lt;=49,J248=※編集不可※選択項目!$E$4)))),1,0)</f>
        <v>0</v>
      </c>
      <c r="AO248" s="176">
        <f t="shared" si="60"/>
        <v>0</v>
      </c>
      <c r="AP248" s="176" t="str">
        <f t="shared" si="61"/>
        <v/>
      </c>
      <c r="AQ248" s="10">
        <f t="shared" si="62"/>
        <v>0</v>
      </c>
      <c r="AR248" s="10" t="str">
        <f t="shared" si="63"/>
        <v/>
      </c>
    </row>
    <row r="249" spans="1:44" s="6" customFormat="1" ht="34.5" customHeight="1">
      <c r="A249" s="82">
        <f t="shared" si="49"/>
        <v>237</v>
      </c>
      <c r="B249" s="88" t="str">
        <f t="shared" si="50"/>
        <v/>
      </c>
      <c r="C249" s="25"/>
      <c r="D249" s="26" t="str">
        <f t="shared" si="51"/>
        <v/>
      </c>
      <c r="E249" s="26" t="str">
        <f t="shared" si="52"/>
        <v/>
      </c>
      <c r="F249" s="152"/>
      <c r="G249" s="27"/>
      <c r="H249" s="27"/>
      <c r="I249" s="27"/>
      <c r="J249" s="27"/>
      <c r="K249" s="27"/>
      <c r="L249" s="28"/>
      <c r="M249" s="29"/>
      <c r="N249" s="184"/>
      <c r="O249" s="29"/>
      <c r="P249" s="184"/>
      <c r="Q249" s="30" t="str">
        <f t="shared" si="53"/>
        <v/>
      </c>
      <c r="R249" s="28"/>
      <c r="S249" s="28"/>
      <c r="T249" s="31" t="str">
        <f t="shared" si="54"/>
        <v/>
      </c>
      <c r="U249" s="32"/>
      <c r="V249" s="33" t="str">
        <f t="shared" si="55"/>
        <v/>
      </c>
      <c r="W249" s="33" t="str">
        <f t="shared" si="56"/>
        <v/>
      </c>
      <c r="X249" s="182"/>
      <c r="Y249" s="55"/>
      <c r="Z249" s="34"/>
      <c r="AA249" s="182"/>
      <c r="AB249" s="57" t="str">
        <f t="shared" si="57"/>
        <v/>
      </c>
      <c r="AC249" s="35" t="str">
        <f t="shared" si="58"/>
        <v/>
      </c>
      <c r="AD249" s="182"/>
      <c r="AE249" s="66" t="str">
        <f t="shared" si="59"/>
        <v/>
      </c>
      <c r="AF249" s="179"/>
      <c r="AG249" s="27"/>
      <c r="AH249" s="68"/>
      <c r="AI249" s="102"/>
      <c r="AJ249" s="154"/>
      <c r="AK249" s="155"/>
      <c r="AM249" s="176" t="str">
        <f>IF(AND(($B249&lt;&gt;""),(OR(C249="",F249="",G249="",H249="",AND(F249&gt;=20,F249&lt;=22,I249=""),AND(F249&gt;=40,F249&lt;=49,J249=""),L249="",M249="",N249="",O249="",P249="",R249="",S249="",U249="",X249="",Y249="",Z249="",AA249="",AND(Z249&lt;&gt;※編集不可※選択項目!$K$6,AD249="")))),1,"")</f>
        <v/>
      </c>
      <c r="AN249" s="176">
        <f>IF(AND($B249&lt;&gt;"",AND(K249="",OR(AND(F249&gt;=3,F249&lt;=14),AND(F249&gt;=20,F249&lt;=22,I249=※編集不可※選択項目!$D$4),AND(F249&gt;=23,F249&lt;=25),AND(F249&gt;=40,F249&lt;=49,J249=※編集不可※選択項目!$E$4)))),1,0)</f>
        <v>0</v>
      </c>
      <c r="AO249" s="176">
        <f t="shared" si="60"/>
        <v>0</v>
      </c>
      <c r="AP249" s="176" t="str">
        <f t="shared" si="61"/>
        <v/>
      </c>
      <c r="AQ249" s="10">
        <f t="shared" si="62"/>
        <v>0</v>
      </c>
      <c r="AR249" s="10" t="str">
        <f t="shared" si="63"/>
        <v/>
      </c>
    </row>
    <row r="250" spans="1:44" s="6" customFormat="1" ht="34.5" customHeight="1">
      <c r="A250" s="82">
        <f t="shared" si="49"/>
        <v>238</v>
      </c>
      <c r="B250" s="88" t="str">
        <f t="shared" si="50"/>
        <v/>
      </c>
      <c r="C250" s="25"/>
      <c r="D250" s="26" t="str">
        <f t="shared" si="51"/>
        <v/>
      </c>
      <c r="E250" s="26" t="str">
        <f t="shared" si="52"/>
        <v/>
      </c>
      <c r="F250" s="152"/>
      <c r="G250" s="27"/>
      <c r="H250" s="27"/>
      <c r="I250" s="27"/>
      <c r="J250" s="27"/>
      <c r="K250" s="27"/>
      <c r="L250" s="28"/>
      <c r="M250" s="29"/>
      <c r="N250" s="184"/>
      <c r="O250" s="29"/>
      <c r="P250" s="184"/>
      <c r="Q250" s="30" t="str">
        <f t="shared" si="53"/>
        <v/>
      </c>
      <c r="R250" s="28"/>
      <c r="S250" s="28"/>
      <c r="T250" s="31" t="str">
        <f t="shared" si="54"/>
        <v/>
      </c>
      <c r="U250" s="32"/>
      <c r="V250" s="33" t="str">
        <f t="shared" si="55"/>
        <v/>
      </c>
      <c r="W250" s="33" t="str">
        <f t="shared" si="56"/>
        <v/>
      </c>
      <c r="X250" s="182"/>
      <c r="Y250" s="55"/>
      <c r="Z250" s="34"/>
      <c r="AA250" s="182"/>
      <c r="AB250" s="57" t="str">
        <f t="shared" si="57"/>
        <v/>
      </c>
      <c r="AC250" s="35" t="str">
        <f t="shared" si="58"/>
        <v/>
      </c>
      <c r="AD250" s="182"/>
      <c r="AE250" s="66" t="str">
        <f t="shared" si="59"/>
        <v/>
      </c>
      <c r="AF250" s="179"/>
      <c r="AG250" s="27"/>
      <c r="AH250" s="68"/>
      <c r="AI250" s="102"/>
      <c r="AJ250" s="154"/>
      <c r="AK250" s="155"/>
      <c r="AM250" s="176" t="str">
        <f>IF(AND(($B250&lt;&gt;""),(OR(C250="",F250="",G250="",H250="",AND(F250&gt;=20,F250&lt;=22,I250=""),AND(F250&gt;=40,F250&lt;=49,J250=""),L250="",M250="",N250="",O250="",P250="",R250="",S250="",U250="",X250="",Y250="",Z250="",AA250="",AND(Z250&lt;&gt;※編集不可※選択項目!$K$6,AD250="")))),1,"")</f>
        <v/>
      </c>
      <c r="AN250" s="176">
        <f>IF(AND($B250&lt;&gt;"",AND(K250="",OR(AND(F250&gt;=3,F250&lt;=14),AND(F250&gt;=20,F250&lt;=22,I250=※編集不可※選択項目!$D$4),AND(F250&gt;=23,F250&lt;=25),AND(F250&gt;=40,F250&lt;=49,J250=※編集不可※選択項目!$E$4)))),1,0)</f>
        <v>0</v>
      </c>
      <c r="AO250" s="176">
        <f t="shared" si="60"/>
        <v>0</v>
      </c>
      <c r="AP250" s="176" t="str">
        <f t="shared" si="61"/>
        <v/>
      </c>
      <c r="AQ250" s="10">
        <f t="shared" si="62"/>
        <v>0</v>
      </c>
      <c r="AR250" s="10" t="str">
        <f t="shared" si="63"/>
        <v/>
      </c>
    </row>
    <row r="251" spans="1:44" s="6" customFormat="1" ht="34.5" customHeight="1">
      <c r="A251" s="82">
        <f t="shared" si="49"/>
        <v>239</v>
      </c>
      <c r="B251" s="88" t="str">
        <f t="shared" si="50"/>
        <v/>
      </c>
      <c r="C251" s="25"/>
      <c r="D251" s="26" t="str">
        <f t="shared" si="51"/>
        <v/>
      </c>
      <c r="E251" s="26" t="str">
        <f t="shared" si="52"/>
        <v/>
      </c>
      <c r="F251" s="152"/>
      <c r="G251" s="27"/>
      <c r="H251" s="27"/>
      <c r="I251" s="27"/>
      <c r="J251" s="27"/>
      <c r="K251" s="27"/>
      <c r="L251" s="28"/>
      <c r="M251" s="29"/>
      <c r="N251" s="184"/>
      <c r="O251" s="29"/>
      <c r="P251" s="184"/>
      <c r="Q251" s="30" t="str">
        <f t="shared" si="53"/>
        <v/>
      </c>
      <c r="R251" s="28"/>
      <c r="S251" s="28"/>
      <c r="T251" s="31" t="str">
        <f t="shared" si="54"/>
        <v/>
      </c>
      <c r="U251" s="32"/>
      <c r="V251" s="33" t="str">
        <f t="shared" si="55"/>
        <v/>
      </c>
      <c r="W251" s="33" t="str">
        <f t="shared" si="56"/>
        <v/>
      </c>
      <c r="X251" s="182"/>
      <c r="Y251" s="55"/>
      <c r="Z251" s="34"/>
      <c r="AA251" s="182"/>
      <c r="AB251" s="57" t="str">
        <f t="shared" si="57"/>
        <v/>
      </c>
      <c r="AC251" s="35" t="str">
        <f t="shared" si="58"/>
        <v/>
      </c>
      <c r="AD251" s="182"/>
      <c r="AE251" s="66" t="str">
        <f t="shared" si="59"/>
        <v/>
      </c>
      <c r="AF251" s="179"/>
      <c r="AG251" s="27"/>
      <c r="AH251" s="68"/>
      <c r="AI251" s="102"/>
      <c r="AJ251" s="154"/>
      <c r="AK251" s="155"/>
      <c r="AM251" s="176" t="str">
        <f>IF(AND(($B251&lt;&gt;""),(OR(C251="",F251="",G251="",H251="",AND(F251&gt;=20,F251&lt;=22,I251=""),AND(F251&gt;=40,F251&lt;=49,J251=""),L251="",M251="",N251="",O251="",P251="",R251="",S251="",U251="",X251="",Y251="",Z251="",AA251="",AND(Z251&lt;&gt;※編集不可※選択項目!$K$6,AD251="")))),1,"")</f>
        <v/>
      </c>
      <c r="AN251" s="176">
        <f>IF(AND($B251&lt;&gt;"",AND(K251="",OR(AND(F251&gt;=3,F251&lt;=14),AND(F251&gt;=20,F251&lt;=22,I251=※編集不可※選択項目!$D$4),AND(F251&gt;=23,F251&lt;=25),AND(F251&gt;=40,F251&lt;=49,J251=※編集不可※選択項目!$E$4)))),1,0)</f>
        <v>0</v>
      </c>
      <c r="AO251" s="176">
        <f t="shared" si="60"/>
        <v>0</v>
      </c>
      <c r="AP251" s="176" t="str">
        <f t="shared" si="61"/>
        <v/>
      </c>
      <c r="AQ251" s="10">
        <f t="shared" si="62"/>
        <v>0</v>
      </c>
      <c r="AR251" s="10" t="str">
        <f t="shared" si="63"/>
        <v/>
      </c>
    </row>
    <row r="252" spans="1:44" s="6" customFormat="1" ht="34.5" customHeight="1">
      <c r="A252" s="82">
        <f t="shared" si="49"/>
        <v>240</v>
      </c>
      <c r="B252" s="88" t="str">
        <f t="shared" si="50"/>
        <v/>
      </c>
      <c r="C252" s="25"/>
      <c r="D252" s="26" t="str">
        <f t="shared" si="51"/>
        <v/>
      </c>
      <c r="E252" s="26" t="str">
        <f t="shared" si="52"/>
        <v/>
      </c>
      <c r="F252" s="152"/>
      <c r="G252" s="27"/>
      <c r="H252" s="27"/>
      <c r="I252" s="27"/>
      <c r="J252" s="27"/>
      <c r="K252" s="27"/>
      <c r="L252" s="28"/>
      <c r="M252" s="29"/>
      <c r="N252" s="184"/>
      <c r="O252" s="29"/>
      <c r="P252" s="184"/>
      <c r="Q252" s="30" t="str">
        <f t="shared" si="53"/>
        <v/>
      </c>
      <c r="R252" s="28"/>
      <c r="S252" s="28"/>
      <c r="T252" s="31" t="str">
        <f t="shared" si="54"/>
        <v/>
      </c>
      <c r="U252" s="32"/>
      <c r="V252" s="33" t="str">
        <f t="shared" si="55"/>
        <v/>
      </c>
      <c r="W252" s="33" t="str">
        <f t="shared" si="56"/>
        <v/>
      </c>
      <c r="X252" s="182"/>
      <c r="Y252" s="55"/>
      <c r="Z252" s="34"/>
      <c r="AA252" s="182"/>
      <c r="AB252" s="57" t="str">
        <f t="shared" si="57"/>
        <v/>
      </c>
      <c r="AC252" s="35" t="str">
        <f t="shared" si="58"/>
        <v/>
      </c>
      <c r="AD252" s="182"/>
      <c r="AE252" s="66" t="str">
        <f t="shared" si="59"/>
        <v/>
      </c>
      <c r="AF252" s="179"/>
      <c r="AG252" s="27"/>
      <c r="AH252" s="68"/>
      <c r="AI252" s="102"/>
      <c r="AJ252" s="154"/>
      <c r="AK252" s="155"/>
      <c r="AM252" s="176" t="str">
        <f>IF(AND(($B252&lt;&gt;""),(OR(C252="",F252="",G252="",H252="",AND(F252&gt;=20,F252&lt;=22,I252=""),AND(F252&gt;=40,F252&lt;=49,J252=""),L252="",M252="",N252="",O252="",P252="",R252="",S252="",U252="",X252="",Y252="",Z252="",AA252="",AND(Z252&lt;&gt;※編集不可※選択項目!$K$6,AD252="")))),1,"")</f>
        <v/>
      </c>
      <c r="AN252" s="176">
        <f>IF(AND($B252&lt;&gt;"",AND(K252="",OR(AND(F252&gt;=3,F252&lt;=14),AND(F252&gt;=20,F252&lt;=22,I252=※編集不可※選択項目!$D$4),AND(F252&gt;=23,F252&lt;=25),AND(F252&gt;=40,F252&lt;=49,J252=※編集不可※選択項目!$E$4)))),1,0)</f>
        <v>0</v>
      </c>
      <c r="AO252" s="176">
        <f t="shared" si="60"/>
        <v>0</v>
      </c>
      <c r="AP252" s="176" t="str">
        <f t="shared" si="61"/>
        <v/>
      </c>
      <c r="AQ252" s="10">
        <f t="shared" si="62"/>
        <v>0</v>
      </c>
      <c r="AR252" s="10" t="str">
        <f t="shared" si="63"/>
        <v/>
      </c>
    </row>
    <row r="253" spans="1:44" s="6" customFormat="1" ht="34.5" customHeight="1">
      <c r="A253" s="82">
        <f t="shared" si="49"/>
        <v>241</v>
      </c>
      <c r="B253" s="88" t="str">
        <f t="shared" si="50"/>
        <v/>
      </c>
      <c r="C253" s="25"/>
      <c r="D253" s="26" t="str">
        <f t="shared" si="51"/>
        <v/>
      </c>
      <c r="E253" s="26" t="str">
        <f t="shared" si="52"/>
        <v/>
      </c>
      <c r="F253" s="152"/>
      <c r="G253" s="27"/>
      <c r="H253" s="27"/>
      <c r="I253" s="27"/>
      <c r="J253" s="27"/>
      <c r="K253" s="27"/>
      <c r="L253" s="28"/>
      <c r="M253" s="29"/>
      <c r="N253" s="184"/>
      <c r="O253" s="29"/>
      <c r="P253" s="184"/>
      <c r="Q253" s="30" t="str">
        <f t="shared" si="53"/>
        <v/>
      </c>
      <c r="R253" s="28"/>
      <c r="S253" s="28"/>
      <c r="T253" s="31" t="str">
        <f t="shared" si="54"/>
        <v/>
      </c>
      <c r="U253" s="32"/>
      <c r="V253" s="33" t="str">
        <f t="shared" si="55"/>
        <v/>
      </c>
      <c r="W253" s="33" t="str">
        <f t="shared" si="56"/>
        <v/>
      </c>
      <c r="X253" s="182"/>
      <c r="Y253" s="55"/>
      <c r="Z253" s="34"/>
      <c r="AA253" s="182"/>
      <c r="AB253" s="57" t="str">
        <f t="shared" si="57"/>
        <v/>
      </c>
      <c r="AC253" s="35" t="str">
        <f t="shared" si="58"/>
        <v/>
      </c>
      <c r="AD253" s="182"/>
      <c r="AE253" s="66" t="str">
        <f t="shared" si="59"/>
        <v/>
      </c>
      <c r="AF253" s="179"/>
      <c r="AG253" s="27"/>
      <c r="AH253" s="68"/>
      <c r="AI253" s="102"/>
      <c r="AJ253" s="154"/>
      <c r="AK253" s="155"/>
      <c r="AM253" s="176" t="str">
        <f>IF(AND(($B253&lt;&gt;""),(OR(C253="",F253="",G253="",H253="",AND(F253&gt;=20,F253&lt;=22,I253=""),AND(F253&gt;=40,F253&lt;=49,J253=""),L253="",M253="",N253="",O253="",P253="",R253="",S253="",U253="",X253="",Y253="",Z253="",AA253="",AND(Z253&lt;&gt;※編集不可※選択項目!$K$6,AD253="")))),1,"")</f>
        <v/>
      </c>
      <c r="AN253" s="176">
        <f>IF(AND($B253&lt;&gt;"",AND(K253="",OR(AND(F253&gt;=3,F253&lt;=14),AND(F253&gt;=20,F253&lt;=22,I253=※編集不可※選択項目!$D$4),AND(F253&gt;=23,F253&lt;=25),AND(F253&gt;=40,F253&lt;=49,J253=※編集不可※選択項目!$E$4)))),1,0)</f>
        <v>0</v>
      </c>
      <c r="AO253" s="176">
        <f t="shared" si="60"/>
        <v>0</v>
      </c>
      <c r="AP253" s="176" t="str">
        <f t="shared" si="61"/>
        <v/>
      </c>
      <c r="AQ253" s="10">
        <f t="shared" si="62"/>
        <v>0</v>
      </c>
      <c r="AR253" s="10" t="str">
        <f t="shared" si="63"/>
        <v/>
      </c>
    </row>
    <row r="254" spans="1:44" s="6" customFormat="1" ht="34.5" customHeight="1">
      <c r="A254" s="82">
        <f t="shared" si="49"/>
        <v>242</v>
      </c>
      <c r="B254" s="88" t="str">
        <f t="shared" si="50"/>
        <v/>
      </c>
      <c r="C254" s="25"/>
      <c r="D254" s="26" t="str">
        <f t="shared" si="51"/>
        <v/>
      </c>
      <c r="E254" s="26" t="str">
        <f t="shared" si="52"/>
        <v/>
      </c>
      <c r="F254" s="152"/>
      <c r="G254" s="27"/>
      <c r="H254" s="27"/>
      <c r="I254" s="27"/>
      <c r="J254" s="27"/>
      <c r="K254" s="27"/>
      <c r="L254" s="28"/>
      <c r="M254" s="29"/>
      <c r="N254" s="184"/>
      <c r="O254" s="29"/>
      <c r="P254" s="184"/>
      <c r="Q254" s="30" t="str">
        <f t="shared" si="53"/>
        <v/>
      </c>
      <c r="R254" s="28"/>
      <c r="S254" s="28"/>
      <c r="T254" s="31" t="str">
        <f t="shared" si="54"/>
        <v/>
      </c>
      <c r="U254" s="32"/>
      <c r="V254" s="33" t="str">
        <f t="shared" si="55"/>
        <v/>
      </c>
      <c r="W254" s="33" t="str">
        <f t="shared" si="56"/>
        <v/>
      </c>
      <c r="X254" s="182"/>
      <c r="Y254" s="55"/>
      <c r="Z254" s="34"/>
      <c r="AA254" s="182"/>
      <c r="AB254" s="57" t="str">
        <f t="shared" si="57"/>
        <v/>
      </c>
      <c r="AC254" s="35" t="str">
        <f t="shared" si="58"/>
        <v/>
      </c>
      <c r="AD254" s="182"/>
      <c r="AE254" s="66" t="str">
        <f t="shared" si="59"/>
        <v/>
      </c>
      <c r="AF254" s="179"/>
      <c r="AG254" s="27"/>
      <c r="AH254" s="68"/>
      <c r="AI254" s="102"/>
      <c r="AJ254" s="154"/>
      <c r="AK254" s="155"/>
      <c r="AM254" s="176" t="str">
        <f>IF(AND(($B254&lt;&gt;""),(OR(C254="",F254="",G254="",H254="",AND(F254&gt;=20,F254&lt;=22,I254=""),AND(F254&gt;=40,F254&lt;=49,J254=""),L254="",M254="",N254="",O254="",P254="",R254="",S254="",U254="",X254="",Y254="",Z254="",AA254="",AND(Z254&lt;&gt;※編集不可※選択項目!$K$6,AD254="")))),1,"")</f>
        <v/>
      </c>
      <c r="AN254" s="176">
        <f>IF(AND($B254&lt;&gt;"",AND(K254="",OR(AND(F254&gt;=3,F254&lt;=14),AND(F254&gt;=20,F254&lt;=22,I254=※編集不可※選択項目!$D$4),AND(F254&gt;=23,F254&lt;=25),AND(F254&gt;=40,F254&lt;=49,J254=※編集不可※選択項目!$E$4)))),1,0)</f>
        <v>0</v>
      </c>
      <c r="AO254" s="176">
        <f t="shared" si="60"/>
        <v>0</v>
      </c>
      <c r="AP254" s="176" t="str">
        <f t="shared" si="61"/>
        <v/>
      </c>
      <c r="AQ254" s="10">
        <f t="shared" si="62"/>
        <v>0</v>
      </c>
      <c r="AR254" s="10" t="str">
        <f t="shared" si="63"/>
        <v/>
      </c>
    </row>
    <row r="255" spans="1:44" s="6" customFormat="1" ht="34.5" customHeight="1">
      <c r="A255" s="82">
        <f t="shared" si="49"/>
        <v>243</v>
      </c>
      <c r="B255" s="88" t="str">
        <f t="shared" si="50"/>
        <v/>
      </c>
      <c r="C255" s="25"/>
      <c r="D255" s="26" t="str">
        <f t="shared" si="51"/>
        <v/>
      </c>
      <c r="E255" s="26" t="str">
        <f t="shared" si="52"/>
        <v/>
      </c>
      <c r="F255" s="152"/>
      <c r="G255" s="27"/>
      <c r="H255" s="27"/>
      <c r="I255" s="27"/>
      <c r="J255" s="27"/>
      <c r="K255" s="27"/>
      <c r="L255" s="28"/>
      <c r="M255" s="29"/>
      <c r="N255" s="184"/>
      <c r="O255" s="29"/>
      <c r="P255" s="184"/>
      <c r="Q255" s="30" t="str">
        <f t="shared" si="53"/>
        <v/>
      </c>
      <c r="R255" s="28"/>
      <c r="S255" s="28"/>
      <c r="T255" s="31" t="str">
        <f t="shared" si="54"/>
        <v/>
      </c>
      <c r="U255" s="32"/>
      <c r="V255" s="33" t="str">
        <f t="shared" si="55"/>
        <v/>
      </c>
      <c r="W255" s="33" t="str">
        <f t="shared" si="56"/>
        <v/>
      </c>
      <c r="X255" s="182"/>
      <c r="Y255" s="55"/>
      <c r="Z255" s="34"/>
      <c r="AA255" s="182"/>
      <c r="AB255" s="57" t="str">
        <f t="shared" si="57"/>
        <v/>
      </c>
      <c r="AC255" s="35" t="str">
        <f t="shared" si="58"/>
        <v/>
      </c>
      <c r="AD255" s="182"/>
      <c r="AE255" s="66" t="str">
        <f t="shared" si="59"/>
        <v/>
      </c>
      <c r="AF255" s="179"/>
      <c r="AG255" s="27"/>
      <c r="AH255" s="68"/>
      <c r="AI255" s="102"/>
      <c r="AJ255" s="154"/>
      <c r="AK255" s="155"/>
      <c r="AM255" s="176" t="str">
        <f>IF(AND(($B255&lt;&gt;""),(OR(C255="",F255="",G255="",H255="",AND(F255&gt;=20,F255&lt;=22,I255=""),AND(F255&gt;=40,F255&lt;=49,J255=""),L255="",M255="",N255="",O255="",P255="",R255="",S255="",U255="",X255="",Y255="",Z255="",AA255="",AND(Z255&lt;&gt;※編集不可※選択項目!$K$6,AD255="")))),1,"")</f>
        <v/>
      </c>
      <c r="AN255" s="176">
        <f>IF(AND($B255&lt;&gt;"",AND(K255="",OR(AND(F255&gt;=3,F255&lt;=14),AND(F255&gt;=20,F255&lt;=22,I255=※編集不可※選択項目!$D$4),AND(F255&gt;=23,F255&lt;=25),AND(F255&gt;=40,F255&lt;=49,J255=※編集不可※選択項目!$E$4)))),1,0)</f>
        <v>0</v>
      </c>
      <c r="AO255" s="176">
        <f t="shared" si="60"/>
        <v>0</v>
      </c>
      <c r="AP255" s="176" t="str">
        <f t="shared" si="61"/>
        <v/>
      </c>
      <c r="AQ255" s="10">
        <f t="shared" si="62"/>
        <v>0</v>
      </c>
      <c r="AR255" s="10" t="str">
        <f t="shared" si="63"/>
        <v/>
      </c>
    </row>
    <row r="256" spans="1:44" s="6" customFormat="1" ht="34.5" customHeight="1">
      <c r="A256" s="82">
        <f t="shared" si="49"/>
        <v>244</v>
      </c>
      <c r="B256" s="88" t="str">
        <f t="shared" si="50"/>
        <v/>
      </c>
      <c r="C256" s="25"/>
      <c r="D256" s="26" t="str">
        <f t="shared" si="51"/>
        <v/>
      </c>
      <c r="E256" s="26" t="str">
        <f t="shared" si="52"/>
        <v/>
      </c>
      <c r="F256" s="152"/>
      <c r="G256" s="27"/>
      <c r="H256" s="27"/>
      <c r="I256" s="27"/>
      <c r="J256" s="27"/>
      <c r="K256" s="27"/>
      <c r="L256" s="28"/>
      <c r="M256" s="29"/>
      <c r="N256" s="184"/>
      <c r="O256" s="29"/>
      <c r="P256" s="184"/>
      <c r="Q256" s="30" t="str">
        <f t="shared" si="53"/>
        <v/>
      </c>
      <c r="R256" s="28"/>
      <c r="S256" s="28"/>
      <c r="T256" s="31" t="str">
        <f t="shared" si="54"/>
        <v/>
      </c>
      <c r="U256" s="32"/>
      <c r="V256" s="33" t="str">
        <f t="shared" si="55"/>
        <v/>
      </c>
      <c r="W256" s="33" t="str">
        <f t="shared" si="56"/>
        <v/>
      </c>
      <c r="X256" s="182"/>
      <c r="Y256" s="55"/>
      <c r="Z256" s="34"/>
      <c r="AA256" s="182"/>
      <c r="AB256" s="57" t="str">
        <f t="shared" si="57"/>
        <v/>
      </c>
      <c r="AC256" s="35" t="str">
        <f t="shared" si="58"/>
        <v/>
      </c>
      <c r="AD256" s="182"/>
      <c r="AE256" s="66" t="str">
        <f t="shared" si="59"/>
        <v/>
      </c>
      <c r="AF256" s="179"/>
      <c r="AG256" s="27"/>
      <c r="AH256" s="68"/>
      <c r="AI256" s="102"/>
      <c r="AJ256" s="154"/>
      <c r="AK256" s="155"/>
      <c r="AM256" s="176" t="str">
        <f>IF(AND(($B256&lt;&gt;""),(OR(C256="",F256="",G256="",H256="",AND(F256&gt;=20,F256&lt;=22,I256=""),AND(F256&gt;=40,F256&lt;=49,J256=""),L256="",M256="",N256="",O256="",P256="",R256="",S256="",U256="",X256="",Y256="",Z256="",AA256="",AND(Z256&lt;&gt;※編集不可※選択項目!$K$6,AD256="")))),1,"")</f>
        <v/>
      </c>
      <c r="AN256" s="176">
        <f>IF(AND($B256&lt;&gt;"",AND(K256="",OR(AND(F256&gt;=3,F256&lt;=14),AND(F256&gt;=20,F256&lt;=22,I256=※編集不可※選択項目!$D$4),AND(F256&gt;=23,F256&lt;=25),AND(F256&gt;=40,F256&lt;=49,J256=※編集不可※選択項目!$E$4)))),1,0)</f>
        <v>0</v>
      </c>
      <c r="AO256" s="176">
        <f t="shared" si="60"/>
        <v>0</v>
      </c>
      <c r="AP256" s="176" t="str">
        <f t="shared" si="61"/>
        <v/>
      </c>
      <c r="AQ256" s="10">
        <f t="shared" si="62"/>
        <v>0</v>
      </c>
      <c r="AR256" s="10" t="str">
        <f t="shared" si="63"/>
        <v/>
      </c>
    </row>
    <row r="257" spans="1:44" s="6" customFormat="1" ht="34.5" customHeight="1">
      <c r="A257" s="82">
        <f t="shared" si="49"/>
        <v>245</v>
      </c>
      <c r="B257" s="88" t="str">
        <f t="shared" si="50"/>
        <v/>
      </c>
      <c r="C257" s="25"/>
      <c r="D257" s="26" t="str">
        <f t="shared" si="51"/>
        <v/>
      </c>
      <c r="E257" s="26" t="str">
        <f t="shared" si="52"/>
        <v/>
      </c>
      <c r="F257" s="152"/>
      <c r="G257" s="27"/>
      <c r="H257" s="27"/>
      <c r="I257" s="27"/>
      <c r="J257" s="27"/>
      <c r="K257" s="27"/>
      <c r="L257" s="28"/>
      <c r="M257" s="29"/>
      <c r="N257" s="184"/>
      <c r="O257" s="29"/>
      <c r="P257" s="184"/>
      <c r="Q257" s="30" t="str">
        <f t="shared" si="53"/>
        <v/>
      </c>
      <c r="R257" s="28"/>
      <c r="S257" s="28"/>
      <c r="T257" s="31" t="str">
        <f t="shared" si="54"/>
        <v/>
      </c>
      <c r="U257" s="32"/>
      <c r="V257" s="33" t="str">
        <f t="shared" si="55"/>
        <v/>
      </c>
      <c r="W257" s="33" t="str">
        <f t="shared" si="56"/>
        <v/>
      </c>
      <c r="X257" s="182"/>
      <c r="Y257" s="55"/>
      <c r="Z257" s="34"/>
      <c r="AA257" s="182"/>
      <c r="AB257" s="57" t="str">
        <f t="shared" si="57"/>
        <v/>
      </c>
      <c r="AC257" s="35" t="str">
        <f t="shared" si="58"/>
        <v/>
      </c>
      <c r="AD257" s="182"/>
      <c r="AE257" s="66" t="str">
        <f t="shared" si="59"/>
        <v/>
      </c>
      <c r="AF257" s="179"/>
      <c r="AG257" s="27"/>
      <c r="AH257" s="68"/>
      <c r="AI257" s="102"/>
      <c r="AJ257" s="154"/>
      <c r="AK257" s="155"/>
      <c r="AM257" s="176" t="str">
        <f>IF(AND(($B257&lt;&gt;""),(OR(C257="",F257="",G257="",H257="",AND(F257&gt;=20,F257&lt;=22,I257=""),AND(F257&gt;=40,F257&lt;=49,J257=""),L257="",M257="",N257="",O257="",P257="",R257="",S257="",U257="",X257="",Y257="",Z257="",AA257="",AND(Z257&lt;&gt;※編集不可※選択項目!$K$6,AD257="")))),1,"")</f>
        <v/>
      </c>
      <c r="AN257" s="176">
        <f>IF(AND($B257&lt;&gt;"",AND(K257="",OR(AND(F257&gt;=3,F257&lt;=14),AND(F257&gt;=20,F257&lt;=22,I257=※編集不可※選択項目!$D$4),AND(F257&gt;=23,F257&lt;=25),AND(F257&gt;=40,F257&lt;=49,J257=※編集不可※選択項目!$E$4)))),1,0)</f>
        <v>0</v>
      </c>
      <c r="AO257" s="176">
        <f t="shared" si="60"/>
        <v>0</v>
      </c>
      <c r="AP257" s="176" t="str">
        <f t="shared" si="61"/>
        <v/>
      </c>
      <c r="AQ257" s="10">
        <f t="shared" si="62"/>
        <v>0</v>
      </c>
      <c r="AR257" s="10" t="str">
        <f t="shared" si="63"/>
        <v/>
      </c>
    </row>
    <row r="258" spans="1:44" s="6" customFormat="1" ht="34.5" customHeight="1">
      <c r="A258" s="82">
        <f t="shared" si="49"/>
        <v>246</v>
      </c>
      <c r="B258" s="88" t="str">
        <f t="shared" si="50"/>
        <v/>
      </c>
      <c r="C258" s="25"/>
      <c r="D258" s="26" t="str">
        <f t="shared" si="51"/>
        <v/>
      </c>
      <c r="E258" s="26" t="str">
        <f t="shared" si="52"/>
        <v/>
      </c>
      <c r="F258" s="152"/>
      <c r="G258" s="27"/>
      <c r="H258" s="27"/>
      <c r="I258" s="27"/>
      <c r="J258" s="27"/>
      <c r="K258" s="27"/>
      <c r="L258" s="28"/>
      <c r="M258" s="29"/>
      <c r="N258" s="184"/>
      <c r="O258" s="29"/>
      <c r="P258" s="184"/>
      <c r="Q258" s="30" t="str">
        <f t="shared" si="53"/>
        <v/>
      </c>
      <c r="R258" s="28"/>
      <c r="S258" s="28"/>
      <c r="T258" s="31" t="str">
        <f t="shared" si="54"/>
        <v/>
      </c>
      <c r="U258" s="32"/>
      <c r="V258" s="33" t="str">
        <f t="shared" si="55"/>
        <v/>
      </c>
      <c r="W258" s="33" t="str">
        <f t="shared" si="56"/>
        <v/>
      </c>
      <c r="X258" s="182"/>
      <c r="Y258" s="55"/>
      <c r="Z258" s="34"/>
      <c r="AA258" s="182"/>
      <c r="AB258" s="57" t="str">
        <f t="shared" si="57"/>
        <v/>
      </c>
      <c r="AC258" s="35" t="str">
        <f t="shared" si="58"/>
        <v/>
      </c>
      <c r="AD258" s="182"/>
      <c r="AE258" s="66" t="str">
        <f t="shared" si="59"/>
        <v/>
      </c>
      <c r="AF258" s="179"/>
      <c r="AG258" s="27"/>
      <c r="AH258" s="68"/>
      <c r="AI258" s="102"/>
      <c r="AJ258" s="154"/>
      <c r="AK258" s="155"/>
      <c r="AM258" s="176" t="str">
        <f>IF(AND(($B258&lt;&gt;""),(OR(C258="",F258="",G258="",H258="",AND(F258&gt;=20,F258&lt;=22,I258=""),AND(F258&gt;=40,F258&lt;=49,J258=""),L258="",M258="",N258="",O258="",P258="",R258="",S258="",U258="",X258="",Y258="",Z258="",AA258="",AND(Z258&lt;&gt;※編集不可※選択項目!$K$6,AD258="")))),1,"")</f>
        <v/>
      </c>
      <c r="AN258" s="176">
        <f>IF(AND($B258&lt;&gt;"",AND(K258="",OR(AND(F258&gt;=3,F258&lt;=14),AND(F258&gt;=20,F258&lt;=22,I258=※編集不可※選択項目!$D$4),AND(F258&gt;=23,F258&lt;=25),AND(F258&gt;=40,F258&lt;=49,J258=※編集不可※選択項目!$E$4)))),1,0)</f>
        <v>0</v>
      </c>
      <c r="AO258" s="176">
        <f t="shared" si="60"/>
        <v>0</v>
      </c>
      <c r="AP258" s="176" t="str">
        <f t="shared" si="61"/>
        <v/>
      </c>
      <c r="AQ258" s="10">
        <f t="shared" si="62"/>
        <v>0</v>
      </c>
      <c r="AR258" s="10" t="str">
        <f t="shared" si="63"/>
        <v/>
      </c>
    </row>
    <row r="259" spans="1:44" s="6" customFormat="1" ht="34.5" customHeight="1">
      <c r="A259" s="82">
        <f t="shared" si="49"/>
        <v>247</v>
      </c>
      <c r="B259" s="88" t="str">
        <f t="shared" si="50"/>
        <v/>
      </c>
      <c r="C259" s="25"/>
      <c r="D259" s="26" t="str">
        <f t="shared" si="51"/>
        <v/>
      </c>
      <c r="E259" s="26" t="str">
        <f t="shared" si="52"/>
        <v/>
      </c>
      <c r="F259" s="152"/>
      <c r="G259" s="27"/>
      <c r="H259" s="27"/>
      <c r="I259" s="27"/>
      <c r="J259" s="27"/>
      <c r="K259" s="27"/>
      <c r="L259" s="28"/>
      <c r="M259" s="29"/>
      <c r="N259" s="184"/>
      <c r="O259" s="29"/>
      <c r="P259" s="184"/>
      <c r="Q259" s="30" t="str">
        <f t="shared" si="53"/>
        <v/>
      </c>
      <c r="R259" s="28"/>
      <c r="S259" s="28"/>
      <c r="T259" s="31" t="str">
        <f t="shared" si="54"/>
        <v/>
      </c>
      <c r="U259" s="32"/>
      <c r="V259" s="33" t="str">
        <f t="shared" si="55"/>
        <v/>
      </c>
      <c r="W259" s="33" t="str">
        <f t="shared" si="56"/>
        <v/>
      </c>
      <c r="X259" s="182"/>
      <c r="Y259" s="55"/>
      <c r="Z259" s="34"/>
      <c r="AA259" s="182"/>
      <c r="AB259" s="57" t="str">
        <f t="shared" si="57"/>
        <v/>
      </c>
      <c r="AC259" s="35" t="str">
        <f t="shared" si="58"/>
        <v/>
      </c>
      <c r="AD259" s="182"/>
      <c r="AE259" s="66" t="str">
        <f t="shared" si="59"/>
        <v/>
      </c>
      <c r="AF259" s="179"/>
      <c r="AG259" s="27"/>
      <c r="AH259" s="68"/>
      <c r="AI259" s="102"/>
      <c r="AJ259" s="154"/>
      <c r="AK259" s="155"/>
      <c r="AM259" s="176" t="str">
        <f>IF(AND(($B259&lt;&gt;""),(OR(C259="",F259="",G259="",H259="",AND(F259&gt;=20,F259&lt;=22,I259=""),AND(F259&gt;=40,F259&lt;=49,J259=""),L259="",M259="",N259="",O259="",P259="",R259="",S259="",U259="",X259="",Y259="",Z259="",AA259="",AND(Z259&lt;&gt;※編集不可※選択項目!$K$6,AD259="")))),1,"")</f>
        <v/>
      </c>
      <c r="AN259" s="176">
        <f>IF(AND($B259&lt;&gt;"",AND(K259="",OR(AND(F259&gt;=3,F259&lt;=14),AND(F259&gt;=20,F259&lt;=22,I259=※編集不可※選択項目!$D$4),AND(F259&gt;=23,F259&lt;=25),AND(F259&gt;=40,F259&lt;=49,J259=※編集不可※選択項目!$E$4)))),1,0)</f>
        <v>0</v>
      </c>
      <c r="AO259" s="176">
        <f t="shared" si="60"/>
        <v>0</v>
      </c>
      <c r="AP259" s="176" t="str">
        <f t="shared" si="61"/>
        <v/>
      </c>
      <c r="AQ259" s="10">
        <f t="shared" si="62"/>
        <v>0</v>
      </c>
      <c r="AR259" s="10" t="str">
        <f t="shared" si="63"/>
        <v/>
      </c>
    </row>
    <row r="260" spans="1:44" s="6" customFormat="1" ht="34.5" customHeight="1">
      <c r="A260" s="82">
        <f t="shared" si="49"/>
        <v>248</v>
      </c>
      <c r="B260" s="88" t="str">
        <f t="shared" si="50"/>
        <v/>
      </c>
      <c r="C260" s="25"/>
      <c r="D260" s="26" t="str">
        <f t="shared" si="51"/>
        <v/>
      </c>
      <c r="E260" s="26" t="str">
        <f t="shared" si="52"/>
        <v/>
      </c>
      <c r="F260" s="152"/>
      <c r="G260" s="27"/>
      <c r="H260" s="27"/>
      <c r="I260" s="27"/>
      <c r="J260" s="27"/>
      <c r="K260" s="27"/>
      <c r="L260" s="28"/>
      <c r="M260" s="29"/>
      <c r="N260" s="184"/>
      <c r="O260" s="29"/>
      <c r="P260" s="184"/>
      <c r="Q260" s="30" t="str">
        <f t="shared" si="53"/>
        <v/>
      </c>
      <c r="R260" s="28"/>
      <c r="S260" s="28"/>
      <c r="T260" s="31" t="str">
        <f t="shared" si="54"/>
        <v/>
      </c>
      <c r="U260" s="32"/>
      <c r="V260" s="33" t="str">
        <f t="shared" si="55"/>
        <v/>
      </c>
      <c r="W260" s="33" t="str">
        <f t="shared" si="56"/>
        <v/>
      </c>
      <c r="X260" s="182"/>
      <c r="Y260" s="55"/>
      <c r="Z260" s="34"/>
      <c r="AA260" s="182"/>
      <c r="AB260" s="57" t="str">
        <f t="shared" si="57"/>
        <v/>
      </c>
      <c r="AC260" s="35" t="str">
        <f t="shared" si="58"/>
        <v/>
      </c>
      <c r="AD260" s="182"/>
      <c r="AE260" s="66" t="str">
        <f t="shared" si="59"/>
        <v/>
      </c>
      <c r="AF260" s="179"/>
      <c r="AG260" s="27"/>
      <c r="AH260" s="68"/>
      <c r="AI260" s="102"/>
      <c r="AJ260" s="154"/>
      <c r="AK260" s="155"/>
      <c r="AM260" s="176" t="str">
        <f>IF(AND(($B260&lt;&gt;""),(OR(C260="",F260="",G260="",H260="",AND(F260&gt;=20,F260&lt;=22,I260=""),AND(F260&gt;=40,F260&lt;=49,J260=""),L260="",M260="",N260="",O260="",P260="",R260="",S260="",U260="",X260="",Y260="",Z260="",AA260="",AND(Z260&lt;&gt;※編集不可※選択項目!$K$6,AD260="")))),1,"")</f>
        <v/>
      </c>
      <c r="AN260" s="176">
        <f>IF(AND($B260&lt;&gt;"",AND(K260="",OR(AND(F260&gt;=3,F260&lt;=14),AND(F260&gt;=20,F260&lt;=22,I260=※編集不可※選択項目!$D$4),AND(F260&gt;=23,F260&lt;=25),AND(F260&gt;=40,F260&lt;=49,J260=※編集不可※選択項目!$E$4)))),1,0)</f>
        <v>0</v>
      </c>
      <c r="AO260" s="176">
        <f t="shared" si="60"/>
        <v>0</v>
      </c>
      <c r="AP260" s="176" t="str">
        <f t="shared" si="61"/>
        <v/>
      </c>
      <c r="AQ260" s="10">
        <f t="shared" si="62"/>
        <v>0</v>
      </c>
      <c r="AR260" s="10" t="str">
        <f t="shared" si="63"/>
        <v/>
      </c>
    </row>
    <row r="261" spans="1:44" s="6" customFormat="1" ht="34.5" customHeight="1">
      <c r="A261" s="82">
        <f t="shared" si="49"/>
        <v>249</v>
      </c>
      <c r="B261" s="88" t="str">
        <f t="shared" si="50"/>
        <v/>
      </c>
      <c r="C261" s="25"/>
      <c r="D261" s="26" t="str">
        <f t="shared" si="51"/>
        <v/>
      </c>
      <c r="E261" s="26" t="str">
        <f t="shared" si="52"/>
        <v/>
      </c>
      <c r="F261" s="152"/>
      <c r="G261" s="27"/>
      <c r="H261" s="27"/>
      <c r="I261" s="27"/>
      <c r="J261" s="27"/>
      <c r="K261" s="27"/>
      <c r="L261" s="28"/>
      <c r="M261" s="29"/>
      <c r="N261" s="184"/>
      <c r="O261" s="29"/>
      <c r="P261" s="184"/>
      <c r="Q261" s="30" t="str">
        <f t="shared" si="53"/>
        <v/>
      </c>
      <c r="R261" s="28"/>
      <c r="S261" s="28"/>
      <c r="T261" s="31" t="str">
        <f t="shared" si="54"/>
        <v/>
      </c>
      <c r="U261" s="32"/>
      <c r="V261" s="33" t="str">
        <f t="shared" si="55"/>
        <v/>
      </c>
      <c r="W261" s="33" t="str">
        <f t="shared" si="56"/>
        <v/>
      </c>
      <c r="X261" s="182"/>
      <c r="Y261" s="55"/>
      <c r="Z261" s="34"/>
      <c r="AA261" s="182"/>
      <c r="AB261" s="57" t="str">
        <f t="shared" si="57"/>
        <v/>
      </c>
      <c r="AC261" s="35" t="str">
        <f t="shared" si="58"/>
        <v/>
      </c>
      <c r="AD261" s="182"/>
      <c r="AE261" s="66" t="str">
        <f t="shared" si="59"/>
        <v/>
      </c>
      <c r="AF261" s="179"/>
      <c r="AG261" s="27"/>
      <c r="AH261" s="68"/>
      <c r="AI261" s="102"/>
      <c r="AJ261" s="154"/>
      <c r="AK261" s="155"/>
      <c r="AM261" s="176" t="str">
        <f>IF(AND(($B261&lt;&gt;""),(OR(C261="",F261="",G261="",H261="",AND(F261&gt;=20,F261&lt;=22,I261=""),AND(F261&gt;=40,F261&lt;=49,J261=""),L261="",M261="",N261="",O261="",P261="",R261="",S261="",U261="",X261="",Y261="",Z261="",AA261="",AND(Z261&lt;&gt;※編集不可※選択項目!$K$6,AD261="")))),1,"")</f>
        <v/>
      </c>
      <c r="AN261" s="176">
        <f>IF(AND($B261&lt;&gt;"",AND(K261="",OR(AND(F261&gt;=3,F261&lt;=14),AND(F261&gt;=20,F261&lt;=22,I261=※編集不可※選択項目!$D$4),AND(F261&gt;=23,F261&lt;=25),AND(F261&gt;=40,F261&lt;=49,J261=※編集不可※選択項目!$E$4)))),1,0)</f>
        <v>0</v>
      </c>
      <c r="AO261" s="176">
        <f t="shared" si="60"/>
        <v>0</v>
      </c>
      <c r="AP261" s="176" t="str">
        <f t="shared" si="61"/>
        <v/>
      </c>
      <c r="AQ261" s="10">
        <f t="shared" si="62"/>
        <v>0</v>
      </c>
      <c r="AR261" s="10" t="str">
        <f t="shared" si="63"/>
        <v/>
      </c>
    </row>
    <row r="262" spans="1:44" s="6" customFormat="1" ht="34.5" customHeight="1">
      <c r="A262" s="82">
        <f t="shared" si="49"/>
        <v>250</v>
      </c>
      <c r="B262" s="88" t="str">
        <f t="shared" si="50"/>
        <v/>
      </c>
      <c r="C262" s="25"/>
      <c r="D262" s="26" t="str">
        <f t="shared" si="51"/>
        <v/>
      </c>
      <c r="E262" s="26" t="str">
        <f t="shared" si="52"/>
        <v/>
      </c>
      <c r="F262" s="152"/>
      <c r="G262" s="27"/>
      <c r="H262" s="27"/>
      <c r="I262" s="27"/>
      <c r="J262" s="27"/>
      <c r="K262" s="27"/>
      <c r="L262" s="28"/>
      <c r="M262" s="29"/>
      <c r="N262" s="184"/>
      <c r="O262" s="29"/>
      <c r="P262" s="184"/>
      <c r="Q262" s="30" t="str">
        <f t="shared" si="53"/>
        <v/>
      </c>
      <c r="R262" s="28"/>
      <c r="S262" s="28"/>
      <c r="T262" s="31" t="str">
        <f t="shared" si="54"/>
        <v/>
      </c>
      <c r="U262" s="32"/>
      <c r="V262" s="33" t="str">
        <f t="shared" si="55"/>
        <v/>
      </c>
      <c r="W262" s="33" t="str">
        <f t="shared" si="56"/>
        <v/>
      </c>
      <c r="X262" s="182"/>
      <c r="Y262" s="55"/>
      <c r="Z262" s="34"/>
      <c r="AA262" s="182"/>
      <c r="AB262" s="57" t="str">
        <f t="shared" si="57"/>
        <v/>
      </c>
      <c r="AC262" s="35" t="str">
        <f t="shared" si="58"/>
        <v/>
      </c>
      <c r="AD262" s="182"/>
      <c r="AE262" s="66" t="str">
        <f t="shared" si="59"/>
        <v/>
      </c>
      <c r="AF262" s="179"/>
      <c r="AG262" s="27"/>
      <c r="AH262" s="68"/>
      <c r="AI262" s="102"/>
      <c r="AJ262" s="154"/>
      <c r="AK262" s="155"/>
      <c r="AM262" s="176" t="str">
        <f>IF(AND(($B262&lt;&gt;""),(OR(C262="",F262="",G262="",H262="",AND(F262&gt;=20,F262&lt;=22,I262=""),AND(F262&gt;=40,F262&lt;=49,J262=""),L262="",M262="",N262="",O262="",P262="",R262="",S262="",U262="",X262="",Y262="",Z262="",AA262="",AND(Z262&lt;&gt;※編集不可※選択項目!$K$6,AD262="")))),1,"")</f>
        <v/>
      </c>
      <c r="AN262" s="176">
        <f>IF(AND($B262&lt;&gt;"",AND(K262="",OR(AND(F262&gt;=3,F262&lt;=14),AND(F262&gt;=20,F262&lt;=22,I262=※編集不可※選択項目!$D$4),AND(F262&gt;=23,F262&lt;=25),AND(F262&gt;=40,F262&lt;=49,J262=※編集不可※選択項目!$E$4)))),1,0)</f>
        <v>0</v>
      </c>
      <c r="AO262" s="176">
        <f t="shared" si="60"/>
        <v>0</v>
      </c>
      <c r="AP262" s="176" t="str">
        <f t="shared" si="61"/>
        <v/>
      </c>
      <c r="AQ262" s="10">
        <f t="shared" si="62"/>
        <v>0</v>
      </c>
      <c r="AR262" s="10" t="str">
        <f t="shared" si="63"/>
        <v/>
      </c>
    </row>
    <row r="263" spans="1:44" s="6" customFormat="1" ht="34.5" customHeight="1">
      <c r="A263" s="82">
        <f t="shared" si="49"/>
        <v>251</v>
      </c>
      <c r="B263" s="88" t="str">
        <f t="shared" si="50"/>
        <v/>
      </c>
      <c r="C263" s="25"/>
      <c r="D263" s="26" t="str">
        <f t="shared" si="51"/>
        <v/>
      </c>
      <c r="E263" s="26" t="str">
        <f t="shared" si="52"/>
        <v/>
      </c>
      <c r="F263" s="152"/>
      <c r="G263" s="27"/>
      <c r="H263" s="27"/>
      <c r="I263" s="27"/>
      <c r="J263" s="27"/>
      <c r="K263" s="27"/>
      <c r="L263" s="28"/>
      <c r="M263" s="29"/>
      <c r="N263" s="184"/>
      <c r="O263" s="29"/>
      <c r="P263" s="184"/>
      <c r="Q263" s="30" t="str">
        <f t="shared" si="53"/>
        <v/>
      </c>
      <c r="R263" s="28"/>
      <c r="S263" s="28"/>
      <c r="T263" s="31" t="str">
        <f t="shared" si="54"/>
        <v/>
      </c>
      <c r="U263" s="32"/>
      <c r="V263" s="33" t="str">
        <f t="shared" si="55"/>
        <v/>
      </c>
      <c r="W263" s="33" t="str">
        <f t="shared" si="56"/>
        <v/>
      </c>
      <c r="X263" s="182"/>
      <c r="Y263" s="55"/>
      <c r="Z263" s="34"/>
      <c r="AA263" s="182"/>
      <c r="AB263" s="57" t="str">
        <f t="shared" si="57"/>
        <v/>
      </c>
      <c r="AC263" s="35" t="str">
        <f t="shared" si="58"/>
        <v/>
      </c>
      <c r="AD263" s="182"/>
      <c r="AE263" s="66" t="str">
        <f t="shared" si="59"/>
        <v/>
      </c>
      <c r="AF263" s="179"/>
      <c r="AG263" s="27"/>
      <c r="AH263" s="68"/>
      <c r="AI263" s="102"/>
      <c r="AJ263" s="154"/>
      <c r="AK263" s="155"/>
      <c r="AM263" s="176" t="str">
        <f>IF(AND(($B263&lt;&gt;""),(OR(C263="",F263="",G263="",H263="",AND(F263&gt;=20,F263&lt;=22,I263=""),AND(F263&gt;=40,F263&lt;=49,J263=""),L263="",M263="",N263="",O263="",P263="",R263="",S263="",U263="",X263="",Y263="",Z263="",AA263="",AND(Z263&lt;&gt;※編集不可※選択項目!$K$6,AD263="")))),1,"")</f>
        <v/>
      </c>
      <c r="AN263" s="176">
        <f>IF(AND($B263&lt;&gt;"",AND(K263="",OR(AND(F263&gt;=3,F263&lt;=14),AND(F263&gt;=20,F263&lt;=22,I263=※編集不可※選択項目!$D$4),AND(F263&gt;=23,F263&lt;=25),AND(F263&gt;=40,F263&lt;=49,J263=※編集不可※選択項目!$E$4)))),1,0)</f>
        <v>0</v>
      </c>
      <c r="AO263" s="176">
        <f t="shared" si="60"/>
        <v>0</v>
      </c>
      <c r="AP263" s="176" t="str">
        <f t="shared" si="61"/>
        <v/>
      </c>
      <c r="AQ263" s="10">
        <f t="shared" si="62"/>
        <v>0</v>
      </c>
      <c r="AR263" s="10" t="str">
        <f t="shared" si="63"/>
        <v/>
      </c>
    </row>
    <row r="264" spans="1:44" s="6" customFormat="1" ht="34.5" customHeight="1">
      <c r="A264" s="82">
        <f t="shared" si="49"/>
        <v>252</v>
      </c>
      <c r="B264" s="88" t="str">
        <f t="shared" si="50"/>
        <v/>
      </c>
      <c r="C264" s="25"/>
      <c r="D264" s="26" t="str">
        <f t="shared" si="51"/>
        <v/>
      </c>
      <c r="E264" s="26" t="str">
        <f t="shared" si="52"/>
        <v/>
      </c>
      <c r="F264" s="152"/>
      <c r="G264" s="27"/>
      <c r="H264" s="27"/>
      <c r="I264" s="27"/>
      <c r="J264" s="27"/>
      <c r="K264" s="27"/>
      <c r="L264" s="28"/>
      <c r="M264" s="29"/>
      <c r="N264" s="184"/>
      <c r="O264" s="29"/>
      <c r="P264" s="184"/>
      <c r="Q264" s="30" t="str">
        <f t="shared" si="53"/>
        <v/>
      </c>
      <c r="R264" s="28"/>
      <c r="S264" s="28"/>
      <c r="T264" s="31" t="str">
        <f t="shared" si="54"/>
        <v/>
      </c>
      <c r="U264" s="32"/>
      <c r="V264" s="33" t="str">
        <f t="shared" si="55"/>
        <v/>
      </c>
      <c r="W264" s="33" t="str">
        <f t="shared" si="56"/>
        <v/>
      </c>
      <c r="X264" s="182"/>
      <c r="Y264" s="55"/>
      <c r="Z264" s="34"/>
      <c r="AA264" s="182"/>
      <c r="AB264" s="57" t="str">
        <f t="shared" si="57"/>
        <v/>
      </c>
      <c r="AC264" s="35" t="str">
        <f t="shared" si="58"/>
        <v/>
      </c>
      <c r="AD264" s="182"/>
      <c r="AE264" s="66" t="str">
        <f t="shared" si="59"/>
        <v/>
      </c>
      <c r="AF264" s="179"/>
      <c r="AG264" s="27"/>
      <c r="AH264" s="68"/>
      <c r="AI264" s="102"/>
      <c r="AJ264" s="154"/>
      <c r="AK264" s="155"/>
      <c r="AM264" s="176" t="str">
        <f>IF(AND(($B264&lt;&gt;""),(OR(C264="",F264="",G264="",H264="",AND(F264&gt;=20,F264&lt;=22,I264=""),AND(F264&gt;=40,F264&lt;=49,J264=""),L264="",M264="",N264="",O264="",P264="",R264="",S264="",U264="",X264="",Y264="",Z264="",AA264="",AND(Z264&lt;&gt;※編集不可※選択項目!$K$6,AD264="")))),1,"")</f>
        <v/>
      </c>
      <c r="AN264" s="176">
        <f>IF(AND($B264&lt;&gt;"",AND(K264="",OR(AND(F264&gt;=3,F264&lt;=14),AND(F264&gt;=20,F264&lt;=22,I264=※編集不可※選択項目!$D$4),AND(F264&gt;=23,F264&lt;=25),AND(F264&gt;=40,F264&lt;=49,J264=※編集不可※選択項目!$E$4)))),1,0)</f>
        <v>0</v>
      </c>
      <c r="AO264" s="176">
        <f t="shared" si="60"/>
        <v>0</v>
      </c>
      <c r="AP264" s="176" t="str">
        <f t="shared" si="61"/>
        <v/>
      </c>
      <c r="AQ264" s="10">
        <f t="shared" si="62"/>
        <v>0</v>
      </c>
      <c r="AR264" s="10" t="str">
        <f t="shared" si="63"/>
        <v/>
      </c>
    </row>
    <row r="265" spans="1:44" s="6" customFormat="1" ht="34.5" customHeight="1">
      <c r="A265" s="82">
        <f t="shared" si="49"/>
        <v>253</v>
      </c>
      <c r="B265" s="88" t="str">
        <f t="shared" si="50"/>
        <v/>
      </c>
      <c r="C265" s="25"/>
      <c r="D265" s="26" t="str">
        <f t="shared" si="51"/>
        <v/>
      </c>
      <c r="E265" s="26" t="str">
        <f t="shared" si="52"/>
        <v/>
      </c>
      <c r="F265" s="152"/>
      <c r="G265" s="27"/>
      <c r="H265" s="27"/>
      <c r="I265" s="27"/>
      <c r="J265" s="27"/>
      <c r="K265" s="27"/>
      <c r="L265" s="28"/>
      <c r="M265" s="29"/>
      <c r="N265" s="184"/>
      <c r="O265" s="29"/>
      <c r="P265" s="184"/>
      <c r="Q265" s="30" t="str">
        <f t="shared" si="53"/>
        <v/>
      </c>
      <c r="R265" s="28"/>
      <c r="S265" s="28"/>
      <c r="T265" s="31" t="str">
        <f t="shared" si="54"/>
        <v/>
      </c>
      <c r="U265" s="32"/>
      <c r="V265" s="33" t="str">
        <f t="shared" si="55"/>
        <v/>
      </c>
      <c r="W265" s="33" t="str">
        <f t="shared" si="56"/>
        <v/>
      </c>
      <c r="X265" s="182"/>
      <c r="Y265" s="55"/>
      <c r="Z265" s="34"/>
      <c r="AA265" s="182"/>
      <c r="AB265" s="57" t="str">
        <f t="shared" si="57"/>
        <v/>
      </c>
      <c r="AC265" s="35" t="str">
        <f t="shared" si="58"/>
        <v/>
      </c>
      <c r="AD265" s="182"/>
      <c r="AE265" s="66" t="str">
        <f t="shared" si="59"/>
        <v/>
      </c>
      <c r="AF265" s="179"/>
      <c r="AG265" s="27"/>
      <c r="AH265" s="68"/>
      <c r="AI265" s="102"/>
      <c r="AJ265" s="154"/>
      <c r="AK265" s="155"/>
      <c r="AM265" s="176" t="str">
        <f>IF(AND(($B265&lt;&gt;""),(OR(C265="",F265="",G265="",H265="",AND(F265&gt;=20,F265&lt;=22,I265=""),AND(F265&gt;=40,F265&lt;=49,J265=""),L265="",M265="",N265="",O265="",P265="",R265="",S265="",U265="",X265="",Y265="",Z265="",AA265="",AND(Z265&lt;&gt;※編集不可※選択項目!$K$6,AD265="")))),1,"")</f>
        <v/>
      </c>
      <c r="AN265" s="176">
        <f>IF(AND($B265&lt;&gt;"",AND(K265="",OR(AND(F265&gt;=3,F265&lt;=14),AND(F265&gt;=20,F265&lt;=22,I265=※編集不可※選択項目!$D$4),AND(F265&gt;=23,F265&lt;=25),AND(F265&gt;=40,F265&lt;=49,J265=※編集不可※選択項目!$E$4)))),1,0)</f>
        <v>0</v>
      </c>
      <c r="AO265" s="176">
        <f t="shared" si="60"/>
        <v>0</v>
      </c>
      <c r="AP265" s="176" t="str">
        <f t="shared" si="61"/>
        <v/>
      </c>
      <c r="AQ265" s="10">
        <f t="shared" si="62"/>
        <v>0</v>
      </c>
      <c r="AR265" s="10" t="str">
        <f t="shared" si="63"/>
        <v/>
      </c>
    </row>
    <row r="266" spans="1:44" s="6" customFormat="1" ht="34.5" customHeight="1">
      <c r="A266" s="82">
        <f t="shared" si="49"/>
        <v>254</v>
      </c>
      <c r="B266" s="88" t="str">
        <f t="shared" si="50"/>
        <v/>
      </c>
      <c r="C266" s="25"/>
      <c r="D266" s="26" t="str">
        <f t="shared" si="51"/>
        <v/>
      </c>
      <c r="E266" s="26" t="str">
        <f t="shared" si="52"/>
        <v/>
      </c>
      <c r="F266" s="152"/>
      <c r="G266" s="27"/>
      <c r="H266" s="27"/>
      <c r="I266" s="27"/>
      <c r="J266" s="27"/>
      <c r="K266" s="27"/>
      <c r="L266" s="28"/>
      <c r="M266" s="29"/>
      <c r="N266" s="184"/>
      <c r="O266" s="29"/>
      <c r="P266" s="184"/>
      <c r="Q266" s="30" t="str">
        <f t="shared" si="53"/>
        <v/>
      </c>
      <c r="R266" s="28"/>
      <c r="S266" s="28"/>
      <c r="T266" s="31" t="str">
        <f t="shared" si="54"/>
        <v/>
      </c>
      <c r="U266" s="32"/>
      <c r="V266" s="33" t="str">
        <f t="shared" si="55"/>
        <v/>
      </c>
      <c r="W266" s="33" t="str">
        <f t="shared" si="56"/>
        <v/>
      </c>
      <c r="X266" s="182"/>
      <c r="Y266" s="55"/>
      <c r="Z266" s="34"/>
      <c r="AA266" s="182"/>
      <c r="AB266" s="57" t="str">
        <f t="shared" si="57"/>
        <v/>
      </c>
      <c r="AC266" s="35" t="str">
        <f t="shared" si="58"/>
        <v/>
      </c>
      <c r="AD266" s="182"/>
      <c r="AE266" s="66" t="str">
        <f t="shared" si="59"/>
        <v/>
      </c>
      <c r="AF266" s="179"/>
      <c r="AG266" s="27"/>
      <c r="AH266" s="68"/>
      <c r="AI266" s="102"/>
      <c r="AJ266" s="154"/>
      <c r="AK266" s="155"/>
      <c r="AM266" s="176" t="str">
        <f>IF(AND(($B266&lt;&gt;""),(OR(C266="",F266="",G266="",H266="",AND(F266&gt;=20,F266&lt;=22,I266=""),AND(F266&gt;=40,F266&lt;=49,J266=""),L266="",M266="",N266="",O266="",P266="",R266="",S266="",U266="",X266="",Y266="",Z266="",AA266="",AND(Z266&lt;&gt;※編集不可※選択項目!$K$6,AD266="")))),1,"")</f>
        <v/>
      </c>
      <c r="AN266" s="176">
        <f>IF(AND($B266&lt;&gt;"",AND(K266="",OR(AND(F266&gt;=3,F266&lt;=14),AND(F266&gt;=20,F266&lt;=22,I266=※編集不可※選択項目!$D$4),AND(F266&gt;=23,F266&lt;=25),AND(F266&gt;=40,F266&lt;=49,J266=※編集不可※選択項目!$E$4)))),1,0)</f>
        <v>0</v>
      </c>
      <c r="AO266" s="176">
        <f t="shared" si="60"/>
        <v>0</v>
      </c>
      <c r="AP266" s="176" t="str">
        <f t="shared" si="61"/>
        <v/>
      </c>
      <c r="AQ266" s="10">
        <f t="shared" si="62"/>
        <v>0</v>
      </c>
      <c r="AR266" s="10" t="str">
        <f t="shared" si="63"/>
        <v/>
      </c>
    </row>
    <row r="267" spans="1:44" s="6" customFormat="1" ht="34.5" customHeight="1">
      <c r="A267" s="82">
        <f t="shared" si="49"/>
        <v>255</v>
      </c>
      <c r="B267" s="88" t="str">
        <f t="shared" si="50"/>
        <v/>
      </c>
      <c r="C267" s="25"/>
      <c r="D267" s="26" t="str">
        <f t="shared" si="51"/>
        <v/>
      </c>
      <c r="E267" s="26" t="str">
        <f t="shared" si="52"/>
        <v/>
      </c>
      <c r="F267" s="152"/>
      <c r="G267" s="27"/>
      <c r="H267" s="27"/>
      <c r="I267" s="27"/>
      <c r="J267" s="27"/>
      <c r="K267" s="27"/>
      <c r="L267" s="28"/>
      <c r="M267" s="29"/>
      <c r="N267" s="184"/>
      <c r="O267" s="29"/>
      <c r="P267" s="184"/>
      <c r="Q267" s="30" t="str">
        <f t="shared" si="53"/>
        <v/>
      </c>
      <c r="R267" s="28"/>
      <c r="S267" s="28"/>
      <c r="T267" s="31" t="str">
        <f t="shared" si="54"/>
        <v/>
      </c>
      <c r="U267" s="32"/>
      <c r="V267" s="33" t="str">
        <f t="shared" si="55"/>
        <v/>
      </c>
      <c r="W267" s="33" t="str">
        <f t="shared" si="56"/>
        <v/>
      </c>
      <c r="X267" s="182"/>
      <c r="Y267" s="55"/>
      <c r="Z267" s="34"/>
      <c r="AA267" s="182"/>
      <c r="AB267" s="57" t="str">
        <f t="shared" si="57"/>
        <v/>
      </c>
      <c r="AC267" s="35" t="str">
        <f t="shared" si="58"/>
        <v/>
      </c>
      <c r="AD267" s="182"/>
      <c r="AE267" s="66" t="str">
        <f t="shared" si="59"/>
        <v/>
      </c>
      <c r="AF267" s="179"/>
      <c r="AG267" s="27"/>
      <c r="AH267" s="68"/>
      <c r="AI267" s="102"/>
      <c r="AJ267" s="154"/>
      <c r="AK267" s="155"/>
      <c r="AM267" s="176" t="str">
        <f>IF(AND(($B267&lt;&gt;""),(OR(C267="",F267="",G267="",H267="",AND(F267&gt;=20,F267&lt;=22,I267=""),AND(F267&gt;=40,F267&lt;=49,J267=""),L267="",M267="",N267="",O267="",P267="",R267="",S267="",U267="",X267="",Y267="",Z267="",AA267="",AND(Z267&lt;&gt;※編集不可※選択項目!$K$6,AD267="")))),1,"")</f>
        <v/>
      </c>
      <c r="AN267" s="176">
        <f>IF(AND($B267&lt;&gt;"",AND(K267="",OR(AND(F267&gt;=3,F267&lt;=14),AND(F267&gt;=20,F267&lt;=22,I267=※編集不可※選択項目!$D$4),AND(F267&gt;=23,F267&lt;=25),AND(F267&gt;=40,F267&lt;=49,J267=※編集不可※選択項目!$E$4)))),1,0)</f>
        <v>0</v>
      </c>
      <c r="AO267" s="176">
        <f t="shared" si="60"/>
        <v>0</v>
      </c>
      <c r="AP267" s="176" t="str">
        <f t="shared" si="61"/>
        <v/>
      </c>
      <c r="AQ267" s="10">
        <f t="shared" si="62"/>
        <v>0</v>
      </c>
      <c r="AR267" s="10" t="str">
        <f t="shared" si="63"/>
        <v/>
      </c>
    </row>
    <row r="268" spans="1:44" s="6" customFormat="1" ht="34.5" customHeight="1">
      <c r="A268" s="82">
        <f t="shared" si="49"/>
        <v>256</v>
      </c>
      <c r="B268" s="88" t="str">
        <f t="shared" si="50"/>
        <v/>
      </c>
      <c r="C268" s="25"/>
      <c r="D268" s="26" t="str">
        <f t="shared" si="51"/>
        <v/>
      </c>
      <c r="E268" s="26" t="str">
        <f t="shared" si="52"/>
        <v/>
      </c>
      <c r="F268" s="152"/>
      <c r="G268" s="27"/>
      <c r="H268" s="27"/>
      <c r="I268" s="27"/>
      <c r="J268" s="27"/>
      <c r="K268" s="27"/>
      <c r="L268" s="28"/>
      <c r="M268" s="29"/>
      <c r="N268" s="184"/>
      <c r="O268" s="29"/>
      <c r="P268" s="184"/>
      <c r="Q268" s="30" t="str">
        <f t="shared" si="53"/>
        <v/>
      </c>
      <c r="R268" s="28"/>
      <c r="S268" s="28"/>
      <c r="T268" s="31" t="str">
        <f t="shared" si="54"/>
        <v/>
      </c>
      <c r="U268" s="32"/>
      <c r="V268" s="33" t="str">
        <f t="shared" si="55"/>
        <v/>
      </c>
      <c r="W268" s="33" t="str">
        <f t="shared" si="56"/>
        <v/>
      </c>
      <c r="X268" s="182"/>
      <c r="Y268" s="55"/>
      <c r="Z268" s="34"/>
      <c r="AA268" s="182"/>
      <c r="AB268" s="57" t="str">
        <f t="shared" si="57"/>
        <v/>
      </c>
      <c r="AC268" s="35" t="str">
        <f t="shared" si="58"/>
        <v/>
      </c>
      <c r="AD268" s="182"/>
      <c r="AE268" s="66" t="str">
        <f t="shared" si="59"/>
        <v/>
      </c>
      <c r="AF268" s="179"/>
      <c r="AG268" s="27"/>
      <c r="AH268" s="68"/>
      <c r="AI268" s="102"/>
      <c r="AJ268" s="154"/>
      <c r="AK268" s="155"/>
      <c r="AM268" s="176" t="str">
        <f>IF(AND(($B268&lt;&gt;""),(OR(C268="",F268="",G268="",H268="",AND(F268&gt;=20,F268&lt;=22,I268=""),AND(F268&gt;=40,F268&lt;=49,J268=""),L268="",M268="",N268="",O268="",P268="",R268="",S268="",U268="",X268="",Y268="",Z268="",AA268="",AND(Z268&lt;&gt;※編集不可※選択項目!$K$6,AD268="")))),1,"")</f>
        <v/>
      </c>
      <c r="AN268" s="176">
        <f>IF(AND($B268&lt;&gt;"",AND(K268="",OR(AND(F268&gt;=3,F268&lt;=14),AND(F268&gt;=20,F268&lt;=22,I268=※編集不可※選択項目!$D$4),AND(F268&gt;=23,F268&lt;=25),AND(F268&gt;=40,F268&lt;=49,J268=※編集不可※選択項目!$E$4)))),1,0)</f>
        <v>0</v>
      </c>
      <c r="AO268" s="176">
        <f t="shared" si="60"/>
        <v>0</v>
      </c>
      <c r="AP268" s="176" t="str">
        <f t="shared" si="61"/>
        <v/>
      </c>
      <c r="AQ268" s="10">
        <f t="shared" si="62"/>
        <v>0</v>
      </c>
      <c r="AR268" s="10" t="str">
        <f t="shared" si="63"/>
        <v/>
      </c>
    </row>
    <row r="269" spans="1:44" s="6" customFormat="1" ht="34.5" customHeight="1">
      <c r="A269" s="82">
        <f t="shared" ref="A269:A312" si="64">ROW()-12</f>
        <v>257</v>
      </c>
      <c r="B269" s="88" t="str">
        <f t="shared" si="50"/>
        <v/>
      </c>
      <c r="C269" s="25"/>
      <c r="D269" s="26" t="str">
        <f t="shared" si="51"/>
        <v/>
      </c>
      <c r="E269" s="26" t="str">
        <f t="shared" si="52"/>
        <v/>
      </c>
      <c r="F269" s="152"/>
      <c r="G269" s="27"/>
      <c r="H269" s="27"/>
      <c r="I269" s="27"/>
      <c r="J269" s="27"/>
      <c r="K269" s="27"/>
      <c r="L269" s="28"/>
      <c r="M269" s="29"/>
      <c r="N269" s="184"/>
      <c r="O269" s="29"/>
      <c r="P269" s="184"/>
      <c r="Q269" s="30" t="str">
        <f t="shared" si="53"/>
        <v/>
      </c>
      <c r="R269" s="28"/>
      <c r="S269" s="28"/>
      <c r="T269" s="31" t="str">
        <f t="shared" si="54"/>
        <v/>
      </c>
      <c r="U269" s="32"/>
      <c r="V269" s="33" t="str">
        <f t="shared" si="55"/>
        <v/>
      </c>
      <c r="W269" s="33" t="str">
        <f t="shared" si="56"/>
        <v/>
      </c>
      <c r="X269" s="182"/>
      <c r="Y269" s="55"/>
      <c r="Z269" s="34"/>
      <c r="AA269" s="182"/>
      <c r="AB269" s="57" t="str">
        <f t="shared" si="57"/>
        <v/>
      </c>
      <c r="AC269" s="35" t="str">
        <f t="shared" si="58"/>
        <v/>
      </c>
      <c r="AD269" s="182"/>
      <c r="AE269" s="66" t="str">
        <f t="shared" si="59"/>
        <v/>
      </c>
      <c r="AF269" s="179"/>
      <c r="AG269" s="27"/>
      <c r="AH269" s="68"/>
      <c r="AI269" s="102"/>
      <c r="AJ269" s="154"/>
      <c r="AK269" s="155"/>
      <c r="AM269" s="176" t="str">
        <f>IF(AND(($B269&lt;&gt;""),(OR(C269="",F269="",G269="",H269="",AND(F269&gt;=20,F269&lt;=22,I269=""),AND(F269&gt;=40,F269&lt;=49,J269=""),L269="",M269="",N269="",O269="",P269="",R269="",S269="",U269="",X269="",Y269="",Z269="",AA269="",AND(Z269&lt;&gt;※編集不可※選択項目!$K$6,AD269="")))),1,"")</f>
        <v/>
      </c>
      <c r="AN269" s="176">
        <f>IF(AND($B269&lt;&gt;"",AND(K269="",OR(AND(F269&gt;=3,F269&lt;=14),AND(F269&gt;=20,F269&lt;=22,I269=※編集不可※選択項目!$D$4),AND(F269&gt;=23,F269&lt;=25),AND(F269&gt;=40,F269&lt;=49,J269=※編集不可※選択項目!$E$4)))),1,0)</f>
        <v>0</v>
      </c>
      <c r="AO269" s="176">
        <f t="shared" si="60"/>
        <v>0</v>
      </c>
      <c r="AP269" s="176" t="str">
        <f t="shared" si="61"/>
        <v/>
      </c>
      <c r="AQ269" s="10">
        <f t="shared" si="62"/>
        <v>0</v>
      </c>
      <c r="AR269" s="10" t="str">
        <f t="shared" si="63"/>
        <v/>
      </c>
    </row>
    <row r="270" spans="1:44" s="6" customFormat="1" ht="34.5" customHeight="1">
      <c r="A270" s="82">
        <f t="shared" si="64"/>
        <v>258</v>
      </c>
      <c r="B270" s="88" t="str">
        <f t="shared" ref="B270:B312" si="65">IF($C270="","","印刷機械")</f>
        <v/>
      </c>
      <c r="C270" s="25"/>
      <c r="D270" s="26" t="str">
        <f t="shared" ref="D270:D312" si="66">IF($C$2="","",IF($B270&lt;&gt;"",$C$2,""))</f>
        <v/>
      </c>
      <c r="E270" s="26" t="str">
        <f t="shared" ref="E270:E312" si="67">IF($F$2="","",IF($B270&lt;&gt;"",$F$2,""))</f>
        <v/>
      </c>
      <c r="F270" s="152"/>
      <c r="G270" s="27"/>
      <c r="H270" s="27"/>
      <c r="I270" s="27"/>
      <c r="J270" s="27"/>
      <c r="K270" s="27"/>
      <c r="L270" s="28"/>
      <c r="M270" s="29"/>
      <c r="N270" s="184"/>
      <c r="O270" s="29"/>
      <c r="P270" s="184"/>
      <c r="Q270" s="30" t="str">
        <f t="shared" ref="Q270:Q312" si="68">IF(O270="","",O270)</f>
        <v/>
      </c>
      <c r="R270" s="28"/>
      <c r="S270" s="28"/>
      <c r="T270" s="31" t="str">
        <f t="shared" ref="T270:T312" si="69">IFERROR(IF($N270="","",ROUNDDOWN((ABS($N270-$P270)/$N270)/IF($S270="","",IF(($S270-$R270)=0,1,($S270-$R270)))*100,1)),"")</f>
        <v/>
      </c>
      <c r="U270" s="32"/>
      <c r="V270" s="33" t="str">
        <f t="shared" ref="V270:V312" si="70">X270&amp;Y270</f>
        <v/>
      </c>
      <c r="W270" s="33" t="str">
        <f t="shared" ref="W270:W312" si="71">Z270&amp;AA270&amp;AB270&amp;AC270&amp;AD270&amp;AE270</f>
        <v/>
      </c>
      <c r="X270" s="182"/>
      <c r="Y270" s="55"/>
      <c r="Z270" s="34"/>
      <c r="AA270" s="182"/>
      <c r="AB270" s="57" t="str">
        <f t="shared" ref="AB270:AB312" si="72">IF(Z270="","",IF(Z270="(最大紙幅)","mmロール紙","mm"))</f>
        <v/>
      </c>
      <c r="AC270" s="35" t="str">
        <f t="shared" ref="AC270:AC312" si="73">IF(Z270="","",IF(AB270="mmロール紙","","×"))</f>
        <v/>
      </c>
      <c r="AD270" s="182"/>
      <c r="AE270" s="66" t="str">
        <f t="shared" ref="AE270:AE312" si="74">IF(AB270="mm","mm","")</f>
        <v/>
      </c>
      <c r="AF270" s="179"/>
      <c r="AG270" s="27"/>
      <c r="AH270" s="68"/>
      <c r="AI270" s="102"/>
      <c r="AJ270" s="154"/>
      <c r="AK270" s="155"/>
      <c r="AM270" s="176" t="str">
        <f>IF(AND(($B270&lt;&gt;""),(OR(C270="",F270="",G270="",H270="",AND(F270&gt;=20,F270&lt;=22,I270=""),AND(F270&gt;=40,F270&lt;=49,J270=""),L270="",M270="",N270="",O270="",P270="",R270="",S270="",U270="",X270="",Y270="",Z270="",AA270="",AND(Z270&lt;&gt;※編集不可※選択項目!$K$6,AD270="")))),1,"")</f>
        <v/>
      </c>
      <c r="AN270" s="176">
        <f>IF(AND($B270&lt;&gt;"",AND(K270="",OR(AND(F270&gt;=3,F270&lt;=14),AND(F270&gt;=20,F270&lt;=22,I270=※編集不可※選択項目!$D$4),AND(F270&gt;=23,F270&lt;=25),AND(F270&gt;=40,F270&lt;=49,J270=※編集不可※選択項目!$E$4)))),1,0)</f>
        <v>0</v>
      </c>
      <c r="AO270" s="176">
        <f t="shared" ref="AO270:AO312" si="75">IF(AND($H270&lt;&gt;"",COUNTIF($H270,"*■*")&gt;0,$AG270=""),1,0)</f>
        <v>0</v>
      </c>
      <c r="AP270" s="176" t="str">
        <f t="shared" ref="AP270:AP312" si="76">IF(H270="","",TEXT(H270,"G/標準"))</f>
        <v/>
      </c>
      <c r="AQ270" s="10">
        <f t="shared" ref="AQ270:AQ312" si="77">IF(AP270="",0,COUNTIF($AP$13:$AP$1048576,AP270))</f>
        <v>0</v>
      </c>
      <c r="AR270" s="10" t="str">
        <f t="shared" ref="AR270:AR312" si="78">IF(T270&lt;1,1,"")</f>
        <v/>
      </c>
    </row>
    <row r="271" spans="1:44" s="6" customFormat="1" ht="34.5" customHeight="1">
      <c r="A271" s="82">
        <f t="shared" si="64"/>
        <v>259</v>
      </c>
      <c r="B271" s="88" t="str">
        <f t="shared" si="65"/>
        <v/>
      </c>
      <c r="C271" s="25"/>
      <c r="D271" s="26" t="str">
        <f t="shared" si="66"/>
        <v/>
      </c>
      <c r="E271" s="26" t="str">
        <f t="shared" si="67"/>
        <v/>
      </c>
      <c r="F271" s="152"/>
      <c r="G271" s="27"/>
      <c r="H271" s="27"/>
      <c r="I271" s="27"/>
      <c r="J271" s="27"/>
      <c r="K271" s="27"/>
      <c r="L271" s="28"/>
      <c r="M271" s="29"/>
      <c r="N271" s="184"/>
      <c r="O271" s="29"/>
      <c r="P271" s="184"/>
      <c r="Q271" s="30" t="str">
        <f t="shared" si="68"/>
        <v/>
      </c>
      <c r="R271" s="28"/>
      <c r="S271" s="28"/>
      <c r="T271" s="31" t="str">
        <f t="shared" si="69"/>
        <v/>
      </c>
      <c r="U271" s="32"/>
      <c r="V271" s="33" t="str">
        <f t="shared" si="70"/>
        <v/>
      </c>
      <c r="W271" s="33" t="str">
        <f t="shared" si="71"/>
        <v/>
      </c>
      <c r="X271" s="182"/>
      <c r="Y271" s="55"/>
      <c r="Z271" s="34"/>
      <c r="AA271" s="182"/>
      <c r="AB271" s="57" t="str">
        <f t="shared" si="72"/>
        <v/>
      </c>
      <c r="AC271" s="35" t="str">
        <f t="shared" si="73"/>
        <v/>
      </c>
      <c r="AD271" s="182"/>
      <c r="AE271" s="66" t="str">
        <f t="shared" si="74"/>
        <v/>
      </c>
      <c r="AF271" s="179"/>
      <c r="AG271" s="27"/>
      <c r="AH271" s="68"/>
      <c r="AI271" s="102"/>
      <c r="AJ271" s="154"/>
      <c r="AK271" s="155"/>
      <c r="AM271" s="176" t="str">
        <f>IF(AND(($B271&lt;&gt;""),(OR(C271="",F271="",G271="",H271="",AND(F271&gt;=20,F271&lt;=22,I271=""),AND(F271&gt;=40,F271&lt;=49,J271=""),L271="",M271="",N271="",O271="",P271="",R271="",S271="",U271="",X271="",Y271="",Z271="",AA271="",AND(Z271&lt;&gt;※編集不可※選択項目!$K$6,AD271="")))),1,"")</f>
        <v/>
      </c>
      <c r="AN271" s="176">
        <f>IF(AND($B271&lt;&gt;"",AND(K271="",OR(AND(F271&gt;=3,F271&lt;=14),AND(F271&gt;=20,F271&lt;=22,I271=※編集不可※選択項目!$D$4),AND(F271&gt;=23,F271&lt;=25),AND(F271&gt;=40,F271&lt;=49,J271=※編集不可※選択項目!$E$4)))),1,0)</f>
        <v>0</v>
      </c>
      <c r="AO271" s="176">
        <f t="shared" si="75"/>
        <v>0</v>
      </c>
      <c r="AP271" s="176" t="str">
        <f t="shared" si="76"/>
        <v/>
      </c>
      <c r="AQ271" s="10">
        <f t="shared" si="77"/>
        <v>0</v>
      </c>
      <c r="AR271" s="10" t="str">
        <f t="shared" si="78"/>
        <v/>
      </c>
    </row>
    <row r="272" spans="1:44" s="6" customFormat="1" ht="34.5" customHeight="1">
      <c r="A272" s="82">
        <f t="shared" si="64"/>
        <v>260</v>
      </c>
      <c r="B272" s="88" t="str">
        <f t="shared" si="65"/>
        <v/>
      </c>
      <c r="C272" s="25"/>
      <c r="D272" s="26" t="str">
        <f t="shared" si="66"/>
        <v/>
      </c>
      <c r="E272" s="26" t="str">
        <f t="shared" si="67"/>
        <v/>
      </c>
      <c r="F272" s="152"/>
      <c r="G272" s="27"/>
      <c r="H272" s="27"/>
      <c r="I272" s="27"/>
      <c r="J272" s="27"/>
      <c r="K272" s="27"/>
      <c r="L272" s="28"/>
      <c r="M272" s="29"/>
      <c r="N272" s="184"/>
      <c r="O272" s="29"/>
      <c r="P272" s="184"/>
      <c r="Q272" s="30" t="str">
        <f t="shared" si="68"/>
        <v/>
      </c>
      <c r="R272" s="28"/>
      <c r="S272" s="28"/>
      <c r="T272" s="31" t="str">
        <f t="shared" si="69"/>
        <v/>
      </c>
      <c r="U272" s="32"/>
      <c r="V272" s="33" t="str">
        <f t="shared" si="70"/>
        <v/>
      </c>
      <c r="W272" s="33" t="str">
        <f t="shared" si="71"/>
        <v/>
      </c>
      <c r="X272" s="182"/>
      <c r="Y272" s="55"/>
      <c r="Z272" s="34"/>
      <c r="AA272" s="182"/>
      <c r="AB272" s="57" t="str">
        <f t="shared" si="72"/>
        <v/>
      </c>
      <c r="AC272" s="35" t="str">
        <f t="shared" si="73"/>
        <v/>
      </c>
      <c r="AD272" s="182"/>
      <c r="AE272" s="66" t="str">
        <f t="shared" si="74"/>
        <v/>
      </c>
      <c r="AF272" s="179"/>
      <c r="AG272" s="27"/>
      <c r="AH272" s="68"/>
      <c r="AI272" s="102"/>
      <c r="AJ272" s="154"/>
      <c r="AK272" s="155"/>
      <c r="AM272" s="176" t="str">
        <f>IF(AND(($B272&lt;&gt;""),(OR(C272="",F272="",G272="",H272="",AND(F272&gt;=20,F272&lt;=22,I272=""),AND(F272&gt;=40,F272&lt;=49,J272=""),L272="",M272="",N272="",O272="",P272="",R272="",S272="",U272="",X272="",Y272="",Z272="",AA272="",AND(Z272&lt;&gt;※編集不可※選択項目!$K$6,AD272="")))),1,"")</f>
        <v/>
      </c>
      <c r="AN272" s="176">
        <f>IF(AND($B272&lt;&gt;"",AND(K272="",OR(AND(F272&gt;=3,F272&lt;=14),AND(F272&gt;=20,F272&lt;=22,I272=※編集不可※選択項目!$D$4),AND(F272&gt;=23,F272&lt;=25),AND(F272&gt;=40,F272&lt;=49,J272=※編集不可※選択項目!$E$4)))),1,0)</f>
        <v>0</v>
      </c>
      <c r="AO272" s="176">
        <f t="shared" si="75"/>
        <v>0</v>
      </c>
      <c r="AP272" s="176" t="str">
        <f t="shared" si="76"/>
        <v/>
      </c>
      <c r="AQ272" s="10">
        <f t="shared" si="77"/>
        <v>0</v>
      </c>
      <c r="AR272" s="10" t="str">
        <f t="shared" si="78"/>
        <v/>
      </c>
    </row>
    <row r="273" spans="1:44" s="6" customFormat="1" ht="34.5" customHeight="1">
      <c r="A273" s="82">
        <f t="shared" si="64"/>
        <v>261</v>
      </c>
      <c r="B273" s="88" t="str">
        <f t="shared" si="65"/>
        <v/>
      </c>
      <c r="C273" s="25"/>
      <c r="D273" s="26" t="str">
        <f t="shared" si="66"/>
        <v/>
      </c>
      <c r="E273" s="26" t="str">
        <f t="shared" si="67"/>
        <v/>
      </c>
      <c r="F273" s="152"/>
      <c r="G273" s="27"/>
      <c r="H273" s="27"/>
      <c r="I273" s="27"/>
      <c r="J273" s="27"/>
      <c r="K273" s="27"/>
      <c r="L273" s="28"/>
      <c r="M273" s="29"/>
      <c r="N273" s="184"/>
      <c r="O273" s="29"/>
      <c r="P273" s="184"/>
      <c r="Q273" s="30" t="str">
        <f t="shared" si="68"/>
        <v/>
      </c>
      <c r="R273" s="28"/>
      <c r="S273" s="28"/>
      <c r="T273" s="31" t="str">
        <f t="shared" si="69"/>
        <v/>
      </c>
      <c r="U273" s="32"/>
      <c r="V273" s="33" t="str">
        <f t="shared" si="70"/>
        <v/>
      </c>
      <c r="W273" s="33" t="str">
        <f t="shared" si="71"/>
        <v/>
      </c>
      <c r="X273" s="182"/>
      <c r="Y273" s="55"/>
      <c r="Z273" s="34"/>
      <c r="AA273" s="182"/>
      <c r="AB273" s="57" t="str">
        <f t="shared" si="72"/>
        <v/>
      </c>
      <c r="AC273" s="35" t="str">
        <f t="shared" si="73"/>
        <v/>
      </c>
      <c r="AD273" s="182"/>
      <c r="AE273" s="66" t="str">
        <f t="shared" si="74"/>
        <v/>
      </c>
      <c r="AF273" s="179"/>
      <c r="AG273" s="27"/>
      <c r="AH273" s="68"/>
      <c r="AI273" s="102"/>
      <c r="AJ273" s="154"/>
      <c r="AK273" s="155"/>
      <c r="AM273" s="176" t="str">
        <f>IF(AND(($B273&lt;&gt;""),(OR(C273="",F273="",G273="",H273="",AND(F273&gt;=20,F273&lt;=22,I273=""),AND(F273&gt;=40,F273&lt;=49,J273=""),L273="",M273="",N273="",O273="",P273="",R273="",S273="",U273="",X273="",Y273="",Z273="",AA273="",AND(Z273&lt;&gt;※編集不可※選択項目!$K$6,AD273="")))),1,"")</f>
        <v/>
      </c>
      <c r="AN273" s="176">
        <f>IF(AND($B273&lt;&gt;"",AND(K273="",OR(AND(F273&gt;=3,F273&lt;=14),AND(F273&gt;=20,F273&lt;=22,I273=※編集不可※選択項目!$D$4),AND(F273&gt;=23,F273&lt;=25),AND(F273&gt;=40,F273&lt;=49,J273=※編集不可※選択項目!$E$4)))),1,0)</f>
        <v>0</v>
      </c>
      <c r="AO273" s="176">
        <f t="shared" si="75"/>
        <v>0</v>
      </c>
      <c r="AP273" s="176" t="str">
        <f t="shared" si="76"/>
        <v/>
      </c>
      <c r="AQ273" s="10">
        <f t="shared" si="77"/>
        <v>0</v>
      </c>
      <c r="AR273" s="10" t="str">
        <f t="shared" si="78"/>
        <v/>
      </c>
    </row>
    <row r="274" spans="1:44" s="6" customFormat="1" ht="34.5" customHeight="1">
      <c r="A274" s="82">
        <f t="shared" si="64"/>
        <v>262</v>
      </c>
      <c r="B274" s="88" t="str">
        <f t="shared" si="65"/>
        <v/>
      </c>
      <c r="C274" s="25"/>
      <c r="D274" s="26" t="str">
        <f t="shared" si="66"/>
        <v/>
      </c>
      <c r="E274" s="26" t="str">
        <f t="shared" si="67"/>
        <v/>
      </c>
      <c r="F274" s="152"/>
      <c r="G274" s="27"/>
      <c r="H274" s="27"/>
      <c r="I274" s="27"/>
      <c r="J274" s="27"/>
      <c r="K274" s="27"/>
      <c r="L274" s="28"/>
      <c r="M274" s="29"/>
      <c r="N274" s="184"/>
      <c r="O274" s="29"/>
      <c r="P274" s="184"/>
      <c r="Q274" s="30" t="str">
        <f t="shared" si="68"/>
        <v/>
      </c>
      <c r="R274" s="28"/>
      <c r="S274" s="28"/>
      <c r="T274" s="31" t="str">
        <f t="shared" si="69"/>
        <v/>
      </c>
      <c r="U274" s="32"/>
      <c r="V274" s="33" t="str">
        <f t="shared" si="70"/>
        <v/>
      </c>
      <c r="W274" s="33" t="str">
        <f t="shared" si="71"/>
        <v/>
      </c>
      <c r="X274" s="182"/>
      <c r="Y274" s="55"/>
      <c r="Z274" s="34"/>
      <c r="AA274" s="182"/>
      <c r="AB274" s="57" t="str">
        <f t="shared" si="72"/>
        <v/>
      </c>
      <c r="AC274" s="35" t="str">
        <f t="shared" si="73"/>
        <v/>
      </c>
      <c r="AD274" s="182"/>
      <c r="AE274" s="66" t="str">
        <f t="shared" si="74"/>
        <v/>
      </c>
      <c r="AF274" s="179"/>
      <c r="AG274" s="27"/>
      <c r="AH274" s="68"/>
      <c r="AI274" s="102"/>
      <c r="AJ274" s="154"/>
      <c r="AK274" s="155"/>
      <c r="AM274" s="176" t="str">
        <f>IF(AND(($B274&lt;&gt;""),(OR(C274="",F274="",G274="",H274="",AND(F274&gt;=20,F274&lt;=22,I274=""),AND(F274&gt;=40,F274&lt;=49,J274=""),L274="",M274="",N274="",O274="",P274="",R274="",S274="",U274="",X274="",Y274="",Z274="",AA274="",AND(Z274&lt;&gt;※編集不可※選択項目!$K$6,AD274="")))),1,"")</f>
        <v/>
      </c>
      <c r="AN274" s="176">
        <f>IF(AND($B274&lt;&gt;"",AND(K274="",OR(AND(F274&gt;=3,F274&lt;=14),AND(F274&gt;=20,F274&lt;=22,I274=※編集不可※選択項目!$D$4),AND(F274&gt;=23,F274&lt;=25),AND(F274&gt;=40,F274&lt;=49,J274=※編集不可※選択項目!$E$4)))),1,0)</f>
        <v>0</v>
      </c>
      <c r="AO274" s="176">
        <f t="shared" si="75"/>
        <v>0</v>
      </c>
      <c r="AP274" s="176" t="str">
        <f t="shared" si="76"/>
        <v/>
      </c>
      <c r="AQ274" s="10">
        <f t="shared" si="77"/>
        <v>0</v>
      </c>
      <c r="AR274" s="10" t="str">
        <f t="shared" si="78"/>
        <v/>
      </c>
    </row>
    <row r="275" spans="1:44" s="6" customFormat="1" ht="34.5" customHeight="1">
      <c r="A275" s="82">
        <f t="shared" si="64"/>
        <v>263</v>
      </c>
      <c r="B275" s="88" t="str">
        <f t="shared" si="65"/>
        <v/>
      </c>
      <c r="C275" s="25"/>
      <c r="D275" s="26" t="str">
        <f t="shared" si="66"/>
        <v/>
      </c>
      <c r="E275" s="26" t="str">
        <f t="shared" si="67"/>
        <v/>
      </c>
      <c r="F275" s="152"/>
      <c r="G275" s="27"/>
      <c r="H275" s="27"/>
      <c r="I275" s="27"/>
      <c r="J275" s="27"/>
      <c r="K275" s="27"/>
      <c r="L275" s="28"/>
      <c r="M275" s="29"/>
      <c r="N275" s="184"/>
      <c r="O275" s="29"/>
      <c r="P275" s="184"/>
      <c r="Q275" s="30" t="str">
        <f t="shared" si="68"/>
        <v/>
      </c>
      <c r="R275" s="28"/>
      <c r="S275" s="28"/>
      <c r="T275" s="31" t="str">
        <f t="shared" si="69"/>
        <v/>
      </c>
      <c r="U275" s="32"/>
      <c r="V275" s="33" t="str">
        <f t="shared" si="70"/>
        <v/>
      </c>
      <c r="W275" s="33" t="str">
        <f t="shared" si="71"/>
        <v/>
      </c>
      <c r="X275" s="182"/>
      <c r="Y275" s="55"/>
      <c r="Z275" s="34"/>
      <c r="AA275" s="182"/>
      <c r="AB275" s="57" t="str">
        <f t="shared" si="72"/>
        <v/>
      </c>
      <c r="AC275" s="35" t="str">
        <f t="shared" si="73"/>
        <v/>
      </c>
      <c r="AD275" s="182"/>
      <c r="AE275" s="66" t="str">
        <f t="shared" si="74"/>
        <v/>
      </c>
      <c r="AF275" s="179"/>
      <c r="AG275" s="27"/>
      <c r="AH275" s="68"/>
      <c r="AI275" s="102"/>
      <c r="AJ275" s="154"/>
      <c r="AK275" s="155"/>
      <c r="AM275" s="176" t="str">
        <f>IF(AND(($B275&lt;&gt;""),(OR(C275="",F275="",G275="",H275="",AND(F275&gt;=20,F275&lt;=22,I275=""),AND(F275&gt;=40,F275&lt;=49,J275=""),L275="",M275="",N275="",O275="",P275="",R275="",S275="",U275="",X275="",Y275="",Z275="",AA275="",AND(Z275&lt;&gt;※編集不可※選択項目!$K$6,AD275="")))),1,"")</f>
        <v/>
      </c>
      <c r="AN275" s="176">
        <f>IF(AND($B275&lt;&gt;"",AND(K275="",OR(AND(F275&gt;=3,F275&lt;=14),AND(F275&gt;=20,F275&lt;=22,I275=※編集不可※選択項目!$D$4),AND(F275&gt;=23,F275&lt;=25),AND(F275&gt;=40,F275&lt;=49,J275=※編集不可※選択項目!$E$4)))),1,0)</f>
        <v>0</v>
      </c>
      <c r="AO275" s="176">
        <f t="shared" si="75"/>
        <v>0</v>
      </c>
      <c r="AP275" s="176" t="str">
        <f t="shared" si="76"/>
        <v/>
      </c>
      <c r="AQ275" s="10">
        <f t="shared" si="77"/>
        <v>0</v>
      </c>
      <c r="AR275" s="10" t="str">
        <f t="shared" si="78"/>
        <v/>
      </c>
    </row>
    <row r="276" spans="1:44" s="6" customFormat="1" ht="34.5" customHeight="1">
      <c r="A276" s="82">
        <f t="shared" si="64"/>
        <v>264</v>
      </c>
      <c r="B276" s="88" t="str">
        <f t="shared" si="65"/>
        <v/>
      </c>
      <c r="C276" s="25"/>
      <c r="D276" s="26" t="str">
        <f t="shared" si="66"/>
        <v/>
      </c>
      <c r="E276" s="26" t="str">
        <f t="shared" si="67"/>
        <v/>
      </c>
      <c r="F276" s="152"/>
      <c r="G276" s="27"/>
      <c r="H276" s="27"/>
      <c r="I276" s="27"/>
      <c r="J276" s="27"/>
      <c r="K276" s="27"/>
      <c r="L276" s="28"/>
      <c r="M276" s="29"/>
      <c r="N276" s="184"/>
      <c r="O276" s="29"/>
      <c r="P276" s="184"/>
      <c r="Q276" s="30" t="str">
        <f t="shared" si="68"/>
        <v/>
      </c>
      <c r="R276" s="28"/>
      <c r="S276" s="28"/>
      <c r="T276" s="31" t="str">
        <f t="shared" si="69"/>
        <v/>
      </c>
      <c r="U276" s="32"/>
      <c r="V276" s="33" t="str">
        <f t="shared" si="70"/>
        <v/>
      </c>
      <c r="W276" s="33" t="str">
        <f t="shared" si="71"/>
        <v/>
      </c>
      <c r="X276" s="182"/>
      <c r="Y276" s="55"/>
      <c r="Z276" s="34"/>
      <c r="AA276" s="182"/>
      <c r="AB276" s="57" t="str">
        <f t="shared" si="72"/>
        <v/>
      </c>
      <c r="AC276" s="35" t="str">
        <f t="shared" si="73"/>
        <v/>
      </c>
      <c r="AD276" s="182"/>
      <c r="AE276" s="66" t="str">
        <f t="shared" si="74"/>
        <v/>
      </c>
      <c r="AF276" s="179"/>
      <c r="AG276" s="27"/>
      <c r="AH276" s="68"/>
      <c r="AI276" s="102"/>
      <c r="AJ276" s="154"/>
      <c r="AK276" s="155"/>
      <c r="AM276" s="176" t="str">
        <f>IF(AND(($B276&lt;&gt;""),(OR(C276="",F276="",G276="",H276="",AND(F276&gt;=20,F276&lt;=22,I276=""),AND(F276&gt;=40,F276&lt;=49,J276=""),L276="",M276="",N276="",O276="",P276="",R276="",S276="",U276="",X276="",Y276="",Z276="",AA276="",AND(Z276&lt;&gt;※編集不可※選択項目!$K$6,AD276="")))),1,"")</f>
        <v/>
      </c>
      <c r="AN276" s="176">
        <f>IF(AND($B276&lt;&gt;"",AND(K276="",OR(AND(F276&gt;=3,F276&lt;=14),AND(F276&gt;=20,F276&lt;=22,I276=※編集不可※選択項目!$D$4),AND(F276&gt;=23,F276&lt;=25),AND(F276&gt;=40,F276&lt;=49,J276=※編集不可※選択項目!$E$4)))),1,0)</f>
        <v>0</v>
      </c>
      <c r="AO276" s="176">
        <f t="shared" si="75"/>
        <v>0</v>
      </c>
      <c r="AP276" s="176" t="str">
        <f t="shared" si="76"/>
        <v/>
      </c>
      <c r="AQ276" s="10">
        <f t="shared" si="77"/>
        <v>0</v>
      </c>
      <c r="AR276" s="10" t="str">
        <f t="shared" si="78"/>
        <v/>
      </c>
    </row>
    <row r="277" spans="1:44" s="6" customFormat="1" ht="34.5" customHeight="1">
      <c r="A277" s="82">
        <f t="shared" si="64"/>
        <v>265</v>
      </c>
      <c r="B277" s="88" t="str">
        <f t="shared" si="65"/>
        <v/>
      </c>
      <c r="C277" s="25"/>
      <c r="D277" s="26" t="str">
        <f t="shared" si="66"/>
        <v/>
      </c>
      <c r="E277" s="26" t="str">
        <f t="shared" si="67"/>
        <v/>
      </c>
      <c r="F277" s="152"/>
      <c r="G277" s="27"/>
      <c r="H277" s="27"/>
      <c r="I277" s="27"/>
      <c r="J277" s="27"/>
      <c r="K277" s="27"/>
      <c r="L277" s="28"/>
      <c r="M277" s="29"/>
      <c r="N277" s="184"/>
      <c r="O277" s="29"/>
      <c r="P277" s="184"/>
      <c r="Q277" s="30" t="str">
        <f t="shared" si="68"/>
        <v/>
      </c>
      <c r="R277" s="28"/>
      <c r="S277" s="28"/>
      <c r="T277" s="31" t="str">
        <f t="shared" si="69"/>
        <v/>
      </c>
      <c r="U277" s="32"/>
      <c r="V277" s="33" t="str">
        <f t="shared" si="70"/>
        <v/>
      </c>
      <c r="W277" s="33" t="str">
        <f t="shared" si="71"/>
        <v/>
      </c>
      <c r="X277" s="182"/>
      <c r="Y277" s="55"/>
      <c r="Z277" s="34"/>
      <c r="AA277" s="182"/>
      <c r="AB277" s="57" t="str">
        <f t="shared" si="72"/>
        <v/>
      </c>
      <c r="AC277" s="35" t="str">
        <f t="shared" si="73"/>
        <v/>
      </c>
      <c r="AD277" s="182"/>
      <c r="AE277" s="66" t="str">
        <f t="shared" si="74"/>
        <v/>
      </c>
      <c r="AF277" s="179"/>
      <c r="AG277" s="27"/>
      <c r="AH277" s="68"/>
      <c r="AI277" s="102"/>
      <c r="AJ277" s="154"/>
      <c r="AK277" s="155"/>
      <c r="AM277" s="176" t="str">
        <f>IF(AND(($B277&lt;&gt;""),(OR(C277="",F277="",G277="",H277="",AND(F277&gt;=20,F277&lt;=22,I277=""),AND(F277&gt;=40,F277&lt;=49,J277=""),L277="",M277="",N277="",O277="",P277="",R277="",S277="",U277="",X277="",Y277="",Z277="",AA277="",AND(Z277&lt;&gt;※編集不可※選択項目!$K$6,AD277="")))),1,"")</f>
        <v/>
      </c>
      <c r="AN277" s="176">
        <f>IF(AND($B277&lt;&gt;"",AND(K277="",OR(AND(F277&gt;=3,F277&lt;=14),AND(F277&gt;=20,F277&lt;=22,I277=※編集不可※選択項目!$D$4),AND(F277&gt;=23,F277&lt;=25),AND(F277&gt;=40,F277&lt;=49,J277=※編集不可※選択項目!$E$4)))),1,0)</f>
        <v>0</v>
      </c>
      <c r="AO277" s="176">
        <f t="shared" si="75"/>
        <v>0</v>
      </c>
      <c r="AP277" s="176" t="str">
        <f t="shared" si="76"/>
        <v/>
      </c>
      <c r="AQ277" s="10">
        <f t="shared" si="77"/>
        <v>0</v>
      </c>
      <c r="AR277" s="10" t="str">
        <f t="shared" si="78"/>
        <v/>
      </c>
    </row>
    <row r="278" spans="1:44" s="6" customFormat="1" ht="34.5" customHeight="1">
      <c r="A278" s="82">
        <f t="shared" si="64"/>
        <v>266</v>
      </c>
      <c r="B278" s="88" t="str">
        <f t="shared" si="65"/>
        <v/>
      </c>
      <c r="C278" s="25"/>
      <c r="D278" s="26" t="str">
        <f t="shared" si="66"/>
        <v/>
      </c>
      <c r="E278" s="26" t="str">
        <f t="shared" si="67"/>
        <v/>
      </c>
      <c r="F278" s="152"/>
      <c r="G278" s="27"/>
      <c r="H278" s="27"/>
      <c r="I278" s="27"/>
      <c r="J278" s="27"/>
      <c r="K278" s="27"/>
      <c r="L278" s="28"/>
      <c r="M278" s="29"/>
      <c r="N278" s="184"/>
      <c r="O278" s="29"/>
      <c r="P278" s="184"/>
      <c r="Q278" s="30" t="str">
        <f t="shared" si="68"/>
        <v/>
      </c>
      <c r="R278" s="28"/>
      <c r="S278" s="28"/>
      <c r="T278" s="31" t="str">
        <f t="shared" si="69"/>
        <v/>
      </c>
      <c r="U278" s="32"/>
      <c r="V278" s="33" t="str">
        <f t="shared" si="70"/>
        <v/>
      </c>
      <c r="W278" s="33" t="str">
        <f t="shared" si="71"/>
        <v/>
      </c>
      <c r="X278" s="182"/>
      <c r="Y278" s="55"/>
      <c r="Z278" s="34"/>
      <c r="AA278" s="182"/>
      <c r="AB278" s="57" t="str">
        <f t="shared" si="72"/>
        <v/>
      </c>
      <c r="AC278" s="35" t="str">
        <f t="shared" si="73"/>
        <v/>
      </c>
      <c r="AD278" s="182"/>
      <c r="AE278" s="66" t="str">
        <f t="shared" si="74"/>
        <v/>
      </c>
      <c r="AF278" s="179"/>
      <c r="AG278" s="27"/>
      <c r="AH278" s="68"/>
      <c r="AI278" s="102"/>
      <c r="AJ278" s="154"/>
      <c r="AK278" s="155"/>
      <c r="AM278" s="176" t="str">
        <f>IF(AND(($B278&lt;&gt;""),(OR(C278="",F278="",G278="",H278="",AND(F278&gt;=20,F278&lt;=22,I278=""),AND(F278&gt;=40,F278&lt;=49,J278=""),L278="",M278="",N278="",O278="",P278="",R278="",S278="",U278="",X278="",Y278="",Z278="",AA278="",AND(Z278&lt;&gt;※編集不可※選択項目!$K$6,AD278="")))),1,"")</f>
        <v/>
      </c>
      <c r="AN278" s="176">
        <f>IF(AND($B278&lt;&gt;"",AND(K278="",OR(AND(F278&gt;=3,F278&lt;=14),AND(F278&gt;=20,F278&lt;=22,I278=※編集不可※選択項目!$D$4),AND(F278&gt;=23,F278&lt;=25),AND(F278&gt;=40,F278&lt;=49,J278=※編集不可※選択項目!$E$4)))),1,0)</f>
        <v>0</v>
      </c>
      <c r="AO278" s="176">
        <f t="shared" si="75"/>
        <v>0</v>
      </c>
      <c r="AP278" s="176" t="str">
        <f t="shared" si="76"/>
        <v/>
      </c>
      <c r="AQ278" s="10">
        <f t="shared" si="77"/>
        <v>0</v>
      </c>
      <c r="AR278" s="10" t="str">
        <f t="shared" si="78"/>
        <v/>
      </c>
    </row>
    <row r="279" spans="1:44" s="6" customFormat="1" ht="34.5" customHeight="1">
      <c r="A279" s="82">
        <f t="shared" si="64"/>
        <v>267</v>
      </c>
      <c r="B279" s="88" t="str">
        <f t="shared" si="65"/>
        <v/>
      </c>
      <c r="C279" s="25"/>
      <c r="D279" s="26" t="str">
        <f t="shared" si="66"/>
        <v/>
      </c>
      <c r="E279" s="26" t="str">
        <f t="shared" si="67"/>
        <v/>
      </c>
      <c r="F279" s="152"/>
      <c r="G279" s="27"/>
      <c r="H279" s="27"/>
      <c r="I279" s="27"/>
      <c r="J279" s="27"/>
      <c r="K279" s="27"/>
      <c r="L279" s="28"/>
      <c r="M279" s="29"/>
      <c r="N279" s="184"/>
      <c r="O279" s="29"/>
      <c r="P279" s="184"/>
      <c r="Q279" s="30" t="str">
        <f t="shared" si="68"/>
        <v/>
      </c>
      <c r="R279" s="28"/>
      <c r="S279" s="28"/>
      <c r="T279" s="31" t="str">
        <f t="shared" si="69"/>
        <v/>
      </c>
      <c r="U279" s="32"/>
      <c r="V279" s="33" t="str">
        <f t="shared" si="70"/>
        <v/>
      </c>
      <c r="W279" s="33" t="str">
        <f t="shared" si="71"/>
        <v/>
      </c>
      <c r="X279" s="182"/>
      <c r="Y279" s="55"/>
      <c r="Z279" s="34"/>
      <c r="AA279" s="182"/>
      <c r="AB279" s="57" t="str">
        <f t="shared" si="72"/>
        <v/>
      </c>
      <c r="AC279" s="35" t="str">
        <f t="shared" si="73"/>
        <v/>
      </c>
      <c r="AD279" s="182"/>
      <c r="AE279" s="66" t="str">
        <f t="shared" si="74"/>
        <v/>
      </c>
      <c r="AF279" s="179"/>
      <c r="AG279" s="27"/>
      <c r="AH279" s="68"/>
      <c r="AI279" s="102"/>
      <c r="AJ279" s="154"/>
      <c r="AK279" s="155"/>
      <c r="AM279" s="176" t="str">
        <f>IF(AND(($B279&lt;&gt;""),(OR(C279="",F279="",G279="",H279="",AND(F279&gt;=20,F279&lt;=22,I279=""),AND(F279&gt;=40,F279&lt;=49,J279=""),L279="",M279="",N279="",O279="",P279="",R279="",S279="",U279="",X279="",Y279="",Z279="",AA279="",AND(Z279&lt;&gt;※編集不可※選択項目!$K$6,AD279="")))),1,"")</f>
        <v/>
      </c>
      <c r="AN279" s="176">
        <f>IF(AND($B279&lt;&gt;"",AND(K279="",OR(AND(F279&gt;=3,F279&lt;=14),AND(F279&gt;=20,F279&lt;=22,I279=※編集不可※選択項目!$D$4),AND(F279&gt;=23,F279&lt;=25),AND(F279&gt;=40,F279&lt;=49,J279=※編集不可※選択項目!$E$4)))),1,0)</f>
        <v>0</v>
      </c>
      <c r="AO279" s="176">
        <f t="shared" si="75"/>
        <v>0</v>
      </c>
      <c r="AP279" s="176" t="str">
        <f t="shared" si="76"/>
        <v/>
      </c>
      <c r="AQ279" s="10">
        <f t="shared" si="77"/>
        <v>0</v>
      </c>
      <c r="AR279" s="10" t="str">
        <f t="shared" si="78"/>
        <v/>
      </c>
    </row>
    <row r="280" spans="1:44" s="6" customFormat="1" ht="34.5" customHeight="1">
      <c r="A280" s="82">
        <f t="shared" si="64"/>
        <v>268</v>
      </c>
      <c r="B280" s="88" t="str">
        <f t="shared" si="65"/>
        <v/>
      </c>
      <c r="C280" s="25"/>
      <c r="D280" s="26" t="str">
        <f t="shared" si="66"/>
        <v/>
      </c>
      <c r="E280" s="26" t="str">
        <f t="shared" si="67"/>
        <v/>
      </c>
      <c r="F280" s="152"/>
      <c r="G280" s="27"/>
      <c r="H280" s="27"/>
      <c r="I280" s="27"/>
      <c r="J280" s="27"/>
      <c r="K280" s="27"/>
      <c r="L280" s="28"/>
      <c r="M280" s="29"/>
      <c r="N280" s="184"/>
      <c r="O280" s="29"/>
      <c r="P280" s="184"/>
      <c r="Q280" s="30" t="str">
        <f t="shared" si="68"/>
        <v/>
      </c>
      <c r="R280" s="28"/>
      <c r="S280" s="28"/>
      <c r="T280" s="31" t="str">
        <f t="shared" si="69"/>
        <v/>
      </c>
      <c r="U280" s="32"/>
      <c r="V280" s="33" t="str">
        <f t="shared" si="70"/>
        <v/>
      </c>
      <c r="W280" s="33" t="str">
        <f t="shared" si="71"/>
        <v/>
      </c>
      <c r="X280" s="182"/>
      <c r="Y280" s="55"/>
      <c r="Z280" s="34"/>
      <c r="AA280" s="182"/>
      <c r="AB280" s="57" t="str">
        <f t="shared" si="72"/>
        <v/>
      </c>
      <c r="AC280" s="35" t="str">
        <f t="shared" si="73"/>
        <v/>
      </c>
      <c r="AD280" s="182"/>
      <c r="AE280" s="66" t="str">
        <f t="shared" si="74"/>
        <v/>
      </c>
      <c r="AF280" s="179"/>
      <c r="AG280" s="27"/>
      <c r="AH280" s="68"/>
      <c r="AI280" s="102"/>
      <c r="AJ280" s="154"/>
      <c r="AK280" s="155"/>
      <c r="AM280" s="176" t="str">
        <f>IF(AND(($B280&lt;&gt;""),(OR(C280="",F280="",G280="",H280="",AND(F280&gt;=20,F280&lt;=22,I280=""),AND(F280&gt;=40,F280&lt;=49,J280=""),L280="",M280="",N280="",O280="",P280="",R280="",S280="",U280="",X280="",Y280="",Z280="",AA280="",AND(Z280&lt;&gt;※編集不可※選択項目!$K$6,AD280="")))),1,"")</f>
        <v/>
      </c>
      <c r="AN280" s="176">
        <f>IF(AND($B280&lt;&gt;"",AND(K280="",OR(AND(F280&gt;=3,F280&lt;=14),AND(F280&gt;=20,F280&lt;=22,I280=※編集不可※選択項目!$D$4),AND(F280&gt;=23,F280&lt;=25),AND(F280&gt;=40,F280&lt;=49,J280=※編集不可※選択項目!$E$4)))),1,0)</f>
        <v>0</v>
      </c>
      <c r="AO280" s="176">
        <f t="shared" si="75"/>
        <v>0</v>
      </c>
      <c r="AP280" s="176" t="str">
        <f t="shared" si="76"/>
        <v/>
      </c>
      <c r="AQ280" s="10">
        <f t="shared" si="77"/>
        <v>0</v>
      </c>
      <c r="AR280" s="10" t="str">
        <f t="shared" si="78"/>
        <v/>
      </c>
    </row>
    <row r="281" spans="1:44" s="6" customFormat="1" ht="34.5" customHeight="1">
      <c r="A281" s="82">
        <f t="shared" si="64"/>
        <v>269</v>
      </c>
      <c r="B281" s="88" t="str">
        <f t="shared" si="65"/>
        <v/>
      </c>
      <c r="C281" s="25"/>
      <c r="D281" s="26" t="str">
        <f t="shared" si="66"/>
        <v/>
      </c>
      <c r="E281" s="26" t="str">
        <f t="shared" si="67"/>
        <v/>
      </c>
      <c r="F281" s="152"/>
      <c r="G281" s="27"/>
      <c r="H281" s="27"/>
      <c r="I281" s="27"/>
      <c r="J281" s="27"/>
      <c r="K281" s="27"/>
      <c r="L281" s="28"/>
      <c r="M281" s="29"/>
      <c r="N281" s="184"/>
      <c r="O281" s="29"/>
      <c r="P281" s="184"/>
      <c r="Q281" s="30" t="str">
        <f t="shared" si="68"/>
        <v/>
      </c>
      <c r="R281" s="28"/>
      <c r="S281" s="28"/>
      <c r="T281" s="31" t="str">
        <f t="shared" si="69"/>
        <v/>
      </c>
      <c r="U281" s="32"/>
      <c r="V281" s="33" t="str">
        <f t="shared" si="70"/>
        <v/>
      </c>
      <c r="W281" s="33" t="str">
        <f t="shared" si="71"/>
        <v/>
      </c>
      <c r="X281" s="182"/>
      <c r="Y281" s="55"/>
      <c r="Z281" s="34"/>
      <c r="AA281" s="182"/>
      <c r="AB281" s="57" t="str">
        <f t="shared" si="72"/>
        <v/>
      </c>
      <c r="AC281" s="35" t="str">
        <f t="shared" si="73"/>
        <v/>
      </c>
      <c r="AD281" s="182"/>
      <c r="AE281" s="66" t="str">
        <f t="shared" si="74"/>
        <v/>
      </c>
      <c r="AF281" s="179"/>
      <c r="AG281" s="27"/>
      <c r="AH281" s="68"/>
      <c r="AI281" s="102"/>
      <c r="AJ281" s="154"/>
      <c r="AK281" s="155"/>
      <c r="AM281" s="176" t="str">
        <f>IF(AND(($B281&lt;&gt;""),(OR(C281="",F281="",G281="",H281="",AND(F281&gt;=20,F281&lt;=22,I281=""),AND(F281&gt;=40,F281&lt;=49,J281=""),L281="",M281="",N281="",O281="",P281="",R281="",S281="",U281="",X281="",Y281="",Z281="",AA281="",AND(Z281&lt;&gt;※編集不可※選択項目!$K$6,AD281="")))),1,"")</f>
        <v/>
      </c>
      <c r="AN281" s="176">
        <f>IF(AND($B281&lt;&gt;"",AND(K281="",OR(AND(F281&gt;=3,F281&lt;=14),AND(F281&gt;=20,F281&lt;=22,I281=※編集不可※選択項目!$D$4),AND(F281&gt;=23,F281&lt;=25),AND(F281&gt;=40,F281&lt;=49,J281=※編集不可※選択項目!$E$4)))),1,0)</f>
        <v>0</v>
      </c>
      <c r="AO281" s="176">
        <f t="shared" si="75"/>
        <v>0</v>
      </c>
      <c r="AP281" s="176" t="str">
        <f t="shared" si="76"/>
        <v/>
      </c>
      <c r="AQ281" s="10">
        <f t="shared" si="77"/>
        <v>0</v>
      </c>
      <c r="AR281" s="10" t="str">
        <f t="shared" si="78"/>
        <v/>
      </c>
    </row>
    <row r="282" spans="1:44" s="6" customFormat="1" ht="34.5" customHeight="1">
      <c r="A282" s="82">
        <f t="shared" si="64"/>
        <v>270</v>
      </c>
      <c r="B282" s="88" t="str">
        <f t="shared" si="65"/>
        <v/>
      </c>
      <c r="C282" s="25"/>
      <c r="D282" s="26" t="str">
        <f t="shared" si="66"/>
        <v/>
      </c>
      <c r="E282" s="26" t="str">
        <f t="shared" si="67"/>
        <v/>
      </c>
      <c r="F282" s="152"/>
      <c r="G282" s="27"/>
      <c r="H282" s="27"/>
      <c r="I282" s="27"/>
      <c r="J282" s="27"/>
      <c r="K282" s="27"/>
      <c r="L282" s="28"/>
      <c r="M282" s="29"/>
      <c r="N282" s="184"/>
      <c r="O282" s="29"/>
      <c r="P282" s="184"/>
      <c r="Q282" s="30" t="str">
        <f t="shared" si="68"/>
        <v/>
      </c>
      <c r="R282" s="28"/>
      <c r="S282" s="28"/>
      <c r="T282" s="31" t="str">
        <f t="shared" si="69"/>
        <v/>
      </c>
      <c r="U282" s="32"/>
      <c r="V282" s="33" t="str">
        <f t="shared" si="70"/>
        <v/>
      </c>
      <c r="W282" s="33" t="str">
        <f t="shared" si="71"/>
        <v/>
      </c>
      <c r="X282" s="182"/>
      <c r="Y282" s="55"/>
      <c r="Z282" s="34"/>
      <c r="AA282" s="182"/>
      <c r="AB282" s="57" t="str">
        <f t="shared" si="72"/>
        <v/>
      </c>
      <c r="AC282" s="35" t="str">
        <f t="shared" si="73"/>
        <v/>
      </c>
      <c r="AD282" s="182"/>
      <c r="AE282" s="66" t="str">
        <f t="shared" si="74"/>
        <v/>
      </c>
      <c r="AF282" s="179"/>
      <c r="AG282" s="27"/>
      <c r="AH282" s="68"/>
      <c r="AI282" s="102"/>
      <c r="AJ282" s="154"/>
      <c r="AK282" s="155"/>
      <c r="AM282" s="176" t="str">
        <f>IF(AND(($B282&lt;&gt;""),(OR(C282="",F282="",G282="",H282="",AND(F282&gt;=20,F282&lt;=22,I282=""),AND(F282&gt;=40,F282&lt;=49,J282=""),L282="",M282="",N282="",O282="",P282="",R282="",S282="",U282="",X282="",Y282="",Z282="",AA282="",AND(Z282&lt;&gt;※編集不可※選択項目!$K$6,AD282="")))),1,"")</f>
        <v/>
      </c>
      <c r="AN282" s="176">
        <f>IF(AND($B282&lt;&gt;"",AND(K282="",OR(AND(F282&gt;=3,F282&lt;=14),AND(F282&gt;=20,F282&lt;=22,I282=※編集不可※選択項目!$D$4),AND(F282&gt;=23,F282&lt;=25),AND(F282&gt;=40,F282&lt;=49,J282=※編集不可※選択項目!$E$4)))),1,0)</f>
        <v>0</v>
      </c>
      <c r="AO282" s="176">
        <f t="shared" si="75"/>
        <v>0</v>
      </c>
      <c r="AP282" s="176" t="str">
        <f t="shared" si="76"/>
        <v/>
      </c>
      <c r="AQ282" s="10">
        <f t="shared" si="77"/>
        <v>0</v>
      </c>
      <c r="AR282" s="10" t="str">
        <f t="shared" si="78"/>
        <v/>
      </c>
    </row>
    <row r="283" spans="1:44" s="6" customFormat="1" ht="34.5" customHeight="1">
      <c r="A283" s="82">
        <f t="shared" si="64"/>
        <v>271</v>
      </c>
      <c r="B283" s="88" t="str">
        <f t="shared" si="65"/>
        <v/>
      </c>
      <c r="C283" s="25"/>
      <c r="D283" s="26" t="str">
        <f t="shared" si="66"/>
        <v/>
      </c>
      <c r="E283" s="26" t="str">
        <f t="shared" si="67"/>
        <v/>
      </c>
      <c r="F283" s="152"/>
      <c r="G283" s="27"/>
      <c r="H283" s="27"/>
      <c r="I283" s="27"/>
      <c r="J283" s="27"/>
      <c r="K283" s="27"/>
      <c r="L283" s="28"/>
      <c r="M283" s="29"/>
      <c r="N283" s="184"/>
      <c r="O283" s="29"/>
      <c r="P283" s="184"/>
      <c r="Q283" s="30" t="str">
        <f t="shared" si="68"/>
        <v/>
      </c>
      <c r="R283" s="28"/>
      <c r="S283" s="28"/>
      <c r="T283" s="31" t="str">
        <f t="shared" si="69"/>
        <v/>
      </c>
      <c r="U283" s="32"/>
      <c r="V283" s="33" t="str">
        <f t="shared" si="70"/>
        <v/>
      </c>
      <c r="W283" s="33" t="str">
        <f t="shared" si="71"/>
        <v/>
      </c>
      <c r="X283" s="182"/>
      <c r="Y283" s="55"/>
      <c r="Z283" s="34"/>
      <c r="AA283" s="182"/>
      <c r="AB283" s="57" t="str">
        <f t="shared" si="72"/>
        <v/>
      </c>
      <c r="AC283" s="35" t="str">
        <f t="shared" si="73"/>
        <v/>
      </c>
      <c r="AD283" s="182"/>
      <c r="AE283" s="66" t="str">
        <f t="shared" si="74"/>
        <v/>
      </c>
      <c r="AF283" s="179"/>
      <c r="AG283" s="27"/>
      <c r="AH283" s="68"/>
      <c r="AI283" s="102"/>
      <c r="AJ283" s="154"/>
      <c r="AK283" s="155"/>
      <c r="AM283" s="176" t="str">
        <f>IF(AND(($B283&lt;&gt;""),(OR(C283="",F283="",G283="",H283="",AND(F283&gt;=20,F283&lt;=22,I283=""),AND(F283&gt;=40,F283&lt;=49,J283=""),L283="",M283="",N283="",O283="",P283="",R283="",S283="",U283="",X283="",Y283="",Z283="",AA283="",AND(Z283&lt;&gt;※編集不可※選択項目!$K$6,AD283="")))),1,"")</f>
        <v/>
      </c>
      <c r="AN283" s="176">
        <f>IF(AND($B283&lt;&gt;"",AND(K283="",OR(AND(F283&gt;=3,F283&lt;=14),AND(F283&gt;=20,F283&lt;=22,I283=※編集不可※選択項目!$D$4),AND(F283&gt;=23,F283&lt;=25),AND(F283&gt;=40,F283&lt;=49,J283=※編集不可※選択項目!$E$4)))),1,0)</f>
        <v>0</v>
      </c>
      <c r="AO283" s="176">
        <f t="shared" si="75"/>
        <v>0</v>
      </c>
      <c r="AP283" s="176" t="str">
        <f t="shared" si="76"/>
        <v/>
      </c>
      <c r="AQ283" s="10">
        <f t="shared" si="77"/>
        <v>0</v>
      </c>
      <c r="AR283" s="10" t="str">
        <f t="shared" si="78"/>
        <v/>
      </c>
    </row>
    <row r="284" spans="1:44" s="6" customFormat="1" ht="34.5" customHeight="1">
      <c r="A284" s="82">
        <f t="shared" si="64"/>
        <v>272</v>
      </c>
      <c r="B284" s="88" t="str">
        <f t="shared" si="65"/>
        <v/>
      </c>
      <c r="C284" s="25"/>
      <c r="D284" s="26" t="str">
        <f t="shared" si="66"/>
        <v/>
      </c>
      <c r="E284" s="26" t="str">
        <f t="shared" si="67"/>
        <v/>
      </c>
      <c r="F284" s="152"/>
      <c r="G284" s="27"/>
      <c r="H284" s="27"/>
      <c r="I284" s="27"/>
      <c r="J284" s="27"/>
      <c r="K284" s="27"/>
      <c r="L284" s="28"/>
      <c r="M284" s="29"/>
      <c r="N284" s="184"/>
      <c r="O284" s="29"/>
      <c r="P284" s="184"/>
      <c r="Q284" s="30" t="str">
        <f t="shared" si="68"/>
        <v/>
      </c>
      <c r="R284" s="28"/>
      <c r="S284" s="28"/>
      <c r="T284" s="31" t="str">
        <f t="shared" si="69"/>
        <v/>
      </c>
      <c r="U284" s="32"/>
      <c r="V284" s="33" t="str">
        <f t="shared" si="70"/>
        <v/>
      </c>
      <c r="W284" s="33" t="str">
        <f t="shared" si="71"/>
        <v/>
      </c>
      <c r="X284" s="182"/>
      <c r="Y284" s="55"/>
      <c r="Z284" s="34"/>
      <c r="AA284" s="182"/>
      <c r="AB284" s="57" t="str">
        <f t="shared" si="72"/>
        <v/>
      </c>
      <c r="AC284" s="35" t="str">
        <f t="shared" si="73"/>
        <v/>
      </c>
      <c r="AD284" s="182"/>
      <c r="AE284" s="66" t="str">
        <f t="shared" si="74"/>
        <v/>
      </c>
      <c r="AF284" s="179"/>
      <c r="AG284" s="27"/>
      <c r="AH284" s="68"/>
      <c r="AI284" s="102"/>
      <c r="AJ284" s="154"/>
      <c r="AK284" s="155"/>
      <c r="AM284" s="176" t="str">
        <f>IF(AND(($B284&lt;&gt;""),(OR(C284="",F284="",G284="",H284="",AND(F284&gt;=20,F284&lt;=22,I284=""),AND(F284&gt;=40,F284&lt;=49,J284=""),L284="",M284="",N284="",O284="",P284="",R284="",S284="",U284="",X284="",Y284="",Z284="",AA284="",AND(Z284&lt;&gt;※編集不可※選択項目!$K$6,AD284="")))),1,"")</f>
        <v/>
      </c>
      <c r="AN284" s="176">
        <f>IF(AND($B284&lt;&gt;"",AND(K284="",OR(AND(F284&gt;=3,F284&lt;=14),AND(F284&gt;=20,F284&lt;=22,I284=※編集不可※選択項目!$D$4),AND(F284&gt;=23,F284&lt;=25),AND(F284&gt;=40,F284&lt;=49,J284=※編集不可※選択項目!$E$4)))),1,0)</f>
        <v>0</v>
      </c>
      <c r="AO284" s="176">
        <f t="shared" si="75"/>
        <v>0</v>
      </c>
      <c r="AP284" s="176" t="str">
        <f t="shared" si="76"/>
        <v/>
      </c>
      <c r="AQ284" s="10">
        <f t="shared" si="77"/>
        <v>0</v>
      </c>
      <c r="AR284" s="10" t="str">
        <f t="shared" si="78"/>
        <v/>
      </c>
    </row>
    <row r="285" spans="1:44" s="6" customFormat="1" ht="34.5" customHeight="1">
      <c r="A285" s="82">
        <f t="shared" si="64"/>
        <v>273</v>
      </c>
      <c r="B285" s="88" t="str">
        <f t="shared" si="65"/>
        <v/>
      </c>
      <c r="C285" s="25"/>
      <c r="D285" s="26" t="str">
        <f t="shared" si="66"/>
        <v/>
      </c>
      <c r="E285" s="26" t="str">
        <f t="shared" si="67"/>
        <v/>
      </c>
      <c r="F285" s="152"/>
      <c r="G285" s="27"/>
      <c r="H285" s="27"/>
      <c r="I285" s="27"/>
      <c r="J285" s="27"/>
      <c r="K285" s="27"/>
      <c r="L285" s="28"/>
      <c r="M285" s="29"/>
      <c r="N285" s="184"/>
      <c r="O285" s="29"/>
      <c r="P285" s="184"/>
      <c r="Q285" s="30" t="str">
        <f t="shared" si="68"/>
        <v/>
      </c>
      <c r="R285" s="28"/>
      <c r="S285" s="28"/>
      <c r="T285" s="31" t="str">
        <f t="shared" si="69"/>
        <v/>
      </c>
      <c r="U285" s="32"/>
      <c r="V285" s="33" t="str">
        <f t="shared" si="70"/>
        <v/>
      </c>
      <c r="W285" s="33" t="str">
        <f t="shared" si="71"/>
        <v/>
      </c>
      <c r="X285" s="182"/>
      <c r="Y285" s="55"/>
      <c r="Z285" s="34"/>
      <c r="AA285" s="182"/>
      <c r="AB285" s="57" t="str">
        <f t="shared" si="72"/>
        <v/>
      </c>
      <c r="AC285" s="35" t="str">
        <f t="shared" si="73"/>
        <v/>
      </c>
      <c r="AD285" s="182"/>
      <c r="AE285" s="66" t="str">
        <f t="shared" si="74"/>
        <v/>
      </c>
      <c r="AF285" s="179"/>
      <c r="AG285" s="27"/>
      <c r="AH285" s="68"/>
      <c r="AI285" s="102"/>
      <c r="AJ285" s="154"/>
      <c r="AK285" s="155"/>
      <c r="AM285" s="176" t="str">
        <f>IF(AND(($B285&lt;&gt;""),(OR(C285="",F285="",G285="",H285="",AND(F285&gt;=20,F285&lt;=22,I285=""),AND(F285&gt;=40,F285&lt;=49,J285=""),L285="",M285="",N285="",O285="",P285="",R285="",S285="",U285="",X285="",Y285="",Z285="",AA285="",AND(Z285&lt;&gt;※編集不可※選択項目!$K$6,AD285="")))),1,"")</f>
        <v/>
      </c>
      <c r="AN285" s="176">
        <f>IF(AND($B285&lt;&gt;"",AND(K285="",OR(AND(F285&gt;=3,F285&lt;=14),AND(F285&gt;=20,F285&lt;=22,I285=※編集不可※選択項目!$D$4),AND(F285&gt;=23,F285&lt;=25),AND(F285&gt;=40,F285&lt;=49,J285=※編集不可※選択項目!$E$4)))),1,0)</f>
        <v>0</v>
      </c>
      <c r="AO285" s="176">
        <f t="shared" si="75"/>
        <v>0</v>
      </c>
      <c r="AP285" s="176" t="str">
        <f t="shared" si="76"/>
        <v/>
      </c>
      <c r="AQ285" s="10">
        <f t="shared" si="77"/>
        <v>0</v>
      </c>
      <c r="AR285" s="10" t="str">
        <f t="shared" si="78"/>
        <v/>
      </c>
    </row>
    <row r="286" spans="1:44" s="6" customFormat="1" ht="34.5" customHeight="1">
      <c r="A286" s="82">
        <f t="shared" si="64"/>
        <v>274</v>
      </c>
      <c r="B286" s="88" t="str">
        <f t="shared" si="65"/>
        <v/>
      </c>
      <c r="C286" s="25"/>
      <c r="D286" s="26" t="str">
        <f t="shared" si="66"/>
        <v/>
      </c>
      <c r="E286" s="26" t="str">
        <f t="shared" si="67"/>
        <v/>
      </c>
      <c r="F286" s="152"/>
      <c r="G286" s="27"/>
      <c r="H286" s="27"/>
      <c r="I286" s="27"/>
      <c r="J286" s="27"/>
      <c r="K286" s="27"/>
      <c r="L286" s="28"/>
      <c r="M286" s="29"/>
      <c r="N286" s="184"/>
      <c r="O286" s="29"/>
      <c r="P286" s="184"/>
      <c r="Q286" s="30" t="str">
        <f t="shared" si="68"/>
        <v/>
      </c>
      <c r="R286" s="28"/>
      <c r="S286" s="28"/>
      <c r="T286" s="31" t="str">
        <f t="shared" si="69"/>
        <v/>
      </c>
      <c r="U286" s="32"/>
      <c r="V286" s="33" t="str">
        <f t="shared" si="70"/>
        <v/>
      </c>
      <c r="W286" s="33" t="str">
        <f t="shared" si="71"/>
        <v/>
      </c>
      <c r="X286" s="182"/>
      <c r="Y286" s="55"/>
      <c r="Z286" s="34"/>
      <c r="AA286" s="182"/>
      <c r="AB286" s="57" t="str">
        <f t="shared" si="72"/>
        <v/>
      </c>
      <c r="AC286" s="35" t="str">
        <f t="shared" si="73"/>
        <v/>
      </c>
      <c r="AD286" s="182"/>
      <c r="AE286" s="66" t="str">
        <f t="shared" si="74"/>
        <v/>
      </c>
      <c r="AF286" s="179"/>
      <c r="AG286" s="27"/>
      <c r="AH286" s="68"/>
      <c r="AI286" s="102"/>
      <c r="AJ286" s="154"/>
      <c r="AK286" s="155"/>
      <c r="AM286" s="176" t="str">
        <f>IF(AND(($B286&lt;&gt;""),(OR(C286="",F286="",G286="",H286="",AND(F286&gt;=20,F286&lt;=22,I286=""),AND(F286&gt;=40,F286&lt;=49,J286=""),L286="",M286="",N286="",O286="",P286="",R286="",S286="",U286="",X286="",Y286="",Z286="",AA286="",AND(Z286&lt;&gt;※編集不可※選択項目!$K$6,AD286="")))),1,"")</f>
        <v/>
      </c>
      <c r="AN286" s="176">
        <f>IF(AND($B286&lt;&gt;"",AND(K286="",OR(AND(F286&gt;=3,F286&lt;=14),AND(F286&gt;=20,F286&lt;=22,I286=※編集不可※選択項目!$D$4),AND(F286&gt;=23,F286&lt;=25),AND(F286&gt;=40,F286&lt;=49,J286=※編集不可※選択項目!$E$4)))),1,0)</f>
        <v>0</v>
      </c>
      <c r="AO286" s="176">
        <f t="shared" si="75"/>
        <v>0</v>
      </c>
      <c r="AP286" s="176" t="str">
        <f t="shared" si="76"/>
        <v/>
      </c>
      <c r="AQ286" s="10">
        <f t="shared" si="77"/>
        <v>0</v>
      </c>
      <c r="AR286" s="10" t="str">
        <f t="shared" si="78"/>
        <v/>
      </c>
    </row>
    <row r="287" spans="1:44" s="6" customFormat="1" ht="34.5" customHeight="1">
      <c r="A287" s="82">
        <f t="shared" si="64"/>
        <v>275</v>
      </c>
      <c r="B287" s="88" t="str">
        <f t="shared" si="65"/>
        <v/>
      </c>
      <c r="C287" s="25"/>
      <c r="D287" s="26" t="str">
        <f t="shared" si="66"/>
        <v/>
      </c>
      <c r="E287" s="26" t="str">
        <f t="shared" si="67"/>
        <v/>
      </c>
      <c r="F287" s="152"/>
      <c r="G287" s="27"/>
      <c r="H287" s="27"/>
      <c r="I287" s="27"/>
      <c r="J287" s="27"/>
      <c r="K287" s="27"/>
      <c r="L287" s="28"/>
      <c r="M287" s="29"/>
      <c r="N287" s="184"/>
      <c r="O287" s="29"/>
      <c r="P287" s="184"/>
      <c r="Q287" s="30" t="str">
        <f t="shared" si="68"/>
        <v/>
      </c>
      <c r="R287" s="28"/>
      <c r="S287" s="28"/>
      <c r="T287" s="31" t="str">
        <f t="shared" si="69"/>
        <v/>
      </c>
      <c r="U287" s="32"/>
      <c r="V287" s="33" t="str">
        <f t="shared" si="70"/>
        <v/>
      </c>
      <c r="W287" s="33" t="str">
        <f t="shared" si="71"/>
        <v/>
      </c>
      <c r="X287" s="182"/>
      <c r="Y287" s="55"/>
      <c r="Z287" s="34"/>
      <c r="AA287" s="182"/>
      <c r="AB287" s="57" t="str">
        <f t="shared" si="72"/>
        <v/>
      </c>
      <c r="AC287" s="35" t="str">
        <f t="shared" si="73"/>
        <v/>
      </c>
      <c r="AD287" s="182"/>
      <c r="AE287" s="66" t="str">
        <f t="shared" si="74"/>
        <v/>
      </c>
      <c r="AF287" s="179"/>
      <c r="AG287" s="27"/>
      <c r="AH287" s="68"/>
      <c r="AI287" s="102"/>
      <c r="AJ287" s="154"/>
      <c r="AK287" s="155"/>
      <c r="AM287" s="176" t="str">
        <f>IF(AND(($B287&lt;&gt;""),(OR(C287="",F287="",G287="",H287="",AND(F287&gt;=20,F287&lt;=22,I287=""),AND(F287&gt;=40,F287&lt;=49,J287=""),L287="",M287="",N287="",O287="",P287="",R287="",S287="",U287="",X287="",Y287="",Z287="",AA287="",AND(Z287&lt;&gt;※編集不可※選択項目!$K$6,AD287="")))),1,"")</f>
        <v/>
      </c>
      <c r="AN287" s="176">
        <f>IF(AND($B287&lt;&gt;"",AND(K287="",OR(AND(F287&gt;=3,F287&lt;=14),AND(F287&gt;=20,F287&lt;=22,I287=※編集不可※選択項目!$D$4),AND(F287&gt;=23,F287&lt;=25),AND(F287&gt;=40,F287&lt;=49,J287=※編集不可※選択項目!$E$4)))),1,0)</f>
        <v>0</v>
      </c>
      <c r="AO287" s="176">
        <f t="shared" si="75"/>
        <v>0</v>
      </c>
      <c r="AP287" s="176" t="str">
        <f t="shared" si="76"/>
        <v/>
      </c>
      <c r="AQ287" s="10">
        <f t="shared" si="77"/>
        <v>0</v>
      </c>
      <c r="AR287" s="10" t="str">
        <f t="shared" si="78"/>
        <v/>
      </c>
    </row>
    <row r="288" spans="1:44" s="6" customFormat="1" ht="34.5" customHeight="1">
      <c r="A288" s="82">
        <f t="shared" si="64"/>
        <v>276</v>
      </c>
      <c r="B288" s="88" t="str">
        <f t="shared" si="65"/>
        <v/>
      </c>
      <c r="C288" s="25"/>
      <c r="D288" s="26" t="str">
        <f t="shared" si="66"/>
        <v/>
      </c>
      <c r="E288" s="26" t="str">
        <f t="shared" si="67"/>
        <v/>
      </c>
      <c r="F288" s="152"/>
      <c r="G288" s="27"/>
      <c r="H288" s="27"/>
      <c r="I288" s="27"/>
      <c r="J288" s="27"/>
      <c r="K288" s="27"/>
      <c r="L288" s="28"/>
      <c r="M288" s="29"/>
      <c r="N288" s="184"/>
      <c r="O288" s="29"/>
      <c r="P288" s="184"/>
      <c r="Q288" s="30" t="str">
        <f t="shared" si="68"/>
        <v/>
      </c>
      <c r="R288" s="28"/>
      <c r="S288" s="28"/>
      <c r="T288" s="31" t="str">
        <f t="shared" si="69"/>
        <v/>
      </c>
      <c r="U288" s="32"/>
      <c r="V288" s="33" t="str">
        <f t="shared" si="70"/>
        <v/>
      </c>
      <c r="W288" s="33" t="str">
        <f t="shared" si="71"/>
        <v/>
      </c>
      <c r="X288" s="182"/>
      <c r="Y288" s="55"/>
      <c r="Z288" s="34"/>
      <c r="AA288" s="182"/>
      <c r="AB288" s="57" t="str">
        <f t="shared" si="72"/>
        <v/>
      </c>
      <c r="AC288" s="35" t="str">
        <f t="shared" si="73"/>
        <v/>
      </c>
      <c r="AD288" s="182"/>
      <c r="AE288" s="66" t="str">
        <f t="shared" si="74"/>
        <v/>
      </c>
      <c r="AF288" s="179"/>
      <c r="AG288" s="27"/>
      <c r="AH288" s="68"/>
      <c r="AI288" s="102"/>
      <c r="AJ288" s="154"/>
      <c r="AK288" s="155"/>
      <c r="AM288" s="176" t="str">
        <f>IF(AND(($B288&lt;&gt;""),(OR(C288="",F288="",G288="",H288="",AND(F288&gt;=20,F288&lt;=22,I288=""),AND(F288&gt;=40,F288&lt;=49,J288=""),L288="",M288="",N288="",O288="",P288="",R288="",S288="",U288="",X288="",Y288="",Z288="",AA288="",AND(Z288&lt;&gt;※編集不可※選択項目!$K$6,AD288="")))),1,"")</f>
        <v/>
      </c>
      <c r="AN288" s="176">
        <f>IF(AND($B288&lt;&gt;"",AND(K288="",OR(AND(F288&gt;=3,F288&lt;=14),AND(F288&gt;=20,F288&lt;=22,I288=※編集不可※選択項目!$D$4),AND(F288&gt;=23,F288&lt;=25),AND(F288&gt;=40,F288&lt;=49,J288=※編集不可※選択項目!$E$4)))),1,0)</f>
        <v>0</v>
      </c>
      <c r="AO288" s="176">
        <f t="shared" si="75"/>
        <v>0</v>
      </c>
      <c r="AP288" s="176" t="str">
        <f t="shared" si="76"/>
        <v/>
      </c>
      <c r="AQ288" s="10">
        <f t="shared" si="77"/>
        <v>0</v>
      </c>
      <c r="AR288" s="10" t="str">
        <f t="shared" si="78"/>
        <v/>
      </c>
    </row>
    <row r="289" spans="1:44" s="6" customFormat="1" ht="34.5" customHeight="1">
      <c r="A289" s="82">
        <f t="shared" si="64"/>
        <v>277</v>
      </c>
      <c r="B289" s="88" t="str">
        <f t="shared" si="65"/>
        <v/>
      </c>
      <c r="C289" s="25"/>
      <c r="D289" s="26" t="str">
        <f t="shared" si="66"/>
        <v/>
      </c>
      <c r="E289" s="26" t="str">
        <f t="shared" si="67"/>
        <v/>
      </c>
      <c r="F289" s="152"/>
      <c r="G289" s="27"/>
      <c r="H289" s="27"/>
      <c r="I289" s="27"/>
      <c r="J289" s="27"/>
      <c r="K289" s="27"/>
      <c r="L289" s="28"/>
      <c r="M289" s="29"/>
      <c r="N289" s="184"/>
      <c r="O289" s="29"/>
      <c r="P289" s="184"/>
      <c r="Q289" s="30" t="str">
        <f t="shared" si="68"/>
        <v/>
      </c>
      <c r="R289" s="28"/>
      <c r="S289" s="28"/>
      <c r="T289" s="31" t="str">
        <f t="shared" si="69"/>
        <v/>
      </c>
      <c r="U289" s="32"/>
      <c r="V289" s="33" t="str">
        <f t="shared" si="70"/>
        <v/>
      </c>
      <c r="W289" s="33" t="str">
        <f t="shared" si="71"/>
        <v/>
      </c>
      <c r="X289" s="182"/>
      <c r="Y289" s="55"/>
      <c r="Z289" s="34"/>
      <c r="AA289" s="182"/>
      <c r="AB289" s="57" t="str">
        <f t="shared" si="72"/>
        <v/>
      </c>
      <c r="AC289" s="35" t="str">
        <f t="shared" si="73"/>
        <v/>
      </c>
      <c r="AD289" s="182"/>
      <c r="AE289" s="66" t="str">
        <f t="shared" si="74"/>
        <v/>
      </c>
      <c r="AF289" s="179"/>
      <c r="AG289" s="27"/>
      <c r="AH289" s="68"/>
      <c r="AI289" s="102"/>
      <c r="AJ289" s="154"/>
      <c r="AK289" s="155"/>
      <c r="AM289" s="176" t="str">
        <f>IF(AND(($B289&lt;&gt;""),(OR(C289="",F289="",G289="",H289="",AND(F289&gt;=20,F289&lt;=22,I289=""),AND(F289&gt;=40,F289&lt;=49,J289=""),L289="",M289="",N289="",O289="",P289="",R289="",S289="",U289="",X289="",Y289="",Z289="",AA289="",AND(Z289&lt;&gt;※編集不可※選択項目!$K$6,AD289="")))),1,"")</f>
        <v/>
      </c>
      <c r="AN289" s="176">
        <f>IF(AND($B289&lt;&gt;"",AND(K289="",OR(AND(F289&gt;=3,F289&lt;=14),AND(F289&gt;=20,F289&lt;=22,I289=※編集不可※選択項目!$D$4),AND(F289&gt;=23,F289&lt;=25),AND(F289&gt;=40,F289&lt;=49,J289=※編集不可※選択項目!$E$4)))),1,0)</f>
        <v>0</v>
      </c>
      <c r="AO289" s="176">
        <f t="shared" si="75"/>
        <v>0</v>
      </c>
      <c r="AP289" s="176" t="str">
        <f t="shared" si="76"/>
        <v/>
      </c>
      <c r="AQ289" s="10">
        <f t="shared" si="77"/>
        <v>0</v>
      </c>
      <c r="AR289" s="10" t="str">
        <f t="shared" si="78"/>
        <v/>
      </c>
    </row>
    <row r="290" spans="1:44" s="6" customFormat="1" ht="34.5" customHeight="1">
      <c r="A290" s="82">
        <f t="shared" si="64"/>
        <v>278</v>
      </c>
      <c r="B290" s="88" t="str">
        <f t="shared" si="65"/>
        <v/>
      </c>
      <c r="C290" s="25"/>
      <c r="D290" s="26" t="str">
        <f t="shared" si="66"/>
        <v/>
      </c>
      <c r="E290" s="26" t="str">
        <f t="shared" si="67"/>
        <v/>
      </c>
      <c r="F290" s="152"/>
      <c r="G290" s="27"/>
      <c r="H290" s="27"/>
      <c r="I290" s="27"/>
      <c r="J290" s="27"/>
      <c r="K290" s="27"/>
      <c r="L290" s="28"/>
      <c r="M290" s="29"/>
      <c r="N290" s="184"/>
      <c r="O290" s="29"/>
      <c r="P290" s="184"/>
      <c r="Q290" s="30" t="str">
        <f t="shared" si="68"/>
        <v/>
      </c>
      <c r="R290" s="28"/>
      <c r="S290" s="28"/>
      <c r="T290" s="31" t="str">
        <f t="shared" si="69"/>
        <v/>
      </c>
      <c r="U290" s="32"/>
      <c r="V290" s="33" t="str">
        <f t="shared" si="70"/>
        <v/>
      </c>
      <c r="W290" s="33" t="str">
        <f t="shared" si="71"/>
        <v/>
      </c>
      <c r="X290" s="182"/>
      <c r="Y290" s="55"/>
      <c r="Z290" s="34"/>
      <c r="AA290" s="182"/>
      <c r="AB290" s="57" t="str">
        <f t="shared" si="72"/>
        <v/>
      </c>
      <c r="AC290" s="35" t="str">
        <f t="shared" si="73"/>
        <v/>
      </c>
      <c r="AD290" s="182"/>
      <c r="AE290" s="66" t="str">
        <f t="shared" si="74"/>
        <v/>
      </c>
      <c r="AF290" s="179"/>
      <c r="AG290" s="27"/>
      <c r="AH290" s="68"/>
      <c r="AI290" s="102"/>
      <c r="AJ290" s="154"/>
      <c r="AK290" s="155"/>
      <c r="AM290" s="176" t="str">
        <f>IF(AND(($B290&lt;&gt;""),(OR(C290="",F290="",G290="",H290="",AND(F290&gt;=20,F290&lt;=22,I290=""),AND(F290&gt;=40,F290&lt;=49,J290=""),L290="",M290="",N290="",O290="",P290="",R290="",S290="",U290="",X290="",Y290="",Z290="",AA290="",AND(Z290&lt;&gt;※編集不可※選択項目!$K$6,AD290="")))),1,"")</f>
        <v/>
      </c>
      <c r="AN290" s="176">
        <f>IF(AND($B290&lt;&gt;"",AND(K290="",OR(AND(F290&gt;=3,F290&lt;=14),AND(F290&gt;=20,F290&lt;=22,I290=※編集不可※選択項目!$D$4),AND(F290&gt;=23,F290&lt;=25),AND(F290&gt;=40,F290&lt;=49,J290=※編集不可※選択項目!$E$4)))),1,0)</f>
        <v>0</v>
      </c>
      <c r="AO290" s="176">
        <f t="shared" si="75"/>
        <v>0</v>
      </c>
      <c r="AP290" s="176" t="str">
        <f t="shared" si="76"/>
        <v/>
      </c>
      <c r="AQ290" s="10">
        <f t="shared" si="77"/>
        <v>0</v>
      </c>
      <c r="AR290" s="10" t="str">
        <f t="shared" si="78"/>
        <v/>
      </c>
    </row>
    <row r="291" spans="1:44" s="6" customFormat="1" ht="34.5" customHeight="1">
      <c r="A291" s="82">
        <f t="shared" si="64"/>
        <v>279</v>
      </c>
      <c r="B291" s="88" t="str">
        <f t="shared" si="65"/>
        <v/>
      </c>
      <c r="C291" s="25"/>
      <c r="D291" s="26" t="str">
        <f t="shared" si="66"/>
        <v/>
      </c>
      <c r="E291" s="26" t="str">
        <f t="shared" si="67"/>
        <v/>
      </c>
      <c r="F291" s="152"/>
      <c r="G291" s="27"/>
      <c r="H291" s="27"/>
      <c r="I291" s="27"/>
      <c r="J291" s="27"/>
      <c r="K291" s="27"/>
      <c r="L291" s="28"/>
      <c r="M291" s="29"/>
      <c r="N291" s="184"/>
      <c r="O291" s="29"/>
      <c r="P291" s="184"/>
      <c r="Q291" s="30" t="str">
        <f t="shared" si="68"/>
        <v/>
      </c>
      <c r="R291" s="28"/>
      <c r="S291" s="28"/>
      <c r="T291" s="31" t="str">
        <f t="shared" si="69"/>
        <v/>
      </c>
      <c r="U291" s="32"/>
      <c r="V291" s="33" t="str">
        <f t="shared" si="70"/>
        <v/>
      </c>
      <c r="W291" s="33" t="str">
        <f t="shared" si="71"/>
        <v/>
      </c>
      <c r="X291" s="182"/>
      <c r="Y291" s="55"/>
      <c r="Z291" s="34"/>
      <c r="AA291" s="182"/>
      <c r="AB291" s="57" t="str">
        <f t="shared" si="72"/>
        <v/>
      </c>
      <c r="AC291" s="35" t="str">
        <f t="shared" si="73"/>
        <v/>
      </c>
      <c r="AD291" s="182"/>
      <c r="AE291" s="66" t="str">
        <f t="shared" si="74"/>
        <v/>
      </c>
      <c r="AF291" s="179"/>
      <c r="AG291" s="27"/>
      <c r="AH291" s="68"/>
      <c r="AI291" s="102"/>
      <c r="AJ291" s="154"/>
      <c r="AK291" s="155"/>
      <c r="AM291" s="176" t="str">
        <f>IF(AND(($B291&lt;&gt;""),(OR(C291="",F291="",G291="",H291="",AND(F291&gt;=20,F291&lt;=22,I291=""),AND(F291&gt;=40,F291&lt;=49,J291=""),L291="",M291="",N291="",O291="",P291="",R291="",S291="",U291="",X291="",Y291="",Z291="",AA291="",AND(Z291&lt;&gt;※編集不可※選択項目!$K$6,AD291="")))),1,"")</f>
        <v/>
      </c>
      <c r="AN291" s="176">
        <f>IF(AND($B291&lt;&gt;"",AND(K291="",OR(AND(F291&gt;=3,F291&lt;=14),AND(F291&gt;=20,F291&lt;=22,I291=※編集不可※選択項目!$D$4),AND(F291&gt;=23,F291&lt;=25),AND(F291&gt;=40,F291&lt;=49,J291=※編集不可※選択項目!$E$4)))),1,0)</f>
        <v>0</v>
      </c>
      <c r="AO291" s="176">
        <f t="shared" si="75"/>
        <v>0</v>
      </c>
      <c r="AP291" s="176" t="str">
        <f t="shared" si="76"/>
        <v/>
      </c>
      <c r="AQ291" s="10">
        <f t="shared" si="77"/>
        <v>0</v>
      </c>
      <c r="AR291" s="10" t="str">
        <f t="shared" si="78"/>
        <v/>
      </c>
    </row>
    <row r="292" spans="1:44" s="6" customFormat="1" ht="34.5" customHeight="1">
      <c r="A292" s="82">
        <f t="shared" si="64"/>
        <v>280</v>
      </c>
      <c r="B292" s="88" t="str">
        <f t="shared" si="65"/>
        <v/>
      </c>
      <c r="C292" s="25"/>
      <c r="D292" s="26" t="str">
        <f t="shared" si="66"/>
        <v/>
      </c>
      <c r="E292" s="26" t="str">
        <f t="shared" si="67"/>
        <v/>
      </c>
      <c r="F292" s="152"/>
      <c r="G292" s="27"/>
      <c r="H292" s="27"/>
      <c r="I292" s="27"/>
      <c r="J292" s="27"/>
      <c r="K292" s="27"/>
      <c r="L292" s="28"/>
      <c r="M292" s="29"/>
      <c r="N292" s="184"/>
      <c r="O292" s="29"/>
      <c r="P292" s="184"/>
      <c r="Q292" s="30" t="str">
        <f t="shared" si="68"/>
        <v/>
      </c>
      <c r="R292" s="28"/>
      <c r="S292" s="28"/>
      <c r="T292" s="31" t="str">
        <f t="shared" si="69"/>
        <v/>
      </c>
      <c r="U292" s="32"/>
      <c r="V292" s="33" t="str">
        <f t="shared" si="70"/>
        <v/>
      </c>
      <c r="W292" s="33" t="str">
        <f t="shared" si="71"/>
        <v/>
      </c>
      <c r="X292" s="182"/>
      <c r="Y292" s="55"/>
      <c r="Z292" s="34"/>
      <c r="AA292" s="182"/>
      <c r="AB292" s="57" t="str">
        <f t="shared" si="72"/>
        <v/>
      </c>
      <c r="AC292" s="35" t="str">
        <f t="shared" si="73"/>
        <v/>
      </c>
      <c r="AD292" s="182"/>
      <c r="AE292" s="66" t="str">
        <f t="shared" si="74"/>
        <v/>
      </c>
      <c r="AF292" s="179"/>
      <c r="AG292" s="27"/>
      <c r="AH292" s="68"/>
      <c r="AI292" s="102"/>
      <c r="AJ292" s="154"/>
      <c r="AK292" s="155"/>
      <c r="AM292" s="176" t="str">
        <f>IF(AND(($B292&lt;&gt;""),(OR(C292="",F292="",G292="",H292="",AND(F292&gt;=20,F292&lt;=22,I292=""),AND(F292&gt;=40,F292&lt;=49,J292=""),L292="",M292="",N292="",O292="",P292="",R292="",S292="",U292="",X292="",Y292="",Z292="",AA292="",AND(Z292&lt;&gt;※編集不可※選択項目!$K$6,AD292="")))),1,"")</f>
        <v/>
      </c>
      <c r="AN292" s="176">
        <f>IF(AND($B292&lt;&gt;"",AND(K292="",OR(AND(F292&gt;=3,F292&lt;=14),AND(F292&gt;=20,F292&lt;=22,I292=※編集不可※選択項目!$D$4),AND(F292&gt;=23,F292&lt;=25),AND(F292&gt;=40,F292&lt;=49,J292=※編集不可※選択項目!$E$4)))),1,0)</f>
        <v>0</v>
      </c>
      <c r="AO292" s="176">
        <f t="shared" si="75"/>
        <v>0</v>
      </c>
      <c r="AP292" s="176" t="str">
        <f t="shared" si="76"/>
        <v/>
      </c>
      <c r="AQ292" s="10">
        <f t="shared" si="77"/>
        <v>0</v>
      </c>
      <c r="AR292" s="10" t="str">
        <f t="shared" si="78"/>
        <v/>
      </c>
    </row>
    <row r="293" spans="1:44" s="6" customFormat="1" ht="34.5" customHeight="1">
      <c r="A293" s="82">
        <f t="shared" si="64"/>
        <v>281</v>
      </c>
      <c r="B293" s="88" t="str">
        <f t="shared" si="65"/>
        <v/>
      </c>
      <c r="C293" s="25"/>
      <c r="D293" s="26" t="str">
        <f t="shared" si="66"/>
        <v/>
      </c>
      <c r="E293" s="26" t="str">
        <f t="shared" si="67"/>
        <v/>
      </c>
      <c r="F293" s="152"/>
      <c r="G293" s="27"/>
      <c r="H293" s="27"/>
      <c r="I293" s="27"/>
      <c r="J293" s="27"/>
      <c r="K293" s="27"/>
      <c r="L293" s="28"/>
      <c r="M293" s="29"/>
      <c r="N293" s="184"/>
      <c r="O293" s="29"/>
      <c r="P293" s="184"/>
      <c r="Q293" s="30" t="str">
        <f t="shared" si="68"/>
        <v/>
      </c>
      <c r="R293" s="28"/>
      <c r="S293" s="28"/>
      <c r="T293" s="31" t="str">
        <f t="shared" si="69"/>
        <v/>
      </c>
      <c r="U293" s="32"/>
      <c r="V293" s="33" t="str">
        <f t="shared" si="70"/>
        <v/>
      </c>
      <c r="W293" s="33" t="str">
        <f t="shared" si="71"/>
        <v/>
      </c>
      <c r="X293" s="182"/>
      <c r="Y293" s="55"/>
      <c r="Z293" s="34"/>
      <c r="AA293" s="182"/>
      <c r="AB293" s="57" t="str">
        <f t="shared" si="72"/>
        <v/>
      </c>
      <c r="AC293" s="35" t="str">
        <f t="shared" si="73"/>
        <v/>
      </c>
      <c r="AD293" s="182"/>
      <c r="AE293" s="66" t="str">
        <f t="shared" si="74"/>
        <v/>
      </c>
      <c r="AF293" s="179"/>
      <c r="AG293" s="27"/>
      <c r="AH293" s="68"/>
      <c r="AI293" s="102"/>
      <c r="AJ293" s="154"/>
      <c r="AK293" s="155"/>
      <c r="AM293" s="176" t="str">
        <f>IF(AND(($B293&lt;&gt;""),(OR(C293="",F293="",G293="",H293="",AND(F293&gt;=20,F293&lt;=22,I293=""),AND(F293&gt;=40,F293&lt;=49,J293=""),L293="",M293="",N293="",O293="",P293="",R293="",S293="",U293="",X293="",Y293="",Z293="",AA293="",AND(Z293&lt;&gt;※編集不可※選択項目!$K$6,AD293="")))),1,"")</f>
        <v/>
      </c>
      <c r="AN293" s="176">
        <f>IF(AND($B293&lt;&gt;"",AND(K293="",OR(AND(F293&gt;=3,F293&lt;=14),AND(F293&gt;=20,F293&lt;=22,I293=※編集不可※選択項目!$D$4),AND(F293&gt;=23,F293&lt;=25),AND(F293&gt;=40,F293&lt;=49,J293=※編集不可※選択項目!$E$4)))),1,0)</f>
        <v>0</v>
      </c>
      <c r="AO293" s="176">
        <f t="shared" si="75"/>
        <v>0</v>
      </c>
      <c r="AP293" s="176" t="str">
        <f t="shared" si="76"/>
        <v/>
      </c>
      <c r="AQ293" s="10">
        <f t="shared" si="77"/>
        <v>0</v>
      </c>
      <c r="AR293" s="10" t="str">
        <f t="shared" si="78"/>
        <v/>
      </c>
    </row>
    <row r="294" spans="1:44" s="6" customFormat="1" ht="34.5" customHeight="1">
      <c r="A294" s="82">
        <f t="shared" si="64"/>
        <v>282</v>
      </c>
      <c r="B294" s="88" t="str">
        <f t="shared" si="65"/>
        <v/>
      </c>
      <c r="C294" s="25"/>
      <c r="D294" s="26" t="str">
        <f t="shared" si="66"/>
        <v/>
      </c>
      <c r="E294" s="26" t="str">
        <f t="shared" si="67"/>
        <v/>
      </c>
      <c r="F294" s="152"/>
      <c r="G294" s="27"/>
      <c r="H294" s="27"/>
      <c r="I294" s="27"/>
      <c r="J294" s="27"/>
      <c r="K294" s="27"/>
      <c r="L294" s="28"/>
      <c r="M294" s="29"/>
      <c r="N294" s="184"/>
      <c r="O294" s="29"/>
      <c r="P294" s="184"/>
      <c r="Q294" s="30" t="str">
        <f t="shared" si="68"/>
        <v/>
      </c>
      <c r="R294" s="28"/>
      <c r="S294" s="28"/>
      <c r="T294" s="31" t="str">
        <f t="shared" si="69"/>
        <v/>
      </c>
      <c r="U294" s="32"/>
      <c r="V294" s="33" t="str">
        <f t="shared" si="70"/>
        <v/>
      </c>
      <c r="W294" s="33" t="str">
        <f t="shared" si="71"/>
        <v/>
      </c>
      <c r="X294" s="182"/>
      <c r="Y294" s="55"/>
      <c r="Z294" s="34"/>
      <c r="AA294" s="182"/>
      <c r="AB294" s="57" t="str">
        <f t="shared" si="72"/>
        <v/>
      </c>
      <c r="AC294" s="35" t="str">
        <f t="shared" si="73"/>
        <v/>
      </c>
      <c r="AD294" s="182"/>
      <c r="AE294" s="66" t="str">
        <f t="shared" si="74"/>
        <v/>
      </c>
      <c r="AF294" s="179"/>
      <c r="AG294" s="27"/>
      <c r="AH294" s="68"/>
      <c r="AI294" s="102"/>
      <c r="AJ294" s="154"/>
      <c r="AK294" s="155"/>
      <c r="AM294" s="176" t="str">
        <f>IF(AND(($B294&lt;&gt;""),(OR(C294="",F294="",G294="",H294="",AND(F294&gt;=20,F294&lt;=22,I294=""),AND(F294&gt;=40,F294&lt;=49,J294=""),L294="",M294="",N294="",O294="",P294="",R294="",S294="",U294="",X294="",Y294="",Z294="",AA294="",AND(Z294&lt;&gt;※編集不可※選択項目!$K$6,AD294="")))),1,"")</f>
        <v/>
      </c>
      <c r="AN294" s="176">
        <f>IF(AND($B294&lt;&gt;"",AND(K294="",OR(AND(F294&gt;=3,F294&lt;=14),AND(F294&gt;=20,F294&lt;=22,I294=※編集不可※選択項目!$D$4),AND(F294&gt;=23,F294&lt;=25),AND(F294&gt;=40,F294&lt;=49,J294=※編集不可※選択項目!$E$4)))),1,0)</f>
        <v>0</v>
      </c>
      <c r="AO294" s="176">
        <f t="shared" si="75"/>
        <v>0</v>
      </c>
      <c r="AP294" s="176" t="str">
        <f t="shared" si="76"/>
        <v/>
      </c>
      <c r="AQ294" s="10">
        <f t="shared" si="77"/>
        <v>0</v>
      </c>
      <c r="AR294" s="10" t="str">
        <f t="shared" si="78"/>
        <v/>
      </c>
    </row>
    <row r="295" spans="1:44" s="6" customFormat="1" ht="34.5" customHeight="1">
      <c r="A295" s="82">
        <f t="shared" si="64"/>
        <v>283</v>
      </c>
      <c r="B295" s="88" t="str">
        <f t="shared" si="65"/>
        <v/>
      </c>
      <c r="C295" s="25"/>
      <c r="D295" s="26" t="str">
        <f t="shared" si="66"/>
        <v/>
      </c>
      <c r="E295" s="26" t="str">
        <f t="shared" si="67"/>
        <v/>
      </c>
      <c r="F295" s="152"/>
      <c r="G295" s="27"/>
      <c r="H295" s="27"/>
      <c r="I295" s="27"/>
      <c r="J295" s="27"/>
      <c r="K295" s="27"/>
      <c r="L295" s="28"/>
      <c r="M295" s="29"/>
      <c r="N295" s="184"/>
      <c r="O295" s="29"/>
      <c r="P295" s="184"/>
      <c r="Q295" s="30" t="str">
        <f t="shared" si="68"/>
        <v/>
      </c>
      <c r="R295" s="28"/>
      <c r="S295" s="28"/>
      <c r="T295" s="31" t="str">
        <f t="shared" si="69"/>
        <v/>
      </c>
      <c r="U295" s="32"/>
      <c r="V295" s="33" t="str">
        <f t="shared" si="70"/>
        <v/>
      </c>
      <c r="W295" s="33" t="str">
        <f t="shared" si="71"/>
        <v/>
      </c>
      <c r="X295" s="182"/>
      <c r="Y295" s="55"/>
      <c r="Z295" s="34"/>
      <c r="AA295" s="182"/>
      <c r="AB295" s="57" t="str">
        <f t="shared" si="72"/>
        <v/>
      </c>
      <c r="AC295" s="35" t="str">
        <f t="shared" si="73"/>
        <v/>
      </c>
      <c r="AD295" s="182"/>
      <c r="AE295" s="66" t="str">
        <f t="shared" si="74"/>
        <v/>
      </c>
      <c r="AF295" s="179"/>
      <c r="AG295" s="27"/>
      <c r="AH295" s="68"/>
      <c r="AI295" s="102"/>
      <c r="AJ295" s="154"/>
      <c r="AK295" s="155"/>
      <c r="AM295" s="176" t="str">
        <f>IF(AND(($B295&lt;&gt;""),(OR(C295="",F295="",G295="",H295="",AND(F295&gt;=20,F295&lt;=22,I295=""),AND(F295&gt;=40,F295&lt;=49,J295=""),L295="",M295="",N295="",O295="",P295="",R295="",S295="",U295="",X295="",Y295="",Z295="",AA295="",AND(Z295&lt;&gt;※編集不可※選択項目!$K$6,AD295="")))),1,"")</f>
        <v/>
      </c>
      <c r="AN295" s="176">
        <f>IF(AND($B295&lt;&gt;"",AND(K295="",OR(AND(F295&gt;=3,F295&lt;=14),AND(F295&gt;=20,F295&lt;=22,I295=※編集不可※選択項目!$D$4),AND(F295&gt;=23,F295&lt;=25),AND(F295&gt;=40,F295&lt;=49,J295=※編集不可※選択項目!$E$4)))),1,0)</f>
        <v>0</v>
      </c>
      <c r="AO295" s="176">
        <f t="shared" si="75"/>
        <v>0</v>
      </c>
      <c r="AP295" s="176" t="str">
        <f t="shared" si="76"/>
        <v/>
      </c>
      <c r="AQ295" s="10">
        <f t="shared" si="77"/>
        <v>0</v>
      </c>
      <c r="AR295" s="10" t="str">
        <f t="shared" si="78"/>
        <v/>
      </c>
    </row>
    <row r="296" spans="1:44" s="6" customFormat="1" ht="34.5" customHeight="1">
      <c r="A296" s="82">
        <f t="shared" si="64"/>
        <v>284</v>
      </c>
      <c r="B296" s="88" t="str">
        <f t="shared" si="65"/>
        <v/>
      </c>
      <c r="C296" s="25"/>
      <c r="D296" s="26" t="str">
        <f t="shared" si="66"/>
        <v/>
      </c>
      <c r="E296" s="26" t="str">
        <f t="shared" si="67"/>
        <v/>
      </c>
      <c r="F296" s="152"/>
      <c r="G296" s="27"/>
      <c r="H296" s="27"/>
      <c r="I296" s="27"/>
      <c r="J296" s="27"/>
      <c r="K296" s="27"/>
      <c r="L296" s="28"/>
      <c r="M296" s="29"/>
      <c r="N296" s="184"/>
      <c r="O296" s="29"/>
      <c r="P296" s="184"/>
      <c r="Q296" s="30" t="str">
        <f t="shared" si="68"/>
        <v/>
      </c>
      <c r="R296" s="28"/>
      <c r="S296" s="28"/>
      <c r="T296" s="31" t="str">
        <f t="shared" si="69"/>
        <v/>
      </c>
      <c r="U296" s="32"/>
      <c r="V296" s="33" t="str">
        <f t="shared" si="70"/>
        <v/>
      </c>
      <c r="W296" s="33" t="str">
        <f t="shared" si="71"/>
        <v/>
      </c>
      <c r="X296" s="182"/>
      <c r="Y296" s="55"/>
      <c r="Z296" s="34"/>
      <c r="AA296" s="182"/>
      <c r="AB296" s="57" t="str">
        <f t="shared" si="72"/>
        <v/>
      </c>
      <c r="AC296" s="35" t="str">
        <f t="shared" si="73"/>
        <v/>
      </c>
      <c r="AD296" s="182"/>
      <c r="AE296" s="66" t="str">
        <f t="shared" si="74"/>
        <v/>
      </c>
      <c r="AF296" s="179"/>
      <c r="AG296" s="27"/>
      <c r="AH296" s="68"/>
      <c r="AI296" s="102"/>
      <c r="AJ296" s="154"/>
      <c r="AK296" s="155"/>
      <c r="AM296" s="176" t="str">
        <f>IF(AND(($B296&lt;&gt;""),(OR(C296="",F296="",G296="",H296="",AND(F296&gt;=20,F296&lt;=22,I296=""),AND(F296&gt;=40,F296&lt;=49,J296=""),L296="",M296="",N296="",O296="",P296="",R296="",S296="",U296="",X296="",Y296="",Z296="",AA296="",AND(Z296&lt;&gt;※編集不可※選択項目!$K$6,AD296="")))),1,"")</f>
        <v/>
      </c>
      <c r="AN296" s="176">
        <f>IF(AND($B296&lt;&gt;"",AND(K296="",OR(AND(F296&gt;=3,F296&lt;=14),AND(F296&gt;=20,F296&lt;=22,I296=※編集不可※選択項目!$D$4),AND(F296&gt;=23,F296&lt;=25),AND(F296&gt;=40,F296&lt;=49,J296=※編集不可※選択項目!$E$4)))),1,0)</f>
        <v>0</v>
      </c>
      <c r="AO296" s="176">
        <f t="shared" si="75"/>
        <v>0</v>
      </c>
      <c r="AP296" s="176" t="str">
        <f t="shared" si="76"/>
        <v/>
      </c>
      <c r="AQ296" s="10">
        <f t="shared" si="77"/>
        <v>0</v>
      </c>
      <c r="AR296" s="10" t="str">
        <f t="shared" si="78"/>
        <v/>
      </c>
    </row>
    <row r="297" spans="1:44" s="6" customFormat="1" ht="34.5" customHeight="1">
      <c r="A297" s="82">
        <f t="shared" si="64"/>
        <v>285</v>
      </c>
      <c r="B297" s="88" t="str">
        <f t="shared" si="65"/>
        <v/>
      </c>
      <c r="C297" s="25"/>
      <c r="D297" s="26" t="str">
        <f t="shared" si="66"/>
        <v/>
      </c>
      <c r="E297" s="26" t="str">
        <f t="shared" si="67"/>
        <v/>
      </c>
      <c r="F297" s="152"/>
      <c r="G297" s="27"/>
      <c r="H297" s="27"/>
      <c r="I297" s="27"/>
      <c r="J297" s="27"/>
      <c r="K297" s="27"/>
      <c r="L297" s="28"/>
      <c r="M297" s="29"/>
      <c r="N297" s="184"/>
      <c r="O297" s="29"/>
      <c r="P297" s="184"/>
      <c r="Q297" s="30" t="str">
        <f t="shared" si="68"/>
        <v/>
      </c>
      <c r="R297" s="28"/>
      <c r="S297" s="28"/>
      <c r="T297" s="31" t="str">
        <f t="shared" si="69"/>
        <v/>
      </c>
      <c r="U297" s="32"/>
      <c r="V297" s="33" t="str">
        <f t="shared" si="70"/>
        <v/>
      </c>
      <c r="W297" s="33" t="str">
        <f t="shared" si="71"/>
        <v/>
      </c>
      <c r="X297" s="182"/>
      <c r="Y297" s="55"/>
      <c r="Z297" s="34"/>
      <c r="AA297" s="182"/>
      <c r="AB297" s="57" t="str">
        <f t="shared" si="72"/>
        <v/>
      </c>
      <c r="AC297" s="35" t="str">
        <f t="shared" si="73"/>
        <v/>
      </c>
      <c r="AD297" s="182"/>
      <c r="AE297" s="66" t="str">
        <f t="shared" si="74"/>
        <v/>
      </c>
      <c r="AF297" s="179"/>
      <c r="AG297" s="27"/>
      <c r="AH297" s="68"/>
      <c r="AI297" s="102"/>
      <c r="AJ297" s="154"/>
      <c r="AK297" s="155"/>
      <c r="AM297" s="176" t="str">
        <f>IF(AND(($B297&lt;&gt;""),(OR(C297="",F297="",G297="",H297="",AND(F297&gt;=20,F297&lt;=22,I297=""),AND(F297&gt;=40,F297&lt;=49,J297=""),L297="",M297="",N297="",O297="",P297="",R297="",S297="",U297="",X297="",Y297="",Z297="",AA297="",AND(Z297&lt;&gt;※編集不可※選択項目!$K$6,AD297="")))),1,"")</f>
        <v/>
      </c>
      <c r="AN297" s="176">
        <f>IF(AND($B297&lt;&gt;"",AND(K297="",OR(AND(F297&gt;=3,F297&lt;=14),AND(F297&gt;=20,F297&lt;=22,I297=※編集不可※選択項目!$D$4),AND(F297&gt;=23,F297&lt;=25),AND(F297&gt;=40,F297&lt;=49,J297=※編集不可※選択項目!$E$4)))),1,0)</f>
        <v>0</v>
      </c>
      <c r="AO297" s="176">
        <f t="shared" si="75"/>
        <v>0</v>
      </c>
      <c r="AP297" s="176" t="str">
        <f t="shared" si="76"/>
        <v/>
      </c>
      <c r="AQ297" s="10">
        <f t="shared" si="77"/>
        <v>0</v>
      </c>
      <c r="AR297" s="10" t="str">
        <f t="shared" si="78"/>
        <v/>
      </c>
    </row>
    <row r="298" spans="1:44" s="6" customFormat="1" ht="34.5" customHeight="1">
      <c r="A298" s="82">
        <f t="shared" si="64"/>
        <v>286</v>
      </c>
      <c r="B298" s="88" t="str">
        <f t="shared" si="65"/>
        <v/>
      </c>
      <c r="C298" s="25"/>
      <c r="D298" s="26" t="str">
        <f t="shared" si="66"/>
        <v/>
      </c>
      <c r="E298" s="26" t="str">
        <f t="shared" si="67"/>
        <v/>
      </c>
      <c r="F298" s="152"/>
      <c r="G298" s="27"/>
      <c r="H298" s="27"/>
      <c r="I298" s="27"/>
      <c r="J298" s="27"/>
      <c r="K298" s="27"/>
      <c r="L298" s="28"/>
      <c r="M298" s="29"/>
      <c r="N298" s="184"/>
      <c r="O298" s="29"/>
      <c r="P298" s="184"/>
      <c r="Q298" s="30" t="str">
        <f t="shared" si="68"/>
        <v/>
      </c>
      <c r="R298" s="28"/>
      <c r="S298" s="28"/>
      <c r="T298" s="31" t="str">
        <f t="shared" si="69"/>
        <v/>
      </c>
      <c r="U298" s="32"/>
      <c r="V298" s="33" t="str">
        <f t="shared" si="70"/>
        <v/>
      </c>
      <c r="W298" s="33" t="str">
        <f t="shared" si="71"/>
        <v/>
      </c>
      <c r="X298" s="182"/>
      <c r="Y298" s="55"/>
      <c r="Z298" s="34"/>
      <c r="AA298" s="182"/>
      <c r="AB298" s="57" t="str">
        <f t="shared" si="72"/>
        <v/>
      </c>
      <c r="AC298" s="35" t="str">
        <f t="shared" si="73"/>
        <v/>
      </c>
      <c r="AD298" s="182"/>
      <c r="AE298" s="66" t="str">
        <f t="shared" si="74"/>
        <v/>
      </c>
      <c r="AF298" s="179"/>
      <c r="AG298" s="27"/>
      <c r="AH298" s="68"/>
      <c r="AI298" s="102"/>
      <c r="AJ298" s="154"/>
      <c r="AK298" s="155"/>
      <c r="AM298" s="176" t="str">
        <f>IF(AND(($B298&lt;&gt;""),(OR(C298="",F298="",G298="",H298="",AND(F298&gt;=20,F298&lt;=22,I298=""),AND(F298&gt;=40,F298&lt;=49,J298=""),L298="",M298="",N298="",O298="",P298="",R298="",S298="",U298="",X298="",Y298="",Z298="",AA298="",AND(Z298&lt;&gt;※編集不可※選択項目!$K$6,AD298="")))),1,"")</f>
        <v/>
      </c>
      <c r="AN298" s="176">
        <f>IF(AND($B298&lt;&gt;"",AND(K298="",OR(AND(F298&gt;=3,F298&lt;=14),AND(F298&gt;=20,F298&lt;=22,I298=※編集不可※選択項目!$D$4),AND(F298&gt;=23,F298&lt;=25),AND(F298&gt;=40,F298&lt;=49,J298=※編集不可※選択項目!$E$4)))),1,0)</f>
        <v>0</v>
      </c>
      <c r="AO298" s="176">
        <f t="shared" si="75"/>
        <v>0</v>
      </c>
      <c r="AP298" s="176" t="str">
        <f t="shared" si="76"/>
        <v/>
      </c>
      <c r="AQ298" s="10">
        <f t="shared" si="77"/>
        <v>0</v>
      </c>
      <c r="AR298" s="10" t="str">
        <f t="shared" si="78"/>
        <v/>
      </c>
    </row>
    <row r="299" spans="1:44" s="6" customFormat="1" ht="34.5" customHeight="1">
      <c r="A299" s="82">
        <f t="shared" si="64"/>
        <v>287</v>
      </c>
      <c r="B299" s="88" t="str">
        <f t="shared" si="65"/>
        <v/>
      </c>
      <c r="C299" s="25"/>
      <c r="D299" s="26" t="str">
        <f t="shared" si="66"/>
        <v/>
      </c>
      <c r="E299" s="26" t="str">
        <f t="shared" si="67"/>
        <v/>
      </c>
      <c r="F299" s="152"/>
      <c r="G299" s="27"/>
      <c r="H299" s="27"/>
      <c r="I299" s="27"/>
      <c r="J299" s="27"/>
      <c r="K299" s="27"/>
      <c r="L299" s="28"/>
      <c r="M299" s="29"/>
      <c r="N299" s="184"/>
      <c r="O299" s="29"/>
      <c r="P299" s="184"/>
      <c r="Q299" s="30" t="str">
        <f t="shared" si="68"/>
        <v/>
      </c>
      <c r="R299" s="28"/>
      <c r="S299" s="28"/>
      <c r="T299" s="31" t="str">
        <f t="shared" si="69"/>
        <v/>
      </c>
      <c r="U299" s="32"/>
      <c r="V299" s="33" t="str">
        <f t="shared" si="70"/>
        <v/>
      </c>
      <c r="W299" s="33" t="str">
        <f t="shared" si="71"/>
        <v/>
      </c>
      <c r="X299" s="182"/>
      <c r="Y299" s="55"/>
      <c r="Z299" s="34"/>
      <c r="AA299" s="182"/>
      <c r="AB299" s="57" t="str">
        <f t="shared" si="72"/>
        <v/>
      </c>
      <c r="AC299" s="35" t="str">
        <f t="shared" si="73"/>
        <v/>
      </c>
      <c r="AD299" s="182"/>
      <c r="AE299" s="66" t="str">
        <f t="shared" si="74"/>
        <v/>
      </c>
      <c r="AF299" s="179"/>
      <c r="AG299" s="27"/>
      <c r="AH299" s="68"/>
      <c r="AI299" s="102"/>
      <c r="AJ299" s="154"/>
      <c r="AK299" s="155"/>
      <c r="AM299" s="176" t="str">
        <f>IF(AND(($B299&lt;&gt;""),(OR(C299="",F299="",G299="",H299="",AND(F299&gt;=20,F299&lt;=22,I299=""),AND(F299&gt;=40,F299&lt;=49,J299=""),L299="",M299="",N299="",O299="",P299="",R299="",S299="",U299="",X299="",Y299="",Z299="",AA299="",AND(Z299&lt;&gt;※編集不可※選択項目!$K$6,AD299="")))),1,"")</f>
        <v/>
      </c>
      <c r="AN299" s="176">
        <f>IF(AND($B299&lt;&gt;"",AND(K299="",OR(AND(F299&gt;=3,F299&lt;=14),AND(F299&gt;=20,F299&lt;=22,I299=※編集不可※選択項目!$D$4),AND(F299&gt;=23,F299&lt;=25),AND(F299&gt;=40,F299&lt;=49,J299=※編集不可※選択項目!$E$4)))),1,0)</f>
        <v>0</v>
      </c>
      <c r="AO299" s="176">
        <f t="shared" si="75"/>
        <v>0</v>
      </c>
      <c r="AP299" s="176" t="str">
        <f t="shared" si="76"/>
        <v/>
      </c>
      <c r="AQ299" s="10">
        <f t="shared" si="77"/>
        <v>0</v>
      </c>
      <c r="AR299" s="10" t="str">
        <f t="shared" si="78"/>
        <v/>
      </c>
    </row>
    <row r="300" spans="1:44" s="6" customFormat="1" ht="34.5" customHeight="1">
      <c r="A300" s="82">
        <f t="shared" si="64"/>
        <v>288</v>
      </c>
      <c r="B300" s="88" t="str">
        <f t="shared" si="65"/>
        <v/>
      </c>
      <c r="C300" s="25"/>
      <c r="D300" s="26" t="str">
        <f t="shared" si="66"/>
        <v/>
      </c>
      <c r="E300" s="26" t="str">
        <f t="shared" si="67"/>
        <v/>
      </c>
      <c r="F300" s="152"/>
      <c r="G300" s="27"/>
      <c r="H300" s="27"/>
      <c r="I300" s="27"/>
      <c r="J300" s="27"/>
      <c r="K300" s="27"/>
      <c r="L300" s="28"/>
      <c r="M300" s="29"/>
      <c r="N300" s="184"/>
      <c r="O300" s="29"/>
      <c r="P300" s="184"/>
      <c r="Q300" s="30" t="str">
        <f t="shared" si="68"/>
        <v/>
      </c>
      <c r="R300" s="28"/>
      <c r="S300" s="28"/>
      <c r="T300" s="31" t="str">
        <f t="shared" si="69"/>
        <v/>
      </c>
      <c r="U300" s="32"/>
      <c r="V300" s="33" t="str">
        <f t="shared" si="70"/>
        <v/>
      </c>
      <c r="W300" s="33" t="str">
        <f t="shared" si="71"/>
        <v/>
      </c>
      <c r="X300" s="182"/>
      <c r="Y300" s="55"/>
      <c r="Z300" s="34"/>
      <c r="AA300" s="182"/>
      <c r="AB300" s="57" t="str">
        <f t="shared" si="72"/>
        <v/>
      </c>
      <c r="AC300" s="35" t="str">
        <f t="shared" si="73"/>
        <v/>
      </c>
      <c r="AD300" s="182"/>
      <c r="AE300" s="66" t="str">
        <f t="shared" si="74"/>
        <v/>
      </c>
      <c r="AF300" s="179"/>
      <c r="AG300" s="27"/>
      <c r="AH300" s="68"/>
      <c r="AI300" s="102"/>
      <c r="AJ300" s="154"/>
      <c r="AK300" s="155"/>
      <c r="AM300" s="176" t="str">
        <f>IF(AND(($B300&lt;&gt;""),(OR(C300="",F300="",G300="",H300="",AND(F300&gt;=20,F300&lt;=22,I300=""),AND(F300&gt;=40,F300&lt;=49,J300=""),L300="",M300="",N300="",O300="",P300="",R300="",S300="",U300="",X300="",Y300="",Z300="",AA300="",AND(Z300&lt;&gt;※編集不可※選択項目!$K$6,AD300="")))),1,"")</f>
        <v/>
      </c>
      <c r="AN300" s="176">
        <f>IF(AND($B300&lt;&gt;"",AND(K300="",OR(AND(F300&gt;=3,F300&lt;=14),AND(F300&gt;=20,F300&lt;=22,I300=※編集不可※選択項目!$D$4),AND(F300&gt;=23,F300&lt;=25),AND(F300&gt;=40,F300&lt;=49,J300=※編集不可※選択項目!$E$4)))),1,0)</f>
        <v>0</v>
      </c>
      <c r="AO300" s="176">
        <f t="shared" si="75"/>
        <v>0</v>
      </c>
      <c r="AP300" s="176" t="str">
        <f t="shared" si="76"/>
        <v/>
      </c>
      <c r="AQ300" s="10">
        <f t="shared" si="77"/>
        <v>0</v>
      </c>
      <c r="AR300" s="10" t="str">
        <f t="shared" si="78"/>
        <v/>
      </c>
    </row>
    <row r="301" spans="1:44" s="6" customFormat="1" ht="34.5" customHeight="1">
      <c r="A301" s="82">
        <f t="shared" si="64"/>
        <v>289</v>
      </c>
      <c r="B301" s="88" t="str">
        <f t="shared" si="65"/>
        <v/>
      </c>
      <c r="C301" s="25"/>
      <c r="D301" s="26" t="str">
        <f t="shared" si="66"/>
        <v/>
      </c>
      <c r="E301" s="26" t="str">
        <f t="shared" si="67"/>
        <v/>
      </c>
      <c r="F301" s="152"/>
      <c r="G301" s="27"/>
      <c r="H301" s="27"/>
      <c r="I301" s="27"/>
      <c r="J301" s="27"/>
      <c r="K301" s="27"/>
      <c r="L301" s="28"/>
      <c r="M301" s="29"/>
      <c r="N301" s="184"/>
      <c r="O301" s="29"/>
      <c r="P301" s="184"/>
      <c r="Q301" s="30" t="str">
        <f t="shared" si="68"/>
        <v/>
      </c>
      <c r="R301" s="28"/>
      <c r="S301" s="28"/>
      <c r="T301" s="31" t="str">
        <f t="shared" si="69"/>
        <v/>
      </c>
      <c r="U301" s="32"/>
      <c r="V301" s="33" t="str">
        <f t="shared" si="70"/>
        <v/>
      </c>
      <c r="W301" s="33" t="str">
        <f t="shared" si="71"/>
        <v/>
      </c>
      <c r="X301" s="182"/>
      <c r="Y301" s="55"/>
      <c r="Z301" s="34"/>
      <c r="AA301" s="182"/>
      <c r="AB301" s="57" t="str">
        <f t="shared" si="72"/>
        <v/>
      </c>
      <c r="AC301" s="35" t="str">
        <f t="shared" si="73"/>
        <v/>
      </c>
      <c r="AD301" s="182"/>
      <c r="AE301" s="66" t="str">
        <f t="shared" si="74"/>
        <v/>
      </c>
      <c r="AF301" s="179"/>
      <c r="AG301" s="27"/>
      <c r="AH301" s="68"/>
      <c r="AI301" s="102"/>
      <c r="AJ301" s="154"/>
      <c r="AK301" s="155"/>
      <c r="AM301" s="176" t="str">
        <f>IF(AND(($B301&lt;&gt;""),(OR(C301="",F301="",G301="",H301="",AND(F301&gt;=20,F301&lt;=22,I301=""),AND(F301&gt;=40,F301&lt;=49,J301=""),L301="",M301="",N301="",O301="",P301="",R301="",S301="",U301="",X301="",Y301="",Z301="",AA301="",AND(Z301&lt;&gt;※編集不可※選択項目!$K$6,AD301="")))),1,"")</f>
        <v/>
      </c>
      <c r="AN301" s="176">
        <f>IF(AND($B301&lt;&gt;"",AND(K301="",OR(AND(F301&gt;=3,F301&lt;=14),AND(F301&gt;=20,F301&lt;=22,I301=※編集不可※選択項目!$D$4),AND(F301&gt;=23,F301&lt;=25),AND(F301&gt;=40,F301&lt;=49,J301=※編集不可※選択項目!$E$4)))),1,0)</f>
        <v>0</v>
      </c>
      <c r="AO301" s="176">
        <f t="shared" si="75"/>
        <v>0</v>
      </c>
      <c r="AP301" s="176" t="str">
        <f t="shared" si="76"/>
        <v/>
      </c>
      <c r="AQ301" s="10">
        <f t="shared" si="77"/>
        <v>0</v>
      </c>
      <c r="AR301" s="10" t="str">
        <f t="shared" si="78"/>
        <v/>
      </c>
    </row>
    <row r="302" spans="1:44" s="6" customFormat="1" ht="34.5" customHeight="1">
      <c r="A302" s="82">
        <f t="shared" si="64"/>
        <v>290</v>
      </c>
      <c r="B302" s="88" t="str">
        <f t="shared" si="65"/>
        <v/>
      </c>
      <c r="C302" s="25"/>
      <c r="D302" s="26" t="str">
        <f t="shared" si="66"/>
        <v/>
      </c>
      <c r="E302" s="26" t="str">
        <f t="shared" si="67"/>
        <v/>
      </c>
      <c r="F302" s="152"/>
      <c r="G302" s="27"/>
      <c r="H302" s="27"/>
      <c r="I302" s="27"/>
      <c r="J302" s="27"/>
      <c r="K302" s="27"/>
      <c r="L302" s="28"/>
      <c r="M302" s="29"/>
      <c r="N302" s="184"/>
      <c r="O302" s="29"/>
      <c r="P302" s="184"/>
      <c r="Q302" s="30" t="str">
        <f t="shared" si="68"/>
        <v/>
      </c>
      <c r="R302" s="28"/>
      <c r="S302" s="28"/>
      <c r="T302" s="31" t="str">
        <f t="shared" si="69"/>
        <v/>
      </c>
      <c r="U302" s="32"/>
      <c r="V302" s="33" t="str">
        <f t="shared" si="70"/>
        <v/>
      </c>
      <c r="W302" s="33" t="str">
        <f t="shared" si="71"/>
        <v/>
      </c>
      <c r="X302" s="182"/>
      <c r="Y302" s="55"/>
      <c r="Z302" s="34"/>
      <c r="AA302" s="182"/>
      <c r="AB302" s="57" t="str">
        <f t="shared" si="72"/>
        <v/>
      </c>
      <c r="AC302" s="35" t="str">
        <f t="shared" si="73"/>
        <v/>
      </c>
      <c r="AD302" s="182"/>
      <c r="AE302" s="66" t="str">
        <f t="shared" si="74"/>
        <v/>
      </c>
      <c r="AF302" s="179"/>
      <c r="AG302" s="27"/>
      <c r="AH302" s="68"/>
      <c r="AI302" s="102"/>
      <c r="AJ302" s="154"/>
      <c r="AK302" s="155"/>
      <c r="AM302" s="176" t="str">
        <f>IF(AND(($B302&lt;&gt;""),(OR(C302="",F302="",G302="",H302="",AND(F302&gt;=20,F302&lt;=22,I302=""),AND(F302&gt;=40,F302&lt;=49,J302=""),L302="",M302="",N302="",O302="",P302="",R302="",S302="",U302="",X302="",Y302="",Z302="",AA302="",AND(Z302&lt;&gt;※編集不可※選択項目!$K$6,AD302="")))),1,"")</f>
        <v/>
      </c>
      <c r="AN302" s="176">
        <f>IF(AND($B302&lt;&gt;"",AND(K302="",OR(AND(F302&gt;=3,F302&lt;=14),AND(F302&gt;=20,F302&lt;=22,I302=※編集不可※選択項目!$D$4),AND(F302&gt;=23,F302&lt;=25),AND(F302&gt;=40,F302&lt;=49,J302=※編集不可※選択項目!$E$4)))),1,0)</f>
        <v>0</v>
      </c>
      <c r="AO302" s="176">
        <f t="shared" si="75"/>
        <v>0</v>
      </c>
      <c r="AP302" s="176" t="str">
        <f t="shared" si="76"/>
        <v/>
      </c>
      <c r="AQ302" s="10">
        <f t="shared" si="77"/>
        <v>0</v>
      </c>
      <c r="AR302" s="10" t="str">
        <f t="shared" si="78"/>
        <v/>
      </c>
    </row>
    <row r="303" spans="1:44" s="6" customFormat="1" ht="34.5" customHeight="1">
      <c r="A303" s="82">
        <f t="shared" si="64"/>
        <v>291</v>
      </c>
      <c r="B303" s="88" t="str">
        <f t="shared" si="65"/>
        <v/>
      </c>
      <c r="C303" s="25"/>
      <c r="D303" s="26" t="str">
        <f t="shared" si="66"/>
        <v/>
      </c>
      <c r="E303" s="26" t="str">
        <f t="shared" si="67"/>
        <v/>
      </c>
      <c r="F303" s="152"/>
      <c r="G303" s="27"/>
      <c r="H303" s="27"/>
      <c r="I303" s="27"/>
      <c r="J303" s="27"/>
      <c r="K303" s="27"/>
      <c r="L303" s="28"/>
      <c r="M303" s="29"/>
      <c r="N303" s="184"/>
      <c r="O303" s="29"/>
      <c r="P303" s="184"/>
      <c r="Q303" s="30" t="str">
        <f t="shared" si="68"/>
        <v/>
      </c>
      <c r="R303" s="28"/>
      <c r="S303" s="28"/>
      <c r="T303" s="31" t="str">
        <f t="shared" si="69"/>
        <v/>
      </c>
      <c r="U303" s="32"/>
      <c r="V303" s="33" t="str">
        <f t="shared" si="70"/>
        <v/>
      </c>
      <c r="W303" s="33" t="str">
        <f t="shared" si="71"/>
        <v/>
      </c>
      <c r="X303" s="182"/>
      <c r="Y303" s="55"/>
      <c r="Z303" s="34"/>
      <c r="AA303" s="182"/>
      <c r="AB303" s="57" t="str">
        <f t="shared" si="72"/>
        <v/>
      </c>
      <c r="AC303" s="35" t="str">
        <f t="shared" si="73"/>
        <v/>
      </c>
      <c r="AD303" s="182"/>
      <c r="AE303" s="66" t="str">
        <f t="shared" si="74"/>
        <v/>
      </c>
      <c r="AF303" s="179"/>
      <c r="AG303" s="27"/>
      <c r="AH303" s="68"/>
      <c r="AI303" s="102"/>
      <c r="AJ303" s="154"/>
      <c r="AK303" s="155"/>
      <c r="AM303" s="176" t="str">
        <f>IF(AND(($B303&lt;&gt;""),(OR(C303="",F303="",G303="",H303="",AND(F303&gt;=20,F303&lt;=22,I303=""),AND(F303&gt;=40,F303&lt;=49,J303=""),L303="",M303="",N303="",O303="",P303="",R303="",S303="",U303="",X303="",Y303="",Z303="",AA303="",AND(Z303&lt;&gt;※編集不可※選択項目!$K$6,AD303="")))),1,"")</f>
        <v/>
      </c>
      <c r="AN303" s="176">
        <f>IF(AND($B303&lt;&gt;"",AND(K303="",OR(AND(F303&gt;=3,F303&lt;=14),AND(F303&gt;=20,F303&lt;=22,I303=※編集不可※選択項目!$D$4),AND(F303&gt;=23,F303&lt;=25),AND(F303&gt;=40,F303&lt;=49,J303=※編集不可※選択項目!$E$4)))),1,0)</f>
        <v>0</v>
      </c>
      <c r="AO303" s="176">
        <f t="shared" si="75"/>
        <v>0</v>
      </c>
      <c r="AP303" s="176" t="str">
        <f t="shared" si="76"/>
        <v/>
      </c>
      <c r="AQ303" s="10">
        <f t="shared" si="77"/>
        <v>0</v>
      </c>
      <c r="AR303" s="10" t="str">
        <f t="shared" si="78"/>
        <v/>
      </c>
    </row>
    <row r="304" spans="1:44" s="6" customFormat="1" ht="34.5" customHeight="1">
      <c r="A304" s="82">
        <f t="shared" si="64"/>
        <v>292</v>
      </c>
      <c r="B304" s="88" t="str">
        <f t="shared" si="65"/>
        <v/>
      </c>
      <c r="C304" s="25"/>
      <c r="D304" s="26" t="str">
        <f t="shared" si="66"/>
        <v/>
      </c>
      <c r="E304" s="26" t="str">
        <f t="shared" si="67"/>
        <v/>
      </c>
      <c r="F304" s="152"/>
      <c r="G304" s="27"/>
      <c r="H304" s="27"/>
      <c r="I304" s="27"/>
      <c r="J304" s="27"/>
      <c r="K304" s="27"/>
      <c r="L304" s="28"/>
      <c r="M304" s="29"/>
      <c r="N304" s="184"/>
      <c r="O304" s="29"/>
      <c r="P304" s="184"/>
      <c r="Q304" s="30" t="str">
        <f t="shared" si="68"/>
        <v/>
      </c>
      <c r="R304" s="28"/>
      <c r="S304" s="28"/>
      <c r="T304" s="31" t="str">
        <f t="shared" si="69"/>
        <v/>
      </c>
      <c r="U304" s="32"/>
      <c r="V304" s="33" t="str">
        <f t="shared" si="70"/>
        <v/>
      </c>
      <c r="W304" s="33" t="str">
        <f t="shared" si="71"/>
        <v/>
      </c>
      <c r="X304" s="182"/>
      <c r="Y304" s="55"/>
      <c r="Z304" s="34"/>
      <c r="AA304" s="182"/>
      <c r="AB304" s="57" t="str">
        <f t="shared" si="72"/>
        <v/>
      </c>
      <c r="AC304" s="35" t="str">
        <f t="shared" si="73"/>
        <v/>
      </c>
      <c r="AD304" s="182"/>
      <c r="AE304" s="66" t="str">
        <f t="shared" si="74"/>
        <v/>
      </c>
      <c r="AF304" s="179"/>
      <c r="AG304" s="27"/>
      <c r="AH304" s="68"/>
      <c r="AI304" s="102"/>
      <c r="AJ304" s="154"/>
      <c r="AK304" s="155"/>
      <c r="AM304" s="176" t="str">
        <f>IF(AND(($B304&lt;&gt;""),(OR(C304="",F304="",G304="",H304="",AND(F304&gt;=20,F304&lt;=22,I304=""),AND(F304&gt;=40,F304&lt;=49,J304=""),L304="",M304="",N304="",O304="",P304="",R304="",S304="",U304="",X304="",Y304="",Z304="",AA304="",AND(Z304&lt;&gt;※編集不可※選択項目!$K$6,AD304="")))),1,"")</f>
        <v/>
      </c>
      <c r="AN304" s="176">
        <f>IF(AND($B304&lt;&gt;"",AND(K304="",OR(AND(F304&gt;=3,F304&lt;=14),AND(F304&gt;=20,F304&lt;=22,I304=※編集不可※選択項目!$D$4),AND(F304&gt;=23,F304&lt;=25),AND(F304&gt;=40,F304&lt;=49,J304=※編集不可※選択項目!$E$4)))),1,0)</f>
        <v>0</v>
      </c>
      <c r="AO304" s="176">
        <f t="shared" si="75"/>
        <v>0</v>
      </c>
      <c r="AP304" s="176" t="str">
        <f t="shared" si="76"/>
        <v/>
      </c>
      <c r="AQ304" s="10">
        <f t="shared" si="77"/>
        <v>0</v>
      </c>
      <c r="AR304" s="10" t="str">
        <f t="shared" si="78"/>
        <v/>
      </c>
    </row>
    <row r="305" spans="1:44" s="6" customFormat="1" ht="34.5" customHeight="1">
      <c r="A305" s="82">
        <f t="shared" si="64"/>
        <v>293</v>
      </c>
      <c r="B305" s="88" t="str">
        <f t="shared" si="65"/>
        <v/>
      </c>
      <c r="C305" s="25"/>
      <c r="D305" s="26" t="str">
        <f t="shared" si="66"/>
        <v/>
      </c>
      <c r="E305" s="26" t="str">
        <f t="shared" si="67"/>
        <v/>
      </c>
      <c r="F305" s="152"/>
      <c r="G305" s="27"/>
      <c r="H305" s="27"/>
      <c r="I305" s="27"/>
      <c r="J305" s="27"/>
      <c r="K305" s="27"/>
      <c r="L305" s="28"/>
      <c r="M305" s="29"/>
      <c r="N305" s="184"/>
      <c r="O305" s="29"/>
      <c r="P305" s="184"/>
      <c r="Q305" s="30" t="str">
        <f t="shared" si="68"/>
        <v/>
      </c>
      <c r="R305" s="28"/>
      <c r="S305" s="28"/>
      <c r="T305" s="31" t="str">
        <f t="shared" si="69"/>
        <v/>
      </c>
      <c r="U305" s="32"/>
      <c r="V305" s="33" t="str">
        <f t="shared" si="70"/>
        <v/>
      </c>
      <c r="W305" s="33" t="str">
        <f t="shared" si="71"/>
        <v/>
      </c>
      <c r="X305" s="182"/>
      <c r="Y305" s="55"/>
      <c r="Z305" s="34"/>
      <c r="AA305" s="182"/>
      <c r="AB305" s="57" t="str">
        <f t="shared" si="72"/>
        <v/>
      </c>
      <c r="AC305" s="35" t="str">
        <f t="shared" si="73"/>
        <v/>
      </c>
      <c r="AD305" s="182"/>
      <c r="AE305" s="66" t="str">
        <f t="shared" si="74"/>
        <v/>
      </c>
      <c r="AF305" s="179"/>
      <c r="AG305" s="27"/>
      <c r="AH305" s="68"/>
      <c r="AI305" s="102"/>
      <c r="AJ305" s="154"/>
      <c r="AK305" s="155"/>
      <c r="AM305" s="176" t="str">
        <f>IF(AND(($B305&lt;&gt;""),(OR(C305="",F305="",G305="",H305="",AND(F305&gt;=20,F305&lt;=22,I305=""),AND(F305&gt;=40,F305&lt;=49,J305=""),L305="",M305="",N305="",O305="",P305="",R305="",S305="",U305="",X305="",Y305="",Z305="",AA305="",AND(Z305&lt;&gt;※編集不可※選択項目!$K$6,AD305="")))),1,"")</f>
        <v/>
      </c>
      <c r="AN305" s="176">
        <f>IF(AND($B305&lt;&gt;"",AND(K305="",OR(AND(F305&gt;=3,F305&lt;=14),AND(F305&gt;=20,F305&lt;=22,I305=※編集不可※選択項目!$D$4),AND(F305&gt;=23,F305&lt;=25),AND(F305&gt;=40,F305&lt;=49,J305=※編集不可※選択項目!$E$4)))),1,0)</f>
        <v>0</v>
      </c>
      <c r="AO305" s="176">
        <f t="shared" si="75"/>
        <v>0</v>
      </c>
      <c r="AP305" s="176" t="str">
        <f t="shared" si="76"/>
        <v/>
      </c>
      <c r="AQ305" s="10">
        <f t="shared" si="77"/>
        <v>0</v>
      </c>
      <c r="AR305" s="10" t="str">
        <f t="shared" si="78"/>
        <v/>
      </c>
    </row>
    <row r="306" spans="1:44" s="6" customFormat="1" ht="34.5" customHeight="1">
      <c r="A306" s="82">
        <f t="shared" si="64"/>
        <v>294</v>
      </c>
      <c r="B306" s="88" t="str">
        <f t="shared" si="65"/>
        <v/>
      </c>
      <c r="C306" s="25"/>
      <c r="D306" s="26" t="str">
        <f t="shared" si="66"/>
        <v/>
      </c>
      <c r="E306" s="26" t="str">
        <f t="shared" si="67"/>
        <v/>
      </c>
      <c r="F306" s="152"/>
      <c r="G306" s="27"/>
      <c r="H306" s="27"/>
      <c r="I306" s="27"/>
      <c r="J306" s="27"/>
      <c r="K306" s="27"/>
      <c r="L306" s="28"/>
      <c r="M306" s="29"/>
      <c r="N306" s="184"/>
      <c r="O306" s="29"/>
      <c r="P306" s="184"/>
      <c r="Q306" s="30" t="str">
        <f t="shared" si="68"/>
        <v/>
      </c>
      <c r="R306" s="28"/>
      <c r="S306" s="28"/>
      <c r="T306" s="31" t="str">
        <f t="shared" si="69"/>
        <v/>
      </c>
      <c r="U306" s="32"/>
      <c r="V306" s="33" t="str">
        <f t="shared" si="70"/>
        <v/>
      </c>
      <c r="W306" s="33" t="str">
        <f t="shared" si="71"/>
        <v/>
      </c>
      <c r="X306" s="182"/>
      <c r="Y306" s="55"/>
      <c r="Z306" s="34"/>
      <c r="AA306" s="182"/>
      <c r="AB306" s="57" t="str">
        <f t="shared" si="72"/>
        <v/>
      </c>
      <c r="AC306" s="35" t="str">
        <f t="shared" si="73"/>
        <v/>
      </c>
      <c r="AD306" s="182"/>
      <c r="AE306" s="66" t="str">
        <f t="shared" si="74"/>
        <v/>
      </c>
      <c r="AF306" s="179"/>
      <c r="AG306" s="27"/>
      <c r="AH306" s="68"/>
      <c r="AI306" s="102"/>
      <c r="AJ306" s="154"/>
      <c r="AK306" s="155"/>
      <c r="AM306" s="176" t="str">
        <f>IF(AND(($B306&lt;&gt;""),(OR(C306="",F306="",G306="",H306="",AND(F306&gt;=20,F306&lt;=22,I306=""),AND(F306&gt;=40,F306&lt;=49,J306=""),L306="",M306="",N306="",O306="",P306="",R306="",S306="",U306="",X306="",Y306="",Z306="",AA306="",AND(Z306&lt;&gt;※編集不可※選択項目!$K$6,AD306="")))),1,"")</f>
        <v/>
      </c>
      <c r="AN306" s="176">
        <f>IF(AND($B306&lt;&gt;"",AND(K306="",OR(AND(F306&gt;=3,F306&lt;=14),AND(F306&gt;=20,F306&lt;=22,I306=※編集不可※選択項目!$D$4),AND(F306&gt;=23,F306&lt;=25),AND(F306&gt;=40,F306&lt;=49,J306=※編集不可※選択項目!$E$4)))),1,0)</f>
        <v>0</v>
      </c>
      <c r="AO306" s="176">
        <f t="shared" si="75"/>
        <v>0</v>
      </c>
      <c r="AP306" s="176" t="str">
        <f t="shared" si="76"/>
        <v/>
      </c>
      <c r="AQ306" s="10">
        <f t="shared" si="77"/>
        <v>0</v>
      </c>
      <c r="AR306" s="10" t="str">
        <f t="shared" si="78"/>
        <v/>
      </c>
    </row>
    <row r="307" spans="1:44" s="6" customFormat="1" ht="34.5" customHeight="1">
      <c r="A307" s="82">
        <f t="shared" si="64"/>
        <v>295</v>
      </c>
      <c r="B307" s="88" t="str">
        <f t="shared" si="65"/>
        <v/>
      </c>
      <c r="C307" s="25"/>
      <c r="D307" s="26" t="str">
        <f t="shared" si="66"/>
        <v/>
      </c>
      <c r="E307" s="26" t="str">
        <f t="shared" si="67"/>
        <v/>
      </c>
      <c r="F307" s="152"/>
      <c r="G307" s="27"/>
      <c r="H307" s="27"/>
      <c r="I307" s="27"/>
      <c r="J307" s="27"/>
      <c r="K307" s="27"/>
      <c r="L307" s="28"/>
      <c r="M307" s="29"/>
      <c r="N307" s="184"/>
      <c r="O307" s="29"/>
      <c r="P307" s="184"/>
      <c r="Q307" s="30" t="str">
        <f t="shared" si="68"/>
        <v/>
      </c>
      <c r="R307" s="28"/>
      <c r="S307" s="28"/>
      <c r="T307" s="31" t="str">
        <f t="shared" si="69"/>
        <v/>
      </c>
      <c r="U307" s="32"/>
      <c r="V307" s="33" t="str">
        <f t="shared" si="70"/>
        <v/>
      </c>
      <c r="W307" s="33" t="str">
        <f t="shared" si="71"/>
        <v/>
      </c>
      <c r="X307" s="182"/>
      <c r="Y307" s="55"/>
      <c r="Z307" s="34"/>
      <c r="AA307" s="182"/>
      <c r="AB307" s="57" t="str">
        <f t="shared" si="72"/>
        <v/>
      </c>
      <c r="AC307" s="35" t="str">
        <f t="shared" si="73"/>
        <v/>
      </c>
      <c r="AD307" s="182"/>
      <c r="AE307" s="66" t="str">
        <f t="shared" si="74"/>
        <v/>
      </c>
      <c r="AF307" s="179"/>
      <c r="AG307" s="27"/>
      <c r="AH307" s="68"/>
      <c r="AI307" s="102"/>
      <c r="AJ307" s="154"/>
      <c r="AK307" s="155"/>
      <c r="AM307" s="176" t="str">
        <f>IF(AND(($B307&lt;&gt;""),(OR(C307="",F307="",G307="",H307="",AND(F307&gt;=20,F307&lt;=22,I307=""),AND(F307&gt;=40,F307&lt;=49,J307=""),L307="",M307="",N307="",O307="",P307="",R307="",S307="",U307="",X307="",Y307="",Z307="",AA307="",AND(Z307&lt;&gt;※編集不可※選択項目!$K$6,AD307="")))),1,"")</f>
        <v/>
      </c>
      <c r="AN307" s="176">
        <f>IF(AND($B307&lt;&gt;"",AND(K307="",OR(AND(F307&gt;=3,F307&lt;=14),AND(F307&gt;=20,F307&lt;=22,I307=※編集不可※選択項目!$D$4),AND(F307&gt;=23,F307&lt;=25),AND(F307&gt;=40,F307&lt;=49,J307=※編集不可※選択項目!$E$4)))),1,0)</f>
        <v>0</v>
      </c>
      <c r="AO307" s="176">
        <f t="shared" si="75"/>
        <v>0</v>
      </c>
      <c r="AP307" s="176" t="str">
        <f t="shared" si="76"/>
        <v/>
      </c>
      <c r="AQ307" s="10">
        <f t="shared" si="77"/>
        <v>0</v>
      </c>
      <c r="AR307" s="10" t="str">
        <f t="shared" si="78"/>
        <v/>
      </c>
    </row>
    <row r="308" spans="1:44" s="6" customFormat="1" ht="34.5" customHeight="1">
      <c r="A308" s="82">
        <f t="shared" si="64"/>
        <v>296</v>
      </c>
      <c r="B308" s="88" t="str">
        <f t="shared" si="65"/>
        <v/>
      </c>
      <c r="C308" s="25"/>
      <c r="D308" s="26" t="str">
        <f t="shared" si="66"/>
        <v/>
      </c>
      <c r="E308" s="26" t="str">
        <f t="shared" si="67"/>
        <v/>
      </c>
      <c r="F308" s="152"/>
      <c r="G308" s="27"/>
      <c r="H308" s="27"/>
      <c r="I308" s="27"/>
      <c r="J308" s="27"/>
      <c r="K308" s="27"/>
      <c r="L308" s="28"/>
      <c r="M308" s="29"/>
      <c r="N308" s="184"/>
      <c r="O308" s="29"/>
      <c r="P308" s="184"/>
      <c r="Q308" s="30" t="str">
        <f t="shared" si="68"/>
        <v/>
      </c>
      <c r="R308" s="28"/>
      <c r="S308" s="28"/>
      <c r="T308" s="31" t="str">
        <f t="shared" si="69"/>
        <v/>
      </c>
      <c r="U308" s="32"/>
      <c r="V308" s="33" t="str">
        <f t="shared" si="70"/>
        <v/>
      </c>
      <c r="W308" s="33" t="str">
        <f t="shared" si="71"/>
        <v/>
      </c>
      <c r="X308" s="182"/>
      <c r="Y308" s="55"/>
      <c r="Z308" s="34"/>
      <c r="AA308" s="182"/>
      <c r="AB308" s="57" t="str">
        <f t="shared" si="72"/>
        <v/>
      </c>
      <c r="AC308" s="35" t="str">
        <f t="shared" si="73"/>
        <v/>
      </c>
      <c r="AD308" s="182"/>
      <c r="AE308" s="66" t="str">
        <f t="shared" si="74"/>
        <v/>
      </c>
      <c r="AF308" s="179"/>
      <c r="AG308" s="27"/>
      <c r="AH308" s="68"/>
      <c r="AI308" s="102"/>
      <c r="AJ308" s="154"/>
      <c r="AK308" s="155"/>
      <c r="AM308" s="176" t="str">
        <f>IF(AND(($B308&lt;&gt;""),(OR(C308="",F308="",G308="",H308="",AND(F308&gt;=20,F308&lt;=22,I308=""),AND(F308&gt;=40,F308&lt;=49,J308=""),L308="",M308="",N308="",O308="",P308="",R308="",S308="",U308="",X308="",Y308="",Z308="",AA308="",AND(Z308&lt;&gt;※編集不可※選択項目!$K$6,AD308="")))),1,"")</f>
        <v/>
      </c>
      <c r="AN308" s="176">
        <f>IF(AND($B308&lt;&gt;"",AND(K308="",OR(AND(F308&gt;=3,F308&lt;=14),AND(F308&gt;=20,F308&lt;=22,I308=※編集不可※選択項目!$D$4),AND(F308&gt;=23,F308&lt;=25),AND(F308&gt;=40,F308&lt;=49,J308=※編集不可※選択項目!$E$4)))),1,0)</f>
        <v>0</v>
      </c>
      <c r="AO308" s="176">
        <f t="shared" si="75"/>
        <v>0</v>
      </c>
      <c r="AP308" s="176" t="str">
        <f t="shared" si="76"/>
        <v/>
      </c>
      <c r="AQ308" s="10">
        <f t="shared" si="77"/>
        <v>0</v>
      </c>
      <c r="AR308" s="10" t="str">
        <f t="shared" si="78"/>
        <v/>
      </c>
    </row>
    <row r="309" spans="1:44" s="6" customFormat="1" ht="34.5" customHeight="1">
      <c r="A309" s="82">
        <f t="shared" si="64"/>
        <v>297</v>
      </c>
      <c r="B309" s="88" t="str">
        <f t="shared" si="65"/>
        <v/>
      </c>
      <c r="C309" s="25"/>
      <c r="D309" s="26" t="str">
        <f t="shared" si="66"/>
        <v/>
      </c>
      <c r="E309" s="26" t="str">
        <f t="shared" si="67"/>
        <v/>
      </c>
      <c r="F309" s="152"/>
      <c r="G309" s="27"/>
      <c r="H309" s="27"/>
      <c r="I309" s="27"/>
      <c r="J309" s="27"/>
      <c r="K309" s="27"/>
      <c r="L309" s="28"/>
      <c r="M309" s="29"/>
      <c r="N309" s="184"/>
      <c r="O309" s="29"/>
      <c r="P309" s="184"/>
      <c r="Q309" s="30" t="str">
        <f t="shared" si="68"/>
        <v/>
      </c>
      <c r="R309" s="28"/>
      <c r="S309" s="28"/>
      <c r="T309" s="31" t="str">
        <f t="shared" si="69"/>
        <v/>
      </c>
      <c r="U309" s="32"/>
      <c r="V309" s="33" t="str">
        <f t="shared" si="70"/>
        <v/>
      </c>
      <c r="W309" s="33" t="str">
        <f t="shared" si="71"/>
        <v/>
      </c>
      <c r="X309" s="182"/>
      <c r="Y309" s="55"/>
      <c r="Z309" s="34"/>
      <c r="AA309" s="182"/>
      <c r="AB309" s="57" t="str">
        <f t="shared" si="72"/>
        <v/>
      </c>
      <c r="AC309" s="35" t="str">
        <f t="shared" si="73"/>
        <v/>
      </c>
      <c r="AD309" s="182"/>
      <c r="AE309" s="66" t="str">
        <f t="shared" si="74"/>
        <v/>
      </c>
      <c r="AF309" s="179"/>
      <c r="AG309" s="27"/>
      <c r="AH309" s="68"/>
      <c r="AI309" s="102"/>
      <c r="AJ309" s="154"/>
      <c r="AK309" s="155"/>
      <c r="AM309" s="176" t="str">
        <f>IF(AND(($B309&lt;&gt;""),(OR(C309="",F309="",G309="",H309="",AND(F309&gt;=20,F309&lt;=22,I309=""),AND(F309&gt;=40,F309&lt;=49,J309=""),L309="",M309="",N309="",O309="",P309="",R309="",S309="",U309="",X309="",Y309="",Z309="",AA309="",AND(Z309&lt;&gt;※編集不可※選択項目!$K$6,AD309="")))),1,"")</f>
        <v/>
      </c>
      <c r="AN309" s="176">
        <f>IF(AND($B309&lt;&gt;"",AND(K309="",OR(AND(F309&gt;=3,F309&lt;=14),AND(F309&gt;=20,F309&lt;=22,I309=※編集不可※選択項目!$D$4),AND(F309&gt;=23,F309&lt;=25),AND(F309&gt;=40,F309&lt;=49,J309=※編集不可※選択項目!$E$4)))),1,0)</f>
        <v>0</v>
      </c>
      <c r="AO309" s="176">
        <f t="shared" si="75"/>
        <v>0</v>
      </c>
      <c r="AP309" s="176" t="str">
        <f t="shared" si="76"/>
        <v/>
      </c>
      <c r="AQ309" s="10">
        <f t="shared" si="77"/>
        <v>0</v>
      </c>
      <c r="AR309" s="10" t="str">
        <f t="shared" si="78"/>
        <v/>
      </c>
    </row>
    <row r="310" spans="1:44" s="6" customFormat="1" ht="34.5" customHeight="1">
      <c r="A310" s="82">
        <f t="shared" si="64"/>
        <v>298</v>
      </c>
      <c r="B310" s="88" t="str">
        <f t="shared" si="65"/>
        <v/>
      </c>
      <c r="C310" s="25"/>
      <c r="D310" s="26" t="str">
        <f t="shared" si="66"/>
        <v/>
      </c>
      <c r="E310" s="26" t="str">
        <f t="shared" si="67"/>
        <v/>
      </c>
      <c r="F310" s="152"/>
      <c r="G310" s="27"/>
      <c r="H310" s="27"/>
      <c r="I310" s="27"/>
      <c r="J310" s="27"/>
      <c r="K310" s="27"/>
      <c r="L310" s="28"/>
      <c r="M310" s="29"/>
      <c r="N310" s="184"/>
      <c r="O310" s="29"/>
      <c r="P310" s="184"/>
      <c r="Q310" s="30" t="str">
        <f t="shared" si="68"/>
        <v/>
      </c>
      <c r="R310" s="28"/>
      <c r="S310" s="28"/>
      <c r="T310" s="31" t="str">
        <f t="shared" si="69"/>
        <v/>
      </c>
      <c r="U310" s="32"/>
      <c r="V310" s="33" t="str">
        <f t="shared" si="70"/>
        <v/>
      </c>
      <c r="W310" s="33" t="str">
        <f t="shared" si="71"/>
        <v/>
      </c>
      <c r="X310" s="182"/>
      <c r="Y310" s="55"/>
      <c r="Z310" s="34"/>
      <c r="AA310" s="182"/>
      <c r="AB310" s="57" t="str">
        <f t="shared" si="72"/>
        <v/>
      </c>
      <c r="AC310" s="35" t="str">
        <f t="shared" si="73"/>
        <v/>
      </c>
      <c r="AD310" s="182"/>
      <c r="AE310" s="66" t="str">
        <f t="shared" si="74"/>
        <v/>
      </c>
      <c r="AF310" s="179"/>
      <c r="AG310" s="27"/>
      <c r="AH310" s="68"/>
      <c r="AI310" s="102"/>
      <c r="AJ310" s="154"/>
      <c r="AK310" s="155"/>
      <c r="AM310" s="176" t="str">
        <f>IF(AND(($B310&lt;&gt;""),(OR(C310="",F310="",G310="",H310="",AND(F310&gt;=20,F310&lt;=22,I310=""),AND(F310&gt;=40,F310&lt;=49,J310=""),L310="",M310="",N310="",O310="",P310="",R310="",S310="",U310="",X310="",Y310="",Z310="",AA310="",AND(Z310&lt;&gt;※編集不可※選択項目!$K$6,AD310="")))),1,"")</f>
        <v/>
      </c>
      <c r="AN310" s="176">
        <f>IF(AND($B310&lt;&gt;"",AND(K310="",OR(AND(F310&gt;=3,F310&lt;=14),AND(F310&gt;=20,F310&lt;=22,I310=※編集不可※選択項目!$D$4),AND(F310&gt;=23,F310&lt;=25),AND(F310&gt;=40,F310&lt;=49,J310=※編集不可※選択項目!$E$4)))),1,0)</f>
        <v>0</v>
      </c>
      <c r="AO310" s="176">
        <f t="shared" si="75"/>
        <v>0</v>
      </c>
      <c r="AP310" s="176" t="str">
        <f t="shared" si="76"/>
        <v/>
      </c>
      <c r="AQ310" s="10">
        <f t="shared" si="77"/>
        <v>0</v>
      </c>
      <c r="AR310" s="10" t="str">
        <f t="shared" si="78"/>
        <v/>
      </c>
    </row>
    <row r="311" spans="1:44" s="6" customFormat="1" ht="34.5" customHeight="1">
      <c r="A311" s="82">
        <f t="shared" si="64"/>
        <v>299</v>
      </c>
      <c r="B311" s="88" t="str">
        <f t="shared" si="65"/>
        <v/>
      </c>
      <c r="C311" s="25"/>
      <c r="D311" s="26" t="str">
        <f t="shared" si="66"/>
        <v/>
      </c>
      <c r="E311" s="26" t="str">
        <f t="shared" si="67"/>
        <v/>
      </c>
      <c r="F311" s="152"/>
      <c r="G311" s="27"/>
      <c r="H311" s="27"/>
      <c r="I311" s="27"/>
      <c r="J311" s="27"/>
      <c r="K311" s="27"/>
      <c r="L311" s="28"/>
      <c r="M311" s="29"/>
      <c r="N311" s="184"/>
      <c r="O311" s="29"/>
      <c r="P311" s="184"/>
      <c r="Q311" s="30" t="str">
        <f t="shared" si="68"/>
        <v/>
      </c>
      <c r="R311" s="28"/>
      <c r="S311" s="28"/>
      <c r="T311" s="31" t="str">
        <f t="shared" si="69"/>
        <v/>
      </c>
      <c r="U311" s="32"/>
      <c r="V311" s="33" t="str">
        <f t="shared" si="70"/>
        <v/>
      </c>
      <c r="W311" s="33" t="str">
        <f t="shared" si="71"/>
        <v/>
      </c>
      <c r="X311" s="182"/>
      <c r="Y311" s="55"/>
      <c r="Z311" s="34"/>
      <c r="AA311" s="182"/>
      <c r="AB311" s="57" t="str">
        <f t="shared" si="72"/>
        <v/>
      </c>
      <c r="AC311" s="35" t="str">
        <f t="shared" si="73"/>
        <v/>
      </c>
      <c r="AD311" s="182"/>
      <c r="AE311" s="66" t="str">
        <f t="shared" si="74"/>
        <v/>
      </c>
      <c r="AF311" s="179"/>
      <c r="AG311" s="27"/>
      <c r="AH311" s="68"/>
      <c r="AI311" s="102"/>
      <c r="AJ311" s="154"/>
      <c r="AK311" s="155"/>
      <c r="AM311" s="176" t="str">
        <f>IF(AND(($B311&lt;&gt;""),(OR(C311="",F311="",G311="",H311="",AND(F311&gt;=20,F311&lt;=22,I311=""),AND(F311&gt;=40,F311&lt;=49,J311=""),L311="",M311="",N311="",O311="",P311="",R311="",S311="",U311="",X311="",Y311="",Z311="",AA311="",AND(Z311&lt;&gt;※編集不可※選択項目!$K$6,AD311="")))),1,"")</f>
        <v/>
      </c>
      <c r="AN311" s="176">
        <f>IF(AND($B311&lt;&gt;"",AND(K311="",OR(AND(F311&gt;=3,F311&lt;=14),AND(F311&gt;=20,F311&lt;=22,I311=※編集不可※選択項目!$D$4),AND(F311&gt;=23,F311&lt;=25),AND(F311&gt;=40,F311&lt;=49,J311=※編集不可※選択項目!$E$4)))),1,0)</f>
        <v>0</v>
      </c>
      <c r="AO311" s="176">
        <f t="shared" si="75"/>
        <v>0</v>
      </c>
      <c r="AP311" s="176" t="str">
        <f t="shared" si="76"/>
        <v/>
      </c>
      <c r="AQ311" s="10">
        <f t="shared" si="77"/>
        <v>0</v>
      </c>
      <c r="AR311" s="10" t="str">
        <f t="shared" si="78"/>
        <v/>
      </c>
    </row>
    <row r="312" spans="1:44" s="6" customFormat="1" ht="34.5" customHeight="1" thickBot="1">
      <c r="A312" s="83">
        <f t="shared" si="64"/>
        <v>300</v>
      </c>
      <c r="B312" s="89" t="str">
        <f t="shared" si="65"/>
        <v/>
      </c>
      <c r="C312" s="36"/>
      <c r="D312" s="37" t="str">
        <f t="shared" si="66"/>
        <v/>
      </c>
      <c r="E312" s="37" t="str">
        <f t="shared" si="67"/>
        <v/>
      </c>
      <c r="F312" s="153"/>
      <c r="G312" s="38"/>
      <c r="H312" s="38"/>
      <c r="I312" s="38"/>
      <c r="J312" s="38"/>
      <c r="K312" s="38"/>
      <c r="L312" s="39"/>
      <c r="M312" s="40"/>
      <c r="N312" s="185"/>
      <c r="O312" s="40"/>
      <c r="P312" s="185"/>
      <c r="Q312" s="41" t="str">
        <f t="shared" si="68"/>
        <v/>
      </c>
      <c r="R312" s="39"/>
      <c r="S312" s="39"/>
      <c r="T312" s="42" t="str">
        <f t="shared" si="69"/>
        <v/>
      </c>
      <c r="U312" s="39"/>
      <c r="V312" s="43" t="str">
        <f t="shared" si="70"/>
        <v/>
      </c>
      <c r="W312" s="43" t="str">
        <f t="shared" si="71"/>
        <v/>
      </c>
      <c r="X312" s="183"/>
      <c r="Y312" s="56"/>
      <c r="Z312" s="44"/>
      <c r="AA312" s="183"/>
      <c r="AB312" s="58" t="str">
        <f t="shared" si="72"/>
        <v/>
      </c>
      <c r="AC312" s="87" t="str">
        <f t="shared" si="73"/>
        <v/>
      </c>
      <c r="AD312" s="183"/>
      <c r="AE312" s="66" t="str">
        <f t="shared" si="74"/>
        <v/>
      </c>
      <c r="AF312" s="180"/>
      <c r="AG312" s="38"/>
      <c r="AH312" s="69"/>
      <c r="AI312" s="151"/>
      <c r="AJ312" s="156"/>
      <c r="AK312" s="157"/>
      <c r="AM312" s="176" t="str">
        <f>IF(AND(($B312&lt;&gt;""),(OR(C312="",F312="",G312="",H312="",AND(F312&gt;=20,F312&lt;=22,I312=""),AND(F312&gt;=40,F312&lt;=49,J312=""),L312="",M312="",N312="",O312="",P312="",R312="",S312="",U312="",X312="",Y312="",Z312="",AA312="",AND(Z312&lt;&gt;※編集不可※選択項目!$K$6,AD312="")))),1,"")</f>
        <v/>
      </c>
      <c r="AN312" s="176">
        <f>IF(AND($B312&lt;&gt;"",AND(K312="",OR(AND(F312&gt;=3,F312&lt;=14),AND(F312&gt;=20,F312&lt;=22,I312=※編集不可※選択項目!$D$4),AND(F312&gt;=23,F312&lt;=25),AND(F312&gt;=40,F312&lt;=49,J312=※編集不可※選択項目!$E$4)))),1,0)</f>
        <v>0</v>
      </c>
      <c r="AO312" s="176">
        <f t="shared" si="75"/>
        <v>0</v>
      </c>
      <c r="AP312" s="176" t="str">
        <f t="shared" si="76"/>
        <v/>
      </c>
      <c r="AQ312" s="10">
        <f t="shared" si="77"/>
        <v>0</v>
      </c>
      <c r="AR312" s="10" t="str">
        <f t="shared" si="78"/>
        <v/>
      </c>
    </row>
    <row r="313" spans="1:44" ht="13.5">
      <c r="AP313" s="10"/>
    </row>
    <row r="314" spans="1:44" ht="13.5">
      <c r="AM314" s="10">
        <f>SUM(AM13:AM312)</f>
        <v>0</v>
      </c>
      <c r="AN314" s="10">
        <f>SUM(AN13:AN312)</f>
        <v>0</v>
      </c>
      <c r="AO314" s="10">
        <f>SUM(AO13:AO312)</f>
        <v>0</v>
      </c>
      <c r="AQ314" s="10" t="str">
        <f>IF(COUNTIF(AQ13:AQ312,"&gt;=2"),2,"1")</f>
        <v>1</v>
      </c>
      <c r="AR314" s="10" t="str">
        <f>IF(COUNTIF(AR13:AR312,"&gt;=1"),1,"0")</f>
        <v>0</v>
      </c>
    </row>
  </sheetData>
  <sheetProtection algorithmName="SHA-512" hashValue="PqVzOFGq/X/WRCdRPo7Gzy60slOJtLRgZy/ixJ/6q/o7FF+yaglxZksIgDBSkP7n/r24MRAjS9930pjfGAx9sg==" saltValue="0La9OuEvuUKtVgOaRSQjAg==" spinCount="100000" sheet="1" objects="1" scenarios="1" autoFilter="0"/>
  <autoFilter ref="A11:AR11" xr:uid="{00000000-0001-0000-0000-000000000000}"/>
  <mergeCells count="44">
    <mergeCell ref="X7:Y7"/>
    <mergeCell ref="A1:G1"/>
    <mergeCell ref="F2:G2"/>
    <mergeCell ref="J1:N1"/>
    <mergeCell ref="K2:N2"/>
    <mergeCell ref="K3:N3"/>
    <mergeCell ref="K4:N4"/>
    <mergeCell ref="F9:F11"/>
    <mergeCell ref="A2:B2"/>
    <mergeCell ref="C2:D2"/>
    <mergeCell ref="V9:V11"/>
    <mergeCell ref="G9:G11"/>
    <mergeCell ref="A3:E4"/>
    <mergeCell ref="A9:A11"/>
    <mergeCell ref="C9:C11"/>
    <mergeCell ref="D9:D11"/>
    <mergeCell ref="B9:B11"/>
    <mergeCell ref="E9:E11"/>
    <mergeCell ref="L9:M10"/>
    <mergeCell ref="R9:R11"/>
    <mergeCell ref="N9:O10"/>
    <mergeCell ref="S9:S11"/>
    <mergeCell ref="W9:W11"/>
    <mergeCell ref="U9:U11"/>
    <mergeCell ref="P9:Q10"/>
    <mergeCell ref="H9:H11"/>
    <mergeCell ref="T9:T11"/>
    <mergeCell ref="I9:I11"/>
    <mergeCell ref="J9:J11"/>
    <mergeCell ref="K9:K11"/>
    <mergeCell ref="AJ6:AK10"/>
    <mergeCell ref="AH9:AH11"/>
    <mergeCell ref="Z7:AE7"/>
    <mergeCell ref="AG9:AG11"/>
    <mergeCell ref="AA10:AB10"/>
    <mergeCell ref="AD10:AE10"/>
    <mergeCell ref="AI9:AI11"/>
    <mergeCell ref="AF9:AF11"/>
    <mergeCell ref="X8:Y8"/>
    <mergeCell ref="AC10:AC11"/>
    <mergeCell ref="AB8:AC8"/>
    <mergeCell ref="Z10:Z11"/>
    <mergeCell ref="Z9:AE9"/>
    <mergeCell ref="X9:Y10"/>
  </mergeCells>
  <phoneticPr fontId="18"/>
  <conditionalFormatting sqref="H13:H312">
    <cfRule type="expression" dxfId="26" priority="1">
      <formula>$AQ13&gt;=2</formula>
    </cfRule>
  </conditionalFormatting>
  <conditionalFormatting sqref="T13:T312">
    <cfRule type="cellIs" dxfId="25" priority="72" operator="lessThan">
      <formula>1</formula>
    </cfRule>
  </conditionalFormatting>
  <conditionalFormatting sqref="AD13:AD312">
    <cfRule type="expression" dxfId="24" priority="57">
      <formula>$AB13="mmロール紙"</formula>
    </cfRule>
  </conditionalFormatting>
  <conditionalFormatting sqref="K2">
    <cfRule type="expression" dxfId="23" priority="29">
      <formula>$B$13=""</formula>
    </cfRule>
  </conditionalFormatting>
  <conditionalFormatting sqref="K2">
    <cfRule type="expression" dxfId="22" priority="168">
      <formula>$G$3=""</formula>
    </cfRule>
    <cfRule type="expression" dxfId="21" priority="169">
      <formula>$F$2=""</formula>
    </cfRule>
    <cfRule type="expression" dxfId="20" priority="170">
      <formula>$C$2=""</formula>
    </cfRule>
  </conditionalFormatting>
  <conditionalFormatting sqref="AG13:AG312">
    <cfRule type="expression" dxfId="19" priority="14">
      <formula>AND(COUNTIF(H13,"*■*")&gt;=1,AG13="")</formula>
    </cfRule>
    <cfRule type="expression" dxfId="18" priority="16">
      <formula>COUNTIF(H13,"*■*")=0</formula>
    </cfRule>
  </conditionalFormatting>
  <conditionalFormatting sqref="T12">
    <cfRule type="cellIs" dxfId="17" priority="8" operator="lessThan">
      <formula>1</formula>
    </cfRule>
  </conditionalFormatting>
  <conditionalFormatting sqref="C2:D2">
    <cfRule type="expression" dxfId="16" priority="6">
      <formula>$B$13=""</formula>
    </cfRule>
    <cfRule type="expression" dxfId="15" priority="7">
      <formula>$C$2=""</formula>
    </cfRule>
  </conditionalFormatting>
  <conditionalFormatting sqref="F2:G2">
    <cfRule type="expression" dxfId="14" priority="4">
      <formula>$B$13=""</formula>
    </cfRule>
    <cfRule type="expression" dxfId="13" priority="5">
      <formula>$F$2=""</formula>
    </cfRule>
  </conditionalFormatting>
  <conditionalFormatting sqref="G3">
    <cfRule type="expression" dxfId="12" priority="2">
      <formula>$B$13=""</formula>
    </cfRule>
    <cfRule type="expression" dxfId="11" priority="3">
      <formula>$G$3=""</formula>
    </cfRule>
  </conditionalFormatting>
  <conditionalFormatting sqref="C13:C312 F13:P312 R13:S312 U13:U312 X13:AA312 AD13:AD312">
    <cfRule type="notContainsBlanks" dxfId="10" priority="15">
      <formula>LEN(TRIM(C13))&gt;0</formula>
    </cfRule>
  </conditionalFormatting>
  <conditionalFormatting sqref="I13:I312">
    <cfRule type="expression" dxfId="9" priority="114" stopIfTrue="1">
      <formula>AND($B13&lt;&gt;"",$F13&gt;=20,$F13&lt;=22,$I13="")</formula>
    </cfRule>
    <cfRule type="expression" dxfId="8" priority="11">
      <formula>AND($F13&gt;=1,OR($F13&lt;20,$F13&gt;22))</formula>
    </cfRule>
  </conditionalFormatting>
  <conditionalFormatting sqref="J13:J312">
    <cfRule type="expression" dxfId="7" priority="13" stopIfTrue="1">
      <formula>AND($B13&lt;&gt;"",$F13&gt;=40,$F13&lt;=49,$J13="")</formula>
    </cfRule>
    <cfRule type="expression" dxfId="6" priority="10">
      <formula>AND($F13&gt;=1,OR($F13&lt;40,$F13&gt;49))</formula>
    </cfRule>
  </conditionalFormatting>
  <conditionalFormatting sqref="F13:H312 L13:P312 R13:S312 U13:U312 X13:AA312 AD13:AD312 C13:C312">
    <cfRule type="expression" dxfId="5" priority="159" stopIfTrue="1">
      <formula>$B13&lt;&gt;""</formula>
    </cfRule>
  </conditionalFormatting>
  <conditionalFormatting sqref="K2">
    <cfRule type="expression" dxfId="4" priority="172">
      <formula>OR($AM$314&gt;=1,$AN$314&gt;=1,$AO$314&gt;=1)</formula>
    </cfRule>
  </conditionalFormatting>
  <conditionalFormatting sqref="K3">
    <cfRule type="expression" dxfId="3" priority="173">
      <formula>$AQ$314=2</formula>
    </cfRule>
  </conditionalFormatting>
  <conditionalFormatting sqref="K4">
    <cfRule type="expression" dxfId="2" priority="174">
      <formula>$AR$314=1</formula>
    </cfRule>
  </conditionalFormatting>
  <conditionalFormatting sqref="K13:K312">
    <cfRule type="expression" dxfId="1" priority="12" stopIfTrue="1">
      <formula>AND($B13&lt;&gt;"",$AN13&gt;=1)</formula>
    </cfRule>
  </conditionalFormatting>
  <dataValidations xWindow="669" yWindow="717" count="20">
    <dataValidation type="list" allowBlank="1" showInputMessage="1" showErrorMessage="1" error="プルダウンより確認結果を選択してください。" sqref="AJ13:AJ312" xr:uid="{00000000-0002-0000-0000-000000000000}">
      <formula1>"OK,NG"</formula1>
    </dataValidation>
    <dataValidation imeMode="fullKatakana" operator="lessThanOrEqual" allowBlank="1" showInputMessage="1" showErrorMessage="1" sqref="E2" xr:uid="{2DFC02EE-C49C-45FA-9D73-270FF62364A1}"/>
    <dataValidation type="textLength" operator="lessThanOrEqual" allowBlank="1" showInputMessage="1" showErrorMessage="1" errorTitle="無効な入力" error="40字以内で入力してください。" sqref="AH13:AH312 G13:H312" xr:uid="{00000000-0002-0000-0000-000008000000}">
      <formula1>40</formula1>
    </dataValidation>
    <dataValidation type="textLength" operator="lessThanOrEqual" allowBlank="1" showInputMessage="1" showErrorMessage="1" errorTitle="無効な入力" error="30字以内で入力してください。" sqref="M13:M312" xr:uid="{00000000-0002-0000-0000-00000A000000}">
      <formula1>30</formula1>
    </dataValidation>
    <dataValidation type="custom" imeMode="disabled" operator="lessThanOrEqual" allowBlank="1" showInputMessage="1" showErrorMessage="1" errorTitle="無効な入力" error="小数点第三位までを含む半角数字10字以内で入力してください。" sqref="N13:N312 P13:P312" xr:uid="{00000000-0002-0000-0000-00000B000000}">
      <formula1>N13*1000=INT(N13*1000)</formula1>
    </dataValidation>
    <dataValidation type="textLength" operator="lessThanOrEqual" allowBlank="1" showInputMessage="1" showErrorMessage="1" errorTitle="無効な入力" error="10字以内で入力してください。" sqref="O13:O312" xr:uid="{00000000-0002-0000-0000-00000C000000}">
      <formula1>10</formula1>
    </dataValidation>
    <dataValidation type="whole" imeMode="disabled" allowBlank="1" showInputMessage="1" showErrorMessage="1" errorTitle="無効な入力" error="単位に注意して入力してください。_x000a_半角数字の整数で10字以内で入力してください。" sqref="AF13:AF312" xr:uid="{00000000-0002-0000-0000-00000D000000}">
      <formula1>1</formula1>
      <formula2>9999999999</formula2>
    </dataValidation>
    <dataValidation type="whole" imeMode="disabled" allowBlank="1" showInputMessage="1" showErrorMessage="1" errorTitle="無効な入力" error="西暦年を半角数字4桁で入力してください。" sqref="R13:R312" xr:uid="{00000000-0002-0000-0000-00000E000000}">
      <formula1>1900</formula1>
      <formula2>2022</formula2>
    </dataValidation>
    <dataValidation allowBlank="1" showInputMessage="1" showErrorMessage="1" errorTitle="無効な入力" error="自動表示されます。" sqref="Q13:Q312" xr:uid="{00000000-0002-0000-0000-00000F000000}"/>
    <dataValidation operator="greaterThanOrEqual" allowBlank="1" showInputMessage="1" showErrorMessage="1" errorTitle="無効な入力" error="自動表示されます。" sqref="T13:T312" xr:uid="{00000000-0002-0000-0000-000012000000}"/>
    <dataValidation imeMode="disabled" operator="greaterThanOrEqual" allowBlank="1" showInputMessage="1" showErrorMessage="1" errorTitle="無効な入力" error="自動表示されます。" prompt="自動表示されます。" sqref="AH13:AH312" xr:uid="{00000000-0002-0000-0000-000017000000}"/>
    <dataValidation type="whole" imeMode="disabled" allowBlank="1" showInputMessage="1" showErrorMessage="1" errorTitle="無効な入力" error="半角数字の整数で10字以内で入力してください。" sqref="X13:X312 AD13:AD312 AA13:AA312" xr:uid="{00000000-0002-0000-0000-000018000000}">
      <formula1>1</formula1>
      <formula2>9999999999</formula2>
    </dataValidation>
    <dataValidation allowBlank="1" showInputMessage="1" showErrorMessage="1" error="自動表示されます。" sqref="D13:E312 V13:V312" xr:uid="{A4593772-0304-4836-9FD6-602FE18E300E}"/>
    <dataValidation imeMode="disabled" operator="greaterThanOrEqual" allowBlank="1" showErrorMessage="1" errorTitle="無効な入力" error="自動表示されます。" prompt="自動表示されます。" sqref="AF13:AF312" xr:uid="{0EE57DA0-0359-477D-972E-0A4BC4F8D8E7}"/>
    <dataValidation allowBlank="1" showInputMessage="1" sqref="AG9" xr:uid="{BFEBF5CC-47D5-485F-ACEA-D81473F39B69}"/>
    <dataValidation type="textLength" operator="lessThanOrEqual" allowBlank="1" showInputMessage="1" showErrorMessage="1" errorTitle="無効な入力" error="200字以内で入力してください。" sqref="AG13:AG312" xr:uid="{AA931229-39F4-49A6-9E6D-4C1D6E9225CE}">
      <formula1>200</formula1>
    </dataValidation>
    <dataValidation imeMode="disabled" operator="greaterThanOrEqual" allowBlank="1" showInputMessage="1" showErrorMessage="1" errorTitle="無効な入力" error="自動表示されます。" sqref="AB13:AC312 AE13:AE312" xr:uid="{E5E34F03-3FCB-493C-8C0B-937EBE05AD6A}"/>
    <dataValidation type="textLength" operator="lessThanOrEqual" allowBlank="1" showInputMessage="1" showErrorMessage="1" error="40字以内で入力してください。" sqref="C2:D2" xr:uid="{081FF59D-7187-4DEC-8D99-2B42EF0A1869}">
      <formula1>40</formula1>
    </dataValidation>
    <dataValidation type="textLength" imeMode="fullKatakana" operator="lessThanOrEqual" allowBlank="1" showInputMessage="1" showErrorMessage="1" error="全角カタカナで入力してください。_x000a_法人格は不要です。" sqref="F2:G2" xr:uid="{18742215-C128-467B-AD23-A9E8BDA8407C}">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32ADAC06-90A3-4D99-9E2A-4449DDA5BC79}"/>
  </dataValidations>
  <pageMargins left="0.23622047244094491" right="0.23622047244094491" top="0.74803149606299213" bottom="0.74803149606299213" header="0.31496062992125984" footer="0.31496062992125984"/>
  <pageSetup paperSize="8" scale="24"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9" id="{2C17A598-5C51-4DBC-80B2-9C9770B67040}">
            <xm:f>AND($F13&gt;=1,OR($F13&lt;3,AND($F13&gt;14,$F13&lt;20),AND($F13&gt;=20,$F13&lt;=22,$I13&lt;&gt;※編集不可※選択項目!$D$4),AND($F13&gt;25,$F13&lt;40),AND($F13&gt;=40,$F13&lt;=49,$J13&lt;&gt;※編集不可※選択項目!$E$4),$F13&gt;49))</xm:f>
            <x14:dxf>
              <fill>
                <patternFill>
                  <bgColor theme="0" tint="-0.14996795556505021"/>
                </patternFill>
              </fill>
            </x14:dxf>
          </x14:cfRule>
          <xm:sqref>K13:K312</xm:sqref>
        </x14:conditionalFormatting>
      </x14:conditionalFormattings>
    </ext>
    <ext xmlns:x14="http://schemas.microsoft.com/office/spreadsheetml/2009/9/main" uri="{CCE6A557-97BC-4b89-ADB6-D9C93CAAB3DF}">
      <x14:dataValidations xmlns:xm="http://schemas.microsoft.com/office/excel/2006/main" xWindow="669" yWindow="717" count="10">
        <x14:dataValidation type="list" allowBlank="1" showInputMessage="1" showErrorMessage="1" errorTitle="無効な入力" error="プルダウンより選択してください。" xr:uid="{00000000-0002-0000-0000-000001000000}">
          <x14:formula1>
            <xm:f>※編集不可※選択項目!$I$4:$I$5</xm:f>
          </x14:formula1>
          <xm:sqref>U13:U312</xm:sqref>
        </x14:dataValidation>
        <x14:dataValidation type="list" allowBlank="1" showInputMessage="1" showErrorMessage="1" errorTitle="無効な入力" error="プルダウンより選択してください。" xr:uid="{00000000-0002-0000-0000-000002000000}">
          <x14:formula1>
            <xm:f>※編集不可※選択項目!$G$4:$G$5</xm:f>
          </x14:formula1>
          <xm:sqref>L13:L312</xm:sqref>
        </x14:dataValidation>
        <x14:dataValidation type="list" imeMode="disabled" operator="lessThanOrEqual" allowBlank="1" showInputMessage="1" showErrorMessage="1" errorTitle="無効な入力" error="プルダウンより選択してください。" xr:uid="{00000000-0002-0000-0000-000003000000}">
          <x14:formula1>
            <xm:f>※編集不可※選択項目!$H$4:$H$14</xm:f>
          </x14:formula1>
          <xm:sqref>S13:S312</xm:sqref>
        </x14:dataValidation>
        <x14:dataValidation type="list" allowBlank="1" showInputMessage="1" showErrorMessage="1" errorTitle="無効な入力" error="プルダウンより選択してください。" xr:uid="{00000000-0002-0000-0000-000013000000}">
          <x14:formula1>
            <xm:f>※編集不可※選択項目!$B$4:$B$6</xm:f>
          </x14:formula1>
          <xm:sqref>C13:C312</xm:sqref>
        </x14:dataValidation>
        <x14:dataValidation type="list" imeMode="disabled" operator="greaterThanOrEqual" allowBlank="1" showInputMessage="1" showErrorMessage="1" errorTitle="無効な入力" error="プルダウンより選択してください。" xr:uid="{00000000-0002-0000-0000-000015000000}">
          <x14:formula1>
            <xm:f>※編集不可※選択項目!$J$4:$J$6</xm:f>
          </x14:formula1>
          <xm:sqref>Y13:Y312</xm:sqref>
        </x14:dataValidation>
        <x14:dataValidation type="list" imeMode="disabled" operator="greaterThanOrEqual" allowBlank="1" showInputMessage="1" showErrorMessage="1" errorTitle="無効な入力" error="プルダウンより選択してください。" xr:uid="{00000000-0002-0000-0000-000016000000}">
          <x14:formula1>
            <xm:f>※編集不可※選択項目!$K$4:$K$6</xm:f>
          </x14:formula1>
          <xm:sqref>Z13:Z312</xm:sqref>
        </x14:dataValidation>
        <x14:dataValidation type="list" allowBlank="1" showInputMessage="1" showErrorMessage="1" errorTitle="無効な入力" error="プルダウンより選択してください。" xr:uid="{1E0D1194-F5CF-46E9-B0B6-9790D2D5EC07}">
          <x14:formula1>
            <xm:f>カテゴリ―番号※非表示!$J$2:$J$86</xm:f>
          </x14:formula1>
          <xm:sqref>F13:F312</xm:sqref>
        </x14:dataValidation>
        <x14:dataValidation type="list" operator="lessThanOrEqual" allowBlank="1" showInputMessage="1" showErrorMessage="1" errorTitle="無効な入力" error="プルダウンより選択してください。" xr:uid="{4484224B-347E-440D-B12C-39EBEF8981B9}">
          <x14:formula1>
            <xm:f>※編集不可※選択項目!$D$4:$D$5</xm:f>
          </x14:formula1>
          <xm:sqref>I13:I312</xm:sqref>
        </x14:dataValidation>
        <x14:dataValidation type="list" operator="lessThanOrEqual" allowBlank="1" showInputMessage="1" showErrorMessage="1" errorTitle="無効な入力" error="プルダウンより選択してください。" xr:uid="{A6B284A6-C8BA-4F7F-9AB5-1ACAF02ACEFF}">
          <x14:formula1>
            <xm:f>※編集不可※選択項目!$E$4:$E$5</xm:f>
          </x14:formula1>
          <xm:sqref>J13:J312</xm:sqref>
        </x14:dataValidation>
        <x14:dataValidation type="list" operator="lessThanOrEqual" allowBlank="1" showInputMessage="1" showErrorMessage="1" errorTitle="無効な入力" error="プルダウンより選択してください。" xr:uid="{A2ADFA8E-EBB0-4666-8903-B07D7ECA6B50}">
          <x14:formula1>
            <xm:f>※編集不可※選択項目!$F$4:$F$4</xm:f>
          </x14:formula1>
          <xm:sqref>K13:K312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C2A81-8BDA-47CB-BDC0-57F705B0F91F}">
  <sheetPr>
    <pageSetUpPr fitToPage="1"/>
  </sheetPr>
  <dimension ref="B4:G19"/>
  <sheetViews>
    <sheetView showGridLines="0" view="pageBreakPreview" zoomScale="85" zoomScaleNormal="100" zoomScaleSheetLayoutView="85" workbookViewId="0"/>
  </sheetViews>
  <sheetFormatPr defaultColWidth="9" defaultRowHeight="16"/>
  <cols>
    <col min="1" max="1" width="4.36328125" style="128" customWidth="1"/>
    <col min="2" max="2" width="9.90625" style="128" customWidth="1"/>
    <col min="3" max="4" width="26" style="128" customWidth="1"/>
    <col min="5" max="7" width="8" style="128" customWidth="1"/>
    <col min="8" max="8" width="17.36328125" style="128" customWidth="1"/>
    <col min="9" max="16384" width="9" style="128"/>
  </cols>
  <sheetData>
    <row r="4" spans="2:7">
      <c r="B4" s="127" t="s">
        <v>245</v>
      </c>
    </row>
    <row r="5" spans="2:7" ht="16.5" thickBot="1">
      <c r="C5" s="129"/>
      <c r="D5" s="129"/>
    </row>
    <row r="6" spans="2:7" ht="29.25" customHeight="1" thickBot="1">
      <c r="B6" s="189" t="s">
        <v>277</v>
      </c>
      <c r="C6" s="295" t="s">
        <v>278</v>
      </c>
      <c r="D6" s="295"/>
      <c r="E6" s="295"/>
      <c r="F6" s="295"/>
      <c r="G6" s="295"/>
    </row>
    <row r="7" spans="2:7" ht="46.5" customHeight="1" thickBot="1">
      <c r="B7" s="190">
        <v>1</v>
      </c>
      <c r="C7" s="296" t="s">
        <v>279</v>
      </c>
      <c r="D7" s="296"/>
      <c r="E7" s="296"/>
      <c r="F7" s="296"/>
      <c r="G7" s="296"/>
    </row>
    <row r="8" spans="2:7" ht="46.5" customHeight="1" thickBot="1">
      <c r="B8" s="191">
        <v>2</v>
      </c>
      <c r="C8" s="297" t="s">
        <v>280</v>
      </c>
      <c r="D8" s="297"/>
      <c r="E8" s="297"/>
      <c r="F8" s="297"/>
      <c r="G8" s="297"/>
    </row>
    <row r="11" spans="2:7">
      <c r="B11" s="130" t="s">
        <v>246</v>
      </c>
    </row>
    <row r="12" spans="2:7">
      <c r="B12" s="130" t="s">
        <v>272</v>
      </c>
    </row>
    <row r="13" spans="2:7">
      <c r="B13" s="128" t="s">
        <v>273</v>
      </c>
    </row>
    <row r="15" spans="2:7">
      <c r="B15" s="131" t="s">
        <v>247</v>
      </c>
    </row>
    <row r="19" spans="2:2">
      <c r="B19" s="132"/>
    </row>
  </sheetData>
  <sheetProtection algorithmName="SHA-512" hashValue="DdoRjxSLtsS05aqdKn9qHodb6ntbbMd7/IagMTxqQTGKMjU5zyQRsB1ppykWciXRyTl9dE3zNgQV7e/e+vzWHQ==" saltValue="eRf8Fk2eWj0z8O1Ci8Y7hw==" spinCount="100000" sheet="1" objects="1" scenarios="1" selectLockedCells="1" selectUnlockedCells="1"/>
  <mergeCells count="3">
    <mergeCell ref="C6:G6"/>
    <mergeCell ref="C7:G7"/>
    <mergeCell ref="C8:G8"/>
  </mergeCells>
  <phoneticPr fontId="18"/>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0F5CE-540B-4EED-890E-28962C528964}">
  <dimension ref="J1:T1"/>
  <sheetViews>
    <sheetView showGridLines="0" view="pageBreakPreview" zoomScale="70" zoomScaleNormal="100" zoomScaleSheetLayoutView="70" workbookViewId="0"/>
  </sheetViews>
  <sheetFormatPr defaultRowHeight="13"/>
  <sheetData>
    <row r="1" spans="10:20" ht="19">
      <c r="J1" s="161" t="s">
        <v>254</v>
      </c>
      <c r="T1" s="161" t="s">
        <v>255</v>
      </c>
    </row>
  </sheetData>
  <sheetProtection algorithmName="SHA-512" hashValue="68udJGwliicgd9umOAvEb5eNfIb2am9QcpotDN4a/aEQEfC8gVMdOAKt9I2NRAkYkXebS9AqqJbWGExewM7IBQ==" saltValue="t2uJS7ZyU50EFtAcdOI4yw==" spinCount="100000" sheet="1" objects="1" scenarios="1" selectLockedCells="1" selectUnlockedCells="1"/>
  <phoneticPr fontId="18"/>
  <pageMargins left="0.7" right="0.7" top="0.75" bottom="0.75" header="0.3" footer="0.3"/>
  <pageSetup paperSize="9" scale="89" orientation="portrait"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6B51-08C8-46D3-AB99-DE935ED8A18A}">
  <dimension ref="A1:B28"/>
  <sheetViews>
    <sheetView showGridLines="0" view="pageBreakPreview" zoomScale="85" zoomScaleNormal="100" zoomScaleSheetLayoutView="85" workbookViewId="0"/>
  </sheetViews>
  <sheetFormatPr defaultColWidth="9" defaultRowHeight="13"/>
  <cols>
    <col min="1" max="1" width="13.453125" style="208" customWidth="1"/>
    <col min="2" max="2" width="86.90625" style="208" customWidth="1"/>
    <col min="3" max="16384" width="9" style="208"/>
  </cols>
  <sheetData>
    <row r="1" spans="1:2" ht="16.5">
      <c r="A1" s="207" t="s">
        <v>48</v>
      </c>
    </row>
    <row r="2" spans="1:2">
      <c r="A2" s="209"/>
      <c r="B2" s="209"/>
    </row>
    <row r="3" spans="1:2" ht="22.5" customHeight="1">
      <c r="A3" s="193" t="s">
        <v>53</v>
      </c>
      <c r="B3" s="192" t="s">
        <v>270</v>
      </c>
    </row>
    <row r="4" spans="1:2" ht="22.5" customHeight="1">
      <c r="A4" s="193" t="s">
        <v>49</v>
      </c>
      <c r="B4" s="193" t="s">
        <v>281</v>
      </c>
    </row>
    <row r="5" spans="1:2" ht="19.5" customHeight="1">
      <c r="A5" s="298" t="s">
        <v>54</v>
      </c>
      <c r="B5" s="301" t="s">
        <v>319</v>
      </c>
    </row>
    <row r="6" spans="1:2" ht="19.5" customHeight="1">
      <c r="A6" s="299"/>
      <c r="B6" s="302"/>
    </row>
    <row r="7" spans="1:2" ht="19.5" customHeight="1">
      <c r="A7" s="299"/>
      <c r="B7" s="302"/>
    </row>
    <row r="8" spans="1:2" ht="19.5" customHeight="1">
      <c r="A8" s="299"/>
      <c r="B8" s="302"/>
    </row>
    <row r="9" spans="1:2" ht="19.5" customHeight="1">
      <c r="A9" s="299"/>
      <c r="B9" s="302"/>
    </row>
    <row r="10" spans="1:2" ht="19.5" customHeight="1">
      <c r="A10" s="299"/>
      <c r="B10" s="302"/>
    </row>
    <row r="11" spans="1:2" ht="19.5" customHeight="1">
      <c r="A11" s="299"/>
      <c r="B11" s="302"/>
    </row>
    <row r="12" spans="1:2" ht="19.5" customHeight="1">
      <c r="A12" s="299"/>
      <c r="B12" s="302"/>
    </row>
    <row r="13" spans="1:2" ht="19.5" customHeight="1">
      <c r="A13" s="299"/>
      <c r="B13" s="302"/>
    </row>
    <row r="14" spans="1:2" ht="19.5" customHeight="1">
      <c r="A14" s="299"/>
      <c r="B14" s="302"/>
    </row>
    <row r="15" spans="1:2" ht="19.5" customHeight="1">
      <c r="A15" s="299"/>
      <c r="B15" s="302"/>
    </row>
    <row r="16" spans="1:2" ht="19.5" customHeight="1">
      <c r="A16" s="299"/>
      <c r="B16" s="302"/>
    </row>
    <row r="17" spans="1:2" ht="19.5" customHeight="1">
      <c r="A17" s="299"/>
      <c r="B17" s="302"/>
    </row>
    <row r="18" spans="1:2" ht="19.5" customHeight="1">
      <c r="A18" s="299"/>
      <c r="B18" s="302"/>
    </row>
    <row r="19" spans="1:2" ht="19.5" customHeight="1">
      <c r="A19" s="299"/>
      <c r="B19" s="302"/>
    </row>
    <row r="20" spans="1:2" ht="19.5" customHeight="1">
      <c r="A20" s="299"/>
      <c r="B20" s="302"/>
    </row>
    <row r="21" spans="1:2" ht="19.5" customHeight="1">
      <c r="A21" s="299"/>
      <c r="B21" s="302"/>
    </row>
    <row r="22" spans="1:2" ht="19.5" customHeight="1">
      <c r="A22" s="299"/>
      <c r="B22" s="302"/>
    </row>
    <row r="23" spans="1:2" ht="19.5" customHeight="1">
      <c r="A23" s="299"/>
      <c r="B23" s="302"/>
    </row>
    <row r="24" spans="1:2" ht="19.5" customHeight="1">
      <c r="A24" s="299"/>
      <c r="B24" s="302"/>
    </row>
    <row r="25" spans="1:2" ht="19.5" customHeight="1">
      <c r="A25" s="299"/>
      <c r="B25" s="302"/>
    </row>
    <row r="26" spans="1:2" ht="19.5" customHeight="1">
      <c r="A26" s="299"/>
      <c r="B26" s="302"/>
    </row>
    <row r="27" spans="1:2" ht="19.5" customHeight="1">
      <c r="A27" s="299"/>
      <c r="B27" s="302"/>
    </row>
    <row r="28" spans="1:2" ht="19.5" customHeight="1">
      <c r="A28" s="300"/>
      <c r="B28" s="303"/>
    </row>
  </sheetData>
  <sheetProtection algorithmName="SHA-512" hashValue="uXkHOzWsj0pN66YZjB88LXJtv8QMAkilxXnndUNdHJtNkpTW36WKK8uwcmPibNM0rkGqHN8z+inPqQtPK5v7Rg==" saltValue="q6S7c2FbezIiuvNhJwWENw==" spinCount="100000" sheet="1" objects="1" scenarios="1"/>
  <mergeCells count="2">
    <mergeCell ref="A5:A28"/>
    <mergeCell ref="B5:B28"/>
  </mergeCells>
  <phoneticPr fontId="18"/>
  <hyperlinks>
    <hyperlink ref="B3" r:id="rId1" xr:uid="{E72B9D7A-5C4C-4F37-81CD-FFA2F22B067C}"/>
  </hyperlinks>
  <pageMargins left="0.7" right="0.7" top="0.75" bottom="0.75" header="0.3" footer="0.3"/>
  <pageSetup paperSize="9" scale="7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9CE3-EDBE-4436-AC53-F51A05CF6F6C}">
  <sheetPr>
    <tabColor theme="0" tint="-0.249977111117893"/>
  </sheetPr>
  <dimension ref="B1:J86"/>
  <sheetViews>
    <sheetView topLeftCell="A70" workbookViewId="0">
      <selection activeCell="J86" sqref="J86"/>
    </sheetView>
  </sheetViews>
  <sheetFormatPr defaultRowHeight="13"/>
  <cols>
    <col min="2" max="2" width="14" bestFit="1" customWidth="1"/>
    <col min="3" max="3" width="14.08984375" bestFit="1" customWidth="1"/>
    <col min="4" max="4" width="15.453125" bestFit="1" customWidth="1"/>
    <col min="5" max="5" width="30.90625" bestFit="1" customWidth="1"/>
    <col min="6" max="6" width="13.36328125" bestFit="1" customWidth="1"/>
    <col min="7" max="7" width="10.453125" bestFit="1" customWidth="1"/>
    <col min="8" max="8" width="12.08984375" bestFit="1" customWidth="1"/>
    <col min="9" max="9" width="14.08984375" bestFit="1" customWidth="1"/>
    <col min="10" max="10" width="3" bestFit="1" customWidth="1"/>
  </cols>
  <sheetData>
    <row r="1" spans="2:10" ht="13.5" thickBot="1"/>
    <row r="2" spans="2:10" ht="13.5" thickBot="1">
      <c r="B2" s="117" t="s">
        <v>194</v>
      </c>
      <c r="C2" s="304" t="s">
        <v>193</v>
      </c>
      <c r="D2" s="304" t="s">
        <v>192</v>
      </c>
      <c r="E2" s="114" t="s">
        <v>191</v>
      </c>
      <c r="F2" s="112" t="s">
        <v>190</v>
      </c>
      <c r="G2" s="112" t="s">
        <v>73</v>
      </c>
      <c r="H2" s="112" t="s">
        <v>189</v>
      </c>
      <c r="I2" s="113" t="s">
        <v>137</v>
      </c>
      <c r="J2" s="112">
        <v>1</v>
      </c>
    </row>
    <row r="3" spans="2:10" ht="13.5" thickBot="1">
      <c r="B3" s="110" t="s">
        <v>188</v>
      </c>
      <c r="C3" s="305"/>
      <c r="D3" s="305"/>
      <c r="E3" s="115" t="s">
        <v>122</v>
      </c>
      <c r="F3" s="112" t="s">
        <v>187</v>
      </c>
      <c r="G3" s="112" t="s">
        <v>73</v>
      </c>
      <c r="H3" s="112" t="s">
        <v>186</v>
      </c>
      <c r="I3" s="118" t="s">
        <v>74</v>
      </c>
      <c r="J3" s="112">
        <v>2</v>
      </c>
    </row>
    <row r="4" spans="2:10" ht="13.5" thickBot="1">
      <c r="B4" s="109"/>
      <c r="C4" s="305"/>
      <c r="D4" s="305"/>
      <c r="E4" s="117" t="s">
        <v>185</v>
      </c>
      <c r="F4" s="307" t="s">
        <v>184</v>
      </c>
      <c r="G4" s="119" t="s">
        <v>120</v>
      </c>
      <c r="H4" s="307" t="s">
        <v>109</v>
      </c>
      <c r="I4" s="113" t="s">
        <v>183</v>
      </c>
      <c r="J4" s="112">
        <v>3</v>
      </c>
    </row>
    <row r="5" spans="2:10" ht="13.5" thickBot="1">
      <c r="B5" s="109"/>
      <c r="C5" s="305"/>
      <c r="D5" s="305"/>
      <c r="E5" s="110" t="s">
        <v>182</v>
      </c>
      <c r="F5" s="308"/>
      <c r="G5" s="112" t="s">
        <v>127</v>
      </c>
      <c r="H5" s="308"/>
      <c r="I5" s="111" t="s">
        <v>111</v>
      </c>
      <c r="J5" s="112">
        <v>4</v>
      </c>
    </row>
    <row r="6" spans="2:10" ht="13.5" thickBot="1">
      <c r="B6" s="109"/>
      <c r="C6" s="305"/>
      <c r="D6" s="305"/>
      <c r="E6" s="109"/>
      <c r="F6" s="309"/>
      <c r="G6" s="112" t="s">
        <v>126</v>
      </c>
      <c r="H6" s="308"/>
      <c r="I6" s="111" t="s">
        <v>74</v>
      </c>
      <c r="J6" s="112">
        <v>5</v>
      </c>
    </row>
    <row r="7" spans="2:10" ht="13.5" thickBot="1">
      <c r="B7" s="109"/>
      <c r="C7" s="305"/>
      <c r="D7" s="305"/>
      <c r="E7" s="109"/>
      <c r="F7" s="307" t="s">
        <v>181</v>
      </c>
      <c r="G7" s="119" t="s">
        <v>120</v>
      </c>
      <c r="H7" s="308"/>
      <c r="I7" s="107"/>
      <c r="J7" s="112">
        <v>6</v>
      </c>
    </row>
    <row r="8" spans="2:10" ht="13.5" thickBot="1">
      <c r="B8" s="109"/>
      <c r="C8" s="305"/>
      <c r="D8" s="305"/>
      <c r="E8" s="109"/>
      <c r="F8" s="308"/>
      <c r="G8" s="112" t="s">
        <v>127</v>
      </c>
      <c r="H8" s="308"/>
      <c r="I8" s="107"/>
      <c r="J8" s="112">
        <v>7</v>
      </c>
    </row>
    <row r="9" spans="2:10" ht="13.5" thickBot="1">
      <c r="B9" s="109"/>
      <c r="C9" s="305"/>
      <c r="D9" s="305"/>
      <c r="E9" s="106"/>
      <c r="F9" s="309"/>
      <c r="G9" s="112" t="s">
        <v>126</v>
      </c>
      <c r="H9" s="309"/>
      <c r="I9" s="107"/>
      <c r="J9" s="112">
        <v>8</v>
      </c>
    </row>
    <row r="10" spans="2:10" ht="13.5" thickBot="1">
      <c r="B10" s="109"/>
      <c r="C10" s="305"/>
      <c r="D10" s="305"/>
      <c r="E10" s="114" t="s">
        <v>180</v>
      </c>
      <c r="F10" s="307" t="s">
        <v>129</v>
      </c>
      <c r="G10" s="119" t="s">
        <v>120</v>
      </c>
      <c r="H10" s="307" t="s">
        <v>179</v>
      </c>
      <c r="I10" s="107"/>
      <c r="J10" s="112">
        <v>9</v>
      </c>
    </row>
    <row r="11" spans="2:10" ht="13.5" thickBot="1">
      <c r="B11" s="109"/>
      <c r="C11" s="305"/>
      <c r="D11" s="305"/>
      <c r="E11" s="110" t="s">
        <v>178</v>
      </c>
      <c r="F11" s="308"/>
      <c r="G11" s="112" t="s">
        <v>127</v>
      </c>
      <c r="H11" s="308"/>
      <c r="I11" s="107"/>
      <c r="J11" s="112">
        <v>10</v>
      </c>
    </row>
    <row r="12" spans="2:10" ht="13.5" thickBot="1">
      <c r="B12" s="109"/>
      <c r="C12" s="305"/>
      <c r="D12" s="305"/>
      <c r="E12" s="109"/>
      <c r="F12" s="309"/>
      <c r="G12" s="112" t="s">
        <v>126</v>
      </c>
      <c r="H12" s="309"/>
      <c r="I12" s="107"/>
      <c r="J12" s="112">
        <v>11</v>
      </c>
    </row>
    <row r="13" spans="2:10" ht="13.5" thickBot="1">
      <c r="B13" s="109"/>
      <c r="C13" s="305"/>
      <c r="D13" s="305"/>
      <c r="E13" s="109"/>
      <c r="F13" s="307" t="s">
        <v>121</v>
      </c>
      <c r="G13" s="119" t="s">
        <v>120</v>
      </c>
      <c r="H13" s="112" t="s">
        <v>177</v>
      </c>
      <c r="I13" s="107"/>
      <c r="J13" s="112">
        <v>12</v>
      </c>
    </row>
    <row r="14" spans="2:10" ht="13.5" thickBot="1">
      <c r="B14" s="109"/>
      <c r="C14" s="305"/>
      <c r="D14" s="305"/>
      <c r="E14" s="109"/>
      <c r="F14" s="308"/>
      <c r="G14" s="112" t="s">
        <v>127</v>
      </c>
      <c r="H14" s="307" t="s">
        <v>176</v>
      </c>
      <c r="I14" s="107"/>
      <c r="J14" s="112">
        <v>13</v>
      </c>
    </row>
    <row r="15" spans="2:10" ht="13.5" thickBot="1">
      <c r="B15" s="109"/>
      <c r="C15" s="305"/>
      <c r="D15" s="306"/>
      <c r="E15" s="106"/>
      <c r="F15" s="309"/>
      <c r="G15" s="112" t="s">
        <v>126</v>
      </c>
      <c r="H15" s="309"/>
      <c r="I15" s="105"/>
      <c r="J15" s="112">
        <v>14</v>
      </c>
    </row>
    <row r="16" spans="2:10" ht="13.5" thickBot="1">
      <c r="B16" s="109"/>
      <c r="C16" s="305"/>
      <c r="D16" s="304" t="s">
        <v>92</v>
      </c>
      <c r="E16" s="310" t="s">
        <v>175</v>
      </c>
      <c r="F16" s="304" t="s">
        <v>174</v>
      </c>
      <c r="G16" s="119" t="s">
        <v>166</v>
      </c>
      <c r="H16" s="307" t="s">
        <v>173</v>
      </c>
      <c r="I16" s="113" t="s">
        <v>90</v>
      </c>
      <c r="J16" s="112">
        <v>15</v>
      </c>
    </row>
    <row r="17" spans="2:10" ht="13.5" thickBot="1">
      <c r="B17" s="109"/>
      <c r="C17" s="305"/>
      <c r="D17" s="305"/>
      <c r="E17" s="311"/>
      <c r="F17" s="306"/>
      <c r="G17" s="112" t="s">
        <v>172</v>
      </c>
      <c r="H17" s="309"/>
      <c r="I17" s="111" t="s">
        <v>171</v>
      </c>
      <c r="J17" s="112">
        <v>16</v>
      </c>
    </row>
    <row r="18" spans="2:10" ht="22.5" thickBot="1">
      <c r="B18" s="109"/>
      <c r="C18" s="305"/>
      <c r="D18" s="305"/>
      <c r="E18" s="311"/>
      <c r="F18" s="304" t="s">
        <v>170</v>
      </c>
      <c r="G18" s="113" t="s">
        <v>166</v>
      </c>
      <c r="H18" s="108" t="s">
        <v>195</v>
      </c>
      <c r="I18" s="111" t="s">
        <v>74</v>
      </c>
      <c r="J18" s="121">
        <v>17</v>
      </c>
    </row>
    <row r="19" spans="2:10" ht="13.5" thickBot="1">
      <c r="B19" s="109"/>
      <c r="C19" s="305"/>
      <c r="D19" s="305"/>
      <c r="E19" s="311"/>
      <c r="F19" s="305"/>
      <c r="G19" s="112" t="s">
        <v>169</v>
      </c>
      <c r="H19" s="307" t="s">
        <v>159</v>
      </c>
      <c r="I19" s="107"/>
      <c r="J19" s="112">
        <v>18</v>
      </c>
    </row>
    <row r="20" spans="2:10" ht="13.5" thickBot="1">
      <c r="B20" s="109"/>
      <c r="C20" s="305"/>
      <c r="D20" s="305"/>
      <c r="E20" s="311"/>
      <c r="F20" s="306"/>
      <c r="G20" s="112" t="s">
        <v>168</v>
      </c>
      <c r="H20" s="309"/>
      <c r="I20" s="107"/>
      <c r="J20" s="112">
        <v>19</v>
      </c>
    </row>
    <row r="21" spans="2:10" ht="13.5" thickBot="1">
      <c r="B21" s="109"/>
      <c r="C21" s="305"/>
      <c r="D21" s="305"/>
      <c r="E21" s="311"/>
      <c r="F21" s="304" t="s">
        <v>167</v>
      </c>
      <c r="G21" s="119" t="s">
        <v>166</v>
      </c>
      <c r="H21" s="307" t="s">
        <v>159</v>
      </c>
      <c r="I21" s="107"/>
      <c r="J21" s="112">
        <v>20</v>
      </c>
    </row>
    <row r="22" spans="2:10" ht="13.5" thickBot="1">
      <c r="B22" s="109"/>
      <c r="C22" s="305"/>
      <c r="D22" s="305"/>
      <c r="E22" s="311"/>
      <c r="F22" s="305"/>
      <c r="G22" s="112" t="s">
        <v>165</v>
      </c>
      <c r="H22" s="308"/>
      <c r="I22" s="107"/>
      <c r="J22" s="112">
        <v>21</v>
      </c>
    </row>
    <row r="23" spans="2:10" ht="13.5" thickBot="1">
      <c r="B23" s="109"/>
      <c r="C23" s="305"/>
      <c r="D23" s="305"/>
      <c r="E23" s="311"/>
      <c r="F23" s="306"/>
      <c r="G23" s="112" t="s">
        <v>160</v>
      </c>
      <c r="H23" s="309"/>
      <c r="I23" s="107"/>
      <c r="J23" s="112">
        <v>22</v>
      </c>
    </row>
    <row r="24" spans="2:10" ht="13.5" thickBot="1">
      <c r="B24" s="109"/>
      <c r="C24" s="305"/>
      <c r="D24" s="305"/>
      <c r="E24" s="311"/>
      <c r="F24" s="304" t="s">
        <v>164</v>
      </c>
      <c r="G24" s="119" t="s">
        <v>163</v>
      </c>
      <c r="H24" s="112" t="s">
        <v>159</v>
      </c>
      <c r="I24" s="107"/>
      <c r="J24" s="112">
        <v>23</v>
      </c>
    </row>
    <row r="25" spans="2:10" ht="13.5" thickBot="1">
      <c r="B25" s="109"/>
      <c r="C25" s="305"/>
      <c r="D25" s="305"/>
      <c r="E25" s="311"/>
      <c r="F25" s="305"/>
      <c r="G25" s="112" t="s">
        <v>162</v>
      </c>
      <c r="H25" s="112" t="s">
        <v>161</v>
      </c>
      <c r="I25" s="107"/>
      <c r="J25" s="112">
        <v>24</v>
      </c>
    </row>
    <row r="26" spans="2:10" ht="13.5" thickBot="1">
      <c r="B26" s="109"/>
      <c r="C26" s="306"/>
      <c r="D26" s="306"/>
      <c r="E26" s="312"/>
      <c r="F26" s="306"/>
      <c r="G26" s="112" t="s">
        <v>160</v>
      </c>
      <c r="H26" s="112" t="s">
        <v>159</v>
      </c>
      <c r="I26" s="105"/>
      <c r="J26" s="112">
        <v>25</v>
      </c>
    </row>
    <row r="27" spans="2:10" ht="13.5" thickBot="1">
      <c r="B27" s="109"/>
      <c r="C27" s="113" t="s">
        <v>158</v>
      </c>
      <c r="D27" s="304" t="s">
        <v>157</v>
      </c>
      <c r="E27" s="114" t="s">
        <v>156</v>
      </c>
      <c r="F27" s="112" t="s">
        <v>146</v>
      </c>
      <c r="G27" s="112" t="s">
        <v>73</v>
      </c>
      <c r="H27" s="112" t="s">
        <v>145</v>
      </c>
      <c r="I27" s="113" t="s">
        <v>155</v>
      </c>
      <c r="J27" s="112">
        <v>26</v>
      </c>
    </row>
    <row r="28" spans="2:10" ht="13.5" thickBot="1">
      <c r="B28" s="109"/>
      <c r="C28" s="111" t="s">
        <v>154</v>
      </c>
      <c r="D28" s="305"/>
      <c r="E28" s="120" t="s">
        <v>153</v>
      </c>
      <c r="F28" s="108" t="s">
        <v>196</v>
      </c>
      <c r="G28" s="108" t="s">
        <v>73</v>
      </c>
      <c r="H28" s="307" t="s">
        <v>152</v>
      </c>
      <c r="I28" s="111" t="s">
        <v>74</v>
      </c>
      <c r="J28" s="121">
        <v>27</v>
      </c>
    </row>
    <row r="29" spans="2:10" ht="13.5" thickBot="1">
      <c r="B29" s="109"/>
      <c r="C29" s="107"/>
      <c r="D29" s="305"/>
      <c r="E29" s="106"/>
      <c r="F29" s="112" t="s">
        <v>142</v>
      </c>
      <c r="G29" s="112" t="s">
        <v>73</v>
      </c>
      <c r="H29" s="309"/>
      <c r="I29" s="107"/>
      <c r="J29" s="112">
        <v>28</v>
      </c>
    </row>
    <row r="30" spans="2:10" ht="13.5" thickBot="1">
      <c r="B30" s="109"/>
      <c r="C30" s="107"/>
      <c r="D30" s="305"/>
      <c r="E30" s="114" t="s">
        <v>151</v>
      </c>
      <c r="F30" s="112" t="s">
        <v>146</v>
      </c>
      <c r="G30" s="112" t="s">
        <v>73</v>
      </c>
      <c r="H30" s="112" t="s">
        <v>150</v>
      </c>
      <c r="I30" s="107"/>
      <c r="J30" s="112">
        <v>29</v>
      </c>
    </row>
    <row r="31" spans="2:10" ht="13.5" thickBot="1">
      <c r="B31" s="109"/>
      <c r="C31" s="107"/>
      <c r="D31" s="305"/>
      <c r="E31" s="120" t="s">
        <v>144</v>
      </c>
      <c r="F31" s="108" t="s">
        <v>196</v>
      </c>
      <c r="G31" s="108" t="s">
        <v>73</v>
      </c>
      <c r="H31" s="108" t="s">
        <v>149</v>
      </c>
      <c r="I31" s="107"/>
      <c r="J31" s="121">
        <v>30</v>
      </c>
    </row>
    <row r="32" spans="2:10" ht="13.5" thickBot="1">
      <c r="B32" s="109"/>
      <c r="C32" s="107"/>
      <c r="D32" s="305"/>
      <c r="E32" s="106"/>
      <c r="F32" s="112" t="s">
        <v>142</v>
      </c>
      <c r="G32" s="112" t="s">
        <v>73</v>
      </c>
      <c r="H32" s="112" t="s">
        <v>148</v>
      </c>
      <c r="I32" s="107"/>
      <c r="J32" s="112">
        <v>31</v>
      </c>
    </row>
    <row r="33" spans="2:10" ht="13.5" thickBot="1">
      <c r="B33" s="109"/>
      <c r="C33" s="107"/>
      <c r="D33" s="305"/>
      <c r="E33" s="114" t="s">
        <v>147</v>
      </c>
      <c r="F33" s="112" t="s">
        <v>146</v>
      </c>
      <c r="G33" s="112" t="s">
        <v>73</v>
      </c>
      <c r="H33" s="112" t="s">
        <v>145</v>
      </c>
      <c r="I33" s="107"/>
      <c r="J33" s="112">
        <v>32</v>
      </c>
    </row>
    <row r="34" spans="2:10" ht="13.5" thickBot="1">
      <c r="B34" s="109"/>
      <c r="C34" s="107"/>
      <c r="D34" s="305"/>
      <c r="E34" s="120" t="s">
        <v>144</v>
      </c>
      <c r="F34" s="108" t="s">
        <v>196</v>
      </c>
      <c r="G34" s="108" t="s">
        <v>73</v>
      </c>
      <c r="H34" s="108" t="s">
        <v>143</v>
      </c>
      <c r="I34" s="107"/>
      <c r="J34" s="121">
        <v>33</v>
      </c>
    </row>
    <row r="35" spans="2:10" ht="13.5" thickBot="1">
      <c r="B35" s="109"/>
      <c r="C35" s="107"/>
      <c r="D35" s="306"/>
      <c r="E35" s="106"/>
      <c r="F35" s="112" t="s">
        <v>142</v>
      </c>
      <c r="G35" s="112" t="s">
        <v>73</v>
      </c>
      <c r="H35" s="112" t="s">
        <v>141</v>
      </c>
      <c r="I35" s="105"/>
      <c r="J35" s="112">
        <v>34</v>
      </c>
    </row>
    <row r="36" spans="2:10" ht="13.5" thickBot="1">
      <c r="B36" s="109"/>
      <c r="C36" s="107"/>
      <c r="D36" s="304" t="s">
        <v>140</v>
      </c>
      <c r="E36" s="114" t="s">
        <v>139</v>
      </c>
      <c r="F36" s="307" t="s">
        <v>138</v>
      </c>
      <c r="G36" s="119" t="s">
        <v>101</v>
      </c>
      <c r="H36" s="112" t="s">
        <v>128</v>
      </c>
      <c r="I36" s="113" t="s">
        <v>137</v>
      </c>
      <c r="J36" s="112">
        <v>35</v>
      </c>
    </row>
    <row r="37" spans="2:10" ht="13.5" thickBot="1">
      <c r="B37" s="109"/>
      <c r="C37" s="107"/>
      <c r="D37" s="305"/>
      <c r="E37" s="110" t="s">
        <v>122</v>
      </c>
      <c r="F37" s="308"/>
      <c r="G37" s="119" t="s">
        <v>136</v>
      </c>
      <c r="H37" s="307" t="s">
        <v>135</v>
      </c>
      <c r="I37" s="111" t="s">
        <v>111</v>
      </c>
      <c r="J37" s="112">
        <v>36</v>
      </c>
    </row>
    <row r="38" spans="2:10" ht="13.5" thickBot="1">
      <c r="B38" s="109"/>
      <c r="C38" s="107"/>
      <c r="D38" s="305"/>
      <c r="E38" s="109"/>
      <c r="F38" s="309"/>
      <c r="G38" s="119" t="s">
        <v>134</v>
      </c>
      <c r="H38" s="309"/>
      <c r="I38" s="111" t="s">
        <v>74</v>
      </c>
      <c r="J38" s="112">
        <v>37</v>
      </c>
    </row>
    <row r="39" spans="2:10" ht="13.5" thickBot="1">
      <c r="B39" s="109"/>
      <c r="C39" s="107"/>
      <c r="D39" s="305"/>
      <c r="E39" s="109"/>
      <c r="F39" s="307" t="s">
        <v>133</v>
      </c>
      <c r="G39" s="119" t="s">
        <v>101</v>
      </c>
      <c r="H39" s="112" t="s">
        <v>128</v>
      </c>
      <c r="I39" s="107"/>
      <c r="J39" s="112">
        <v>38</v>
      </c>
    </row>
    <row r="40" spans="2:10" ht="13.5" thickBot="1">
      <c r="B40" s="109"/>
      <c r="C40" s="107"/>
      <c r="D40" s="305"/>
      <c r="E40" s="106"/>
      <c r="F40" s="309"/>
      <c r="G40" s="119" t="s">
        <v>132</v>
      </c>
      <c r="H40" s="112" t="s">
        <v>131</v>
      </c>
      <c r="I40" s="107"/>
      <c r="J40" s="112">
        <v>39</v>
      </c>
    </row>
    <row r="41" spans="2:10" ht="13.5" thickBot="1">
      <c r="B41" s="109"/>
      <c r="C41" s="107"/>
      <c r="D41" s="305"/>
      <c r="E41" s="114" t="s">
        <v>130</v>
      </c>
      <c r="F41" s="307" t="s">
        <v>129</v>
      </c>
      <c r="G41" s="119" t="s">
        <v>120</v>
      </c>
      <c r="H41" s="307" t="s">
        <v>128</v>
      </c>
      <c r="I41" s="107"/>
      <c r="J41" s="112">
        <v>40</v>
      </c>
    </row>
    <row r="42" spans="2:10" ht="13.5" thickBot="1">
      <c r="B42" s="109"/>
      <c r="C42" s="107"/>
      <c r="D42" s="305"/>
      <c r="E42" s="110" t="s">
        <v>122</v>
      </c>
      <c r="F42" s="308"/>
      <c r="G42" s="112" t="s">
        <v>127</v>
      </c>
      <c r="H42" s="308"/>
      <c r="I42" s="107"/>
      <c r="J42" s="112">
        <v>41</v>
      </c>
    </row>
    <row r="43" spans="2:10" ht="13.5" thickBot="1">
      <c r="B43" s="109"/>
      <c r="C43" s="107"/>
      <c r="D43" s="305"/>
      <c r="E43" s="109"/>
      <c r="F43" s="309"/>
      <c r="G43" s="112" t="s">
        <v>126</v>
      </c>
      <c r="H43" s="309"/>
      <c r="I43" s="107"/>
      <c r="J43" s="112">
        <v>42</v>
      </c>
    </row>
    <row r="44" spans="2:10" ht="13.5" thickBot="1">
      <c r="B44" s="109"/>
      <c r="C44" s="107"/>
      <c r="D44" s="305"/>
      <c r="E44" s="109"/>
      <c r="F44" s="307" t="s">
        <v>121</v>
      </c>
      <c r="G44" s="119" t="s">
        <v>120</v>
      </c>
      <c r="H44" s="307" t="s">
        <v>128</v>
      </c>
      <c r="I44" s="107"/>
      <c r="J44" s="112">
        <v>43</v>
      </c>
    </row>
    <row r="45" spans="2:10" ht="13.5" thickBot="1">
      <c r="B45" s="109"/>
      <c r="C45" s="107"/>
      <c r="D45" s="305"/>
      <c r="E45" s="109"/>
      <c r="F45" s="308"/>
      <c r="G45" s="112" t="s">
        <v>127</v>
      </c>
      <c r="H45" s="308"/>
      <c r="I45" s="107"/>
      <c r="J45" s="112">
        <v>44</v>
      </c>
    </row>
    <row r="46" spans="2:10" ht="13.5" thickBot="1">
      <c r="B46" s="109"/>
      <c r="C46" s="107"/>
      <c r="D46" s="305"/>
      <c r="E46" s="106"/>
      <c r="F46" s="309"/>
      <c r="G46" s="112" t="s">
        <v>126</v>
      </c>
      <c r="H46" s="309"/>
      <c r="I46" s="107"/>
      <c r="J46" s="112">
        <v>45</v>
      </c>
    </row>
    <row r="47" spans="2:10" ht="13.5" thickBot="1">
      <c r="B47" s="109"/>
      <c r="C47" s="107"/>
      <c r="D47" s="305"/>
      <c r="E47" s="114" t="s">
        <v>125</v>
      </c>
      <c r="F47" s="304" t="s">
        <v>124</v>
      </c>
      <c r="G47" s="119" t="s">
        <v>120</v>
      </c>
      <c r="H47" s="112" t="s">
        <v>123</v>
      </c>
      <c r="I47" s="107"/>
      <c r="J47" s="112">
        <v>46</v>
      </c>
    </row>
    <row r="48" spans="2:10" ht="13.5" thickBot="1">
      <c r="B48" s="109"/>
      <c r="C48" s="107"/>
      <c r="D48" s="305"/>
      <c r="E48" s="110" t="s">
        <v>122</v>
      </c>
      <c r="F48" s="306"/>
      <c r="G48" s="112" t="s">
        <v>118</v>
      </c>
      <c r="H48" s="112" t="s">
        <v>117</v>
      </c>
      <c r="I48" s="107"/>
      <c r="J48" s="112">
        <v>47</v>
      </c>
    </row>
    <row r="49" spans="2:10" ht="13.5" thickBot="1">
      <c r="B49" s="109"/>
      <c r="C49" s="107"/>
      <c r="D49" s="305"/>
      <c r="E49" s="109"/>
      <c r="F49" s="307" t="s">
        <v>121</v>
      </c>
      <c r="G49" s="119" t="s">
        <v>120</v>
      </c>
      <c r="H49" s="112" t="s">
        <v>119</v>
      </c>
      <c r="I49" s="107"/>
      <c r="J49" s="112">
        <v>48</v>
      </c>
    </row>
    <row r="50" spans="2:10" ht="13.5" thickBot="1">
      <c r="B50" s="109"/>
      <c r="C50" s="105"/>
      <c r="D50" s="306"/>
      <c r="E50" s="106"/>
      <c r="F50" s="309"/>
      <c r="G50" s="112" t="s">
        <v>118</v>
      </c>
      <c r="H50" s="112" t="s">
        <v>117</v>
      </c>
      <c r="I50" s="105"/>
      <c r="J50" s="112">
        <v>49</v>
      </c>
    </row>
    <row r="51" spans="2:10" ht="13.5" thickBot="1">
      <c r="B51" s="120"/>
      <c r="C51" s="113" t="s">
        <v>116</v>
      </c>
      <c r="D51" s="304" t="s">
        <v>115</v>
      </c>
      <c r="E51" s="114" t="s">
        <v>114</v>
      </c>
      <c r="F51" s="307" t="s">
        <v>71</v>
      </c>
      <c r="G51" s="119" t="s">
        <v>101</v>
      </c>
      <c r="H51" s="307" t="s">
        <v>109</v>
      </c>
      <c r="I51" s="113" t="s">
        <v>113</v>
      </c>
      <c r="J51" s="112">
        <v>50</v>
      </c>
    </row>
    <row r="52" spans="2:10" ht="13.5" thickBot="1">
      <c r="B52" s="110"/>
      <c r="C52" s="111" t="s">
        <v>112</v>
      </c>
      <c r="D52" s="305"/>
      <c r="E52" s="110" t="s">
        <v>108</v>
      </c>
      <c r="F52" s="308"/>
      <c r="G52" s="119" t="s">
        <v>100</v>
      </c>
      <c r="H52" s="308"/>
      <c r="I52" s="111" t="s">
        <v>111</v>
      </c>
      <c r="J52" s="112">
        <v>51</v>
      </c>
    </row>
    <row r="53" spans="2:10" ht="13.5" thickBot="1">
      <c r="B53" s="109"/>
      <c r="C53" s="107"/>
      <c r="D53" s="305"/>
      <c r="E53" s="109"/>
      <c r="F53" s="309"/>
      <c r="G53" s="112" t="s">
        <v>99</v>
      </c>
      <c r="H53" s="308"/>
      <c r="I53" s="111" t="s">
        <v>74</v>
      </c>
      <c r="J53" s="112">
        <v>52</v>
      </c>
    </row>
    <row r="54" spans="2:10" ht="13.5" thickBot="1">
      <c r="B54" s="109"/>
      <c r="C54" s="107"/>
      <c r="D54" s="305"/>
      <c r="E54" s="109"/>
      <c r="F54" s="108" t="s">
        <v>107</v>
      </c>
      <c r="G54" s="119" t="s">
        <v>101</v>
      </c>
      <c r="H54" s="308"/>
      <c r="I54" s="107"/>
      <c r="J54" s="112">
        <v>53</v>
      </c>
    </row>
    <row r="55" spans="2:10" ht="13.5" thickBot="1">
      <c r="B55" s="109"/>
      <c r="C55" s="107"/>
      <c r="D55" s="305"/>
      <c r="E55" s="109"/>
      <c r="F55" s="116" t="s">
        <v>106</v>
      </c>
      <c r="G55" s="119" t="s">
        <v>100</v>
      </c>
      <c r="H55" s="308"/>
      <c r="I55" s="107"/>
      <c r="J55" s="112">
        <v>54</v>
      </c>
    </row>
    <row r="56" spans="2:10" ht="13.5" thickBot="1">
      <c r="B56" s="109"/>
      <c r="C56" s="107"/>
      <c r="D56" s="305"/>
      <c r="E56" s="109"/>
      <c r="F56" s="105"/>
      <c r="G56" s="112" t="s">
        <v>99</v>
      </c>
      <c r="H56" s="309"/>
      <c r="I56" s="107"/>
      <c r="J56" s="112">
        <v>55</v>
      </c>
    </row>
    <row r="57" spans="2:10" ht="13.5" thickBot="1">
      <c r="B57" s="109"/>
      <c r="C57" s="107"/>
      <c r="D57" s="305"/>
      <c r="E57" s="109"/>
      <c r="F57" s="108" t="s">
        <v>105</v>
      </c>
      <c r="G57" s="119" t="s">
        <v>101</v>
      </c>
      <c r="H57" s="307" t="s">
        <v>104</v>
      </c>
      <c r="I57" s="107"/>
      <c r="J57" s="112">
        <v>56</v>
      </c>
    </row>
    <row r="58" spans="2:10" ht="13.5" thickBot="1">
      <c r="B58" s="109"/>
      <c r="C58" s="107"/>
      <c r="D58" s="305"/>
      <c r="E58" s="109"/>
      <c r="F58" s="116" t="s">
        <v>103</v>
      </c>
      <c r="G58" s="119" t="s">
        <v>100</v>
      </c>
      <c r="H58" s="308"/>
      <c r="I58" s="107"/>
      <c r="J58" s="112">
        <v>57</v>
      </c>
    </row>
    <row r="59" spans="2:10" ht="13.5" thickBot="1">
      <c r="B59" s="109"/>
      <c r="C59" s="107"/>
      <c r="D59" s="305"/>
      <c r="E59" s="109"/>
      <c r="F59" s="105"/>
      <c r="G59" s="112" t="s">
        <v>99</v>
      </c>
      <c r="H59" s="308"/>
      <c r="I59" s="107"/>
      <c r="J59" s="112">
        <v>58</v>
      </c>
    </row>
    <row r="60" spans="2:10" ht="13.5" thickBot="1">
      <c r="B60" s="109"/>
      <c r="C60" s="107"/>
      <c r="D60" s="305"/>
      <c r="E60" s="109"/>
      <c r="F60" s="307" t="s">
        <v>102</v>
      </c>
      <c r="G60" s="119" t="s">
        <v>101</v>
      </c>
      <c r="H60" s="308"/>
      <c r="I60" s="107"/>
      <c r="J60" s="112">
        <v>59</v>
      </c>
    </row>
    <row r="61" spans="2:10" ht="13.5" thickBot="1">
      <c r="B61" s="109"/>
      <c r="C61" s="107"/>
      <c r="D61" s="305"/>
      <c r="E61" s="109"/>
      <c r="F61" s="308"/>
      <c r="G61" s="119" t="s">
        <v>100</v>
      </c>
      <c r="H61" s="308"/>
      <c r="I61" s="107"/>
      <c r="J61" s="112">
        <v>60</v>
      </c>
    </row>
    <row r="62" spans="2:10" ht="13.5" thickBot="1">
      <c r="B62" s="109"/>
      <c r="C62" s="107"/>
      <c r="D62" s="305"/>
      <c r="E62" s="106"/>
      <c r="F62" s="309"/>
      <c r="G62" s="112" t="s">
        <v>99</v>
      </c>
      <c r="H62" s="309"/>
      <c r="I62" s="107"/>
      <c r="J62" s="112">
        <v>61</v>
      </c>
    </row>
    <row r="63" spans="2:10" ht="13.5" thickBot="1">
      <c r="B63" s="109"/>
      <c r="C63" s="107"/>
      <c r="D63" s="305"/>
      <c r="E63" s="114" t="s">
        <v>110</v>
      </c>
      <c r="F63" s="307" t="s">
        <v>71</v>
      </c>
      <c r="G63" s="119" t="s">
        <v>101</v>
      </c>
      <c r="H63" s="307" t="s">
        <v>109</v>
      </c>
      <c r="I63" s="107"/>
      <c r="J63" s="112">
        <v>62</v>
      </c>
    </row>
    <row r="64" spans="2:10" ht="13.5" thickBot="1">
      <c r="B64" s="109"/>
      <c r="C64" s="107"/>
      <c r="D64" s="305"/>
      <c r="E64" s="110" t="s">
        <v>108</v>
      </c>
      <c r="F64" s="308"/>
      <c r="G64" s="119" t="s">
        <v>100</v>
      </c>
      <c r="H64" s="308"/>
      <c r="I64" s="107"/>
      <c r="J64" s="112">
        <v>63</v>
      </c>
    </row>
    <row r="65" spans="2:10" ht="13.5" thickBot="1">
      <c r="B65" s="109"/>
      <c r="C65" s="107"/>
      <c r="D65" s="305"/>
      <c r="E65" s="109"/>
      <c r="F65" s="309"/>
      <c r="G65" s="112" t="s">
        <v>99</v>
      </c>
      <c r="H65" s="308"/>
      <c r="I65" s="107"/>
      <c r="J65" s="112">
        <v>64</v>
      </c>
    </row>
    <row r="66" spans="2:10" ht="13.5" thickBot="1">
      <c r="B66" s="109"/>
      <c r="C66" s="107"/>
      <c r="D66" s="305"/>
      <c r="E66" s="109"/>
      <c r="F66" s="108" t="s">
        <v>107</v>
      </c>
      <c r="G66" s="119" t="s">
        <v>101</v>
      </c>
      <c r="H66" s="308"/>
      <c r="I66" s="107"/>
      <c r="J66" s="112">
        <v>65</v>
      </c>
    </row>
    <row r="67" spans="2:10" ht="13.5" thickBot="1">
      <c r="B67" s="109"/>
      <c r="C67" s="107"/>
      <c r="D67" s="305"/>
      <c r="E67" s="109"/>
      <c r="F67" s="116" t="s">
        <v>106</v>
      </c>
      <c r="G67" s="119" t="s">
        <v>100</v>
      </c>
      <c r="H67" s="308"/>
      <c r="I67" s="107"/>
      <c r="J67" s="112">
        <v>66</v>
      </c>
    </row>
    <row r="68" spans="2:10" ht="13.5" thickBot="1">
      <c r="B68" s="109"/>
      <c r="C68" s="107"/>
      <c r="D68" s="305"/>
      <c r="E68" s="109"/>
      <c r="F68" s="105"/>
      <c r="G68" s="112" t="s">
        <v>99</v>
      </c>
      <c r="H68" s="309"/>
      <c r="I68" s="107"/>
      <c r="J68" s="112">
        <v>67</v>
      </c>
    </row>
    <row r="69" spans="2:10" ht="13.5" thickBot="1">
      <c r="B69" s="109"/>
      <c r="C69" s="107"/>
      <c r="D69" s="305"/>
      <c r="E69" s="109"/>
      <c r="F69" s="108" t="s">
        <v>105</v>
      </c>
      <c r="G69" s="119" t="s">
        <v>101</v>
      </c>
      <c r="H69" s="307" t="s">
        <v>104</v>
      </c>
      <c r="I69" s="107"/>
      <c r="J69" s="112">
        <v>68</v>
      </c>
    </row>
    <row r="70" spans="2:10" ht="13.5" thickBot="1">
      <c r="B70" s="109"/>
      <c r="C70" s="107"/>
      <c r="D70" s="305"/>
      <c r="E70" s="109"/>
      <c r="F70" s="116" t="s">
        <v>103</v>
      </c>
      <c r="G70" s="119" t="s">
        <v>100</v>
      </c>
      <c r="H70" s="308"/>
      <c r="I70" s="107"/>
      <c r="J70" s="112">
        <v>69</v>
      </c>
    </row>
    <row r="71" spans="2:10" ht="13.5" thickBot="1">
      <c r="B71" s="109"/>
      <c r="C71" s="107"/>
      <c r="D71" s="305"/>
      <c r="E71" s="109"/>
      <c r="F71" s="105"/>
      <c r="G71" s="112" t="s">
        <v>99</v>
      </c>
      <c r="H71" s="308"/>
      <c r="I71" s="107"/>
      <c r="J71" s="112">
        <v>70</v>
      </c>
    </row>
    <row r="72" spans="2:10" ht="13.5" thickBot="1">
      <c r="B72" s="109"/>
      <c r="C72" s="107"/>
      <c r="D72" s="305"/>
      <c r="E72" s="109"/>
      <c r="F72" s="307" t="s">
        <v>102</v>
      </c>
      <c r="G72" s="119" t="s">
        <v>101</v>
      </c>
      <c r="H72" s="308"/>
      <c r="I72" s="107"/>
      <c r="J72" s="112">
        <v>71</v>
      </c>
    </row>
    <row r="73" spans="2:10" ht="13.5" thickBot="1">
      <c r="B73" s="109"/>
      <c r="C73" s="107"/>
      <c r="D73" s="305"/>
      <c r="E73" s="109"/>
      <c r="F73" s="308"/>
      <c r="G73" s="119" t="s">
        <v>100</v>
      </c>
      <c r="H73" s="308"/>
      <c r="I73" s="107"/>
      <c r="J73" s="112">
        <v>72</v>
      </c>
    </row>
    <row r="74" spans="2:10" ht="13.5" thickBot="1">
      <c r="B74" s="109"/>
      <c r="C74" s="105"/>
      <c r="D74" s="306"/>
      <c r="E74" s="106"/>
      <c r="F74" s="309"/>
      <c r="G74" s="112" t="s">
        <v>99</v>
      </c>
      <c r="H74" s="309"/>
      <c r="I74" s="105"/>
      <c r="J74" s="112">
        <v>73</v>
      </c>
    </row>
    <row r="75" spans="2:10" ht="22.5" thickBot="1">
      <c r="B75" s="109"/>
      <c r="C75" s="123" t="s">
        <v>216</v>
      </c>
      <c r="D75" s="310" t="s">
        <v>98</v>
      </c>
      <c r="E75" s="310" t="s">
        <v>97</v>
      </c>
      <c r="F75" s="108" t="s">
        <v>197</v>
      </c>
      <c r="G75" s="108" t="s">
        <v>73</v>
      </c>
      <c r="H75" s="108" t="s">
        <v>96</v>
      </c>
      <c r="I75" s="113" t="s">
        <v>95</v>
      </c>
      <c r="J75" s="121">
        <v>74</v>
      </c>
    </row>
    <row r="76" spans="2:10" ht="22" thickBot="1">
      <c r="B76" s="109"/>
      <c r="C76" s="107"/>
      <c r="D76" s="311"/>
      <c r="E76" s="311"/>
      <c r="F76" s="108" t="s">
        <v>198</v>
      </c>
      <c r="G76" s="108" t="s">
        <v>73</v>
      </c>
      <c r="H76" s="108" t="s">
        <v>94</v>
      </c>
      <c r="I76" s="107"/>
      <c r="J76" s="121">
        <v>75</v>
      </c>
    </row>
    <row r="77" spans="2:10" ht="22.5" thickBot="1">
      <c r="B77" s="117" t="s">
        <v>201</v>
      </c>
      <c r="C77" s="304" t="s">
        <v>88</v>
      </c>
      <c r="D77" s="310" t="s">
        <v>93</v>
      </c>
      <c r="E77" s="122" t="s">
        <v>200</v>
      </c>
      <c r="F77" s="108" t="s">
        <v>91</v>
      </c>
      <c r="G77" s="108" t="s">
        <v>73</v>
      </c>
      <c r="H77" s="108" t="s">
        <v>199</v>
      </c>
      <c r="I77" s="113" t="s">
        <v>90</v>
      </c>
      <c r="J77" s="121">
        <v>76</v>
      </c>
    </row>
    <row r="78" spans="2:10" ht="22" thickBot="1">
      <c r="B78" s="109"/>
      <c r="C78" s="305"/>
      <c r="D78" s="311"/>
      <c r="E78" s="109"/>
      <c r="F78" s="108" t="s">
        <v>89</v>
      </c>
      <c r="G78" s="108" t="s">
        <v>73</v>
      </c>
      <c r="H78" s="108" t="s">
        <v>202</v>
      </c>
      <c r="I78" s="107"/>
      <c r="J78" s="121">
        <v>77</v>
      </c>
    </row>
    <row r="79" spans="2:10" ht="22.5" thickBot="1">
      <c r="B79" s="117" t="s">
        <v>206</v>
      </c>
      <c r="C79" s="304" t="s">
        <v>88</v>
      </c>
      <c r="D79" s="310" t="s">
        <v>87</v>
      </c>
      <c r="E79" s="122" t="s">
        <v>204</v>
      </c>
      <c r="F79" s="108" t="s">
        <v>203</v>
      </c>
      <c r="G79" s="108" t="s">
        <v>86</v>
      </c>
      <c r="H79" s="108" t="s">
        <v>85</v>
      </c>
      <c r="I79" s="123" t="s">
        <v>205</v>
      </c>
      <c r="J79" s="121">
        <v>78</v>
      </c>
    </row>
    <row r="80" spans="2:10" ht="13.5" thickBot="1">
      <c r="B80" s="109"/>
      <c r="C80" s="305"/>
      <c r="D80" s="311"/>
      <c r="E80" s="114" t="s">
        <v>79</v>
      </c>
      <c r="F80" s="112" t="s">
        <v>78</v>
      </c>
      <c r="G80" s="112" t="s">
        <v>73</v>
      </c>
      <c r="H80" s="112" t="s">
        <v>84</v>
      </c>
      <c r="I80" s="113" t="s">
        <v>83</v>
      </c>
      <c r="J80" s="112">
        <v>79</v>
      </c>
    </row>
    <row r="81" spans="2:10" ht="20.5" thickBot="1">
      <c r="B81" s="109"/>
      <c r="C81" s="305"/>
      <c r="D81" s="311"/>
      <c r="E81" s="124" t="s">
        <v>209</v>
      </c>
      <c r="F81" s="108" t="s">
        <v>208</v>
      </c>
      <c r="G81" s="123" t="s">
        <v>207</v>
      </c>
      <c r="H81" s="108" t="s">
        <v>82</v>
      </c>
      <c r="I81" s="111" t="s">
        <v>74</v>
      </c>
      <c r="J81" s="121">
        <v>80</v>
      </c>
    </row>
    <row r="82" spans="2:10" ht="20.5" thickBot="1">
      <c r="B82" s="109"/>
      <c r="C82" s="305"/>
      <c r="D82" s="311"/>
      <c r="E82" s="109"/>
      <c r="F82" s="108" t="s">
        <v>211</v>
      </c>
      <c r="G82" s="123" t="s">
        <v>210</v>
      </c>
      <c r="H82" s="108" t="s">
        <v>81</v>
      </c>
      <c r="I82" s="107"/>
      <c r="J82" s="121">
        <v>81</v>
      </c>
    </row>
    <row r="83" spans="2:10" ht="20.5" thickBot="1">
      <c r="B83" s="109"/>
      <c r="C83" s="305"/>
      <c r="D83" s="311"/>
      <c r="E83" s="109"/>
      <c r="F83" s="108" t="s">
        <v>212</v>
      </c>
      <c r="G83" s="108" t="s">
        <v>73</v>
      </c>
      <c r="H83" s="108" t="s">
        <v>80</v>
      </c>
      <c r="I83" s="107"/>
      <c r="J83" s="121">
        <v>82</v>
      </c>
    </row>
    <row r="84" spans="2:10" ht="13.5" thickBot="1">
      <c r="B84" s="109"/>
      <c r="C84" s="305"/>
      <c r="D84" s="311"/>
      <c r="E84" s="114" t="s">
        <v>79</v>
      </c>
      <c r="F84" s="112" t="s">
        <v>78</v>
      </c>
      <c r="G84" s="112" t="s">
        <v>73</v>
      </c>
      <c r="H84" s="112" t="s">
        <v>77</v>
      </c>
      <c r="I84" s="113" t="s">
        <v>76</v>
      </c>
      <c r="J84" s="112">
        <v>83</v>
      </c>
    </row>
    <row r="85" spans="2:10" ht="20.5" thickBot="1">
      <c r="B85" s="109"/>
      <c r="C85" s="305"/>
      <c r="D85" s="311"/>
      <c r="E85" s="124" t="s">
        <v>215</v>
      </c>
      <c r="F85" s="108" t="s">
        <v>213</v>
      </c>
      <c r="G85" s="108" t="s">
        <v>73</v>
      </c>
      <c r="H85" s="108" t="s">
        <v>75</v>
      </c>
      <c r="I85" s="111" t="s">
        <v>74</v>
      </c>
      <c r="J85" s="121">
        <v>84</v>
      </c>
    </row>
    <row r="86" spans="2:10" ht="20">
      <c r="B86" s="109"/>
      <c r="C86" s="305"/>
      <c r="D86" s="311"/>
      <c r="E86" s="109"/>
      <c r="F86" s="108" t="s">
        <v>214</v>
      </c>
      <c r="G86" s="108" t="s">
        <v>73</v>
      </c>
      <c r="H86" s="108" t="s">
        <v>72</v>
      </c>
      <c r="I86" s="107"/>
      <c r="J86" s="121">
        <v>85</v>
      </c>
    </row>
  </sheetData>
  <mergeCells count="45">
    <mergeCell ref="D75:D76"/>
    <mergeCell ref="E75:E76"/>
    <mergeCell ref="C77:C78"/>
    <mergeCell ref="D77:D78"/>
    <mergeCell ref="C79:C86"/>
    <mergeCell ref="D79:D86"/>
    <mergeCell ref="D51:D74"/>
    <mergeCell ref="F51:F53"/>
    <mergeCell ref="H51:H56"/>
    <mergeCell ref="H57:H62"/>
    <mergeCell ref="F60:F62"/>
    <mergeCell ref="F63:F65"/>
    <mergeCell ref="H63:H68"/>
    <mergeCell ref="H69:H74"/>
    <mergeCell ref="F72:F74"/>
    <mergeCell ref="H21:H23"/>
    <mergeCell ref="F24:F26"/>
    <mergeCell ref="D27:D35"/>
    <mergeCell ref="H28:H29"/>
    <mergeCell ref="D36:D50"/>
    <mergeCell ref="F36:F38"/>
    <mergeCell ref="H37:H38"/>
    <mergeCell ref="F39:F40"/>
    <mergeCell ref="F41:F43"/>
    <mergeCell ref="H41:H43"/>
    <mergeCell ref="F44:F46"/>
    <mergeCell ref="H44:H46"/>
    <mergeCell ref="F47:F48"/>
    <mergeCell ref="F49:F50"/>
    <mergeCell ref="C2:C26"/>
    <mergeCell ref="D2:D15"/>
    <mergeCell ref="F4:F6"/>
    <mergeCell ref="H4:H9"/>
    <mergeCell ref="F7:F9"/>
    <mergeCell ref="F10:F12"/>
    <mergeCell ref="H10:H12"/>
    <mergeCell ref="F13:F15"/>
    <mergeCell ref="H14:H15"/>
    <mergeCell ref="D16:D26"/>
    <mergeCell ref="E16:E26"/>
    <mergeCell ref="F16:F17"/>
    <mergeCell ref="H16:H17"/>
    <mergeCell ref="F18:F20"/>
    <mergeCell ref="H19:H20"/>
    <mergeCell ref="F21:F23"/>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A468C-B310-4A33-8F1D-0656D0997116}">
  <sheetPr>
    <tabColor theme="0" tint="-0.499984740745262"/>
  </sheetPr>
  <dimension ref="A2:K88"/>
  <sheetViews>
    <sheetView workbookViewId="0">
      <selection activeCell="F4" sqref="F4"/>
    </sheetView>
  </sheetViews>
  <sheetFormatPr defaultRowHeight="13"/>
  <cols>
    <col min="1" max="1" width="14.36328125" bestFit="1" customWidth="1"/>
    <col min="2" max="2" width="19.6328125" bestFit="1" customWidth="1"/>
    <col min="3" max="3" width="14.36328125" bestFit="1" customWidth="1"/>
    <col min="4" max="4" width="14.6328125" bestFit="1" customWidth="1"/>
    <col min="5" max="5" width="14.36328125" bestFit="1" customWidth="1"/>
    <col min="6" max="6" width="17.90625" bestFit="1" customWidth="1"/>
    <col min="7" max="7" width="14.6328125" bestFit="1" customWidth="1"/>
    <col min="8" max="8" width="31" bestFit="1" customWidth="1"/>
    <col min="9" max="9" width="19.36328125" bestFit="1" customWidth="1"/>
    <col min="10" max="10" width="30" bestFit="1" customWidth="1"/>
    <col min="11" max="11" width="35.90625" bestFit="1" customWidth="1"/>
  </cols>
  <sheetData>
    <row r="2" spans="1:11">
      <c r="A2" s="194" t="s">
        <v>60</v>
      </c>
      <c r="B2" s="194" t="s">
        <v>282</v>
      </c>
      <c r="C2" s="194" t="s">
        <v>283</v>
      </c>
      <c r="D2" s="200" t="s">
        <v>284</v>
      </c>
      <c r="E2" s="200" t="s">
        <v>285</v>
      </c>
      <c r="F2" s="200" t="s">
        <v>286</v>
      </c>
      <c r="G2" s="200" t="s">
        <v>294</v>
      </c>
      <c r="H2" s="194" t="s">
        <v>295</v>
      </c>
      <c r="I2" s="194" t="s">
        <v>296</v>
      </c>
      <c r="J2" s="203" t="s">
        <v>300</v>
      </c>
      <c r="K2" s="203" t="s">
        <v>301</v>
      </c>
    </row>
    <row r="3" spans="1:11">
      <c r="A3" s="195" t="s">
        <v>287</v>
      </c>
      <c r="B3" s="195" t="s">
        <v>288</v>
      </c>
      <c r="C3" s="195" t="s">
        <v>288</v>
      </c>
      <c r="D3" s="195" t="s">
        <v>288</v>
      </c>
      <c r="E3" s="195" t="s">
        <v>288</v>
      </c>
      <c r="F3" s="195" t="s">
        <v>288</v>
      </c>
      <c r="G3" s="195" t="s">
        <v>288</v>
      </c>
      <c r="H3" s="195" t="s">
        <v>287</v>
      </c>
      <c r="I3" s="195" t="s">
        <v>288</v>
      </c>
      <c r="J3" s="204" t="s">
        <v>288</v>
      </c>
      <c r="K3" s="204" t="s">
        <v>288</v>
      </c>
    </row>
    <row r="4" spans="1:11">
      <c r="A4" s="196" t="s">
        <v>244</v>
      </c>
      <c r="B4" s="197" t="s">
        <v>271</v>
      </c>
      <c r="C4" s="198">
        <v>1</v>
      </c>
      <c r="D4" s="201" t="s">
        <v>289</v>
      </c>
      <c r="E4" s="201" t="s">
        <v>290</v>
      </c>
      <c r="F4" s="201" t="s">
        <v>291</v>
      </c>
      <c r="G4" s="201" t="s">
        <v>297</v>
      </c>
      <c r="H4" s="196">
        <v>2012</v>
      </c>
      <c r="I4" s="202" t="s">
        <v>8</v>
      </c>
      <c r="J4" s="199" t="s">
        <v>45</v>
      </c>
      <c r="K4" s="199" t="s">
        <v>268</v>
      </c>
    </row>
    <row r="5" spans="1:11">
      <c r="B5" s="199" t="s">
        <v>218</v>
      </c>
      <c r="C5" s="198">
        <v>2</v>
      </c>
      <c r="D5" s="201" t="s">
        <v>292</v>
      </c>
      <c r="E5" s="201" t="s">
        <v>293</v>
      </c>
      <c r="F5" s="205"/>
      <c r="G5" s="201" t="s">
        <v>298</v>
      </c>
      <c r="H5" s="196">
        <v>2013</v>
      </c>
      <c r="I5" s="202" t="s">
        <v>299</v>
      </c>
      <c r="J5" s="199" t="s">
        <v>302</v>
      </c>
      <c r="K5" s="199" t="s">
        <v>303</v>
      </c>
    </row>
    <row r="6" spans="1:11">
      <c r="B6" s="199" t="s">
        <v>219</v>
      </c>
      <c r="C6" s="198">
        <v>3</v>
      </c>
      <c r="D6" s="205"/>
      <c r="E6" s="205"/>
      <c r="G6" s="205"/>
      <c r="H6" s="196">
        <v>2014</v>
      </c>
      <c r="J6" s="199" t="s">
        <v>304</v>
      </c>
      <c r="K6" s="199" t="s">
        <v>305</v>
      </c>
    </row>
    <row r="7" spans="1:11">
      <c r="C7" s="198">
        <v>4</v>
      </c>
      <c r="H7" s="196">
        <v>2015</v>
      </c>
    </row>
    <row r="8" spans="1:11">
      <c r="C8" s="198">
        <v>5</v>
      </c>
      <c r="H8" s="196">
        <v>2016</v>
      </c>
    </row>
    <row r="9" spans="1:11">
      <c r="C9" s="198">
        <v>6</v>
      </c>
      <c r="H9" s="196">
        <v>2017</v>
      </c>
    </row>
    <row r="10" spans="1:11">
      <c r="C10" s="198">
        <v>7</v>
      </c>
      <c r="H10" s="196">
        <v>2018</v>
      </c>
    </row>
    <row r="11" spans="1:11">
      <c r="C11" s="198">
        <v>8</v>
      </c>
      <c r="H11" s="196">
        <v>2019</v>
      </c>
    </row>
    <row r="12" spans="1:11">
      <c r="C12" s="198">
        <v>9</v>
      </c>
      <c r="H12" s="196">
        <v>2020</v>
      </c>
    </row>
    <row r="13" spans="1:11">
      <c r="C13" s="198">
        <v>10</v>
      </c>
      <c r="H13" s="196">
        <v>2021</v>
      </c>
    </row>
    <row r="14" spans="1:11">
      <c r="C14" s="198">
        <v>11</v>
      </c>
      <c r="H14" s="196">
        <v>2022</v>
      </c>
    </row>
    <row r="15" spans="1:11">
      <c r="C15" s="198">
        <v>12</v>
      </c>
    </row>
    <row r="16" spans="1:11">
      <c r="C16" s="198">
        <v>13</v>
      </c>
    </row>
    <row r="17" spans="3:3">
      <c r="C17" s="198">
        <v>14</v>
      </c>
    </row>
    <row r="18" spans="3:3">
      <c r="C18" s="198">
        <v>15</v>
      </c>
    </row>
    <row r="19" spans="3:3">
      <c r="C19" s="198">
        <v>16</v>
      </c>
    </row>
    <row r="20" spans="3:3">
      <c r="C20" s="198">
        <v>17</v>
      </c>
    </row>
    <row r="21" spans="3:3">
      <c r="C21" s="198">
        <v>18</v>
      </c>
    </row>
    <row r="22" spans="3:3">
      <c r="C22" s="198">
        <v>19</v>
      </c>
    </row>
    <row r="23" spans="3:3">
      <c r="C23" s="198">
        <v>20</v>
      </c>
    </row>
    <row r="24" spans="3:3">
      <c r="C24" s="198">
        <v>21</v>
      </c>
    </row>
    <row r="25" spans="3:3">
      <c r="C25" s="198">
        <v>22</v>
      </c>
    </row>
    <row r="26" spans="3:3">
      <c r="C26" s="198">
        <v>23</v>
      </c>
    </row>
    <row r="27" spans="3:3">
      <c r="C27" s="198">
        <v>24</v>
      </c>
    </row>
    <row r="28" spans="3:3">
      <c r="C28" s="198">
        <v>25</v>
      </c>
    </row>
    <row r="29" spans="3:3">
      <c r="C29" s="198">
        <v>26</v>
      </c>
    </row>
    <row r="30" spans="3:3">
      <c r="C30" s="198">
        <v>27</v>
      </c>
    </row>
    <row r="31" spans="3:3">
      <c r="C31" s="198">
        <v>28</v>
      </c>
    </row>
    <row r="32" spans="3:3">
      <c r="C32" s="198">
        <v>29</v>
      </c>
    </row>
    <row r="33" spans="3:3">
      <c r="C33" s="198">
        <v>30</v>
      </c>
    </row>
    <row r="34" spans="3:3">
      <c r="C34" s="198">
        <v>31</v>
      </c>
    </row>
    <row r="35" spans="3:3">
      <c r="C35" s="198">
        <v>32</v>
      </c>
    </row>
    <row r="36" spans="3:3">
      <c r="C36" s="198">
        <v>33</v>
      </c>
    </row>
    <row r="37" spans="3:3">
      <c r="C37" s="198">
        <v>34</v>
      </c>
    </row>
    <row r="38" spans="3:3">
      <c r="C38" s="198">
        <v>35</v>
      </c>
    </row>
    <row r="39" spans="3:3">
      <c r="C39" s="198">
        <v>36</v>
      </c>
    </row>
    <row r="40" spans="3:3">
      <c r="C40" s="198">
        <v>37</v>
      </c>
    </row>
    <row r="41" spans="3:3">
      <c r="C41" s="198">
        <v>38</v>
      </c>
    </row>
    <row r="42" spans="3:3">
      <c r="C42" s="198">
        <v>39</v>
      </c>
    </row>
    <row r="43" spans="3:3">
      <c r="C43" s="198">
        <v>40</v>
      </c>
    </row>
    <row r="44" spans="3:3">
      <c r="C44" s="198">
        <v>41</v>
      </c>
    </row>
    <row r="45" spans="3:3">
      <c r="C45" s="198">
        <v>42</v>
      </c>
    </row>
    <row r="46" spans="3:3">
      <c r="C46" s="198">
        <v>43</v>
      </c>
    </row>
    <row r="47" spans="3:3">
      <c r="C47" s="198">
        <v>44</v>
      </c>
    </row>
    <row r="48" spans="3:3">
      <c r="C48" s="198">
        <v>45</v>
      </c>
    </row>
    <row r="49" spans="3:3">
      <c r="C49" s="198">
        <v>46</v>
      </c>
    </row>
    <row r="50" spans="3:3">
      <c r="C50" s="198">
        <v>47</v>
      </c>
    </row>
    <row r="51" spans="3:3">
      <c r="C51" s="198">
        <v>48</v>
      </c>
    </row>
    <row r="52" spans="3:3">
      <c r="C52" s="198">
        <v>49</v>
      </c>
    </row>
    <row r="53" spans="3:3">
      <c r="C53" s="198">
        <v>50</v>
      </c>
    </row>
    <row r="54" spans="3:3">
      <c r="C54" s="198">
        <v>51</v>
      </c>
    </row>
    <row r="55" spans="3:3">
      <c r="C55" s="198">
        <v>52</v>
      </c>
    </row>
    <row r="56" spans="3:3">
      <c r="C56" s="198">
        <v>53</v>
      </c>
    </row>
    <row r="57" spans="3:3">
      <c r="C57" s="198">
        <v>54</v>
      </c>
    </row>
    <row r="58" spans="3:3">
      <c r="C58" s="198">
        <v>55</v>
      </c>
    </row>
    <row r="59" spans="3:3">
      <c r="C59" s="198">
        <v>56</v>
      </c>
    </row>
    <row r="60" spans="3:3">
      <c r="C60" s="198">
        <v>57</v>
      </c>
    </row>
    <row r="61" spans="3:3">
      <c r="C61" s="198">
        <v>58</v>
      </c>
    </row>
    <row r="62" spans="3:3">
      <c r="C62" s="198">
        <v>59</v>
      </c>
    </row>
    <row r="63" spans="3:3">
      <c r="C63" s="198">
        <v>60</v>
      </c>
    </row>
    <row r="64" spans="3:3">
      <c r="C64" s="198">
        <v>61</v>
      </c>
    </row>
    <row r="65" spans="3:3">
      <c r="C65" s="198">
        <v>62</v>
      </c>
    </row>
    <row r="66" spans="3:3">
      <c r="C66" s="198">
        <v>63</v>
      </c>
    </row>
    <row r="67" spans="3:3">
      <c r="C67" s="198">
        <v>64</v>
      </c>
    </row>
    <row r="68" spans="3:3">
      <c r="C68" s="198">
        <v>65</v>
      </c>
    </row>
    <row r="69" spans="3:3">
      <c r="C69" s="198">
        <v>66</v>
      </c>
    </row>
    <row r="70" spans="3:3">
      <c r="C70" s="198">
        <v>67</v>
      </c>
    </row>
    <row r="71" spans="3:3">
      <c r="C71" s="198">
        <v>68</v>
      </c>
    </row>
    <row r="72" spans="3:3">
      <c r="C72" s="198">
        <v>69</v>
      </c>
    </row>
    <row r="73" spans="3:3">
      <c r="C73" s="198">
        <v>70</v>
      </c>
    </row>
    <row r="74" spans="3:3">
      <c r="C74" s="198">
        <v>71</v>
      </c>
    </row>
    <row r="75" spans="3:3">
      <c r="C75" s="198">
        <v>72</v>
      </c>
    </row>
    <row r="76" spans="3:3">
      <c r="C76" s="198">
        <v>73</v>
      </c>
    </row>
    <row r="77" spans="3:3">
      <c r="C77" s="198">
        <v>74</v>
      </c>
    </row>
    <row r="78" spans="3:3">
      <c r="C78" s="198">
        <v>75</v>
      </c>
    </row>
    <row r="79" spans="3:3">
      <c r="C79" s="198">
        <v>76</v>
      </c>
    </row>
    <row r="80" spans="3:3">
      <c r="C80" s="198">
        <v>77</v>
      </c>
    </row>
    <row r="81" spans="3:3">
      <c r="C81" s="198">
        <v>78</v>
      </c>
    </row>
    <row r="82" spans="3:3">
      <c r="C82" s="198">
        <v>79</v>
      </c>
    </row>
    <row r="83" spans="3:3">
      <c r="C83" s="198">
        <v>80</v>
      </c>
    </row>
    <row r="84" spans="3:3">
      <c r="C84" s="198">
        <v>81</v>
      </c>
    </row>
    <row r="85" spans="3:3">
      <c r="C85" s="198">
        <v>82</v>
      </c>
    </row>
    <row r="86" spans="3:3">
      <c r="C86" s="198">
        <v>83</v>
      </c>
    </row>
    <row r="87" spans="3:3">
      <c r="C87" s="198">
        <v>84</v>
      </c>
    </row>
    <row r="88" spans="3:3">
      <c r="C88" s="198">
        <v>85</v>
      </c>
    </row>
  </sheetData>
  <phoneticPr fontId="1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B2:F3"/>
  <sheetViews>
    <sheetView workbookViewId="0"/>
  </sheetViews>
  <sheetFormatPr defaultRowHeight="13"/>
  <cols>
    <col min="2" max="2" width="14.90625" customWidth="1"/>
    <col min="3" max="3" width="16.08984375" customWidth="1"/>
    <col min="4" max="4" width="63.08984375" bestFit="1" customWidth="1"/>
    <col min="6" max="6" width="10.453125" bestFit="1" customWidth="1"/>
  </cols>
  <sheetData>
    <row r="2" spans="2:6">
      <c r="B2" s="13" t="s">
        <v>28</v>
      </c>
      <c r="C2" s="13" t="s">
        <v>29</v>
      </c>
      <c r="D2" s="13" t="s">
        <v>30</v>
      </c>
      <c r="E2" s="13" t="s">
        <v>32</v>
      </c>
      <c r="F2" s="13" t="s">
        <v>31</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kt30_seihinkatabanlist_insatsu.xlsx</v>
      </c>
      <c r="E3" s="14" t="str">
        <f>IF(新規登録用!$G$4&lt;&gt;0,新規登録用!$G$4,"要確認")</f>
        <v>要確認</v>
      </c>
      <c r="F3" s="15">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入力例</vt:lpstr>
      <vt:lpstr>新規登録用</vt:lpstr>
      <vt:lpstr>基準値</vt:lpstr>
      <vt:lpstr>＜参考＞カテゴリー一覧</vt:lpstr>
      <vt:lpstr>登録申請メールテンプレート</vt:lpstr>
      <vt:lpstr>カテゴリ―番号※非表示</vt:lpstr>
      <vt:lpstr>※編集不可※選択項目</vt:lpstr>
      <vt:lpstr>読み取り用(非表示)</vt:lpstr>
      <vt:lpstr>入力例!_</vt:lpstr>
      <vt:lpstr>_</vt:lpstr>
      <vt:lpstr>'＜参考＞カテゴリー一覧'!Print_Area</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2022-04-15T09:03:06Z</dcterms:modified>
</cp:coreProperties>
</file>