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updateLinks="never" defaultThemeVersion="124226"/>
  <workbookProtection workbookPassword="A6C9" lockStructure="1"/>
  <bookViews>
    <workbookView xWindow="-15" yWindow="8595" windowWidth="27900" windowHeight="4350" tabRatio="799"/>
  </bookViews>
  <sheets>
    <sheet name="【廃熱量】既存設備" sheetId="12" r:id="rId1"/>
    <sheet name="【廃熱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【廃熱量】既存設備!$A$1:$AH$42</definedName>
    <definedName name="_xlnm.Print_Area" localSheetId="1">【廃熱量】導入予定設備!$A$1:$AH$42</definedName>
    <definedName name="_xlnm.Print_Titles" localSheetId="0">【廃熱量】既存設備!$2:$17</definedName>
    <definedName name="_xlnm.Print_Titles" localSheetId="1">【廃熱量】導入予定設備!$3:$17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45621"/>
</workbook>
</file>

<file path=xl/calcChain.xml><?xml version="1.0" encoding="utf-8"?>
<calcChain xmlns="http://schemas.openxmlformats.org/spreadsheetml/2006/main">
  <c r="R39" i="16" l="1"/>
  <c r="R38" i="16"/>
  <c r="R37" i="16"/>
  <c r="R36" i="16"/>
  <c r="R35" i="16"/>
  <c r="R34" i="16"/>
  <c r="R33" i="16"/>
  <c r="R32" i="16"/>
  <c r="R31" i="16"/>
  <c r="R30" i="16"/>
  <c r="R29" i="16"/>
  <c r="R28" i="16"/>
  <c r="R39" i="12"/>
  <c r="R38" i="12"/>
  <c r="R37" i="12"/>
  <c r="R36" i="12"/>
  <c r="R35" i="12"/>
  <c r="R34" i="12"/>
  <c r="R33" i="12"/>
  <c r="R32" i="12"/>
  <c r="R31" i="12"/>
  <c r="R30" i="12"/>
  <c r="R29" i="12"/>
  <c r="R28" i="12"/>
  <c r="V28" i="12" l="1"/>
  <c r="V35" i="12"/>
  <c r="M40" i="16" l="1"/>
  <c r="R40" i="12"/>
  <c r="M40" i="12"/>
  <c r="P20" i="12" l="1"/>
  <c r="H27" i="12" s="1"/>
  <c r="P20" i="16"/>
  <c r="H27" i="16" s="1"/>
  <c r="V27" i="16"/>
  <c r="H28" i="16"/>
  <c r="H39" i="16"/>
  <c r="H38" i="16"/>
  <c r="H37" i="16"/>
  <c r="H36" i="16"/>
  <c r="H35" i="16"/>
  <c r="H34" i="16"/>
  <c r="H33" i="16"/>
  <c r="H32" i="16"/>
  <c r="H31" i="16"/>
  <c r="H30" i="16"/>
  <c r="H29" i="16"/>
  <c r="M39" i="16"/>
  <c r="V39" i="16" s="1"/>
  <c r="M38" i="16"/>
  <c r="V38" i="16" s="1"/>
  <c r="M37" i="16"/>
  <c r="V37" i="16" s="1"/>
  <c r="M36" i="16"/>
  <c r="V36" i="16" s="1"/>
  <c r="M35" i="16"/>
  <c r="V35" i="16" s="1"/>
  <c r="M34" i="16"/>
  <c r="V34" i="16" s="1"/>
  <c r="M33" i="16"/>
  <c r="V33" i="16" s="1"/>
  <c r="M32" i="16"/>
  <c r="V32" i="16" s="1"/>
  <c r="M31" i="16"/>
  <c r="V31" i="16" s="1"/>
  <c r="M30" i="16"/>
  <c r="V30" i="16" s="1"/>
  <c r="M29" i="16"/>
  <c r="V29" i="16" s="1"/>
  <c r="M28" i="16"/>
  <c r="V27" i="12"/>
  <c r="H28" i="12"/>
  <c r="V39" i="12"/>
  <c r="V38" i="12"/>
  <c r="V37" i="12"/>
  <c r="V36" i="12"/>
  <c r="V34" i="12"/>
  <c r="V33" i="12"/>
  <c r="V32" i="12"/>
  <c r="V31" i="12"/>
  <c r="V30" i="12"/>
  <c r="V29" i="12"/>
  <c r="V40" i="12" s="1"/>
  <c r="H39" i="12"/>
  <c r="H38" i="12"/>
  <c r="H37" i="12"/>
  <c r="H36" i="12"/>
  <c r="H35" i="12"/>
  <c r="H34" i="12"/>
  <c r="H33" i="12"/>
  <c r="H32" i="12"/>
  <c r="H31" i="12"/>
  <c r="H30" i="12"/>
  <c r="H29" i="12"/>
  <c r="R40" i="16" l="1"/>
  <c r="V28" i="16"/>
  <c r="V40" i="16" s="1"/>
</calcChain>
</file>

<file path=xl/comments1.xml><?xml version="1.0" encoding="utf-8"?>
<comments xmlns="http://schemas.openxmlformats.org/spreadsheetml/2006/main">
  <authors>
    <author>作成者</author>
  </authors>
  <commentList>
    <comment ref="M26" authorId="0">
      <text>
        <r>
          <rPr>
            <b/>
            <sz val="9"/>
            <color indexed="81"/>
            <rFont val="ＭＳ Ｐゴシック"/>
            <family val="3"/>
            <charset val="128"/>
          </rPr>
          <t>昨年度の実績廃熱
利用量を入力</t>
        </r>
      </text>
    </comment>
  </commentList>
</comments>
</file>

<file path=xl/comments2.xml><?xml version="1.0" encoding="utf-8"?>
<comments xmlns="http://schemas.openxmlformats.org/spreadsheetml/2006/main">
  <authors>
    <author>作成者</author>
  </authors>
  <commentList>
    <comment ref="M26" authorId="0">
      <text>
        <r>
          <rPr>
            <b/>
            <sz val="9"/>
            <color indexed="81"/>
            <rFont val="ＭＳ Ｐゴシック"/>
            <family val="3"/>
            <charset val="128"/>
          </rPr>
          <t>同一の廃熱量として
計算</t>
        </r>
      </text>
    </comment>
  </commentList>
</comments>
</file>

<file path=xl/sharedStrings.xml><?xml version="1.0" encoding="utf-8"?>
<sst xmlns="http://schemas.openxmlformats.org/spreadsheetml/2006/main" count="279" uniqueCount="136">
  <si>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</si>
  <si>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</si>
  <si>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</si>
  <si>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</si>
  <si>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</si>
  <si>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</si>
  <si>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</si>
  <si>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</si>
  <si>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</si>
  <si>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</si>
  <si>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</si>
  <si>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</si>
  <si>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</si>
  <si>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</si>
  <si>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</si>
  <si>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</si>
  <si>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</si>
  <si>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</si>
  <si>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</si>
  <si>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</si>
  <si>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</si>
  <si>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</si>
  <si>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</si>
  <si>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</si>
  <si>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</si>
  <si>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</si>
  <si>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</si>
  <si>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</si>
  <si>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</si>
  <si>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</si>
  <si>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</si>
  <si>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</si>
  <si>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</si>
  <si>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</si>
  <si>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</si>
  <si>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</si>
  <si>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</si>
  <si>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</si>
  <si>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</si>
  <si>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</si>
  <si>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</si>
  <si>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</si>
  <si>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</si>
  <si>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</si>
  <si>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</si>
  <si>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</si>
  <si>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</si>
  <si>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</si>
  <si>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</si>
  <si>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</si>
  <si>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</si>
  <si>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</si>
  <si>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</si>
  <si>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</si>
  <si>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</si>
  <si>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</si>
  <si>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</si>
  <si>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</si>
  <si>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</si>
  <si>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</si>
  <si>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</si>
  <si>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</si>
  <si>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</si>
  <si>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</si>
  <si>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</si>
  <si>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</si>
  <si>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</si>
  <si>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</si>
  <si>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</si>
  <si>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</si>
  <si>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</si>
  <si>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</si>
  <si>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</si>
  <si>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</si>
  <si>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</si>
  <si>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</si>
  <si>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</si>
  <si>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</si>
  <si>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</si>
  <si>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</si>
  <si>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</si>
  <si>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</si>
  <si>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</si>
  <si>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</si>
  <si>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</si>
  <si>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</si>
  <si>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</si>
  <si>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</si>
  <si>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</si>
  <si>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</si>
  <si>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</si>
  <si>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</si>
  <si>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</si>
  <si>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</si>
  <si>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</si>
  <si>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</si>
  <si>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</si>
  <si>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</si>
  <si>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</si>
  <si>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</si>
  <si>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</si>
  <si>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ガス</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</si>
  <si>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</si>
  <si>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</si>
  <si>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</si>
  <si>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</si>
  <si>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</si>
  <si>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</si>
  <si>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</si>
  <si>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</si>
  <si>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</si>
  <si>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</si>
  <si>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</si>
  <si>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</si>
  <si>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</si>
  <si>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</si>
  <si>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</si>
  <si>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</si>
  <si>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</si>
  <si>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</si>
  <si>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廃熱利用量
（実績）</t>
    <rPh sb="0" eb="2">
      <t>ハイネツ</t>
    </rPh>
    <rPh sb="2" eb="4">
      <t>リヨウ</t>
    </rPh>
    <rPh sb="4" eb="5">
      <t>リョウ</t>
    </rPh>
    <rPh sb="7" eb="9">
      <t>ジッセキ</t>
    </rPh>
    <phoneticPr fontId="1"/>
  </si>
  <si>
    <t>廃熱利用量
（想定）</t>
    <rPh sb="0" eb="2">
      <t>ハイネツ</t>
    </rPh>
    <rPh sb="2" eb="4">
      <t>リヨウ</t>
    </rPh>
    <rPh sb="4" eb="5">
      <t>リョウ</t>
    </rPh>
    <rPh sb="7" eb="9">
      <t>ソウテイ</t>
    </rPh>
    <phoneticPr fontId="1"/>
  </si>
  <si>
    <t>定格廃熱回収量</t>
    <rPh sb="0" eb="2">
      <t>テイカク</t>
    </rPh>
    <rPh sb="2" eb="4">
      <t>ハイネツ</t>
    </rPh>
    <rPh sb="4" eb="6">
      <t>カイシュウ</t>
    </rPh>
    <rPh sb="6" eb="7">
      <t>リョウ</t>
    </rPh>
    <phoneticPr fontId="1"/>
  </si>
  <si>
    <t>定格廃熱回収量</t>
    <rPh sb="2" eb="4">
      <t>ハイネツ</t>
    </rPh>
    <rPh sb="4" eb="6">
      <t>カイシュウ</t>
    </rPh>
    <rPh sb="6" eb="7">
      <t>リョウ</t>
    </rPh>
    <phoneticPr fontId="1"/>
  </si>
  <si>
    <t>○○株式会社</t>
    <phoneticPr fontId="1"/>
  </si>
  <si>
    <t>□□コージェネレーションシステム</t>
    <phoneticPr fontId="1"/>
  </si>
  <si>
    <t>OLD-105PW</t>
    <phoneticPr fontId="1"/>
  </si>
  <si>
    <t>導入予定設備</t>
    <phoneticPr fontId="1"/>
  </si>
  <si>
    <t>入力項目</t>
    <rPh sb="0" eb="2">
      <t>ニュウリョク</t>
    </rPh>
    <rPh sb="2" eb="4">
      <t>コウモク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</si>
  <si>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
※LPGの場合、㎥からkgへ
　換算した値を補助事業
　ポータルへ転記</t>
    </r>
    <rPh sb="6" eb="9">
      <t>シヨウリョウ</t>
    </rPh>
    <rPh sb="12" eb="13">
      <t>アカ</t>
    </rPh>
    <rPh sb="13" eb="14">
      <t>ワク</t>
    </rPh>
    <rPh sb="14" eb="15">
      <t>ナイ</t>
    </rPh>
    <rPh sb="16" eb="18">
      <t>スウチ</t>
    </rPh>
    <rPh sb="19" eb="21">
      <t>ホジョ</t>
    </rPh>
    <rPh sb="21" eb="23">
      <t>ジギョウ</t>
    </rPh>
    <rPh sb="30" eb="32">
      <t>テンキ</t>
    </rPh>
    <phoneticPr fontId="1"/>
  </si>
  <si>
    <t>kWh</t>
    <phoneticPr fontId="1"/>
  </si>
  <si>
    <t>様式 1-4　NO.</t>
    <phoneticPr fontId="5"/>
  </si>
  <si>
    <t>様式 1-3　NO.</t>
    <phoneticPr fontId="5"/>
  </si>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</sst>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6" formatCode="&quot;¥&quot;#,##0;[Red]&quot;¥&quot;\-#,##0"/>
    <numFmt numFmtId="176" formatCode="#,##0.0&quot;kWh&quot;"/>
    <numFmt numFmtId="177" formatCode="0.0%"/>
    <numFmt numFmtId="178" formatCode="0&quot;月&quot;"/>
    <numFmt numFmtId="179" formatCode="#,##0.0&quot;kｌ&quot;"/>
    <numFmt numFmtId="180" formatCode="#,##0_ "/>
    <numFmt numFmtId="181" formatCode="#,##0.00_ ;[Red]\-#,##0.00\ "/>
    <numFmt numFmtId="182" formatCode="General&quot;台&quot;"/>
    <numFmt numFmtId="183" formatCode="&quot;(&quot;@&quot;)&quot;"/>
    <numFmt numFmtId="184" formatCode="#,##0.000_);[Red]\(#,##0.000\)"/>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00_ "/>
    <numFmt numFmtId="193" formatCode="0.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7"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54">
    <xf numFmtId="0" fontId="0" fillId="0" borderId="0" xfId="0">
      <alignment vertical="center"/>
    </xf>
    <xf numFmtId="0" fontId="16" fillId="0" borderId="0" xfId="21" applyFont="1">
      <alignment vertical="center"/>
    </xf>
    <xf numFmtId="0" fontId="8" fillId="0" borderId="0" xfId="22" applyFont="1" applyFill="1" applyBorder="1" applyAlignment="1">
      <alignment horizontal="center" vertical="center" shrinkToFit="1"/>
    </xf>
    <xf numFmtId="0" fontId="7" fillId="0" borderId="0" xfId="22" applyFont="1">
      <alignment vertical="center"/>
    </xf>
    <xf numFmtId="0" fontId="19" fillId="0" borderId="1" xfId="21" applyFont="1" applyFill="1" applyBorder="1" applyAlignment="1">
      <alignment horizontal="left" vertical="center"/>
    </xf>
    <xf numFmtId="0" fontId="19" fillId="0" borderId="0" xfId="21" applyFont="1">
      <alignment vertical="center"/>
    </xf>
    <xf numFmtId="0" fontId="23" fillId="0" borderId="1" xfId="24" applyFont="1" applyFill="1" applyBorder="1" applyAlignment="1">
      <alignment horizontal="left" vertical="center" wrapText="1" shrinkToFit="1"/>
    </xf>
    <xf numFmtId="0" fontId="23" fillId="0" borderId="1" xfId="24" applyFont="1" applyFill="1" applyBorder="1" applyAlignment="1">
      <alignment horizontal="left" vertical="center" shrinkToFit="1"/>
    </xf>
    <xf numFmtId="0" fontId="23" fillId="0" borderId="2" xfId="24" applyFont="1" applyFill="1" applyBorder="1" applyAlignment="1">
      <alignment horizontal="left" vertical="center" shrinkToFit="1"/>
    </xf>
    <xf numFmtId="181" fontId="23" fillId="0" borderId="1" xfId="23" applyNumberFormat="1" applyFont="1" applyFill="1" applyBorder="1" applyAlignment="1">
      <alignment horizontal="left" vertical="center" shrinkToFit="1"/>
    </xf>
    <xf numFmtId="181"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1" fontId="23" fillId="0" borderId="2" xfId="23" applyNumberFormat="1" applyFont="1" applyFill="1" applyBorder="1" applyAlignment="1">
      <alignment horizontal="left" vertical="center" shrinkToFit="1"/>
    </xf>
    <xf numFmtId="0" fontId="23" fillId="0" borderId="2" xfId="24" applyFont="1" applyFill="1" applyBorder="1" applyAlignment="1">
      <alignment horizontal="left" vertical="center" wrapText="1" shrinkToFit="1"/>
    </xf>
    <xf numFmtId="181"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16" fillId="6" borderId="0" xfId="21" applyFont="1" applyFill="1">
      <alignment vertical="center"/>
    </xf>
    <xf numFmtId="0" fontId="17" fillId="6" borderId="0" xfId="0" applyFont="1" applyFill="1" applyBorder="1" applyAlignment="1">
      <alignment horizontal="left" vertical="center"/>
    </xf>
    <xf numFmtId="0" fontId="8" fillId="6" borderId="0" xfId="0" applyFont="1" applyFill="1" applyBorder="1" applyAlignment="1">
      <alignment horizontal="center" vertical="center" shrinkToFit="1"/>
    </xf>
    <xf numFmtId="181"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4"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38" fontId="8" fillId="6" borderId="28" xfId="4" applyFont="1" applyFill="1" applyBorder="1" applyAlignment="1">
      <alignment horizontal="center" vertical="center" shrinkToFit="1"/>
    </xf>
    <xf numFmtId="38" fontId="8" fillId="6" borderId="29" xfId="4" applyFont="1" applyFill="1" applyBorder="1" applyAlignment="1">
      <alignment horizontal="center" vertical="center" shrinkToFit="1"/>
    </xf>
    <xf numFmtId="0" fontId="8" fillId="6" borderId="15" xfId="24" applyFont="1" applyFill="1" applyBorder="1" applyAlignment="1">
      <alignment horizontal="center" vertical="center" shrinkToFit="1"/>
    </xf>
    <xf numFmtId="0" fontId="7" fillId="6" borderId="15" xfId="0" applyFont="1" applyFill="1" applyBorder="1">
      <alignment vertical="center"/>
    </xf>
    <xf numFmtId="0" fontId="7" fillId="6" borderId="27" xfId="0" applyFont="1" applyFill="1" applyBorder="1">
      <alignment vertical="center"/>
    </xf>
    <xf numFmtId="0" fontId="7" fillId="6" borderId="16" xfId="0" applyFont="1" applyFill="1" applyBorder="1">
      <alignment vertical="center"/>
    </xf>
    <xf numFmtId="0" fontId="8" fillId="6" borderId="30" xfId="24" applyFont="1" applyFill="1" applyBorder="1" applyAlignment="1">
      <alignment horizontal="center" vertical="center" shrinkToFit="1"/>
    </xf>
    <xf numFmtId="38" fontId="8" fillId="6" borderId="31" xfId="4" applyFont="1" applyFill="1" applyBorder="1" applyAlignment="1">
      <alignment horizontal="center" vertical="center" shrinkToFit="1"/>
    </xf>
    <xf numFmtId="0" fontId="8" fillId="6" borderId="31" xfId="24" applyFont="1" applyFill="1" applyBorder="1" applyAlignment="1">
      <alignment horizontal="center" vertical="center" shrinkToFit="1"/>
    </xf>
    <xf numFmtId="0" fontId="8" fillId="6" borderId="22" xfId="24" applyFont="1" applyFill="1" applyBorder="1" applyAlignment="1">
      <alignment horizontal="center" vertical="center" shrinkToFit="1"/>
    </xf>
    <xf numFmtId="0" fontId="8" fillId="6" borderId="34" xfId="24" applyFont="1" applyFill="1" applyBorder="1" applyAlignment="1">
      <alignment horizontal="center" vertical="center" shrinkToFit="1"/>
    </xf>
    <xf numFmtId="0" fontId="8" fillId="6" borderId="18" xfId="24" applyFont="1" applyFill="1" applyBorder="1" applyAlignment="1">
      <alignment horizontal="center" vertical="center" shrinkToFit="1"/>
    </xf>
    <xf numFmtId="38" fontId="8" fillId="6" borderId="3" xfId="4" applyFont="1" applyFill="1" applyBorder="1" applyAlignment="1">
      <alignment horizontal="right" vertical="center" shrinkToFit="1"/>
    </xf>
    <xf numFmtId="181" fontId="8" fillId="6" borderId="3" xfId="4" applyNumberFormat="1" applyFont="1" applyFill="1" applyBorder="1" applyAlignment="1">
      <alignment horizontal="center" vertical="center" shrinkToFit="1"/>
    </xf>
    <xf numFmtId="181" fontId="8" fillId="6" borderId="3" xfId="4" applyNumberFormat="1" applyFont="1" applyFill="1" applyBorder="1" applyAlignment="1">
      <alignment horizontal="left" vertical="center" shrinkToFit="1"/>
    </xf>
    <xf numFmtId="0" fontId="8" fillId="6" borderId="3" xfId="0" applyFont="1" applyFill="1" applyBorder="1" applyAlignment="1">
      <alignment horizontal="left" vertical="center"/>
    </xf>
    <xf numFmtId="0" fontId="8" fillId="6" borderId="11" xfId="0" applyFont="1" applyFill="1" applyBorder="1" applyAlignment="1">
      <alignment horizontal="left" vertical="center"/>
    </xf>
    <xf numFmtId="0" fontId="8" fillId="6" borderId="35" xfId="0" applyFont="1" applyFill="1" applyBorder="1" applyAlignment="1">
      <alignment horizontal="left" vertical="center"/>
    </xf>
    <xf numFmtId="0" fontId="8" fillId="6" borderId="17"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81" fontId="8" fillId="6" borderId="1" xfId="4" applyNumberFormat="1" applyFont="1" applyFill="1" applyBorder="1" applyAlignment="1">
      <alignment horizontal="center" vertical="center" shrinkToFit="1"/>
    </xf>
    <xf numFmtId="181"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6" xfId="21" applyFont="1" applyFill="1" applyBorder="1" applyAlignment="1">
      <alignment horizontal="left" vertical="center"/>
    </xf>
    <xf numFmtId="0" fontId="19" fillId="6" borderId="36" xfId="21" applyFont="1" applyFill="1" applyBorder="1" applyAlignment="1">
      <alignment horizontal="left" vertical="center"/>
    </xf>
    <xf numFmtId="0" fontId="8" fillId="6" borderId="1" xfId="0" applyFont="1" applyFill="1" applyBorder="1" applyAlignment="1">
      <alignment horizontal="left" vertical="center"/>
    </xf>
    <xf numFmtId="0" fontId="8" fillId="6" borderId="6" xfId="0"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1" fontId="8" fillId="6" borderId="20" xfId="4" applyNumberFormat="1" applyFont="1" applyFill="1" applyBorder="1" applyAlignment="1">
      <alignment horizontal="center" vertical="center" shrinkToFit="1"/>
    </xf>
    <xf numFmtId="181"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10" fillId="0" borderId="0" xfId="7" applyFont="1" applyAlignment="1">
      <alignment vertical="center"/>
    </xf>
    <xf numFmtId="0" fontId="27" fillId="0" borderId="0" xfId="0" applyFont="1">
      <alignment vertical="center"/>
    </xf>
    <xf numFmtId="0" fontId="10" fillId="0" borderId="0" xfId="7" applyFont="1" applyFill="1" applyBorder="1" applyAlignment="1">
      <alignment horizontal="left" vertical="center" shrinkToFit="1"/>
    </xf>
    <xf numFmtId="0" fontId="10" fillId="0" borderId="0" xfId="7" applyFont="1" applyAlignment="1">
      <alignment vertical="center" shrinkToFit="1"/>
    </xf>
    <xf numFmtId="0" fontId="10" fillId="0" borderId="0" xfId="7" applyFont="1" applyFill="1" applyBorder="1" applyAlignment="1">
      <alignment vertical="center" shrinkToFit="1"/>
    </xf>
    <xf numFmtId="0" fontId="10" fillId="0" borderId="21" xfId="7" applyFont="1" applyFill="1" applyBorder="1" applyAlignment="1">
      <alignment horizontal="center" vertical="center" shrinkToFit="1"/>
    </xf>
    <xf numFmtId="0" fontId="10" fillId="0" borderId="21" xfId="7" applyFont="1" applyFill="1" applyBorder="1" applyAlignment="1">
      <alignment horizontal="left" vertical="center" shrinkToFit="1"/>
    </xf>
    <xf numFmtId="0" fontId="10" fillId="0" borderId="0" xfId="7" applyFont="1" applyAlignment="1">
      <alignment horizontal="center" vertical="center" shrinkToFit="1"/>
    </xf>
    <xf numFmtId="0" fontId="28" fillId="0" borderId="0" xfId="0" applyFont="1">
      <alignment vertical="center"/>
    </xf>
    <xf numFmtId="0" fontId="28" fillId="0" borderId="0" xfId="0" applyFont="1" applyAlignment="1">
      <alignment horizontal="left" vertical="center"/>
    </xf>
    <xf numFmtId="0" fontId="10" fillId="0" borderId="0" xfId="7" applyFont="1" applyFill="1" applyAlignment="1">
      <alignment vertical="center"/>
    </xf>
    <xf numFmtId="0" fontId="10" fillId="0" borderId="0" xfId="7" applyFont="1" applyFill="1" applyBorder="1" applyAlignment="1">
      <alignment vertical="center"/>
    </xf>
    <xf numFmtId="0" fontId="27" fillId="0" borderId="0" xfId="0" applyFont="1" applyAlignment="1">
      <alignment vertical="center"/>
    </xf>
    <xf numFmtId="0" fontId="0" fillId="0" borderId="1" xfId="0" applyBorder="1">
      <alignment vertical="center"/>
    </xf>
    <xf numFmtId="0" fontId="8" fillId="0" borderId="1" xfId="0" applyFont="1" applyBorder="1" applyAlignment="1">
      <alignment horizontal="right" vertical="center" shrinkToFit="1"/>
    </xf>
    <xf numFmtId="0" fontId="8" fillId="0" borderId="1" xfId="0" applyNumberFormat="1" applyFont="1" applyFill="1" applyBorder="1" applyAlignment="1">
      <alignment vertical="center"/>
    </xf>
    <xf numFmtId="0" fontId="10" fillId="0" borderId="0" xfId="7" applyFont="1" applyFill="1" applyBorder="1" applyAlignment="1">
      <alignment horizontal="center" vertical="center" shrinkToFit="1"/>
    </xf>
    <xf numFmtId="188" fontId="10" fillId="0" borderId="0" xfId="4" applyNumberFormat="1" applyFont="1" applyFill="1" applyBorder="1" applyAlignment="1">
      <alignment horizontal="left" vertical="center" shrinkToFit="1"/>
    </xf>
    <xf numFmtId="0" fontId="29" fillId="0" borderId="0" xfId="7" applyFont="1" applyFill="1" applyBorder="1" applyAlignment="1">
      <alignment horizontal="center" vertical="center" wrapText="1" shrinkToFit="1"/>
    </xf>
    <xf numFmtId="0" fontId="29" fillId="0" borderId="0" xfId="7" applyFont="1" applyFill="1" applyBorder="1" applyAlignment="1">
      <alignment horizontal="center" vertical="center" shrinkToFit="1"/>
    </xf>
    <xf numFmtId="0" fontId="27" fillId="0" borderId="0" xfId="0" applyFont="1" applyFill="1">
      <alignment vertical="center"/>
    </xf>
    <xf numFmtId="0" fontId="27" fillId="0" borderId="0" xfId="0" applyFont="1" applyFill="1" applyAlignment="1">
      <alignment horizontal="left" vertical="center"/>
    </xf>
    <xf numFmtId="0" fontId="27" fillId="0" borderId="0" xfId="0" applyFont="1" applyFill="1" applyBorder="1" applyAlignment="1">
      <alignment vertical="center" shrinkToFit="1"/>
    </xf>
    <xf numFmtId="0" fontId="16" fillId="0" borderId="0" xfId="21" applyFont="1" applyBorder="1">
      <alignment vertical="center"/>
    </xf>
    <xf numFmtId="0" fontId="16" fillId="0" borderId="0" xfId="21" applyFont="1" applyFill="1" applyBorder="1">
      <alignment vertical="center"/>
    </xf>
    <xf numFmtId="0" fontId="0" fillId="0" borderId="0" xfId="0">
      <alignment vertical="center"/>
    </xf>
    <xf numFmtId="0" fontId="10" fillId="0" borderId="0" xfId="7" applyFont="1" applyAlignment="1">
      <alignment vertical="center"/>
    </xf>
    <xf numFmtId="0" fontId="27" fillId="0" borderId="0" xfId="0" applyFont="1">
      <alignment vertical="center"/>
    </xf>
    <xf numFmtId="0" fontId="10" fillId="0" borderId="0" xfId="7" applyFont="1" applyAlignment="1">
      <alignment horizontal="center" vertical="center"/>
    </xf>
    <xf numFmtId="0" fontId="10" fillId="0" borderId="0" xfId="7" applyFont="1" applyAlignment="1">
      <alignment vertical="center"/>
    </xf>
    <xf numFmtId="0" fontId="27" fillId="0" borderId="0" xfId="0" applyFont="1">
      <alignment vertical="center"/>
    </xf>
    <xf numFmtId="0" fontId="10" fillId="0" borderId="0" xfId="7" applyFont="1" applyFill="1" applyAlignment="1">
      <alignment vertical="center"/>
    </xf>
    <xf numFmtId="0" fontId="27" fillId="0" borderId="0" xfId="0" applyFont="1" applyFill="1">
      <alignment vertical="center"/>
    </xf>
    <xf numFmtId="184" fontId="10" fillId="0" borderId="9" xfId="7" applyNumberFormat="1" applyFont="1" applyFill="1" applyBorder="1" applyAlignment="1">
      <alignment vertical="center" shrinkToFit="1"/>
    </xf>
    <xf numFmtId="184" fontId="10" fillId="0" borderId="0" xfId="7" applyNumberFormat="1" applyFont="1" applyFill="1" applyBorder="1" applyAlignment="1">
      <alignment vertical="center" shrinkToFit="1"/>
    </xf>
    <xf numFmtId="0" fontId="32" fillId="0" borderId="0" xfId="7" applyFont="1" applyFill="1" applyBorder="1" applyAlignment="1">
      <alignment horizontal="left" vertical="center" shrinkToFit="1"/>
    </xf>
    <xf numFmtId="0" fontId="32" fillId="0" borderId="0" xfId="7" quotePrefix="1" applyFont="1" applyFill="1" applyBorder="1" applyAlignment="1">
      <alignment horizontal="left" vertical="center" shrinkToFit="1"/>
    </xf>
    <xf numFmtId="0" fontId="10" fillId="0" borderId="0" xfId="7" applyFont="1" applyAlignment="1">
      <alignment vertical="center"/>
    </xf>
    <xf numFmtId="0" fontId="27" fillId="0" borderId="0" xfId="0" applyFont="1">
      <alignment vertical="center"/>
    </xf>
    <xf numFmtId="0" fontId="10" fillId="0" borderId="0" xfId="7" applyFont="1" applyFill="1" applyBorder="1" applyAlignment="1">
      <alignment vertical="center" shrinkToFit="1"/>
    </xf>
    <xf numFmtId="0" fontId="10" fillId="0" borderId="0" xfId="7" applyFont="1" applyAlignment="1">
      <alignment vertical="center"/>
    </xf>
    <xf numFmtId="0" fontId="27" fillId="0" borderId="0" xfId="0" applyFont="1">
      <alignment vertical="center"/>
    </xf>
    <xf numFmtId="0" fontId="27" fillId="0" borderId="0" xfId="0" applyFont="1" applyAlignment="1">
      <alignment horizontal="left" vertical="center"/>
    </xf>
    <xf numFmtId="0" fontId="27" fillId="0" borderId="0" xfId="0" applyFont="1" applyBorder="1" applyAlignment="1">
      <alignment vertical="center" shrinkToFit="1"/>
    </xf>
    <xf numFmtId="0" fontId="10" fillId="0" borderId="0" xfId="7" applyFont="1" applyAlignment="1">
      <alignment vertical="center"/>
    </xf>
    <xf numFmtId="0" fontId="27" fillId="0" borderId="0" xfId="0" applyFont="1">
      <alignment vertical="center"/>
    </xf>
    <xf numFmtId="0" fontId="10" fillId="0" borderId="0" xfId="7" applyFont="1" applyFill="1" applyBorder="1" applyAlignment="1">
      <alignment horizontal="left" vertical="center" shrinkToFit="1"/>
    </xf>
    <xf numFmtId="0" fontId="10" fillId="0" borderId="0" xfId="7" applyFont="1" applyFill="1" applyBorder="1" applyAlignment="1">
      <alignment vertical="center" shrinkToFit="1"/>
    </xf>
    <xf numFmtId="0" fontId="10" fillId="0" borderId="0" xfId="7" applyFont="1" applyFill="1" applyBorder="1" applyAlignment="1">
      <alignment horizontal="center" vertical="center" shrinkToFit="1"/>
    </xf>
    <xf numFmtId="0" fontId="10" fillId="0" borderId="9" xfId="7" applyFont="1" applyFill="1" applyBorder="1" applyAlignment="1">
      <alignment vertical="center" shrinkToFit="1"/>
    </xf>
    <xf numFmtId="0" fontId="10" fillId="0" borderId="13" xfId="7" applyFont="1" applyFill="1" applyBorder="1" applyAlignment="1">
      <alignment horizontal="center" vertical="center" shrinkToFit="1"/>
    </xf>
    <xf numFmtId="0" fontId="10" fillId="0" borderId="13" xfId="7" applyFont="1" applyFill="1" applyBorder="1" applyAlignment="1">
      <alignment horizontal="left" vertical="center" shrinkToFit="1"/>
    </xf>
    <xf numFmtId="0" fontId="27" fillId="0" borderId="0" xfId="0" applyFont="1" applyFill="1" applyBorder="1">
      <alignment vertical="center"/>
    </xf>
    <xf numFmtId="0" fontId="35" fillId="0" borderId="13" xfId="7" applyFont="1" applyBorder="1" applyAlignment="1">
      <alignment vertical="center" shrinkToFit="1"/>
    </xf>
    <xf numFmtId="0" fontId="35" fillId="0" borderId="13" xfId="7" applyFont="1" applyBorder="1" applyAlignment="1">
      <alignment vertical="center"/>
    </xf>
    <xf numFmtId="0" fontId="36" fillId="0" borderId="0" xfId="7" applyFont="1" applyFill="1" applyBorder="1" applyAlignment="1">
      <alignment horizontal="center" vertical="center" shrinkToFit="1"/>
    </xf>
    <xf numFmtId="0" fontId="36" fillId="0" borderId="0" xfId="7" applyFont="1" applyFill="1" applyBorder="1" applyAlignment="1">
      <alignment horizontal="left" vertical="center" shrinkToFit="1"/>
    </xf>
    <xf numFmtId="0" fontId="36" fillId="0" borderId="0" xfId="7" applyFont="1" applyFill="1" applyBorder="1" applyAlignment="1">
      <alignment vertical="center" shrinkToFit="1"/>
    </xf>
    <xf numFmtId="0" fontId="36" fillId="0" borderId="0" xfId="7" applyFont="1" applyFill="1" applyBorder="1" applyAlignment="1">
      <alignment horizontal="left" vertical="center"/>
    </xf>
    <xf numFmtId="185" fontId="30" fillId="0" borderId="0" xfId="7" applyNumberFormat="1" applyFont="1" applyFill="1" applyBorder="1" applyAlignment="1">
      <alignment vertical="center"/>
    </xf>
    <xf numFmtId="0" fontId="27" fillId="0" borderId="0" xfId="0" applyFont="1">
      <alignment vertical="center"/>
    </xf>
    <xf numFmtId="192" fontId="39" fillId="0" borderId="0" xfId="7" applyNumberFormat="1" applyFont="1" applyBorder="1" applyAlignment="1" applyProtection="1">
      <alignment horizontal="left" vertical="center" wrapText="1" shrinkToFit="1"/>
      <protection hidden="1"/>
    </xf>
    <xf numFmtId="189" fontId="10" fillId="2" borderId="6" xfId="5" applyNumberFormat="1" applyFont="1" applyFill="1" applyBorder="1" applyAlignment="1" applyProtection="1">
      <alignment horizontal="center" vertical="center" shrinkToFit="1"/>
      <protection locked="0"/>
    </xf>
    <xf numFmtId="189" fontId="10" fillId="2" borderId="7" xfId="5" applyNumberFormat="1" applyFont="1" applyFill="1" applyBorder="1" applyAlignment="1" applyProtection="1">
      <alignment horizontal="center" vertical="center" shrinkToFit="1"/>
      <protection locked="0"/>
    </xf>
    <xf numFmtId="189" fontId="10" fillId="2" borderId="8" xfId="5" applyNumberFormat="1" applyFont="1" applyFill="1" applyBorder="1" applyAlignment="1" applyProtection="1">
      <alignment horizontal="center" vertical="center" shrinkToFit="1"/>
      <protection locked="0"/>
    </xf>
    <xf numFmtId="186" fontId="10" fillId="4" borderId="6" xfId="0" applyNumberFormat="1" applyFont="1" applyFill="1" applyBorder="1" applyAlignment="1">
      <alignment horizontal="center" vertical="center" shrinkToFit="1"/>
    </xf>
    <xf numFmtId="186" fontId="10" fillId="4" borderId="7" xfId="0" applyNumberFormat="1" applyFont="1" applyFill="1" applyBorder="1" applyAlignment="1">
      <alignment horizontal="center" vertical="center" shrinkToFit="1"/>
    </xf>
    <xf numFmtId="186" fontId="10" fillId="4" borderId="8" xfId="0" applyNumberFormat="1" applyFont="1" applyFill="1" applyBorder="1" applyAlignment="1">
      <alignment horizontal="center" vertical="center" shrinkToFit="1"/>
    </xf>
    <xf numFmtId="0" fontId="36" fillId="0" borderId="0" xfId="7" applyFont="1" applyFill="1" applyBorder="1" applyAlignment="1" applyProtection="1">
      <alignment horizontal="left" vertical="center" shrinkToFit="1"/>
      <protection hidden="1"/>
    </xf>
    <xf numFmtId="180" fontId="10" fillId="4" borderId="6" xfId="0" applyNumberFormat="1" applyFont="1" applyFill="1" applyBorder="1" applyAlignment="1">
      <alignment horizontal="center" vertical="center" shrinkToFit="1"/>
    </xf>
    <xf numFmtId="180" fontId="10" fillId="4" borderId="7" xfId="0" applyNumberFormat="1" applyFont="1" applyFill="1" applyBorder="1" applyAlignment="1">
      <alignment horizontal="center" vertical="center" shrinkToFit="1"/>
    </xf>
    <xf numFmtId="180" fontId="10" fillId="4" borderId="8" xfId="0" applyNumberFormat="1" applyFont="1" applyFill="1" applyBorder="1" applyAlignment="1">
      <alignment horizontal="center" vertical="center" shrinkToFit="1"/>
    </xf>
    <xf numFmtId="183" fontId="10" fillId="0" borderId="9" xfId="7" applyNumberFormat="1" applyFont="1" applyFill="1" applyBorder="1" applyAlignment="1">
      <alignment horizontal="center" vertical="center" shrinkToFit="1"/>
    </xf>
    <xf numFmtId="183" fontId="10" fillId="0" borderId="0" xfId="7" applyNumberFormat="1" applyFont="1" applyFill="1" applyBorder="1" applyAlignment="1">
      <alignment horizontal="center" vertical="center" shrinkToFit="1"/>
    </xf>
    <xf numFmtId="176" fontId="10" fillId="4" borderId="2" xfId="7" applyNumberFormat="1" applyFont="1" applyFill="1" applyBorder="1" applyAlignment="1">
      <alignment horizontal="center" vertical="center" wrapText="1" shrinkToFit="1"/>
    </xf>
    <xf numFmtId="0" fontId="10" fillId="4" borderId="11" xfId="0" applyNumberFormat="1" applyFont="1" applyFill="1" applyBorder="1" applyAlignment="1">
      <alignment horizontal="center" vertical="center" shrinkToFit="1"/>
    </xf>
    <xf numFmtId="0" fontId="10" fillId="4" borderId="13" xfId="0" applyNumberFormat="1" applyFont="1" applyFill="1" applyBorder="1" applyAlignment="1">
      <alignment horizontal="center" vertical="center" shrinkToFit="1"/>
    </xf>
    <xf numFmtId="0" fontId="10" fillId="4" borderId="12" xfId="0" applyNumberFormat="1" applyFont="1" applyFill="1" applyBorder="1" applyAlignment="1">
      <alignment horizontal="center" vertical="center" shrinkToFit="1"/>
    </xf>
    <xf numFmtId="0" fontId="10" fillId="4" borderId="2" xfId="7" applyFont="1" applyFill="1" applyBorder="1" applyAlignment="1">
      <alignment horizontal="center" vertical="center" shrinkToFit="1"/>
    </xf>
    <xf numFmtId="183" fontId="10" fillId="4" borderId="3" xfId="0" applyNumberFormat="1" applyFont="1" applyFill="1" applyBorder="1" applyAlignment="1">
      <alignment horizontal="center" vertical="center" shrinkToFit="1"/>
    </xf>
    <xf numFmtId="0" fontId="10" fillId="4" borderId="1" xfId="7" applyFont="1" applyFill="1" applyBorder="1" applyAlignment="1">
      <alignment horizontal="center" vertical="center" shrinkToFit="1"/>
    </xf>
    <xf numFmtId="0" fontId="10" fillId="2" borderId="6" xfId="7" applyFont="1" applyFill="1" applyBorder="1" applyAlignment="1" applyProtection="1">
      <alignment horizontal="left" vertical="center" shrinkToFit="1"/>
      <protection locked="0"/>
    </xf>
    <xf numFmtId="0" fontId="10" fillId="2" borderId="7" xfId="7" applyFont="1" applyFill="1" applyBorder="1" applyAlignment="1" applyProtection="1">
      <alignment horizontal="left" vertical="center" shrinkToFit="1"/>
      <protection locked="0"/>
    </xf>
    <xf numFmtId="0" fontId="10" fillId="4" borderId="1" xfId="7" applyNumberFormat="1" applyFont="1" applyFill="1" applyBorder="1" applyAlignment="1">
      <alignment horizontal="center" vertical="center" shrinkToFit="1"/>
    </xf>
    <xf numFmtId="179" fontId="10" fillId="0" borderId="9" xfId="7" applyNumberFormat="1" applyFont="1" applyFill="1" applyBorder="1" applyAlignment="1">
      <alignment horizontal="center" vertical="center" shrinkToFit="1"/>
    </xf>
    <xf numFmtId="179" fontId="10" fillId="0" borderId="0" xfId="7" applyNumberFormat="1" applyFont="1" applyFill="1" applyBorder="1" applyAlignment="1">
      <alignment horizontal="center" vertical="center" shrinkToFit="1"/>
    </xf>
    <xf numFmtId="0" fontId="10" fillId="0" borderId="1" xfId="7" applyFont="1" applyFill="1" applyBorder="1" applyAlignment="1">
      <alignment horizontal="center" vertical="center" shrinkToFit="1"/>
    </xf>
    <xf numFmtId="0" fontId="10" fillId="2" borderId="1" xfId="7" applyFont="1" applyFill="1" applyBorder="1" applyAlignment="1" applyProtection="1">
      <alignment horizontal="center" vertical="center" shrinkToFit="1"/>
      <protection locked="0"/>
    </xf>
    <xf numFmtId="0" fontId="38" fillId="0" borderId="0" xfId="7" quotePrefix="1" applyFont="1" applyFill="1" applyBorder="1" applyAlignment="1">
      <alignment horizontal="left" vertical="center" shrinkToFit="1"/>
    </xf>
    <xf numFmtId="0" fontId="38" fillId="0" borderId="0" xfId="7" applyFont="1" applyFill="1" applyBorder="1" applyAlignment="1">
      <alignment horizontal="left" vertical="center" shrinkToFit="1"/>
    </xf>
    <xf numFmtId="0" fontId="10" fillId="4" borderId="4" xfId="7" applyFont="1" applyFill="1" applyBorder="1" applyAlignment="1">
      <alignment horizontal="center" vertical="center" shrinkToFit="1"/>
    </xf>
    <xf numFmtId="0" fontId="10" fillId="4" borderId="21" xfId="7" applyFont="1" applyFill="1" applyBorder="1" applyAlignment="1">
      <alignment horizontal="center" vertical="center" shrinkToFit="1"/>
    </xf>
    <xf numFmtId="0" fontId="10" fillId="4" borderId="5" xfId="7" applyFont="1" applyFill="1" applyBorder="1" applyAlignment="1">
      <alignment horizontal="center" vertical="center" shrinkToFit="1"/>
    </xf>
    <xf numFmtId="0" fontId="10" fillId="4" borderId="9" xfId="7" applyFont="1" applyFill="1" applyBorder="1" applyAlignment="1">
      <alignment horizontal="center" vertical="center" shrinkToFit="1"/>
    </xf>
    <xf numFmtId="0" fontId="10" fillId="4" borderId="0" xfId="7" applyFont="1" applyFill="1" applyBorder="1" applyAlignment="1">
      <alignment horizontal="center" vertical="center" shrinkToFit="1"/>
    </xf>
    <xf numFmtId="0" fontId="10" fillId="4" borderId="10" xfId="7" applyFont="1" applyFill="1" applyBorder="1" applyAlignment="1">
      <alignment horizontal="center" vertical="center" shrinkToFit="1"/>
    </xf>
    <xf numFmtId="0" fontId="10" fillId="4" borderId="11" xfId="7" applyFont="1" applyFill="1" applyBorder="1" applyAlignment="1">
      <alignment horizontal="center" vertical="center" shrinkToFit="1"/>
    </xf>
    <xf numFmtId="0" fontId="10" fillId="4" borderId="13" xfId="7" applyFont="1" applyFill="1" applyBorder="1" applyAlignment="1">
      <alignment horizontal="center" vertical="center" shrinkToFit="1"/>
    </xf>
    <xf numFmtId="0" fontId="10" fillId="4" borderId="12" xfId="7" applyFont="1" applyFill="1" applyBorder="1" applyAlignment="1">
      <alignment horizontal="center" vertical="center" shrinkToFit="1"/>
    </xf>
    <xf numFmtId="0" fontId="34" fillId="0" borderId="0" xfId="7" applyFont="1" applyAlignment="1">
      <alignment horizontal="left" vertical="center"/>
    </xf>
    <xf numFmtId="0" fontId="10" fillId="4" borderId="6" xfId="7" applyFont="1" applyFill="1" applyBorder="1" applyAlignment="1">
      <alignment horizontal="center" vertical="center" shrinkToFit="1"/>
    </xf>
    <xf numFmtId="0" fontId="10" fillId="4" borderId="7" xfId="7" applyFont="1" applyFill="1" applyBorder="1" applyAlignment="1">
      <alignment horizontal="center" vertical="center" shrinkToFit="1"/>
    </xf>
    <xf numFmtId="0" fontId="10" fillId="4" borderId="8" xfId="7" applyFont="1" applyFill="1" applyBorder="1" applyAlignment="1">
      <alignment horizontal="center" vertical="center" shrinkToFit="1"/>
    </xf>
    <xf numFmtId="0" fontId="32" fillId="4" borderId="6" xfId="7" applyFont="1" applyFill="1" applyBorder="1" applyAlignment="1">
      <alignment horizontal="center" vertical="center" shrinkToFit="1"/>
    </xf>
    <xf numFmtId="0" fontId="32" fillId="4" borderId="7" xfId="7" applyFont="1" applyFill="1" applyBorder="1" applyAlignment="1">
      <alignment horizontal="center" vertical="center" shrinkToFit="1"/>
    </xf>
    <xf numFmtId="0" fontId="32" fillId="4" borderId="8" xfId="7" applyFont="1" applyFill="1" applyBorder="1" applyAlignment="1">
      <alignment horizontal="center" vertical="center" shrinkToFit="1"/>
    </xf>
    <xf numFmtId="0" fontId="10" fillId="2" borderId="4" xfId="7" applyFont="1" applyFill="1" applyBorder="1" applyAlignment="1" applyProtection="1">
      <alignment horizontal="left" vertical="center" shrinkToFit="1"/>
      <protection locked="0"/>
    </xf>
    <xf numFmtId="0" fontId="10" fillId="2" borderId="21" xfId="7" applyFont="1" applyFill="1" applyBorder="1" applyAlignment="1" applyProtection="1">
      <alignment horizontal="left" vertical="center" shrinkToFit="1"/>
      <protection locked="0"/>
    </xf>
    <xf numFmtId="0" fontId="10" fillId="2" borderId="11" xfId="7" applyFont="1" applyFill="1" applyBorder="1" applyAlignment="1" applyProtection="1">
      <alignment horizontal="left" vertical="center" shrinkToFit="1"/>
      <protection locked="0"/>
    </xf>
    <xf numFmtId="0" fontId="10" fillId="2" borderId="13" xfId="7" applyFont="1" applyFill="1" applyBorder="1" applyAlignment="1" applyProtection="1">
      <alignment horizontal="left" vertical="center" shrinkToFit="1"/>
      <protection locked="0"/>
    </xf>
    <xf numFmtId="0" fontId="10" fillId="0" borderId="9" xfId="7" applyFont="1" applyFill="1" applyBorder="1" applyAlignment="1">
      <alignment horizontal="center" vertical="center" shrinkToFit="1"/>
    </xf>
    <xf numFmtId="0" fontId="10" fillId="0" borderId="0" xfId="7" applyFont="1" applyFill="1" applyBorder="1" applyAlignment="1">
      <alignment horizontal="center" vertical="center" shrinkToFit="1"/>
    </xf>
    <xf numFmtId="0" fontId="10" fillId="0" borderId="6" xfId="7" applyFont="1" applyFill="1" applyBorder="1" applyAlignment="1">
      <alignment horizontal="left" vertical="center" shrinkToFit="1"/>
    </xf>
    <xf numFmtId="0" fontId="10" fillId="0" borderId="7" xfId="7" applyFont="1" applyFill="1" applyBorder="1" applyAlignment="1">
      <alignment horizontal="left" vertical="center" shrinkToFit="1"/>
    </xf>
    <xf numFmtId="0" fontId="10" fillId="0" borderId="8" xfId="7" applyFont="1" applyFill="1" applyBorder="1" applyAlignment="1">
      <alignment horizontal="left" vertical="center" shrinkToFit="1"/>
    </xf>
    <xf numFmtId="0" fontId="10" fillId="2" borderId="8" xfId="7" applyFont="1" applyFill="1" applyBorder="1" applyAlignment="1" applyProtection="1">
      <alignment horizontal="left" vertical="center" shrinkToFit="1"/>
      <protection locked="0"/>
    </xf>
    <xf numFmtId="0" fontId="10" fillId="2" borderId="6" xfId="7" applyFont="1" applyFill="1" applyBorder="1" applyAlignment="1">
      <alignment horizontal="center" vertical="center"/>
    </xf>
    <xf numFmtId="0" fontId="10" fillId="2" borderId="7" xfId="7" applyFont="1" applyFill="1" applyBorder="1" applyAlignment="1">
      <alignment horizontal="center" vertical="center"/>
    </xf>
    <xf numFmtId="0" fontId="10" fillId="2" borderId="8" xfId="7" applyFont="1" applyFill="1" applyBorder="1" applyAlignment="1">
      <alignment horizontal="center" vertical="center"/>
    </xf>
    <xf numFmtId="0" fontId="10" fillId="0" borderId="9" xfId="7" applyFont="1" applyBorder="1" applyAlignment="1">
      <alignment horizontal="left" vertical="center"/>
    </xf>
    <xf numFmtId="0" fontId="10" fillId="0" borderId="0" xfId="7" applyFont="1" applyAlignment="1">
      <alignment horizontal="left" vertical="center"/>
    </xf>
    <xf numFmtId="0" fontId="10" fillId="0" borderId="0" xfId="0" applyFont="1" applyFill="1" applyBorder="1" applyAlignment="1">
      <alignment horizontal="center" vertical="center"/>
    </xf>
    <xf numFmtId="0" fontId="10" fillId="0" borderId="0" xfId="7" applyFont="1" applyFill="1" applyBorder="1" applyAlignment="1">
      <alignment horizontal="center" vertical="center" wrapText="1"/>
    </xf>
    <xf numFmtId="0" fontId="10" fillId="0" borderId="0" xfId="7" applyFont="1" applyFill="1" applyBorder="1" applyAlignment="1">
      <alignment horizontal="center" vertical="center"/>
    </xf>
    <xf numFmtId="178" fontId="10" fillId="4" borderId="6" xfId="7" applyNumberFormat="1" applyFont="1" applyFill="1" applyBorder="1" applyAlignment="1">
      <alignment horizontal="center" vertical="center" shrinkToFit="1"/>
    </xf>
    <xf numFmtId="178" fontId="10" fillId="4" borderId="7" xfId="7" applyNumberFormat="1" applyFont="1" applyFill="1" applyBorder="1" applyAlignment="1">
      <alignment horizontal="center" vertical="center" shrinkToFit="1"/>
    </xf>
    <xf numFmtId="178" fontId="10" fillId="4" borderId="8" xfId="7" applyNumberFormat="1" applyFont="1" applyFill="1" applyBorder="1" applyAlignment="1">
      <alignment horizontal="center" vertical="center" shrinkToFit="1"/>
    </xf>
    <xf numFmtId="187" fontId="10" fillId="2" borderId="6" xfId="7" applyNumberFormat="1" applyFont="1" applyFill="1" applyBorder="1" applyAlignment="1" applyProtection="1">
      <alignment horizontal="left" vertical="center" shrinkToFit="1"/>
      <protection locked="0"/>
    </xf>
    <xf numFmtId="187" fontId="10" fillId="2" borderId="7" xfId="7" applyNumberFormat="1" applyFont="1" applyFill="1" applyBorder="1" applyAlignment="1" applyProtection="1">
      <alignment horizontal="left" vertical="center" shrinkToFit="1"/>
      <protection locked="0"/>
    </xf>
    <xf numFmtId="187" fontId="10" fillId="2" borderId="8" xfId="7" applyNumberFormat="1" applyFont="1" applyFill="1" applyBorder="1" applyAlignment="1" applyProtection="1">
      <alignment horizontal="left" vertical="center" shrinkToFit="1"/>
      <protection locked="0"/>
    </xf>
    <xf numFmtId="0" fontId="10" fillId="0" borderId="1" xfId="7" applyFont="1" applyBorder="1" applyAlignment="1">
      <alignment horizontal="center" vertical="center" shrinkToFit="1"/>
    </xf>
    <xf numFmtId="0" fontId="10" fillId="4" borderId="24" xfId="7" applyFont="1" applyFill="1" applyBorder="1" applyAlignment="1">
      <alignment horizontal="center" vertical="center" shrinkToFit="1"/>
    </xf>
    <xf numFmtId="0" fontId="10" fillId="4" borderId="25" xfId="7" applyFont="1" applyFill="1" applyBorder="1" applyAlignment="1">
      <alignment horizontal="center" vertical="center" shrinkToFit="1"/>
    </xf>
    <xf numFmtId="0" fontId="10" fillId="4" borderId="26" xfId="7" applyFont="1" applyFill="1" applyBorder="1" applyAlignment="1">
      <alignment horizontal="center" vertical="center" shrinkToFit="1"/>
    </xf>
    <xf numFmtId="0" fontId="10" fillId="4" borderId="2" xfId="7" applyFont="1" applyFill="1" applyBorder="1" applyAlignment="1">
      <alignment horizontal="center" vertical="center" wrapText="1" shrinkToFit="1"/>
    </xf>
    <xf numFmtId="2" fontId="10" fillId="4" borderId="2" xfId="7" applyNumberFormat="1" applyFont="1" applyFill="1" applyBorder="1" applyAlignment="1">
      <alignment horizontal="center" vertical="center" wrapText="1" shrinkToFit="1"/>
    </xf>
    <xf numFmtId="2" fontId="10" fillId="4" borderId="2" xfId="7" applyNumberFormat="1" applyFont="1" applyFill="1" applyBorder="1" applyAlignment="1">
      <alignment horizontal="center" vertical="center" shrinkToFit="1"/>
    </xf>
    <xf numFmtId="0" fontId="10" fillId="4" borderId="3" xfId="0" applyNumberFormat="1" applyFont="1" applyFill="1" applyBorder="1" applyAlignment="1">
      <alignment horizontal="center" vertical="center" shrinkToFit="1"/>
    </xf>
    <xf numFmtId="0" fontId="10" fillId="4" borderId="4" xfId="7" applyFont="1" applyFill="1" applyBorder="1" applyAlignment="1">
      <alignment horizontal="center" vertical="center" textRotation="255" shrinkToFit="1"/>
    </xf>
    <xf numFmtId="0" fontId="10" fillId="4" borderId="21" xfId="7" applyFont="1" applyFill="1" applyBorder="1" applyAlignment="1">
      <alignment horizontal="center" vertical="center" textRotation="255" shrinkToFit="1"/>
    </xf>
    <xf numFmtId="0" fontId="10" fillId="4" borderId="5" xfId="7" applyFont="1" applyFill="1" applyBorder="1" applyAlignment="1">
      <alignment horizontal="center" vertical="center" textRotation="255" shrinkToFit="1"/>
    </xf>
    <xf numFmtId="0" fontId="10" fillId="4" borderId="9" xfId="7" applyFont="1" applyFill="1" applyBorder="1" applyAlignment="1">
      <alignment horizontal="center" vertical="center" textRotation="255" shrinkToFit="1"/>
    </xf>
    <xf numFmtId="0" fontId="10" fillId="4" borderId="0" xfId="7" applyFont="1" applyFill="1" applyBorder="1" applyAlignment="1">
      <alignment horizontal="center" vertical="center" textRotation="255" shrinkToFit="1"/>
    </xf>
    <xf numFmtId="0" fontId="10" fillId="4" borderId="10" xfId="7" applyFont="1" applyFill="1" applyBorder="1" applyAlignment="1">
      <alignment horizontal="center" vertical="center" textRotation="255" shrinkToFit="1"/>
    </xf>
    <xf numFmtId="0" fontId="10" fillId="4" borderId="11" xfId="7" applyFont="1" applyFill="1" applyBorder="1" applyAlignment="1">
      <alignment horizontal="center" vertical="center" textRotation="255" shrinkToFit="1"/>
    </xf>
    <xf numFmtId="0" fontId="10" fillId="4" borderId="13" xfId="7" applyFont="1" applyFill="1" applyBorder="1" applyAlignment="1">
      <alignment horizontal="center" vertical="center" textRotation="255" shrinkToFit="1"/>
    </xf>
    <xf numFmtId="0" fontId="10" fillId="4" borderId="12" xfId="7" applyFont="1" applyFill="1" applyBorder="1" applyAlignment="1">
      <alignment horizontal="center" vertical="center" textRotation="255" shrinkToFit="1"/>
    </xf>
    <xf numFmtId="187" fontId="10" fillId="2" borderId="1" xfId="7" applyNumberFormat="1" applyFont="1" applyFill="1" applyBorder="1" applyAlignment="1" applyProtection="1">
      <alignment horizontal="center" vertical="center" shrinkToFit="1"/>
      <protection locked="0"/>
    </xf>
    <xf numFmtId="38" fontId="10" fillId="2" borderId="1" xfId="4" applyFont="1" applyFill="1" applyBorder="1" applyAlignment="1" applyProtection="1">
      <alignment horizontal="center" vertical="center" shrinkToFit="1"/>
      <protection locked="0"/>
    </xf>
    <xf numFmtId="182" fontId="10" fillId="0" borderId="1" xfId="7" applyNumberFormat="1" applyFont="1" applyFill="1" applyBorder="1" applyAlignment="1">
      <alignment horizontal="center" vertical="center" shrinkToFit="1"/>
    </xf>
    <xf numFmtId="4" fontId="10" fillId="0" borderId="24" xfId="7" applyNumberFormat="1" applyFont="1" applyBorder="1" applyAlignment="1">
      <alignment horizontal="center" vertical="center" shrinkToFit="1"/>
    </xf>
    <xf numFmtId="4" fontId="10" fillId="0" borderId="25" xfId="7" applyNumberFormat="1" applyFont="1" applyBorder="1" applyAlignment="1">
      <alignment horizontal="center" vertical="center" shrinkToFit="1"/>
    </xf>
    <xf numFmtId="38" fontId="10" fillId="5" borderId="39" xfId="4" applyFont="1" applyFill="1" applyBorder="1" applyAlignment="1">
      <alignment horizontal="center" vertical="center" shrinkToFit="1"/>
    </xf>
    <xf numFmtId="3" fontId="10" fillId="0" borderId="39" xfId="7" applyNumberFormat="1" applyFont="1" applyBorder="1" applyAlignment="1">
      <alignment horizontal="center" vertical="center" shrinkToFit="1"/>
    </xf>
    <xf numFmtId="190" fontId="10" fillId="0" borderId="39" xfId="7" applyNumberFormat="1" applyFont="1" applyBorder="1" applyAlignment="1">
      <alignment horizontal="center" vertical="center" shrinkToFit="1"/>
    </xf>
    <xf numFmtId="191" fontId="10" fillId="0" borderId="6" xfId="0" applyNumberFormat="1" applyFont="1" applyFill="1" applyBorder="1" applyAlignment="1" applyProtection="1">
      <alignment horizontal="center" vertical="center" shrinkToFit="1"/>
    </xf>
    <xf numFmtId="191" fontId="10" fillId="0" borderId="7" xfId="0" applyNumberFormat="1" applyFont="1" applyFill="1" applyBorder="1" applyAlignment="1" applyProtection="1">
      <alignment horizontal="center" vertical="center" shrinkToFit="1"/>
    </xf>
    <xf numFmtId="191" fontId="10" fillId="0" borderId="8" xfId="0" applyNumberFormat="1" applyFont="1" applyFill="1" applyBorder="1" applyAlignment="1" applyProtection="1">
      <alignment horizontal="center" vertical="center" shrinkToFit="1"/>
    </xf>
    <xf numFmtId="180" fontId="10" fillId="0" borderId="11" xfId="0" applyNumberFormat="1" applyFont="1" applyFill="1" applyBorder="1" applyAlignment="1">
      <alignment horizontal="center" vertical="center" shrinkToFit="1"/>
    </xf>
    <xf numFmtId="180" fontId="10" fillId="0" borderId="13" xfId="0" applyNumberFormat="1" applyFont="1" applyFill="1" applyBorder="1" applyAlignment="1">
      <alignment horizontal="center" vertical="center" shrinkToFit="1"/>
    </xf>
    <xf numFmtId="180" fontId="10" fillId="0" borderId="12" xfId="0" applyNumberFormat="1" applyFont="1" applyFill="1" applyBorder="1" applyAlignment="1">
      <alignment horizontal="center" vertical="center" shrinkToFit="1"/>
    </xf>
    <xf numFmtId="186" fontId="10" fillId="4" borderId="22" xfId="0" applyNumberFormat="1" applyFont="1" applyFill="1" applyBorder="1" applyAlignment="1">
      <alignment horizontal="center" vertical="center" shrinkToFit="1"/>
    </xf>
    <xf numFmtId="186" fontId="10" fillId="4" borderId="33" xfId="0" applyNumberFormat="1" applyFont="1" applyFill="1" applyBorder="1" applyAlignment="1">
      <alignment horizontal="center" vertical="center" shrinkToFit="1"/>
    </xf>
    <xf numFmtId="186" fontId="10" fillId="4" borderId="23" xfId="0" applyNumberFormat="1" applyFont="1" applyFill="1" applyBorder="1" applyAlignment="1">
      <alignment horizontal="center" vertical="center" shrinkToFit="1"/>
    </xf>
    <xf numFmtId="180" fontId="10" fillId="4" borderId="6" xfId="5" applyNumberFormat="1" applyFont="1" applyFill="1" applyBorder="1" applyAlignment="1">
      <alignment horizontal="center" vertical="center" shrinkToFit="1"/>
    </xf>
    <xf numFmtId="180" fontId="10" fillId="4" borderId="7" xfId="5" applyNumberFormat="1" applyFont="1" applyFill="1" applyBorder="1" applyAlignment="1">
      <alignment horizontal="center" vertical="center" shrinkToFit="1"/>
    </xf>
    <xf numFmtId="180" fontId="10" fillId="4" borderId="8" xfId="5" applyNumberFormat="1" applyFont="1" applyFill="1" applyBorder="1" applyAlignment="1">
      <alignment horizontal="center" vertical="center" shrinkToFit="1"/>
    </xf>
    <xf numFmtId="4" fontId="10" fillId="0" borderId="11" xfId="7" applyNumberFormat="1" applyFont="1" applyFill="1" applyBorder="1" applyAlignment="1">
      <alignment horizontal="center" vertical="center" shrinkToFit="1"/>
    </xf>
    <xf numFmtId="4" fontId="10" fillId="0" borderId="13" xfId="7" applyNumberFormat="1" applyFont="1" applyFill="1" applyBorder="1" applyAlignment="1">
      <alignment horizontal="center" vertical="center" shrinkToFit="1"/>
    </xf>
    <xf numFmtId="180" fontId="10" fillId="0" borderId="11" xfId="5" applyNumberFormat="1" applyFont="1" applyFill="1" applyBorder="1" applyAlignment="1">
      <alignment horizontal="center" vertical="center" shrinkToFit="1"/>
    </xf>
    <xf numFmtId="180" fontId="10" fillId="0" borderId="13" xfId="5" applyNumberFormat="1" applyFont="1" applyFill="1" applyBorder="1" applyAlignment="1">
      <alignment horizontal="center" vertical="center" shrinkToFit="1"/>
    </xf>
    <xf numFmtId="180" fontId="10" fillId="0" borderId="12" xfId="5" applyNumberFormat="1" applyFont="1" applyFill="1" applyBorder="1" applyAlignment="1">
      <alignment horizontal="center" vertical="center" shrinkToFit="1"/>
    </xf>
    <xf numFmtId="9" fontId="30" fillId="0" borderId="0" xfId="5" applyFont="1" applyFill="1" applyBorder="1" applyAlignment="1">
      <alignment horizontal="right" vertical="center"/>
    </xf>
    <xf numFmtId="185" fontId="30" fillId="0" borderId="0" xfId="7" applyNumberFormat="1" applyFont="1" applyFill="1" applyBorder="1" applyAlignment="1">
      <alignment horizontal="right" vertical="center"/>
    </xf>
    <xf numFmtId="190" fontId="10" fillId="0" borderId="3" xfId="7" applyNumberFormat="1" applyFont="1" applyFill="1" applyBorder="1" applyAlignment="1">
      <alignment horizontal="center" vertical="center" shrinkToFit="1"/>
    </xf>
    <xf numFmtId="190" fontId="10" fillId="0" borderId="40" xfId="0" applyNumberFormat="1" applyFont="1" applyFill="1" applyBorder="1" applyAlignment="1">
      <alignment horizontal="center" vertical="center" shrinkToFit="1"/>
    </xf>
    <xf numFmtId="190" fontId="10" fillId="0" borderId="41" xfId="0" applyNumberFormat="1" applyFont="1" applyFill="1" applyBorder="1" applyAlignment="1">
      <alignment horizontal="center" vertical="center" shrinkToFit="1"/>
    </xf>
    <xf numFmtId="190" fontId="10" fillId="0" borderId="42" xfId="0" applyNumberFormat="1" applyFont="1" applyFill="1" applyBorder="1" applyAlignment="1">
      <alignment horizontal="center" vertical="center" shrinkToFit="1"/>
    </xf>
    <xf numFmtId="190" fontId="10" fillId="0" borderId="43" xfId="0" applyNumberFormat="1" applyFont="1" applyFill="1" applyBorder="1" applyAlignment="1">
      <alignment horizontal="center" vertical="center" shrinkToFit="1"/>
    </xf>
    <xf numFmtId="190" fontId="10" fillId="0" borderId="7" xfId="0" applyNumberFormat="1" applyFont="1" applyFill="1" applyBorder="1" applyAlignment="1">
      <alignment horizontal="center" vertical="center" shrinkToFit="1"/>
    </xf>
    <xf numFmtId="190" fontId="10" fillId="0" borderId="44" xfId="0" applyNumberFormat="1" applyFont="1" applyFill="1" applyBorder="1" applyAlignment="1">
      <alignment horizontal="center" vertical="center" shrinkToFit="1"/>
    </xf>
    <xf numFmtId="190" fontId="10" fillId="0" borderId="45" xfId="0" applyNumberFormat="1" applyFont="1" applyFill="1" applyBorder="1" applyAlignment="1">
      <alignment horizontal="center" vertical="center" shrinkToFit="1"/>
    </xf>
    <xf numFmtId="190" fontId="10" fillId="0" borderId="46" xfId="0" applyNumberFormat="1" applyFont="1" applyFill="1" applyBorder="1" applyAlignment="1">
      <alignment horizontal="center" vertical="center" shrinkToFit="1"/>
    </xf>
    <xf numFmtId="190" fontId="10" fillId="0" borderId="47" xfId="0" applyNumberFormat="1" applyFont="1" applyFill="1" applyBorder="1" applyAlignment="1">
      <alignment horizontal="center" vertical="center" shrinkToFit="1"/>
    </xf>
    <xf numFmtId="180" fontId="10" fillId="4" borderId="22" xfId="0" applyNumberFormat="1" applyFont="1" applyFill="1" applyBorder="1" applyAlignment="1">
      <alignment horizontal="center" vertical="center" shrinkToFit="1"/>
    </xf>
    <xf numFmtId="180" fontId="10" fillId="4" borderId="33" xfId="0" applyNumberFormat="1" applyFont="1" applyFill="1" applyBorder="1" applyAlignment="1">
      <alignment horizontal="center" vertical="center" shrinkToFit="1"/>
    </xf>
    <xf numFmtId="180" fontId="10" fillId="4" borderId="22" xfId="5" applyNumberFormat="1" applyFont="1" applyFill="1" applyBorder="1" applyAlignment="1">
      <alignment horizontal="center" vertical="center" shrinkToFit="1"/>
    </xf>
    <xf numFmtId="180" fontId="10" fillId="4" borderId="33" xfId="5" applyNumberFormat="1" applyFont="1" applyFill="1" applyBorder="1" applyAlignment="1">
      <alignment horizontal="center" vertical="center" shrinkToFit="1"/>
    </xf>
    <xf numFmtId="180" fontId="10" fillId="4" borderId="23" xfId="5" applyNumberFormat="1" applyFont="1" applyFill="1" applyBorder="1" applyAlignment="1">
      <alignment horizontal="center" vertical="center" shrinkToFit="1"/>
    </xf>
    <xf numFmtId="0" fontId="10" fillId="4" borderId="9" xfId="0" applyNumberFormat="1" applyFont="1" applyFill="1" applyBorder="1" applyAlignment="1">
      <alignment horizontal="center" vertical="center" shrinkToFit="1"/>
    </xf>
    <xf numFmtId="0" fontId="10" fillId="4" borderId="0" xfId="0" applyNumberFormat="1" applyFont="1" applyFill="1" applyBorder="1" applyAlignment="1">
      <alignment horizontal="center" vertical="center" shrinkToFit="1"/>
    </xf>
    <xf numFmtId="0" fontId="10" fillId="4" borderId="10" xfId="0" applyNumberFormat="1" applyFont="1" applyFill="1" applyBorder="1" applyAlignment="1">
      <alignment horizontal="center" vertical="center" shrinkToFit="1"/>
    </xf>
    <xf numFmtId="193" fontId="10" fillId="2" borderId="1" xfId="7" applyNumberFormat="1" applyFont="1" applyFill="1" applyBorder="1" applyAlignment="1" applyProtection="1">
      <alignment horizontal="center" vertical="center" shrinkToFit="1"/>
      <protection locked="0"/>
    </xf>
  </cellXfs>
  <cellStyles count="41">
    <cellStyle name="Excel Built-in Comma [0] 1" xfId="26"/>
    <cellStyle name="Excel Built-in Currency [0] 1" xfId="27"/>
    <cellStyle name="Excel Built-in Normal" xfId="28"/>
    <cellStyle name="Excel Built-in Normal 1" xfId="29"/>
    <cellStyle name="Excel Built-in Normal 1 2" xfId="30"/>
    <cellStyle name="Excel Built-in Normal 2" xfId="31"/>
    <cellStyle name="パーセント" xfId="5" builtinId="5"/>
    <cellStyle name="パーセント 2" xfId="8"/>
    <cellStyle name="パーセント 3" xfId="32"/>
    <cellStyle name="ハイパーリンク 2" xfId="9"/>
    <cellStyle name="ハイパーリンク 2 2" xfId="36"/>
    <cellStyle name="桁区切り" xfId="4" builtinId="6"/>
    <cellStyle name="桁区切り 2" xfId="2"/>
    <cellStyle name="桁区切り 2 2" xfId="25"/>
    <cellStyle name="桁区切り 3" xfId="10"/>
    <cellStyle name="桁区切り 4" xfId="23"/>
    <cellStyle name="桁区切り 5" xfId="35"/>
    <cellStyle name="通貨 2" xfId="11"/>
    <cellStyle name="標準" xfId="0" builtinId="0"/>
    <cellStyle name="標準 2" xfId="3"/>
    <cellStyle name="標準 2 2" xfId="12"/>
    <cellStyle name="標準 2 2 2" xfId="13"/>
    <cellStyle name="標準 2 2 3" xfId="37"/>
    <cellStyle name="標準 2 3" xfId="14"/>
    <cellStyle name="標準 2 3 2" xfId="15"/>
    <cellStyle name="標準 2 3 2 2" xfId="21"/>
    <cellStyle name="標準 2 4" xfId="16"/>
    <cellStyle name="標準 2 5" xfId="17"/>
    <cellStyle name="標準 2 6" xfId="38"/>
    <cellStyle name="標準 3" xfId="1"/>
    <cellStyle name="標準 3 2" xfId="33"/>
    <cellStyle name="標準 4" xfId="6"/>
    <cellStyle name="標準 4 2" xfId="40"/>
    <cellStyle name="標準 4 3" xfId="39"/>
    <cellStyle name="標準 5" xfId="18"/>
    <cellStyle name="標準 6" xfId="19"/>
    <cellStyle name="標準 63" xfId="34"/>
    <cellStyle name="標準 7" xfId="7"/>
    <cellStyle name="標準 8" xfId="20"/>
    <cellStyle name="標準 9" xfId="22"/>
    <cellStyle name="標準_サーモジャケットの提案書" xfId="24"/>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23</xdr:col>
      <xdr:colOff>92352</xdr:colOff>
      <xdr:row>0</xdr:row>
      <xdr:rowOff>48452</xdr:rowOff>
    </xdr:from>
    <xdr:to>
      <xdr:col>31</xdr:col>
      <xdr:colOff>208308</xdr:colOff>
      <xdr:row>0</xdr:row>
      <xdr:rowOff>379652</xdr:rowOff>
    </xdr:to>
    <xdr:sp macro="" textlink="">
      <xdr:nvSpPr>
        <xdr:cNvPr id="12" name="角丸四角形 11"/>
        <xdr:cNvSpPr/>
      </xdr:nvSpPr>
      <xdr:spPr>
        <a:xfrm>
          <a:off x="5131077" y="48452"/>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85725</xdr:colOff>
      <xdr:row>1</xdr:row>
      <xdr:rowOff>28574</xdr:rowOff>
    </xdr:from>
    <xdr:to>
      <xdr:col>33</xdr:col>
      <xdr:colOff>133352</xdr:colOff>
      <xdr:row>2</xdr:row>
      <xdr:rowOff>685799</xdr:rowOff>
    </xdr:to>
    <xdr:sp macro="" textlink="">
      <xdr:nvSpPr>
        <xdr:cNvPr id="4" name="テキスト ボックス 3"/>
        <xdr:cNvSpPr txBox="1"/>
      </xdr:nvSpPr>
      <xdr:spPr>
        <a:xfrm>
          <a:off x="85725" y="466724"/>
          <a:ext cx="7115177" cy="1095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H30</a:t>
          </a:r>
          <a:r>
            <a:rPr kumimoji="1" lang="ja-JP" altLang="ja-JP" sz="1100" u="sng">
              <a:solidFill>
                <a:srgbClr val="FF0000"/>
              </a:solidFill>
              <a:effectLst/>
              <a:latin typeface="+mn-lt"/>
              <a:ea typeface="+mn-ea"/>
              <a:cs typeface="+mn-cs"/>
            </a:rPr>
            <a:t>年度 </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H30</a:t>
          </a:r>
          <a:r>
            <a:rPr kumimoji="1" lang="ja-JP" altLang="ja-JP" sz="1100" u="sng">
              <a:solidFill>
                <a:srgbClr val="FF0000"/>
              </a:solidFill>
              <a:effectLst/>
              <a:latin typeface="+mn-lt"/>
              <a:ea typeface="+mn-ea"/>
              <a:cs typeface="+mn-cs"/>
            </a:rPr>
            <a:t>年度</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92352</xdr:colOff>
      <xdr:row>0</xdr:row>
      <xdr:rowOff>48452</xdr:rowOff>
    </xdr:from>
    <xdr:to>
      <xdr:col>31</xdr:col>
      <xdr:colOff>208308</xdr:colOff>
      <xdr:row>0</xdr:row>
      <xdr:rowOff>379652</xdr:rowOff>
    </xdr:to>
    <xdr:sp macro="" textlink="">
      <xdr:nvSpPr>
        <xdr:cNvPr id="10" name="角丸四角形 9"/>
        <xdr:cNvSpPr/>
      </xdr:nvSpPr>
      <xdr:spPr>
        <a:xfrm>
          <a:off x="5131077" y="48452"/>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廃熱利用量を用いて計算</a:t>
          </a:r>
        </a:p>
      </xdr:txBody>
    </xdr:sp>
    <xdr:clientData/>
  </xdr:twoCellAnchor>
  <xdr:twoCellAnchor>
    <xdr:from>
      <xdr:col>0</xdr:col>
      <xdr:colOff>85725</xdr:colOff>
      <xdr:row>1</xdr:row>
      <xdr:rowOff>28575</xdr:rowOff>
    </xdr:from>
    <xdr:to>
      <xdr:col>33</xdr:col>
      <xdr:colOff>133352</xdr:colOff>
      <xdr:row>2</xdr:row>
      <xdr:rowOff>676275</xdr:rowOff>
    </xdr:to>
    <xdr:sp macro="" textlink="">
      <xdr:nvSpPr>
        <xdr:cNvPr id="5" name="テキスト ボックス 4"/>
        <xdr:cNvSpPr txBox="1"/>
      </xdr:nvSpPr>
      <xdr:spPr>
        <a:xfrm>
          <a:off x="85725" y="466725"/>
          <a:ext cx="7115177" cy="1085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H30</a:t>
          </a:r>
          <a:r>
            <a:rPr kumimoji="1" lang="ja-JP" altLang="ja-JP" sz="1100" u="sng">
              <a:solidFill>
                <a:srgbClr val="FF0000"/>
              </a:solidFill>
              <a:effectLst/>
              <a:latin typeface="+mn-lt"/>
              <a:ea typeface="+mn-ea"/>
              <a:cs typeface="+mn-cs"/>
            </a:rPr>
            <a:t>年度 </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H30</a:t>
          </a:r>
          <a:r>
            <a:rPr kumimoji="1" lang="ja-JP" altLang="ja-JP" sz="1100" u="sng">
              <a:solidFill>
                <a:srgbClr val="FF0000"/>
              </a:solidFill>
              <a:effectLst/>
              <a:latin typeface="+mn-lt"/>
              <a:ea typeface="+mn-ea"/>
              <a:cs typeface="+mn-cs"/>
            </a:rPr>
            <a:t>年度</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U139"/>
  <sheetViews>
    <sheetView showGridLines="0" tabSelected="1" view="pageBreakPreview" zoomScaleNormal="115" zoomScaleSheetLayoutView="100" workbookViewId="0">
      <selection sqref="A1:AE1"/>
    </sheetView>
  </sheetViews>
  <sheetFormatPr defaultRowHeight="13.5"/>
  <cols>
    <col min="1" max="32" width="2.875" style="61" customWidth="1"/>
    <col min="33" max="33" width="0.75" style="61" customWidth="1"/>
    <col min="34" max="34" width="3.5" style="62" customWidth="1"/>
    <col min="35" max="35" width="4.875" style="62" customWidth="1"/>
    <col min="36" max="43" width="9" style="62"/>
    <col min="44" max="44" width="15.875" style="62" customWidth="1"/>
    <col min="45" max="46" width="9" style="62"/>
    <col min="47" max="47" width="13.625" style="62" customWidth="1"/>
    <col min="48" max="50" width="9" style="62"/>
    <col min="51" max="51" width="5.25" style="62" customWidth="1"/>
    <col min="52" max="54" width="9" style="62"/>
    <col min="55" max="55" width="2.875" style="62" customWidth="1"/>
    <col min="56" max="16384" width="9" style="62"/>
  </cols>
  <sheetData>
    <row r="1" spans="1:47" ht="34.5" customHeight="1">
      <c r="A1" s="160" t="s">
        <v>135</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86"/>
      <c r="AG1" s="86"/>
      <c r="AH1" s="86"/>
      <c r="AI1" s="89"/>
      <c r="AJ1" s="89"/>
      <c r="AK1" s="89"/>
      <c r="AL1" s="89"/>
      <c r="AM1" s="86"/>
      <c r="AN1" s="86"/>
      <c r="AO1" s="86"/>
      <c r="AP1" s="86"/>
      <c r="AQ1" s="86"/>
      <c r="AR1" s="86"/>
      <c r="AS1" s="86"/>
      <c r="AT1" s="86"/>
      <c r="AU1" s="86"/>
    </row>
    <row r="2" spans="1:47" ht="34.5" customHeight="1"/>
    <row r="3" spans="1:47" s="88" customFormat="1" ht="56.25" customHeight="1">
      <c r="A3" s="87"/>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row>
    <row r="4" spans="1:47" s="121" customFormat="1" ht="15" customHeight="1">
      <c r="A4" s="105"/>
      <c r="B4" s="177"/>
      <c r="C4" s="178"/>
      <c r="D4" s="178"/>
      <c r="E4" s="179"/>
      <c r="F4" s="180" t="s">
        <v>128</v>
      </c>
      <c r="G4" s="181"/>
      <c r="H4" s="181"/>
      <c r="I4" s="181"/>
      <c r="J4" s="181"/>
      <c r="K4" s="181"/>
      <c r="L4" s="105"/>
      <c r="M4" s="105"/>
      <c r="N4" s="105"/>
      <c r="O4" s="105"/>
      <c r="P4" s="105"/>
      <c r="Q4" s="105"/>
      <c r="R4" s="105"/>
      <c r="S4" s="105"/>
      <c r="T4" s="105"/>
      <c r="U4" s="105"/>
      <c r="V4" s="105"/>
      <c r="W4" s="105"/>
      <c r="X4" s="105"/>
      <c r="Y4" s="105"/>
      <c r="Z4" s="105"/>
      <c r="AA4" s="105"/>
      <c r="AB4" s="105"/>
      <c r="AC4" s="105"/>
      <c r="AD4" s="105"/>
      <c r="AE4" s="105"/>
      <c r="AF4" s="105"/>
      <c r="AG4" s="105"/>
    </row>
    <row r="5" spans="1:47" ht="15" customHeight="1">
      <c r="A5" s="61" t="s">
        <v>83</v>
      </c>
    </row>
    <row r="6" spans="1:47" ht="15" customHeight="1">
      <c r="B6" s="161" t="s">
        <v>85</v>
      </c>
      <c r="C6" s="162"/>
      <c r="D6" s="162"/>
      <c r="E6" s="162"/>
      <c r="F6" s="162"/>
      <c r="G6" s="162"/>
      <c r="H6" s="163"/>
      <c r="I6" s="173" t="s">
        <v>87</v>
      </c>
      <c r="J6" s="174"/>
      <c r="K6" s="174"/>
      <c r="L6" s="174"/>
      <c r="M6" s="174"/>
      <c r="N6" s="174"/>
      <c r="O6" s="174"/>
      <c r="P6" s="174"/>
      <c r="Q6" s="174"/>
      <c r="R6" s="175"/>
      <c r="S6" s="171"/>
      <c r="T6" s="172"/>
      <c r="U6" s="172"/>
      <c r="V6" s="172"/>
      <c r="W6" s="62"/>
      <c r="X6" s="62"/>
      <c r="Y6" s="62"/>
      <c r="Z6" s="62"/>
      <c r="AA6" s="62"/>
      <c r="AB6" s="62"/>
      <c r="AC6" s="62"/>
      <c r="AD6" s="62"/>
      <c r="AE6" s="62"/>
      <c r="AF6" s="62"/>
    </row>
    <row r="7" spans="1:47" ht="15" customHeight="1">
      <c r="B7" s="164" t="s">
        <v>131</v>
      </c>
      <c r="C7" s="165"/>
      <c r="D7" s="165"/>
      <c r="E7" s="165"/>
      <c r="F7" s="165"/>
      <c r="G7" s="165"/>
      <c r="H7" s="166"/>
      <c r="I7" s="142"/>
      <c r="J7" s="143"/>
      <c r="K7" s="143"/>
      <c r="L7" s="143"/>
      <c r="M7" s="143"/>
      <c r="N7" s="143"/>
      <c r="O7" s="143"/>
      <c r="P7" s="143"/>
      <c r="Q7" s="143"/>
      <c r="R7" s="176"/>
      <c r="S7" s="62"/>
      <c r="T7" s="129" t="s">
        <v>114</v>
      </c>
      <c r="U7" s="129"/>
      <c r="V7" s="129"/>
      <c r="W7" s="129"/>
      <c r="X7" s="129"/>
      <c r="Y7" s="129"/>
      <c r="Z7" s="129"/>
      <c r="AA7" s="129"/>
      <c r="AB7" s="129"/>
      <c r="AC7" s="129"/>
      <c r="AD7" s="129"/>
      <c r="AE7" s="129"/>
      <c r="AF7" s="129"/>
      <c r="AG7" s="129"/>
    </row>
    <row r="8" spans="1:47" ht="3" customHeight="1">
      <c r="B8" s="63"/>
      <c r="C8" s="63"/>
      <c r="D8" s="63"/>
      <c r="E8" s="63"/>
      <c r="F8" s="63"/>
      <c r="G8" s="63"/>
      <c r="H8" s="63"/>
      <c r="I8" s="63"/>
      <c r="J8" s="63"/>
      <c r="K8" s="63"/>
      <c r="L8" s="63"/>
      <c r="M8" s="63"/>
      <c r="N8" s="63"/>
      <c r="O8" s="63"/>
      <c r="P8" s="63"/>
      <c r="Q8" s="63"/>
      <c r="R8" s="63"/>
      <c r="S8" s="64"/>
      <c r="T8" s="64"/>
      <c r="U8" s="64"/>
      <c r="V8" s="64"/>
      <c r="W8" s="64"/>
      <c r="X8" s="64"/>
      <c r="Y8" s="64"/>
      <c r="Z8" s="64"/>
      <c r="AA8" s="64"/>
      <c r="AB8" s="64"/>
      <c r="AC8" s="64"/>
      <c r="AD8" s="64"/>
      <c r="AE8" s="64"/>
      <c r="AF8" s="64"/>
    </row>
    <row r="9" spans="1:47" ht="15" customHeight="1">
      <c r="A9" s="61" t="s">
        <v>1</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row>
    <row r="10" spans="1:47" ht="15" customHeight="1">
      <c r="B10" s="141" t="s">
        <v>133</v>
      </c>
      <c r="C10" s="141"/>
      <c r="D10" s="141"/>
      <c r="E10" s="141"/>
      <c r="F10" s="141"/>
      <c r="G10" s="141"/>
      <c r="H10" s="141"/>
      <c r="I10" s="142" t="s">
        <v>124</v>
      </c>
      <c r="J10" s="143"/>
      <c r="K10" s="143"/>
      <c r="L10" s="143"/>
      <c r="M10" s="143"/>
      <c r="N10" s="143"/>
      <c r="O10" s="143"/>
      <c r="P10" s="143"/>
      <c r="Q10" s="143"/>
      <c r="R10" s="143"/>
      <c r="S10" s="110"/>
      <c r="T10" s="129" t="s">
        <v>134</v>
      </c>
      <c r="U10" s="129"/>
      <c r="V10" s="129"/>
      <c r="W10" s="129"/>
      <c r="X10" s="129"/>
      <c r="Y10" s="129"/>
      <c r="Z10" s="129"/>
      <c r="AA10" s="129"/>
      <c r="AB10" s="129"/>
      <c r="AC10" s="129"/>
      <c r="AD10" s="129"/>
      <c r="AE10" s="129"/>
      <c r="AF10" s="129"/>
      <c r="AG10" s="129"/>
    </row>
    <row r="11" spans="1:47" ht="15" customHeight="1">
      <c r="B11" s="151" t="s">
        <v>2</v>
      </c>
      <c r="C11" s="152"/>
      <c r="D11" s="152"/>
      <c r="E11" s="152"/>
      <c r="F11" s="152"/>
      <c r="G11" s="152"/>
      <c r="H11" s="153"/>
      <c r="I11" s="167" t="s">
        <v>125</v>
      </c>
      <c r="J11" s="168"/>
      <c r="K11" s="168"/>
      <c r="L11" s="168"/>
      <c r="M11" s="168"/>
      <c r="N11" s="168"/>
      <c r="O11" s="168"/>
      <c r="P11" s="168"/>
      <c r="Q11" s="168"/>
      <c r="R11" s="168"/>
      <c r="S11" s="110"/>
      <c r="T11" s="129" t="s">
        <v>115</v>
      </c>
      <c r="U11" s="129"/>
      <c r="V11" s="129"/>
      <c r="W11" s="129"/>
      <c r="X11" s="129"/>
      <c r="Y11" s="129"/>
      <c r="Z11" s="129"/>
      <c r="AA11" s="129"/>
      <c r="AB11" s="129"/>
      <c r="AC11" s="129"/>
      <c r="AD11" s="129"/>
      <c r="AE11" s="129"/>
      <c r="AF11" s="129"/>
      <c r="AG11" s="129"/>
    </row>
    <row r="12" spans="1:47" s="106" customFormat="1" ht="15" customHeight="1">
      <c r="A12" s="105"/>
      <c r="B12" s="157"/>
      <c r="C12" s="158"/>
      <c r="D12" s="158"/>
      <c r="E12" s="158"/>
      <c r="F12" s="158"/>
      <c r="G12" s="158"/>
      <c r="H12" s="159"/>
      <c r="I12" s="169"/>
      <c r="J12" s="170"/>
      <c r="K12" s="170"/>
      <c r="L12" s="170"/>
      <c r="M12" s="170"/>
      <c r="N12" s="170"/>
      <c r="O12" s="170"/>
      <c r="P12" s="170"/>
      <c r="Q12" s="170"/>
      <c r="R12" s="170"/>
      <c r="S12" s="110"/>
    </row>
    <row r="13" spans="1:47" ht="15" customHeight="1">
      <c r="B13" s="141" t="s">
        <v>84</v>
      </c>
      <c r="C13" s="141"/>
      <c r="D13" s="141"/>
      <c r="E13" s="141"/>
      <c r="F13" s="141"/>
      <c r="G13" s="141"/>
      <c r="H13" s="141"/>
      <c r="I13" s="142" t="s">
        <v>126</v>
      </c>
      <c r="J13" s="143"/>
      <c r="K13" s="143"/>
      <c r="L13" s="143"/>
      <c r="M13" s="143"/>
      <c r="N13" s="143"/>
      <c r="O13" s="143"/>
      <c r="P13" s="143"/>
      <c r="Q13" s="143"/>
      <c r="R13" s="143"/>
      <c r="S13" s="110"/>
      <c r="T13" s="129" t="s">
        <v>116</v>
      </c>
      <c r="U13" s="129"/>
      <c r="V13" s="129"/>
      <c r="W13" s="129"/>
      <c r="X13" s="129"/>
      <c r="Y13" s="129"/>
      <c r="Z13" s="129"/>
      <c r="AA13" s="129"/>
      <c r="AB13" s="129"/>
      <c r="AC13" s="129"/>
      <c r="AD13" s="129"/>
      <c r="AE13" s="129"/>
      <c r="AF13" s="129"/>
      <c r="AG13" s="129"/>
    </row>
    <row r="14" spans="1:47" s="93" customFormat="1" ht="1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row>
    <row r="15" spans="1:47" s="93" customFormat="1" ht="15" customHeight="1">
      <c r="A15" s="98"/>
      <c r="B15" s="149" t="s">
        <v>104</v>
      </c>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00"/>
      <c r="AF15" s="100"/>
      <c r="AG15" s="98"/>
      <c r="AH15" s="99"/>
      <c r="AI15" s="99"/>
      <c r="AJ15" s="99"/>
      <c r="AK15" s="99"/>
      <c r="AL15" s="99"/>
      <c r="AM15" s="99"/>
      <c r="AN15" s="99"/>
      <c r="AO15" s="99"/>
      <c r="AP15" s="99"/>
      <c r="AQ15" s="99"/>
      <c r="AR15" s="99"/>
      <c r="AS15" s="99"/>
      <c r="AT15" s="99"/>
      <c r="AU15" s="99"/>
    </row>
    <row r="16" spans="1:47" s="93" customFormat="1" ht="15" customHeight="1">
      <c r="A16" s="105"/>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6"/>
      <c r="AJ16" s="106"/>
      <c r="AK16" s="106"/>
      <c r="AL16" s="106"/>
      <c r="AM16" s="106"/>
      <c r="AN16" s="106"/>
      <c r="AO16" s="106"/>
      <c r="AP16" s="106"/>
      <c r="AQ16" s="106"/>
      <c r="AR16" s="106"/>
      <c r="AS16" s="106"/>
      <c r="AT16" s="106"/>
      <c r="AU16" s="106"/>
    </row>
    <row r="17" spans="1:39" ht="15" customHeight="1">
      <c r="A17" s="61" t="s">
        <v>111</v>
      </c>
      <c r="B17" s="64"/>
      <c r="C17" s="64"/>
      <c r="D17" s="64"/>
      <c r="E17" s="64"/>
      <c r="F17" s="64"/>
      <c r="G17" s="64"/>
      <c r="H17" s="64"/>
      <c r="I17" s="64"/>
      <c r="J17" s="64"/>
      <c r="K17" s="64"/>
      <c r="L17" s="64"/>
      <c r="M17" s="64"/>
      <c r="N17" s="64"/>
      <c r="O17" s="64"/>
      <c r="P17" s="65"/>
      <c r="Q17" s="65"/>
      <c r="R17" s="65"/>
      <c r="S17" s="65"/>
      <c r="T17" s="65"/>
      <c r="U17" s="65"/>
      <c r="V17" s="65"/>
      <c r="W17" s="65"/>
      <c r="X17" s="65"/>
      <c r="Y17" s="64"/>
      <c r="Z17" s="64"/>
      <c r="AA17" s="64"/>
      <c r="AB17" s="64"/>
      <c r="AC17" s="64"/>
      <c r="AD17" s="64"/>
      <c r="AE17" s="64"/>
      <c r="AF17" s="64"/>
    </row>
    <row r="18" spans="1:39" ht="15" customHeight="1">
      <c r="B18" s="151" t="s">
        <v>105</v>
      </c>
      <c r="C18" s="152"/>
      <c r="D18" s="153"/>
      <c r="E18" s="141" t="s">
        <v>122</v>
      </c>
      <c r="F18" s="141"/>
      <c r="G18" s="141"/>
      <c r="H18" s="141"/>
      <c r="I18" s="148">
        <v>17.2</v>
      </c>
      <c r="J18" s="148"/>
      <c r="K18" s="148"/>
      <c r="L18" s="148"/>
      <c r="M18" s="148"/>
      <c r="N18" s="148"/>
      <c r="O18" s="148"/>
      <c r="P18" s="147" t="s">
        <v>95</v>
      </c>
      <c r="Q18" s="147"/>
      <c r="R18" s="147"/>
      <c r="T18" s="119" t="s">
        <v>117</v>
      </c>
      <c r="U18" s="118"/>
      <c r="V18" s="118"/>
      <c r="W18" s="118"/>
      <c r="X18" s="118"/>
      <c r="Y18" s="118"/>
      <c r="Z18" s="118"/>
      <c r="AA18" s="118"/>
      <c r="AB18" s="118"/>
      <c r="AC18" s="118"/>
      <c r="AD18" s="118"/>
      <c r="AE18" s="118"/>
      <c r="AF18" s="118"/>
    </row>
    <row r="19" spans="1:39" s="91" customFormat="1" ht="15" customHeight="1">
      <c r="A19" s="90"/>
      <c r="B19" s="154"/>
      <c r="C19" s="155"/>
      <c r="D19" s="156"/>
      <c r="E19" s="144" t="s">
        <v>103</v>
      </c>
      <c r="F19" s="144"/>
      <c r="G19" s="144"/>
      <c r="H19" s="144"/>
      <c r="I19" s="188" t="s">
        <v>106</v>
      </c>
      <c r="J19" s="189"/>
      <c r="K19" s="189"/>
      <c r="L19" s="189"/>
      <c r="M19" s="189"/>
      <c r="N19" s="189"/>
      <c r="O19" s="189"/>
      <c r="P19" s="189"/>
      <c r="Q19" s="189"/>
      <c r="R19" s="190"/>
      <c r="T19" s="119" t="s">
        <v>118</v>
      </c>
      <c r="U19" s="118"/>
      <c r="V19" s="118"/>
      <c r="W19" s="118"/>
      <c r="X19" s="118"/>
      <c r="Y19" s="118"/>
      <c r="Z19" s="118"/>
      <c r="AA19" s="118"/>
      <c r="AB19" s="118"/>
      <c r="AC19" s="118"/>
      <c r="AD19" s="118"/>
      <c r="AE19" s="118"/>
      <c r="AF19" s="118"/>
      <c r="AG19" s="90"/>
    </row>
    <row r="20" spans="1:39" ht="15" customHeight="1">
      <c r="B20" s="157"/>
      <c r="C20" s="158"/>
      <c r="D20" s="159"/>
      <c r="E20" s="144" t="s">
        <v>96</v>
      </c>
      <c r="F20" s="144"/>
      <c r="G20" s="144"/>
      <c r="H20" s="144"/>
      <c r="I20" s="208">
        <v>2.76</v>
      </c>
      <c r="J20" s="208"/>
      <c r="K20" s="208"/>
      <c r="L20" s="208"/>
      <c r="M20" s="208"/>
      <c r="N20" s="208"/>
      <c r="O20" s="208"/>
      <c r="P20" s="191" t="str">
        <f>VLOOKUP($I$19,〈コジェネ〉マスタ!D:F,3,0)</f>
        <v>㎥/h</v>
      </c>
      <c r="Q20" s="191"/>
      <c r="R20" s="191"/>
      <c r="T20" s="119" t="s">
        <v>117</v>
      </c>
      <c r="U20" s="118"/>
      <c r="V20" s="118"/>
      <c r="W20" s="118"/>
      <c r="X20" s="118"/>
      <c r="Y20" s="118"/>
      <c r="Z20" s="118"/>
      <c r="AA20" s="118"/>
      <c r="AB20" s="118"/>
      <c r="AC20" s="118"/>
      <c r="AD20" s="118"/>
      <c r="AE20" s="118"/>
      <c r="AF20" s="118"/>
    </row>
    <row r="21" spans="1:39" ht="3" customHeight="1">
      <c r="B21" s="66"/>
      <c r="C21" s="66"/>
      <c r="D21" s="66"/>
      <c r="E21" s="66"/>
      <c r="F21" s="66"/>
      <c r="G21" s="66"/>
      <c r="H21" s="66"/>
      <c r="I21" s="66"/>
      <c r="J21" s="66"/>
      <c r="K21" s="66"/>
      <c r="L21" s="66"/>
      <c r="M21" s="66"/>
      <c r="N21" s="66"/>
      <c r="O21" s="66"/>
      <c r="P21" s="67"/>
      <c r="Q21" s="67"/>
      <c r="R21" s="67"/>
      <c r="T21" s="119"/>
      <c r="U21" s="116"/>
      <c r="V21" s="116"/>
      <c r="W21" s="117"/>
      <c r="X21" s="117"/>
      <c r="Y21" s="117"/>
      <c r="Z21" s="117"/>
      <c r="AA21" s="117"/>
      <c r="AB21" s="117"/>
      <c r="AC21" s="117"/>
      <c r="AD21" s="117"/>
      <c r="AE21" s="117"/>
      <c r="AF21" s="117"/>
    </row>
    <row r="22" spans="1:39" s="91" customFormat="1" ht="15" customHeight="1">
      <c r="A22" s="101" t="s">
        <v>108</v>
      </c>
      <c r="B22" s="109"/>
      <c r="C22" s="109"/>
      <c r="D22" s="109"/>
      <c r="E22" s="109"/>
      <c r="F22" s="109"/>
      <c r="G22" s="109"/>
      <c r="H22" s="109"/>
      <c r="I22" s="109"/>
      <c r="J22" s="109"/>
      <c r="K22" s="109"/>
      <c r="L22" s="109"/>
      <c r="M22" s="109"/>
      <c r="N22" s="109"/>
      <c r="O22" s="109"/>
      <c r="P22" s="107"/>
      <c r="Q22" s="107"/>
      <c r="R22" s="107"/>
      <c r="T22" s="119"/>
      <c r="U22" s="116"/>
      <c r="V22" s="116"/>
      <c r="W22" s="117"/>
      <c r="X22" s="117"/>
      <c r="Y22" s="117"/>
      <c r="Z22" s="117"/>
      <c r="AA22" s="117"/>
      <c r="AB22" s="117"/>
      <c r="AC22" s="117"/>
      <c r="AD22" s="117"/>
      <c r="AE22" s="117"/>
      <c r="AF22" s="117"/>
      <c r="AG22" s="90"/>
    </row>
    <row r="23" spans="1:39" s="102" customFormat="1" ht="15" customHeight="1">
      <c r="A23" s="101"/>
      <c r="B23" s="141" t="s">
        <v>86</v>
      </c>
      <c r="C23" s="141"/>
      <c r="D23" s="141"/>
      <c r="E23" s="141"/>
      <c r="F23" s="141"/>
      <c r="G23" s="141"/>
      <c r="H23" s="141"/>
      <c r="I23" s="209">
        <v>1</v>
      </c>
      <c r="J23" s="209"/>
      <c r="K23" s="209"/>
      <c r="L23" s="209"/>
      <c r="M23" s="209"/>
      <c r="N23" s="209"/>
      <c r="O23" s="209"/>
      <c r="P23" s="210" t="s">
        <v>109</v>
      </c>
      <c r="Q23" s="210"/>
      <c r="R23" s="210"/>
      <c r="T23" s="119" t="s">
        <v>119</v>
      </c>
      <c r="U23" s="118"/>
      <c r="V23" s="118"/>
      <c r="W23" s="118"/>
      <c r="X23" s="118"/>
      <c r="Y23" s="118"/>
      <c r="Z23" s="118"/>
      <c r="AA23" s="118"/>
      <c r="AB23" s="118"/>
      <c r="AC23" s="118"/>
      <c r="AD23" s="118"/>
      <c r="AE23" s="118"/>
      <c r="AF23" s="118"/>
      <c r="AG23" s="101"/>
      <c r="AI23" s="103"/>
      <c r="AJ23" s="104"/>
    </row>
    <row r="24" spans="1:39" s="81" customFormat="1" ht="7.5" customHeight="1">
      <c r="A24" s="71"/>
      <c r="B24" s="77"/>
      <c r="C24" s="77"/>
      <c r="D24" s="77"/>
      <c r="E24" s="77"/>
      <c r="F24" s="77"/>
      <c r="G24" s="77"/>
      <c r="H24" s="77"/>
      <c r="I24" s="78"/>
      <c r="J24" s="78"/>
      <c r="K24" s="78"/>
      <c r="L24" s="78"/>
      <c r="M24" s="78"/>
      <c r="N24" s="78"/>
      <c r="O24" s="78"/>
      <c r="P24" s="78"/>
      <c r="Q24" s="78"/>
      <c r="R24" s="78"/>
      <c r="S24" s="79"/>
      <c r="T24" s="80"/>
      <c r="U24" s="80"/>
      <c r="V24" s="80"/>
      <c r="W24" s="63"/>
      <c r="X24" s="63"/>
      <c r="Y24" s="63"/>
      <c r="Z24" s="63"/>
      <c r="AA24" s="63"/>
      <c r="AB24" s="63"/>
      <c r="AC24" s="63"/>
      <c r="AD24" s="63"/>
      <c r="AE24" s="63"/>
      <c r="AF24" s="63"/>
      <c r="AG24" s="71"/>
      <c r="AI24" s="82"/>
      <c r="AJ24" s="83"/>
    </row>
    <row r="25" spans="1:39" ht="28.5" customHeight="1">
      <c r="A25" s="61" t="s">
        <v>110</v>
      </c>
      <c r="B25" s="64"/>
      <c r="C25" s="64"/>
      <c r="D25" s="64"/>
      <c r="E25" s="64"/>
      <c r="F25" s="64"/>
      <c r="G25" s="64"/>
      <c r="H25" s="64"/>
      <c r="I25" s="64"/>
      <c r="J25" s="64"/>
      <c r="K25" s="64"/>
      <c r="L25" s="64"/>
      <c r="M25" s="115"/>
      <c r="N25" s="114"/>
      <c r="O25" s="114"/>
      <c r="P25" s="114"/>
      <c r="Q25" s="114"/>
      <c r="R25" s="64"/>
      <c r="S25" s="64"/>
      <c r="T25" s="64"/>
      <c r="U25" s="64"/>
      <c r="V25" s="64"/>
      <c r="W25" s="64"/>
      <c r="X25" s="64"/>
      <c r="Y25" s="64"/>
      <c r="Z25" s="64"/>
      <c r="AA25" s="64"/>
      <c r="AB25" s="64"/>
      <c r="AC25" s="64"/>
      <c r="AD25" s="64"/>
      <c r="AE25" s="68"/>
      <c r="AF25" s="68"/>
    </row>
    <row r="26" spans="1:39" s="69" customFormat="1" ht="28.5" customHeight="1">
      <c r="A26" s="61"/>
      <c r="B26" s="199" t="s">
        <v>101</v>
      </c>
      <c r="C26" s="200"/>
      <c r="D26" s="201"/>
      <c r="E26" s="151" t="s">
        <v>0</v>
      </c>
      <c r="F26" s="152"/>
      <c r="G26" s="153"/>
      <c r="H26" s="195" t="s">
        <v>97</v>
      </c>
      <c r="I26" s="195"/>
      <c r="J26" s="195"/>
      <c r="K26" s="195"/>
      <c r="L26" s="195"/>
      <c r="M26" s="196" t="s">
        <v>120</v>
      </c>
      <c r="N26" s="197"/>
      <c r="O26" s="197"/>
      <c r="P26" s="197"/>
      <c r="Q26" s="197"/>
      <c r="R26" s="139" t="s">
        <v>98</v>
      </c>
      <c r="S26" s="139"/>
      <c r="T26" s="139"/>
      <c r="U26" s="139"/>
      <c r="V26" s="135" t="s">
        <v>100</v>
      </c>
      <c r="W26" s="135"/>
      <c r="X26" s="135"/>
      <c r="Y26" s="135"/>
      <c r="Z26" s="135"/>
      <c r="AA26" s="135"/>
      <c r="AB26" s="145"/>
      <c r="AC26" s="146"/>
      <c r="AD26" s="146"/>
      <c r="AE26" s="146"/>
      <c r="AF26" s="146"/>
      <c r="AG26" s="61"/>
      <c r="AI26" s="62"/>
      <c r="AJ26" s="62"/>
      <c r="AK26" s="62"/>
      <c r="AL26" s="62"/>
      <c r="AM26" s="62"/>
    </row>
    <row r="27" spans="1:39" s="69" customFormat="1" ht="15" customHeight="1">
      <c r="A27" s="61"/>
      <c r="B27" s="202"/>
      <c r="C27" s="203"/>
      <c r="D27" s="204"/>
      <c r="E27" s="157"/>
      <c r="F27" s="158"/>
      <c r="G27" s="159"/>
      <c r="H27" s="198" t="str">
        <f>"("&amp;P20&amp;")"</f>
        <v>(㎥/h)</v>
      </c>
      <c r="I27" s="198"/>
      <c r="J27" s="198"/>
      <c r="K27" s="198"/>
      <c r="L27" s="198"/>
      <c r="M27" s="140" t="s">
        <v>130</v>
      </c>
      <c r="N27" s="140"/>
      <c r="O27" s="140"/>
      <c r="P27" s="140"/>
      <c r="Q27" s="140"/>
      <c r="R27" s="140" t="s">
        <v>99</v>
      </c>
      <c r="S27" s="140"/>
      <c r="T27" s="140"/>
      <c r="U27" s="140"/>
      <c r="V27" s="136" t="str">
        <f>"("&amp;VLOOKUP(I19,〈コジェネ〉マスタ!D:G,4,0)&amp;")"</f>
        <v>(㎥)</v>
      </c>
      <c r="W27" s="137"/>
      <c r="X27" s="137"/>
      <c r="Y27" s="137"/>
      <c r="Z27" s="137"/>
      <c r="AA27" s="138"/>
      <c r="AB27" s="133"/>
      <c r="AC27" s="134"/>
      <c r="AD27" s="134"/>
      <c r="AE27" s="134"/>
      <c r="AF27" s="134"/>
      <c r="AG27" s="61"/>
      <c r="AI27" s="62"/>
      <c r="AJ27" s="62"/>
      <c r="AK27" s="62"/>
      <c r="AL27" s="62"/>
      <c r="AM27" s="62"/>
    </row>
    <row r="28" spans="1:39" ht="15" customHeight="1">
      <c r="B28" s="202"/>
      <c r="C28" s="203"/>
      <c r="D28" s="204"/>
      <c r="E28" s="185">
        <v>4</v>
      </c>
      <c r="F28" s="186"/>
      <c r="G28" s="187"/>
      <c r="H28" s="126">
        <f>$I$20</f>
        <v>2.76</v>
      </c>
      <c r="I28" s="127"/>
      <c r="J28" s="127"/>
      <c r="K28" s="127"/>
      <c r="L28" s="128"/>
      <c r="M28" s="123">
        <v>3500</v>
      </c>
      <c r="N28" s="124"/>
      <c r="O28" s="124"/>
      <c r="P28" s="124"/>
      <c r="Q28" s="125"/>
      <c r="R28" s="130">
        <f>M28/($I$18*$I$23)</f>
        <v>203.48837209302326</v>
      </c>
      <c r="S28" s="131"/>
      <c r="T28" s="131"/>
      <c r="U28" s="132"/>
      <c r="V28" s="216">
        <f>H28*R28*$I$23</f>
        <v>561.62790697674416</v>
      </c>
      <c r="W28" s="217"/>
      <c r="X28" s="217"/>
      <c r="Y28" s="217"/>
      <c r="Z28" s="217"/>
      <c r="AA28" s="218"/>
      <c r="AB28" s="94"/>
      <c r="AC28" s="95"/>
      <c r="AD28" s="95"/>
      <c r="AE28" s="95"/>
      <c r="AF28" s="95"/>
      <c r="AI28" s="69"/>
      <c r="AJ28" s="69"/>
      <c r="AK28" s="69"/>
      <c r="AL28" s="69"/>
      <c r="AM28" s="69"/>
    </row>
    <row r="29" spans="1:39" ht="15" customHeight="1">
      <c r="B29" s="202"/>
      <c r="C29" s="203"/>
      <c r="D29" s="204"/>
      <c r="E29" s="185">
        <v>5</v>
      </c>
      <c r="F29" s="186"/>
      <c r="G29" s="187"/>
      <c r="H29" s="126">
        <f t="shared" ref="H29:H38" si="0">$I$20</f>
        <v>2.76</v>
      </c>
      <c r="I29" s="127"/>
      <c r="J29" s="127"/>
      <c r="K29" s="127"/>
      <c r="L29" s="128"/>
      <c r="M29" s="123">
        <v>3500</v>
      </c>
      <c r="N29" s="124"/>
      <c r="O29" s="124"/>
      <c r="P29" s="124"/>
      <c r="Q29" s="125"/>
      <c r="R29" s="130">
        <f t="shared" ref="R29:R39" si="1">M29/($I$18*$I$23)</f>
        <v>203.48837209302326</v>
      </c>
      <c r="S29" s="131"/>
      <c r="T29" s="131"/>
      <c r="U29" s="132"/>
      <c r="V29" s="216">
        <f t="shared" ref="V29:V39" si="2">H29*R29*$I$23</f>
        <v>561.62790697674416</v>
      </c>
      <c r="W29" s="217"/>
      <c r="X29" s="217"/>
      <c r="Y29" s="217"/>
      <c r="Z29" s="217"/>
      <c r="AA29" s="218"/>
      <c r="AB29" s="94"/>
      <c r="AC29" s="95"/>
      <c r="AD29" s="95"/>
      <c r="AE29" s="95"/>
      <c r="AF29" s="95"/>
      <c r="AI29" s="70"/>
      <c r="AJ29" s="69"/>
      <c r="AK29" s="69"/>
      <c r="AL29" s="69"/>
      <c r="AM29" s="69"/>
    </row>
    <row r="30" spans="1:39" ht="15" customHeight="1">
      <c r="B30" s="202"/>
      <c r="C30" s="203"/>
      <c r="D30" s="204"/>
      <c r="E30" s="185">
        <v>6</v>
      </c>
      <c r="F30" s="186"/>
      <c r="G30" s="187"/>
      <c r="H30" s="126">
        <f t="shared" si="0"/>
        <v>2.76</v>
      </c>
      <c r="I30" s="127"/>
      <c r="J30" s="127"/>
      <c r="K30" s="127"/>
      <c r="L30" s="128"/>
      <c r="M30" s="123">
        <v>3500</v>
      </c>
      <c r="N30" s="124"/>
      <c r="O30" s="124"/>
      <c r="P30" s="124"/>
      <c r="Q30" s="125"/>
      <c r="R30" s="130">
        <f t="shared" si="1"/>
        <v>203.48837209302326</v>
      </c>
      <c r="S30" s="131"/>
      <c r="T30" s="131"/>
      <c r="U30" s="132"/>
      <c r="V30" s="216">
        <f t="shared" si="2"/>
        <v>561.62790697674416</v>
      </c>
      <c r="W30" s="217"/>
      <c r="X30" s="217"/>
      <c r="Y30" s="217"/>
      <c r="Z30" s="217"/>
      <c r="AA30" s="218"/>
      <c r="AB30" s="94"/>
      <c r="AC30" s="95"/>
      <c r="AD30" s="95"/>
      <c r="AE30" s="95"/>
      <c r="AF30" s="95"/>
    </row>
    <row r="31" spans="1:39" ht="15" customHeight="1">
      <c r="B31" s="202"/>
      <c r="C31" s="203"/>
      <c r="D31" s="204"/>
      <c r="E31" s="185">
        <v>7</v>
      </c>
      <c r="F31" s="186"/>
      <c r="G31" s="187"/>
      <c r="H31" s="126">
        <f t="shared" si="0"/>
        <v>2.76</v>
      </c>
      <c r="I31" s="127"/>
      <c r="J31" s="127"/>
      <c r="K31" s="127"/>
      <c r="L31" s="128"/>
      <c r="M31" s="123">
        <v>3500</v>
      </c>
      <c r="N31" s="124"/>
      <c r="O31" s="124"/>
      <c r="P31" s="124"/>
      <c r="Q31" s="125"/>
      <c r="R31" s="130">
        <f t="shared" si="1"/>
        <v>203.48837209302326</v>
      </c>
      <c r="S31" s="131"/>
      <c r="T31" s="131"/>
      <c r="U31" s="132"/>
      <c r="V31" s="216">
        <f t="shared" si="2"/>
        <v>561.62790697674416</v>
      </c>
      <c r="W31" s="217"/>
      <c r="X31" s="217"/>
      <c r="Y31" s="217"/>
      <c r="Z31" s="217"/>
      <c r="AA31" s="218"/>
      <c r="AB31" s="94"/>
      <c r="AC31" s="95"/>
      <c r="AD31" s="95"/>
      <c r="AE31" s="95"/>
      <c r="AF31" s="95"/>
    </row>
    <row r="32" spans="1:39" ht="15" customHeight="1">
      <c r="B32" s="202"/>
      <c r="C32" s="203"/>
      <c r="D32" s="204"/>
      <c r="E32" s="185">
        <v>8</v>
      </c>
      <c r="F32" s="186"/>
      <c r="G32" s="187"/>
      <c r="H32" s="126">
        <f t="shared" si="0"/>
        <v>2.76</v>
      </c>
      <c r="I32" s="127"/>
      <c r="J32" s="127"/>
      <c r="K32" s="127"/>
      <c r="L32" s="128"/>
      <c r="M32" s="123">
        <v>3500</v>
      </c>
      <c r="N32" s="124"/>
      <c r="O32" s="124"/>
      <c r="P32" s="124"/>
      <c r="Q32" s="125"/>
      <c r="R32" s="130">
        <f t="shared" si="1"/>
        <v>203.48837209302326</v>
      </c>
      <c r="S32" s="131"/>
      <c r="T32" s="131"/>
      <c r="U32" s="132"/>
      <c r="V32" s="216">
        <f t="shared" si="2"/>
        <v>561.62790697674416</v>
      </c>
      <c r="W32" s="217"/>
      <c r="X32" s="217"/>
      <c r="Y32" s="217"/>
      <c r="Z32" s="217"/>
      <c r="AA32" s="218"/>
      <c r="AB32" s="94"/>
      <c r="AC32" s="95"/>
      <c r="AD32" s="95"/>
      <c r="AE32" s="95"/>
      <c r="AF32" s="95"/>
    </row>
    <row r="33" spans="1:39" ht="15" customHeight="1">
      <c r="B33" s="202"/>
      <c r="C33" s="203"/>
      <c r="D33" s="204"/>
      <c r="E33" s="185">
        <v>9</v>
      </c>
      <c r="F33" s="186"/>
      <c r="G33" s="187"/>
      <c r="H33" s="126">
        <f t="shared" si="0"/>
        <v>2.76</v>
      </c>
      <c r="I33" s="127"/>
      <c r="J33" s="127"/>
      <c r="K33" s="127"/>
      <c r="L33" s="128"/>
      <c r="M33" s="123">
        <v>3500</v>
      </c>
      <c r="N33" s="124"/>
      <c r="O33" s="124"/>
      <c r="P33" s="124"/>
      <c r="Q33" s="125"/>
      <c r="R33" s="130">
        <f t="shared" si="1"/>
        <v>203.48837209302326</v>
      </c>
      <c r="S33" s="131"/>
      <c r="T33" s="131"/>
      <c r="U33" s="132"/>
      <c r="V33" s="216">
        <f t="shared" si="2"/>
        <v>561.62790697674416</v>
      </c>
      <c r="W33" s="217"/>
      <c r="X33" s="217"/>
      <c r="Y33" s="217"/>
      <c r="Z33" s="217"/>
      <c r="AA33" s="218"/>
      <c r="AB33" s="94"/>
      <c r="AC33" s="95"/>
      <c r="AD33" s="95"/>
      <c r="AE33" s="95"/>
      <c r="AF33" s="95"/>
    </row>
    <row r="34" spans="1:39" ht="15" customHeight="1">
      <c r="B34" s="202"/>
      <c r="C34" s="203"/>
      <c r="D34" s="204"/>
      <c r="E34" s="185">
        <v>10</v>
      </c>
      <c r="F34" s="186"/>
      <c r="G34" s="187"/>
      <c r="H34" s="126">
        <f t="shared" si="0"/>
        <v>2.76</v>
      </c>
      <c r="I34" s="127"/>
      <c r="J34" s="127"/>
      <c r="K34" s="127"/>
      <c r="L34" s="128"/>
      <c r="M34" s="123">
        <v>3500</v>
      </c>
      <c r="N34" s="124"/>
      <c r="O34" s="124"/>
      <c r="P34" s="124"/>
      <c r="Q34" s="125"/>
      <c r="R34" s="130">
        <f t="shared" si="1"/>
        <v>203.48837209302326</v>
      </c>
      <c r="S34" s="131"/>
      <c r="T34" s="131"/>
      <c r="U34" s="132"/>
      <c r="V34" s="216">
        <f t="shared" si="2"/>
        <v>561.62790697674416</v>
      </c>
      <c r="W34" s="217"/>
      <c r="X34" s="217"/>
      <c r="Y34" s="217"/>
      <c r="Z34" s="217"/>
      <c r="AA34" s="218"/>
      <c r="AB34" s="94"/>
      <c r="AC34" s="95"/>
      <c r="AD34" s="95"/>
      <c r="AE34" s="95"/>
      <c r="AF34" s="95"/>
    </row>
    <row r="35" spans="1:39" ht="15" customHeight="1">
      <c r="B35" s="202"/>
      <c r="C35" s="203"/>
      <c r="D35" s="204"/>
      <c r="E35" s="185">
        <v>11</v>
      </c>
      <c r="F35" s="186"/>
      <c r="G35" s="187"/>
      <c r="H35" s="126">
        <f t="shared" si="0"/>
        <v>2.76</v>
      </c>
      <c r="I35" s="127"/>
      <c r="J35" s="127"/>
      <c r="K35" s="127"/>
      <c r="L35" s="128"/>
      <c r="M35" s="123">
        <v>3500</v>
      </c>
      <c r="N35" s="124"/>
      <c r="O35" s="124"/>
      <c r="P35" s="124"/>
      <c r="Q35" s="125"/>
      <c r="R35" s="130">
        <f t="shared" si="1"/>
        <v>203.48837209302326</v>
      </c>
      <c r="S35" s="131"/>
      <c r="T35" s="131"/>
      <c r="U35" s="132"/>
      <c r="V35" s="216">
        <f>H35*R35*$I$23</f>
        <v>561.62790697674416</v>
      </c>
      <c r="W35" s="217"/>
      <c r="X35" s="217"/>
      <c r="Y35" s="217"/>
      <c r="Z35" s="217"/>
      <c r="AA35" s="218"/>
      <c r="AB35" s="94"/>
      <c r="AC35" s="95"/>
      <c r="AD35" s="95"/>
      <c r="AE35" s="95"/>
      <c r="AF35" s="95"/>
    </row>
    <row r="36" spans="1:39" ht="15" customHeight="1">
      <c r="B36" s="202"/>
      <c r="C36" s="203"/>
      <c r="D36" s="204"/>
      <c r="E36" s="185">
        <v>12</v>
      </c>
      <c r="F36" s="186"/>
      <c r="G36" s="187"/>
      <c r="H36" s="126">
        <f t="shared" si="0"/>
        <v>2.76</v>
      </c>
      <c r="I36" s="127"/>
      <c r="J36" s="127"/>
      <c r="K36" s="127"/>
      <c r="L36" s="128"/>
      <c r="M36" s="123">
        <v>3500</v>
      </c>
      <c r="N36" s="124"/>
      <c r="O36" s="124"/>
      <c r="P36" s="124"/>
      <c r="Q36" s="125"/>
      <c r="R36" s="130">
        <f t="shared" si="1"/>
        <v>203.48837209302326</v>
      </c>
      <c r="S36" s="131"/>
      <c r="T36" s="131"/>
      <c r="U36" s="132"/>
      <c r="V36" s="216">
        <f t="shared" si="2"/>
        <v>561.62790697674416</v>
      </c>
      <c r="W36" s="217"/>
      <c r="X36" s="217"/>
      <c r="Y36" s="217"/>
      <c r="Z36" s="217"/>
      <c r="AA36" s="218"/>
      <c r="AB36" s="94"/>
      <c r="AC36" s="95"/>
      <c r="AD36" s="95"/>
      <c r="AE36" s="95"/>
      <c r="AF36" s="95"/>
    </row>
    <row r="37" spans="1:39" ht="15" customHeight="1">
      <c r="B37" s="202"/>
      <c r="C37" s="203"/>
      <c r="D37" s="204"/>
      <c r="E37" s="185">
        <v>1</v>
      </c>
      <c r="F37" s="186"/>
      <c r="G37" s="187"/>
      <c r="H37" s="126">
        <f t="shared" si="0"/>
        <v>2.76</v>
      </c>
      <c r="I37" s="127"/>
      <c r="J37" s="127"/>
      <c r="K37" s="127"/>
      <c r="L37" s="128"/>
      <c r="M37" s="123">
        <v>3500</v>
      </c>
      <c r="N37" s="124"/>
      <c r="O37" s="124"/>
      <c r="P37" s="124"/>
      <c r="Q37" s="125"/>
      <c r="R37" s="130">
        <f t="shared" si="1"/>
        <v>203.48837209302326</v>
      </c>
      <c r="S37" s="131"/>
      <c r="T37" s="131"/>
      <c r="U37" s="132"/>
      <c r="V37" s="216">
        <f t="shared" si="2"/>
        <v>561.62790697674416</v>
      </c>
      <c r="W37" s="217"/>
      <c r="X37" s="217"/>
      <c r="Y37" s="217"/>
      <c r="Z37" s="217"/>
      <c r="AA37" s="218"/>
      <c r="AB37" s="94"/>
      <c r="AC37" s="95"/>
      <c r="AD37" s="95"/>
      <c r="AE37" s="95"/>
      <c r="AF37" s="95"/>
    </row>
    <row r="38" spans="1:39" ht="15" customHeight="1">
      <c r="B38" s="202"/>
      <c r="C38" s="203"/>
      <c r="D38" s="204"/>
      <c r="E38" s="185">
        <v>2</v>
      </c>
      <c r="F38" s="186"/>
      <c r="G38" s="187"/>
      <c r="H38" s="126">
        <f t="shared" si="0"/>
        <v>2.76</v>
      </c>
      <c r="I38" s="127"/>
      <c r="J38" s="127"/>
      <c r="K38" s="127"/>
      <c r="L38" s="128"/>
      <c r="M38" s="123">
        <v>3500</v>
      </c>
      <c r="N38" s="124"/>
      <c r="O38" s="124"/>
      <c r="P38" s="124"/>
      <c r="Q38" s="125"/>
      <c r="R38" s="130">
        <f t="shared" si="1"/>
        <v>203.48837209302326</v>
      </c>
      <c r="S38" s="131"/>
      <c r="T38" s="131"/>
      <c r="U38" s="132"/>
      <c r="V38" s="216">
        <f t="shared" si="2"/>
        <v>561.62790697674416</v>
      </c>
      <c r="W38" s="217"/>
      <c r="X38" s="217"/>
      <c r="Y38" s="217"/>
      <c r="Z38" s="217"/>
      <c r="AA38" s="218"/>
      <c r="AB38" s="122" t="s">
        <v>129</v>
      </c>
      <c r="AC38" s="122"/>
      <c r="AD38" s="122"/>
      <c r="AE38" s="122"/>
      <c r="AF38" s="122"/>
      <c r="AG38" s="122"/>
      <c r="AH38" s="122"/>
    </row>
    <row r="39" spans="1:39" ht="15" customHeight="1" thickBot="1">
      <c r="B39" s="202"/>
      <c r="C39" s="203"/>
      <c r="D39" s="204"/>
      <c r="E39" s="185">
        <v>3</v>
      </c>
      <c r="F39" s="186"/>
      <c r="G39" s="187"/>
      <c r="H39" s="126">
        <f>$I$20</f>
        <v>2.76</v>
      </c>
      <c r="I39" s="127"/>
      <c r="J39" s="127"/>
      <c r="K39" s="127"/>
      <c r="L39" s="128"/>
      <c r="M39" s="123">
        <v>3500</v>
      </c>
      <c r="N39" s="124"/>
      <c r="O39" s="124"/>
      <c r="P39" s="124"/>
      <c r="Q39" s="125"/>
      <c r="R39" s="130">
        <f t="shared" si="1"/>
        <v>203.48837209302326</v>
      </c>
      <c r="S39" s="131"/>
      <c r="T39" s="131"/>
      <c r="U39" s="132"/>
      <c r="V39" s="216">
        <f t="shared" si="2"/>
        <v>561.62790697674416</v>
      </c>
      <c r="W39" s="217"/>
      <c r="X39" s="217"/>
      <c r="Y39" s="217"/>
      <c r="Z39" s="217"/>
      <c r="AA39" s="218"/>
      <c r="AB39" s="122"/>
      <c r="AC39" s="122"/>
      <c r="AD39" s="122"/>
      <c r="AE39" s="122"/>
      <c r="AF39" s="122"/>
      <c r="AG39" s="122"/>
      <c r="AH39" s="122"/>
    </row>
    <row r="40" spans="1:39" ht="15" customHeight="1" thickTop="1">
      <c r="B40" s="205"/>
      <c r="C40" s="206"/>
      <c r="D40" s="207"/>
      <c r="E40" s="192" t="s">
        <v>3</v>
      </c>
      <c r="F40" s="193"/>
      <c r="G40" s="194"/>
      <c r="H40" s="211" t="s">
        <v>112</v>
      </c>
      <c r="I40" s="212"/>
      <c r="J40" s="212"/>
      <c r="K40" s="212"/>
      <c r="L40" s="212"/>
      <c r="M40" s="213">
        <f>SUM(M28:Q39)</f>
        <v>42000</v>
      </c>
      <c r="N40" s="213"/>
      <c r="O40" s="213"/>
      <c r="P40" s="213"/>
      <c r="Q40" s="213"/>
      <c r="R40" s="214">
        <f>SUM(R28:U39)</f>
        <v>2441.8604651162796</v>
      </c>
      <c r="S40" s="214"/>
      <c r="T40" s="214"/>
      <c r="U40" s="214"/>
      <c r="V40" s="215">
        <f>SUM(V28:AA39)</f>
        <v>6739.5348837209303</v>
      </c>
      <c r="W40" s="215"/>
      <c r="X40" s="215"/>
      <c r="Y40" s="215"/>
      <c r="Z40" s="215"/>
      <c r="AA40" s="215"/>
      <c r="AB40" s="122"/>
      <c r="AC40" s="122"/>
      <c r="AD40" s="122"/>
      <c r="AE40" s="122"/>
      <c r="AF40" s="122"/>
      <c r="AG40" s="122"/>
      <c r="AH40" s="122"/>
    </row>
    <row r="41" spans="1:39" s="61" customFormat="1" ht="15" customHeight="1">
      <c r="AB41" s="122"/>
      <c r="AC41" s="122"/>
      <c r="AD41" s="122"/>
      <c r="AE41" s="122"/>
      <c r="AF41" s="122"/>
      <c r="AG41" s="122"/>
      <c r="AH41" s="122"/>
      <c r="AJ41" s="62"/>
      <c r="AK41" s="62"/>
      <c r="AL41" s="62"/>
      <c r="AM41" s="62"/>
    </row>
    <row r="42" spans="1:39" s="61" customFormat="1" ht="15" customHeight="1">
      <c r="A42" s="71"/>
      <c r="B42" s="182"/>
      <c r="C42" s="182"/>
      <c r="D42" s="72"/>
      <c r="E42" s="72"/>
      <c r="F42" s="72"/>
      <c r="G42" s="72"/>
      <c r="H42" s="72"/>
      <c r="I42" s="71"/>
      <c r="J42" s="71"/>
      <c r="K42" s="71"/>
      <c r="L42" s="71"/>
      <c r="P42" s="72"/>
      <c r="Q42" s="72"/>
      <c r="R42" s="72"/>
      <c r="S42" s="183"/>
      <c r="T42" s="184"/>
      <c r="U42" s="184"/>
      <c r="V42" s="184"/>
      <c r="W42" s="184"/>
      <c r="X42" s="184"/>
      <c r="Y42" s="184"/>
      <c r="Z42" s="120"/>
      <c r="AA42" s="120"/>
      <c r="AB42" s="122"/>
      <c r="AC42" s="122"/>
      <c r="AD42" s="122"/>
      <c r="AE42" s="122"/>
      <c r="AF42" s="122"/>
      <c r="AG42" s="122"/>
      <c r="AH42" s="122"/>
    </row>
    <row r="43" spans="1:39" ht="15" customHeight="1">
      <c r="AJ43" s="61"/>
      <c r="AK43" s="61"/>
      <c r="AL43" s="61"/>
      <c r="AM43" s="61"/>
    </row>
    <row r="44" spans="1:39" ht="15" customHeight="1">
      <c r="AJ44" s="61"/>
      <c r="AK44" s="61"/>
      <c r="AL44" s="61"/>
      <c r="AM44" s="61"/>
    </row>
    <row r="45" spans="1:39" ht="15" customHeight="1"/>
    <row r="47" spans="1:39" ht="13.5" customHeight="1"/>
    <row r="69" ht="13.5" customHeight="1"/>
    <row r="100" spans="36:39" s="61" customFormat="1" ht="13.5" customHeight="1">
      <c r="AJ100" s="62"/>
      <c r="AK100" s="62"/>
      <c r="AL100" s="62"/>
      <c r="AM100" s="62"/>
    </row>
    <row r="102" spans="36:39">
      <c r="AJ102" s="61"/>
      <c r="AK102" s="61"/>
      <c r="AL102" s="61"/>
      <c r="AM102" s="61"/>
    </row>
    <row r="115" spans="36:39" s="61" customFormat="1" ht="13.5" customHeight="1">
      <c r="AJ115" s="62"/>
      <c r="AK115" s="62"/>
      <c r="AL115" s="62"/>
      <c r="AM115" s="62"/>
    </row>
    <row r="117" spans="36:39">
      <c r="AJ117" s="61"/>
      <c r="AK117" s="61"/>
      <c r="AL117" s="61"/>
      <c r="AM117" s="61"/>
    </row>
    <row r="135" spans="36:39" s="61" customFormat="1" ht="13.5" customHeight="1">
      <c r="AJ135" s="62"/>
      <c r="AK135" s="62"/>
      <c r="AL135" s="62"/>
      <c r="AM135" s="62"/>
    </row>
    <row r="137" spans="36:39" s="61" customFormat="1" ht="13.5" customHeight="1"/>
    <row r="139" spans="36:39">
      <c r="AJ139" s="61"/>
      <c r="AK139" s="61"/>
      <c r="AL139" s="61"/>
      <c r="AM139" s="61"/>
    </row>
  </sheetData>
  <sheetProtection password="A6C9" sheet="1" objects="1" scenarios="1"/>
  <mergeCells count="111">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7:H7"/>
    <mergeCell ref="B10:H10"/>
    <mergeCell ref="B11:H12"/>
    <mergeCell ref="I11:R12"/>
    <mergeCell ref="S6:V6"/>
    <mergeCell ref="I6:R6"/>
    <mergeCell ref="I7:R7"/>
    <mergeCell ref="I10:R10"/>
    <mergeCell ref="B4:E4"/>
    <mergeCell ref="F4:K4"/>
    <mergeCell ref="AB27:AF27"/>
    <mergeCell ref="V26:AA26"/>
    <mergeCell ref="V27:AA27"/>
    <mergeCell ref="R26:U26"/>
    <mergeCell ref="R27:U27"/>
    <mergeCell ref="B23:H23"/>
    <mergeCell ref="I13:R13"/>
    <mergeCell ref="E19:H19"/>
    <mergeCell ref="AB26:AF26"/>
    <mergeCell ref="E18:H18"/>
    <mergeCell ref="P18:R18"/>
    <mergeCell ref="I18:O18"/>
    <mergeCell ref="B15:AD15"/>
    <mergeCell ref="B18:D20"/>
    <mergeCell ref="B13:H13"/>
    <mergeCell ref="AB38:AH42"/>
    <mergeCell ref="M34:Q34"/>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s>
  <phoneticPr fontId="1"/>
  <printOptions horizontalCentered="1"/>
  <pageMargins left="0.23622047244094491" right="0.23622047244094491" top="0.55118110236220474" bottom="0.19685039370078741" header="0.31496062992125984" footer="0.31496062992125984"/>
  <pageSetup paperSize="9" scale="95" orientation="portrait" r:id="rId1"/>
  <ignoredErrors>
    <ignoredError sqref="V29:AA34 V36:AA39 W35:AA35 W28:AA28" unlockedFormula="1"/>
  </ignoredError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〈コジェネ〉マスタ!$D$4:$D$15</xm:f>
          </x14:formula1>
          <xm:sqref>I19:R19</xm:sqref>
        </x14:dataValidation>
        <x14:dataValidation type="list" allowBlank="1" showInputMessage="1" showErrorMessage="1">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U139"/>
  <sheetViews>
    <sheetView showGridLines="0" view="pageBreakPreview" zoomScaleNormal="115" zoomScaleSheetLayoutView="100" workbookViewId="0">
      <selection sqref="A1:AE1"/>
    </sheetView>
  </sheetViews>
  <sheetFormatPr defaultRowHeight="13.5"/>
  <cols>
    <col min="1" max="32" width="2.875" style="61" customWidth="1"/>
    <col min="33" max="33" width="0.75" style="61" customWidth="1"/>
    <col min="34" max="34" width="3.5" style="62" customWidth="1"/>
    <col min="35" max="35" width="4.875" style="62" customWidth="1"/>
    <col min="36" max="43" width="9" style="62"/>
    <col min="44" max="44" width="15.875" style="62" customWidth="1"/>
    <col min="45" max="46" width="9" style="62"/>
    <col min="47" max="47" width="13.625" style="62" customWidth="1"/>
    <col min="48" max="50" width="9" style="62"/>
    <col min="51" max="51" width="5.25" style="62" customWidth="1"/>
    <col min="52" max="54" width="9" style="62"/>
    <col min="55" max="55" width="2.875" style="62" customWidth="1"/>
    <col min="56" max="16384" width="9" style="62"/>
  </cols>
  <sheetData>
    <row r="1" spans="1:47" s="106" customFormat="1" ht="34.5" customHeight="1">
      <c r="A1" s="160" t="s">
        <v>135</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86"/>
      <c r="AG1" s="86"/>
      <c r="AH1" s="86"/>
      <c r="AI1" s="89"/>
      <c r="AJ1" s="89"/>
      <c r="AK1" s="89"/>
      <c r="AL1" s="89"/>
      <c r="AM1" s="86"/>
      <c r="AN1" s="86"/>
      <c r="AO1" s="86"/>
      <c r="AP1" s="86"/>
      <c r="AQ1" s="86"/>
      <c r="AR1" s="86"/>
      <c r="AS1" s="86"/>
      <c r="AT1" s="86"/>
      <c r="AU1" s="86"/>
    </row>
    <row r="2" spans="1:47" ht="34.5" customHeight="1"/>
    <row r="3" spans="1:47" ht="56.25" customHeight="1"/>
    <row r="4" spans="1:47" s="106" customFormat="1" ht="15" customHeight="1">
      <c r="A4" s="105"/>
      <c r="B4" s="177"/>
      <c r="C4" s="178"/>
      <c r="D4" s="178"/>
      <c r="E4" s="179"/>
      <c r="F4" s="180" t="s">
        <v>128</v>
      </c>
      <c r="G4" s="181"/>
      <c r="H4" s="181"/>
      <c r="I4" s="181"/>
      <c r="J4" s="181"/>
      <c r="K4" s="181"/>
      <c r="L4" s="105"/>
      <c r="M4" s="105"/>
      <c r="N4" s="105"/>
      <c r="O4" s="105"/>
      <c r="P4" s="105"/>
      <c r="Q4" s="105"/>
      <c r="R4" s="105"/>
      <c r="S4" s="105"/>
      <c r="T4" s="105"/>
      <c r="U4" s="105"/>
      <c r="V4" s="105"/>
      <c r="W4" s="105"/>
      <c r="X4" s="105"/>
      <c r="Y4" s="105"/>
      <c r="Z4" s="105"/>
      <c r="AA4" s="105"/>
      <c r="AB4" s="105"/>
      <c r="AC4" s="105"/>
      <c r="AD4" s="105"/>
      <c r="AE4" s="105"/>
      <c r="AF4" s="105"/>
      <c r="AG4" s="105"/>
    </row>
    <row r="5" spans="1:47" ht="15" customHeight="1">
      <c r="A5" s="61" t="s">
        <v>83</v>
      </c>
    </row>
    <row r="6" spans="1:47" ht="15" customHeight="1">
      <c r="B6" s="161" t="s">
        <v>85</v>
      </c>
      <c r="C6" s="162"/>
      <c r="D6" s="162"/>
      <c r="E6" s="162"/>
      <c r="F6" s="162"/>
      <c r="G6" s="162"/>
      <c r="H6" s="163"/>
      <c r="I6" s="173" t="s">
        <v>127</v>
      </c>
      <c r="J6" s="174"/>
      <c r="K6" s="174"/>
      <c r="L6" s="174"/>
      <c r="M6" s="174"/>
      <c r="N6" s="174"/>
      <c r="O6" s="174"/>
      <c r="P6" s="174"/>
      <c r="Q6" s="174"/>
      <c r="R6" s="175"/>
      <c r="S6" s="171"/>
      <c r="T6" s="172"/>
      <c r="U6" s="172"/>
      <c r="V6" s="172"/>
      <c r="W6" s="106"/>
      <c r="X6" s="106"/>
      <c r="Y6" s="106"/>
      <c r="Z6" s="106"/>
      <c r="AA6" s="106"/>
      <c r="AB6" s="106"/>
      <c r="AC6" s="106"/>
      <c r="AD6" s="106"/>
      <c r="AE6" s="106"/>
      <c r="AF6" s="106"/>
      <c r="AG6" s="105"/>
    </row>
    <row r="7" spans="1:47" ht="15" customHeight="1">
      <c r="B7" s="164" t="s">
        <v>132</v>
      </c>
      <c r="C7" s="165"/>
      <c r="D7" s="165"/>
      <c r="E7" s="165"/>
      <c r="F7" s="165"/>
      <c r="G7" s="165"/>
      <c r="H7" s="166"/>
      <c r="I7" s="142"/>
      <c r="J7" s="143"/>
      <c r="K7" s="143"/>
      <c r="L7" s="143"/>
      <c r="M7" s="143"/>
      <c r="N7" s="143"/>
      <c r="O7" s="143"/>
      <c r="P7" s="143"/>
      <c r="Q7" s="143"/>
      <c r="R7" s="176"/>
      <c r="S7" s="106"/>
      <c r="T7" s="129" t="s">
        <v>114</v>
      </c>
      <c r="U7" s="129"/>
      <c r="V7" s="129"/>
      <c r="W7" s="129"/>
      <c r="X7" s="129"/>
      <c r="Y7" s="129"/>
      <c r="Z7" s="129"/>
      <c r="AA7" s="129"/>
      <c r="AB7" s="129"/>
      <c r="AC7" s="129"/>
      <c r="AD7" s="129"/>
      <c r="AE7" s="129"/>
      <c r="AF7" s="129"/>
      <c r="AG7" s="129"/>
    </row>
    <row r="8" spans="1:47" ht="3" customHeight="1">
      <c r="B8" s="63"/>
      <c r="C8" s="63"/>
      <c r="D8" s="63"/>
      <c r="E8" s="63"/>
      <c r="F8" s="63"/>
      <c r="G8" s="63"/>
      <c r="H8" s="63"/>
      <c r="I8" s="63"/>
      <c r="J8" s="63"/>
      <c r="K8" s="63"/>
      <c r="L8" s="63"/>
      <c r="M8" s="63"/>
      <c r="N8" s="63"/>
      <c r="O8" s="63"/>
      <c r="P8" s="63"/>
      <c r="Q8" s="63"/>
      <c r="R8" s="63"/>
      <c r="S8" s="64"/>
      <c r="T8" s="64"/>
      <c r="U8" s="64"/>
      <c r="V8" s="64"/>
      <c r="W8" s="64"/>
      <c r="X8" s="64"/>
      <c r="Y8" s="64"/>
      <c r="Z8" s="64"/>
      <c r="AA8" s="64"/>
      <c r="AB8" s="64"/>
      <c r="AC8" s="64"/>
      <c r="AD8" s="64"/>
      <c r="AE8" s="64"/>
      <c r="AF8" s="64"/>
      <c r="AG8" s="105"/>
    </row>
    <row r="9" spans="1:47" ht="15" customHeight="1">
      <c r="A9" s="61" t="s">
        <v>1</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105"/>
    </row>
    <row r="10" spans="1:47" ht="15" customHeight="1">
      <c r="B10" s="141" t="s">
        <v>133</v>
      </c>
      <c r="C10" s="141"/>
      <c r="D10" s="141"/>
      <c r="E10" s="141"/>
      <c r="F10" s="141"/>
      <c r="G10" s="141"/>
      <c r="H10" s="141"/>
      <c r="I10" s="142" t="s">
        <v>61</v>
      </c>
      <c r="J10" s="143"/>
      <c r="K10" s="143"/>
      <c r="L10" s="143"/>
      <c r="M10" s="143"/>
      <c r="N10" s="143"/>
      <c r="O10" s="143"/>
      <c r="P10" s="143"/>
      <c r="Q10" s="143"/>
      <c r="R10" s="143"/>
      <c r="S10" s="110"/>
      <c r="T10" s="129" t="s">
        <v>134</v>
      </c>
      <c r="U10" s="129"/>
      <c r="V10" s="129"/>
      <c r="W10" s="129"/>
      <c r="X10" s="129"/>
      <c r="Y10" s="129"/>
      <c r="Z10" s="129"/>
      <c r="AA10" s="129"/>
      <c r="AB10" s="129"/>
      <c r="AC10" s="129"/>
      <c r="AD10" s="129"/>
      <c r="AE10" s="129"/>
      <c r="AF10" s="129"/>
      <c r="AG10" s="129"/>
    </row>
    <row r="11" spans="1:47" ht="15" customHeight="1">
      <c r="B11" s="141" t="s">
        <v>2</v>
      </c>
      <c r="C11" s="141"/>
      <c r="D11" s="141"/>
      <c r="E11" s="141"/>
      <c r="F11" s="141"/>
      <c r="G11" s="141"/>
      <c r="H11" s="141"/>
      <c r="I11" s="167" t="s">
        <v>94</v>
      </c>
      <c r="J11" s="168"/>
      <c r="K11" s="168"/>
      <c r="L11" s="168"/>
      <c r="M11" s="168"/>
      <c r="N11" s="168"/>
      <c r="O11" s="168"/>
      <c r="P11" s="168"/>
      <c r="Q11" s="168"/>
      <c r="R11" s="168"/>
      <c r="S11" s="110"/>
      <c r="T11" s="129" t="s">
        <v>115</v>
      </c>
      <c r="U11" s="129"/>
      <c r="V11" s="129"/>
      <c r="W11" s="129"/>
      <c r="X11" s="129"/>
      <c r="Y11" s="129"/>
      <c r="Z11" s="129"/>
      <c r="AA11" s="129"/>
      <c r="AB11" s="129"/>
      <c r="AC11" s="129"/>
      <c r="AD11" s="129"/>
      <c r="AE11" s="129"/>
      <c r="AF11" s="129"/>
      <c r="AG11" s="129"/>
    </row>
    <row r="12" spans="1:47" s="106" customFormat="1" ht="15" customHeight="1">
      <c r="A12" s="105"/>
      <c r="B12" s="141"/>
      <c r="C12" s="141"/>
      <c r="D12" s="141"/>
      <c r="E12" s="141"/>
      <c r="F12" s="141"/>
      <c r="G12" s="141"/>
      <c r="H12" s="141"/>
      <c r="I12" s="169"/>
      <c r="J12" s="170"/>
      <c r="K12" s="170"/>
      <c r="L12" s="170"/>
      <c r="M12" s="170"/>
      <c r="N12" s="170"/>
      <c r="O12" s="170"/>
      <c r="P12" s="170"/>
      <c r="Q12" s="170"/>
      <c r="R12" s="170"/>
      <c r="S12" s="110"/>
    </row>
    <row r="13" spans="1:47" ht="15" customHeight="1">
      <c r="B13" s="141" t="s">
        <v>84</v>
      </c>
      <c r="C13" s="141"/>
      <c r="D13" s="141"/>
      <c r="E13" s="141"/>
      <c r="F13" s="141"/>
      <c r="G13" s="141"/>
      <c r="H13" s="141"/>
      <c r="I13" s="142" t="s">
        <v>102</v>
      </c>
      <c r="J13" s="143"/>
      <c r="K13" s="143"/>
      <c r="L13" s="143"/>
      <c r="M13" s="143"/>
      <c r="N13" s="143"/>
      <c r="O13" s="143"/>
      <c r="P13" s="143"/>
      <c r="Q13" s="143"/>
      <c r="R13" s="143"/>
      <c r="S13" s="110"/>
      <c r="T13" s="129" t="s">
        <v>116</v>
      </c>
      <c r="U13" s="129"/>
      <c r="V13" s="129"/>
      <c r="W13" s="129"/>
      <c r="X13" s="129"/>
      <c r="Y13" s="129"/>
      <c r="Z13" s="129"/>
      <c r="AA13" s="129"/>
      <c r="AB13" s="129"/>
      <c r="AC13" s="129"/>
      <c r="AD13" s="129"/>
      <c r="AE13" s="129"/>
      <c r="AF13" s="129"/>
      <c r="AG13" s="129"/>
    </row>
    <row r="14" spans="1:47" ht="15" customHeight="1">
      <c r="B14" s="64"/>
      <c r="C14" s="64"/>
      <c r="D14" s="64"/>
      <c r="E14" s="64"/>
      <c r="F14" s="64"/>
      <c r="G14" s="64"/>
      <c r="H14" s="64"/>
      <c r="I14" s="64"/>
      <c r="J14" s="64"/>
      <c r="K14" s="64"/>
      <c r="L14" s="64"/>
      <c r="M14" s="64"/>
      <c r="N14" s="64"/>
      <c r="O14" s="64"/>
      <c r="P14" s="65"/>
      <c r="Q14" s="65"/>
      <c r="R14" s="65"/>
      <c r="S14" s="65"/>
      <c r="T14" s="65"/>
      <c r="U14" s="65"/>
      <c r="V14" s="65"/>
      <c r="W14" s="65"/>
      <c r="X14" s="65"/>
      <c r="Y14" s="64"/>
      <c r="Z14" s="64"/>
      <c r="AA14" s="64"/>
      <c r="AB14" s="64"/>
      <c r="AC14" s="64"/>
      <c r="AD14" s="64"/>
      <c r="AE14" s="64"/>
      <c r="AF14" s="64"/>
    </row>
    <row r="15" spans="1:47" s="93" customFormat="1" ht="15" customHeight="1">
      <c r="A15" s="105"/>
      <c r="B15" s="149" t="s">
        <v>104</v>
      </c>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08"/>
      <c r="AF15" s="108"/>
      <c r="AG15" s="105"/>
      <c r="AH15" s="106"/>
      <c r="AI15" s="106"/>
      <c r="AJ15" s="106"/>
      <c r="AK15" s="106"/>
      <c r="AL15" s="106"/>
      <c r="AM15" s="106"/>
      <c r="AN15" s="106"/>
      <c r="AO15" s="106"/>
      <c r="AP15" s="106"/>
      <c r="AQ15" s="106"/>
      <c r="AR15" s="106"/>
      <c r="AS15" s="106"/>
      <c r="AT15" s="106"/>
      <c r="AU15" s="106"/>
    </row>
    <row r="16" spans="1:47" s="93" customFormat="1" ht="15" customHeight="1">
      <c r="A16" s="105"/>
      <c r="B16" s="97"/>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108"/>
      <c r="AF16" s="108"/>
      <c r="AG16" s="105"/>
      <c r="AH16" s="106"/>
      <c r="AI16" s="106"/>
      <c r="AJ16" s="106"/>
      <c r="AK16" s="106"/>
      <c r="AL16" s="106"/>
      <c r="AM16" s="106"/>
      <c r="AN16" s="106"/>
      <c r="AO16" s="106"/>
      <c r="AP16" s="106"/>
      <c r="AQ16" s="106"/>
      <c r="AR16" s="106"/>
      <c r="AS16" s="106"/>
      <c r="AT16" s="106"/>
      <c r="AU16" s="106"/>
    </row>
    <row r="17" spans="1:39" ht="15" customHeight="1">
      <c r="A17" s="61" t="s">
        <v>111</v>
      </c>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row>
    <row r="18" spans="1:39" ht="15" customHeight="1">
      <c r="B18" s="151" t="s">
        <v>105</v>
      </c>
      <c r="C18" s="152"/>
      <c r="D18" s="153"/>
      <c r="E18" s="141" t="s">
        <v>123</v>
      </c>
      <c r="F18" s="141"/>
      <c r="G18" s="141"/>
      <c r="H18" s="141"/>
      <c r="I18" s="253">
        <v>9.6999999999999993</v>
      </c>
      <c r="J18" s="253"/>
      <c r="K18" s="253"/>
      <c r="L18" s="253"/>
      <c r="M18" s="253"/>
      <c r="N18" s="253"/>
      <c r="O18" s="253"/>
      <c r="P18" s="147" t="s">
        <v>95</v>
      </c>
      <c r="Q18" s="147"/>
      <c r="R18" s="147"/>
      <c r="S18" s="105"/>
      <c r="T18" s="119" t="s">
        <v>117</v>
      </c>
      <c r="U18" s="118"/>
      <c r="V18" s="118"/>
      <c r="W18" s="118"/>
      <c r="X18" s="118"/>
      <c r="Y18" s="118"/>
      <c r="Z18" s="118"/>
      <c r="AA18" s="118"/>
      <c r="AB18" s="118"/>
      <c r="AC18" s="118"/>
      <c r="AD18" s="118"/>
      <c r="AE18" s="118"/>
      <c r="AF18" s="118"/>
      <c r="AG18" s="105"/>
      <c r="AH18" s="106"/>
    </row>
    <row r="19" spans="1:39" s="106" customFormat="1" ht="15" customHeight="1">
      <c r="A19" s="105"/>
      <c r="B19" s="154"/>
      <c r="C19" s="155"/>
      <c r="D19" s="156"/>
      <c r="E19" s="144" t="s">
        <v>103</v>
      </c>
      <c r="F19" s="144"/>
      <c r="G19" s="144"/>
      <c r="H19" s="144"/>
      <c r="I19" s="188" t="s">
        <v>106</v>
      </c>
      <c r="J19" s="189"/>
      <c r="K19" s="189"/>
      <c r="L19" s="189"/>
      <c r="M19" s="189"/>
      <c r="N19" s="189"/>
      <c r="O19" s="189"/>
      <c r="P19" s="189"/>
      <c r="Q19" s="189"/>
      <c r="R19" s="190"/>
      <c r="T19" s="119" t="s">
        <v>118</v>
      </c>
      <c r="U19" s="118"/>
      <c r="V19" s="118"/>
      <c r="W19" s="118"/>
      <c r="X19" s="118"/>
      <c r="Y19" s="118"/>
      <c r="Z19" s="118"/>
      <c r="AA19" s="118"/>
      <c r="AB19" s="118"/>
      <c r="AC19" s="118"/>
      <c r="AD19" s="118"/>
      <c r="AE19" s="118"/>
      <c r="AF19" s="118"/>
      <c r="AG19" s="105"/>
    </row>
    <row r="20" spans="1:39" ht="15" customHeight="1">
      <c r="B20" s="154"/>
      <c r="C20" s="155"/>
      <c r="D20" s="156"/>
      <c r="E20" s="144" t="s">
        <v>96</v>
      </c>
      <c r="F20" s="144"/>
      <c r="G20" s="144"/>
      <c r="H20" s="144"/>
      <c r="I20" s="208">
        <v>1.53</v>
      </c>
      <c r="J20" s="208"/>
      <c r="K20" s="208"/>
      <c r="L20" s="208"/>
      <c r="M20" s="208"/>
      <c r="N20" s="208"/>
      <c r="O20" s="208"/>
      <c r="P20" s="191" t="str">
        <f>VLOOKUP($I$19,〈コジェネ〉マスタ!D:F,3,0)</f>
        <v>㎥/h</v>
      </c>
      <c r="Q20" s="191"/>
      <c r="R20" s="191"/>
      <c r="S20" s="105"/>
      <c r="T20" s="119" t="s">
        <v>117</v>
      </c>
      <c r="U20" s="118"/>
      <c r="V20" s="118"/>
      <c r="W20" s="118"/>
      <c r="X20" s="118"/>
      <c r="Y20" s="118"/>
      <c r="Z20" s="118"/>
      <c r="AA20" s="118"/>
      <c r="AB20" s="118"/>
      <c r="AC20" s="118"/>
      <c r="AD20" s="118"/>
      <c r="AE20" s="118"/>
      <c r="AF20" s="118"/>
      <c r="AG20" s="105"/>
      <c r="AH20" s="106"/>
    </row>
    <row r="21" spans="1:39" ht="3" customHeight="1">
      <c r="B21" s="66"/>
      <c r="C21" s="66"/>
      <c r="D21" s="66"/>
      <c r="E21" s="66"/>
      <c r="F21" s="66"/>
      <c r="G21" s="66"/>
      <c r="H21" s="66"/>
      <c r="I21" s="66"/>
      <c r="J21" s="66"/>
      <c r="K21" s="66"/>
      <c r="L21" s="66"/>
      <c r="M21" s="66"/>
      <c r="N21" s="66"/>
      <c r="O21" s="66"/>
      <c r="P21" s="67"/>
      <c r="Q21" s="67"/>
      <c r="R21" s="67"/>
      <c r="S21" s="105"/>
      <c r="T21" s="119"/>
      <c r="U21" s="116"/>
      <c r="V21" s="116"/>
      <c r="W21" s="117"/>
      <c r="X21" s="117"/>
      <c r="Y21" s="117"/>
      <c r="Z21" s="117"/>
      <c r="AA21" s="117"/>
      <c r="AB21" s="117"/>
      <c r="AC21" s="117"/>
      <c r="AD21" s="117"/>
      <c r="AE21" s="117"/>
      <c r="AF21" s="117"/>
      <c r="AG21" s="105"/>
      <c r="AH21" s="106"/>
    </row>
    <row r="22" spans="1:39" s="106" customFormat="1" ht="15" customHeight="1">
      <c r="A22" s="105" t="s">
        <v>108</v>
      </c>
      <c r="B22" s="111"/>
      <c r="C22" s="111"/>
      <c r="D22" s="111"/>
      <c r="E22" s="111"/>
      <c r="F22" s="111"/>
      <c r="G22" s="111"/>
      <c r="H22" s="111"/>
      <c r="I22" s="111"/>
      <c r="J22" s="111"/>
      <c r="K22" s="111"/>
      <c r="L22" s="111"/>
      <c r="M22" s="111"/>
      <c r="N22" s="111"/>
      <c r="O22" s="111"/>
      <c r="P22" s="112"/>
      <c r="Q22" s="112"/>
      <c r="R22" s="112"/>
      <c r="T22" s="119"/>
      <c r="U22" s="116"/>
      <c r="V22" s="116"/>
      <c r="W22" s="117"/>
      <c r="X22" s="117"/>
      <c r="Y22" s="117"/>
      <c r="Z22" s="117"/>
      <c r="AA22" s="117"/>
      <c r="AB22" s="117"/>
      <c r="AC22" s="117"/>
      <c r="AD22" s="117"/>
      <c r="AE22" s="117"/>
      <c r="AF22" s="117"/>
      <c r="AG22" s="105"/>
    </row>
    <row r="23" spans="1:39" s="106" customFormat="1" ht="15" customHeight="1">
      <c r="A23" s="105"/>
      <c r="B23" s="141" t="s">
        <v>86</v>
      </c>
      <c r="C23" s="141"/>
      <c r="D23" s="141"/>
      <c r="E23" s="141"/>
      <c r="F23" s="141"/>
      <c r="G23" s="141"/>
      <c r="H23" s="141"/>
      <c r="I23" s="209">
        <v>1</v>
      </c>
      <c r="J23" s="209"/>
      <c r="K23" s="209"/>
      <c r="L23" s="209"/>
      <c r="M23" s="209"/>
      <c r="N23" s="209"/>
      <c r="O23" s="209"/>
      <c r="P23" s="210" t="s">
        <v>109</v>
      </c>
      <c r="Q23" s="210"/>
      <c r="R23" s="210"/>
      <c r="T23" s="119" t="s">
        <v>119</v>
      </c>
      <c r="U23" s="118"/>
      <c r="V23" s="118"/>
      <c r="W23" s="118"/>
      <c r="X23" s="118"/>
      <c r="Y23" s="118"/>
      <c r="Z23" s="118"/>
      <c r="AA23" s="118"/>
      <c r="AB23" s="118"/>
      <c r="AC23" s="118"/>
      <c r="AD23" s="118"/>
      <c r="AE23" s="118"/>
      <c r="AF23" s="118"/>
      <c r="AG23" s="105"/>
      <c r="AI23" s="103"/>
      <c r="AJ23" s="104"/>
    </row>
    <row r="24" spans="1:39" s="81" customFormat="1" ht="7.5" customHeight="1">
      <c r="A24" s="71"/>
      <c r="B24" s="77"/>
      <c r="C24" s="77"/>
      <c r="D24" s="77"/>
      <c r="E24" s="77"/>
      <c r="F24" s="77"/>
      <c r="G24" s="77"/>
      <c r="H24" s="77"/>
      <c r="I24" s="78"/>
      <c r="J24" s="78"/>
      <c r="K24" s="78"/>
      <c r="L24" s="78"/>
      <c r="M24" s="78"/>
      <c r="N24" s="78"/>
      <c r="O24" s="78"/>
      <c r="P24" s="78"/>
      <c r="Q24" s="78"/>
      <c r="R24" s="78"/>
      <c r="S24" s="79"/>
      <c r="T24" s="80"/>
      <c r="U24" s="80"/>
      <c r="V24" s="80"/>
      <c r="W24" s="63"/>
      <c r="X24" s="63"/>
      <c r="Y24" s="63"/>
      <c r="Z24" s="63"/>
      <c r="AA24" s="63"/>
      <c r="AB24" s="63"/>
      <c r="AC24" s="63"/>
      <c r="AD24" s="63"/>
      <c r="AE24" s="63"/>
      <c r="AF24" s="63"/>
      <c r="AG24" s="71"/>
      <c r="AI24" s="82"/>
      <c r="AJ24" s="83"/>
    </row>
    <row r="25" spans="1:39" ht="28.5" customHeight="1">
      <c r="A25" s="105" t="s">
        <v>110</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8"/>
      <c r="AF25" s="68"/>
    </row>
    <row r="26" spans="1:39" s="69" customFormat="1" ht="28.5" customHeight="1">
      <c r="A26" s="61"/>
      <c r="B26" s="199" t="s">
        <v>101</v>
      </c>
      <c r="C26" s="200"/>
      <c r="D26" s="201"/>
      <c r="E26" s="151" t="s">
        <v>0</v>
      </c>
      <c r="F26" s="152"/>
      <c r="G26" s="153"/>
      <c r="H26" s="195" t="s">
        <v>97</v>
      </c>
      <c r="I26" s="195"/>
      <c r="J26" s="195"/>
      <c r="K26" s="195"/>
      <c r="L26" s="195"/>
      <c r="M26" s="196" t="s">
        <v>121</v>
      </c>
      <c r="N26" s="197"/>
      <c r="O26" s="197"/>
      <c r="P26" s="197"/>
      <c r="Q26" s="197"/>
      <c r="R26" s="139" t="s">
        <v>98</v>
      </c>
      <c r="S26" s="139"/>
      <c r="T26" s="139"/>
      <c r="U26" s="139"/>
      <c r="V26" s="135" t="s">
        <v>100</v>
      </c>
      <c r="W26" s="135"/>
      <c r="X26" s="135"/>
      <c r="Y26" s="135"/>
      <c r="Z26" s="135"/>
      <c r="AA26" s="135"/>
      <c r="AB26" s="145"/>
      <c r="AC26" s="146"/>
      <c r="AD26" s="146"/>
      <c r="AE26" s="146"/>
      <c r="AF26" s="146"/>
      <c r="AG26" s="61"/>
      <c r="AI26" s="62"/>
      <c r="AJ26" s="62"/>
      <c r="AK26" s="62"/>
      <c r="AL26" s="62"/>
      <c r="AM26" s="62"/>
    </row>
    <row r="27" spans="1:39" s="69" customFormat="1" ht="15" customHeight="1" thickBot="1">
      <c r="A27" s="61"/>
      <c r="B27" s="202"/>
      <c r="C27" s="203"/>
      <c r="D27" s="204"/>
      <c r="E27" s="157"/>
      <c r="F27" s="158"/>
      <c r="G27" s="159"/>
      <c r="H27" s="198" t="str">
        <f>"("&amp;P20&amp;")"</f>
        <v>(㎥/h)</v>
      </c>
      <c r="I27" s="198"/>
      <c r="J27" s="198"/>
      <c r="K27" s="198"/>
      <c r="L27" s="198"/>
      <c r="M27" s="140" t="s">
        <v>130</v>
      </c>
      <c r="N27" s="140"/>
      <c r="O27" s="140"/>
      <c r="P27" s="140"/>
      <c r="Q27" s="140"/>
      <c r="R27" s="140" t="s">
        <v>99</v>
      </c>
      <c r="S27" s="140"/>
      <c r="T27" s="140"/>
      <c r="U27" s="140"/>
      <c r="V27" s="250" t="str">
        <f>"("&amp;VLOOKUP(I19,〈コジェネ〉マスタ!D:G,4,0)&amp;")"</f>
        <v>(㎥)</v>
      </c>
      <c r="W27" s="251"/>
      <c r="X27" s="251"/>
      <c r="Y27" s="251"/>
      <c r="Z27" s="251"/>
      <c r="AA27" s="252"/>
      <c r="AB27" s="133"/>
      <c r="AC27" s="134"/>
      <c r="AD27" s="134"/>
      <c r="AE27" s="134"/>
      <c r="AF27" s="134"/>
      <c r="AG27" s="61"/>
      <c r="AI27" s="62"/>
      <c r="AJ27" s="62"/>
      <c r="AK27" s="62"/>
      <c r="AL27" s="62"/>
      <c r="AM27" s="62"/>
    </row>
    <row r="28" spans="1:39" ht="15" customHeight="1">
      <c r="B28" s="202"/>
      <c r="C28" s="203"/>
      <c r="D28" s="204"/>
      <c r="E28" s="185">
        <v>4</v>
      </c>
      <c r="F28" s="186"/>
      <c r="G28" s="187"/>
      <c r="H28" s="126">
        <f t="shared" ref="H28:H39" si="0">$I$20</f>
        <v>1.53</v>
      </c>
      <c r="I28" s="127"/>
      <c r="J28" s="127"/>
      <c r="K28" s="127"/>
      <c r="L28" s="128"/>
      <c r="M28" s="225">
        <f>【廃熱量】既存設備!M28</f>
        <v>3500</v>
      </c>
      <c r="N28" s="226"/>
      <c r="O28" s="226"/>
      <c r="P28" s="226"/>
      <c r="Q28" s="227"/>
      <c r="R28" s="130">
        <f>M28/($I$18*$I$23)</f>
        <v>360.82474226804129</v>
      </c>
      <c r="S28" s="131"/>
      <c r="T28" s="131"/>
      <c r="U28" s="131"/>
      <c r="V28" s="236">
        <f t="shared" ref="V28:V39" si="1">H28*R28*$I$23</f>
        <v>552.06185567010323</v>
      </c>
      <c r="W28" s="237"/>
      <c r="X28" s="237"/>
      <c r="Y28" s="237"/>
      <c r="Z28" s="237"/>
      <c r="AA28" s="238"/>
      <c r="AB28" s="95"/>
      <c r="AC28" s="95"/>
      <c r="AD28" s="95"/>
      <c r="AE28" s="95"/>
      <c r="AF28" s="95"/>
      <c r="AI28" s="69"/>
      <c r="AJ28" s="69"/>
      <c r="AK28" s="69"/>
      <c r="AL28" s="69"/>
      <c r="AM28" s="69"/>
    </row>
    <row r="29" spans="1:39" ht="15" customHeight="1">
      <c r="B29" s="202"/>
      <c r="C29" s="203"/>
      <c r="D29" s="204"/>
      <c r="E29" s="185">
        <v>5</v>
      </c>
      <c r="F29" s="186"/>
      <c r="G29" s="187"/>
      <c r="H29" s="126">
        <f t="shared" si="0"/>
        <v>1.53</v>
      </c>
      <c r="I29" s="127"/>
      <c r="J29" s="127"/>
      <c r="K29" s="127"/>
      <c r="L29" s="128"/>
      <c r="M29" s="225">
        <f>【廃熱量】既存設備!M29</f>
        <v>3500</v>
      </c>
      <c r="N29" s="226"/>
      <c r="O29" s="226"/>
      <c r="P29" s="226"/>
      <c r="Q29" s="227"/>
      <c r="R29" s="130">
        <f t="shared" ref="R29:R39" si="2">M29/($I$18*$I$23)</f>
        <v>360.82474226804129</v>
      </c>
      <c r="S29" s="131"/>
      <c r="T29" s="131"/>
      <c r="U29" s="131"/>
      <c r="V29" s="239">
        <f t="shared" si="1"/>
        <v>552.06185567010323</v>
      </c>
      <c r="W29" s="240"/>
      <c r="X29" s="240"/>
      <c r="Y29" s="240"/>
      <c r="Z29" s="240"/>
      <c r="AA29" s="241"/>
      <c r="AB29" s="95"/>
      <c r="AC29" s="95"/>
      <c r="AD29" s="95"/>
      <c r="AE29" s="95"/>
      <c r="AF29" s="95"/>
      <c r="AI29" s="70"/>
      <c r="AJ29" s="69"/>
      <c r="AK29" s="69"/>
      <c r="AL29" s="69"/>
      <c r="AM29" s="69"/>
    </row>
    <row r="30" spans="1:39" ht="15" customHeight="1">
      <c r="B30" s="202"/>
      <c r="C30" s="203"/>
      <c r="D30" s="204"/>
      <c r="E30" s="185">
        <v>6</v>
      </c>
      <c r="F30" s="186"/>
      <c r="G30" s="187"/>
      <c r="H30" s="126">
        <f t="shared" si="0"/>
        <v>1.53</v>
      </c>
      <c r="I30" s="127"/>
      <c r="J30" s="127"/>
      <c r="K30" s="127"/>
      <c r="L30" s="128"/>
      <c r="M30" s="225">
        <f>【廃熱量】既存設備!M30</f>
        <v>3500</v>
      </c>
      <c r="N30" s="226"/>
      <c r="O30" s="226"/>
      <c r="P30" s="226"/>
      <c r="Q30" s="227"/>
      <c r="R30" s="130">
        <f t="shared" si="2"/>
        <v>360.82474226804129</v>
      </c>
      <c r="S30" s="131"/>
      <c r="T30" s="131"/>
      <c r="U30" s="131"/>
      <c r="V30" s="239">
        <f t="shared" si="1"/>
        <v>552.06185567010323</v>
      </c>
      <c r="W30" s="240"/>
      <c r="X30" s="240"/>
      <c r="Y30" s="240"/>
      <c r="Z30" s="240"/>
      <c r="AA30" s="241"/>
      <c r="AB30" s="95"/>
      <c r="AC30" s="95"/>
      <c r="AD30" s="95"/>
      <c r="AE30" s="95"/>
      <c r="AF30" s="95"/>
    </row>
    <row r="31" spans="1:39" ht="15" customHeight="1">
      <c r="B31" s="202"/>
      <c r="C31" s="203"/>
      <c r="D31" s="204"/>
      <c r="E31" s="185">
        <v>7</v>
      </c>
      <c r="F31" s="186"/>
      <c r="G31" s="187"/>
      <c r="H31" s="126">
        <f t="shared" si="0"/>
        <v>1.53</v>
      </c>
      <c r="I31" s="127"/>
      <c r="J31" s="127"/>
      <c r="K31" s="127"/>
      <c r="L31" s="128"/>
      <c r="M31" s="225">
        <f>【廃熱量】既存設備!M31</f>
        <v>3500</v>
      </c>
      <c r="N31" s="226"/>
      <c r="O31" s="226"/>
      <c r="P31" s="226"/>
      <c r="Q31" s="227"/>
      <c r="R31" s="130">
        <f t="shared" si="2"/>
        <v>360.82474226804129</v>
      </c>
      <c r="S31" s="131"/>
      <c r="T31" s="131"/>
      <c r="U31" s="131"/>
      <c r="V31" s="239">
        <f t="shared" si="1"/>
        <v>552.06185567010323</v>
      </c>
      <c r="W31" s="240"/>
      <c r="X31" s="240"/>
      <c r="Y31" s="240"/>
      <c r="Z31" s="240"/>
      <c r="AA31" s="241"/>
      <c r="AB31" s="95"/>
      <c r="AC31" s="95"/>
      <c r="AD31" s="95"/>
      <c r="AE31" s="95"/>
      <c r="AF31" s="95"/>
    </row>
    <row r="32" spans="1:39" ht="15" customHeight="1">
      <c r="B32" s="202"/>
      <c r="C32" s="203"/>
      <c r="D32" s="204"/>
      <c r="E32" s="185">
        <v>8</v>
      </c>
      <c r="F32" s="186"/>
      <c r="G32" s="187"/>
      <c r="H32" s="126">
        <f t="shared" si="0"/>
        <v>1.53</v>
      </c>
      <c r="I32" s="127"/>
      <c r="J32" s="127"/>
      <c r="K32" s="127"/>
      <c r="L32" s="128"/>
      <c r="M32" s="225">
        <f>【廃熱量】既存設備!M32</f>
        <v>3500</v>
      </c>
      <c r="N32" s="226"/>
      <c r="O32" s="226"/>
      <c r="P32" s="226"/>
      <c r="Q32" s="227"/>
      <c r="R32" s="130">
        <f t="shared" si="2"/>
        <v>360.82474226804129</v>
      </c>
      <c r="S32" s="131"/>
      <c r="T32" s="131"/>
      <c r="U32" s="131"/>
      <c r="V32" s="239">
        <f t="shared" si="1"/>
        <v>552.06185567010323</v>
      </c>
      <c r="W32" s="240"/>
      <c r="X32" s="240"/>
      <c r="Y32" s="240"/>
      <c r="Z32" s="240"/>
      <c r="AA32" s="241"/>
      <c r="AB32" s="95"/>
      <c r="AC32" s="95"/>
      <c r="AD32" s="95"/>
      <c r="AE32" s="95"/>
      <c r="AF32" s="95"/>
    </row>
    <row r="33" spans="1:39" ht="15" customHeight="1">
      <c r="B33" s="202"/>
      <c r="C33" s="203"/>
      <c r="D33" s="204"/>
      <c r="E33" s="185">
        <v>9</v>
      </c>
      <c r="F33" s="186"/>
      <c r="G33" s="187"/>
      <c r="H33" s="126">
        <f t="shared" si="0"/>
        <v>1.53</v>
      </c>
      <c r="I33" s="127"/>
      <c r="J33" s="127"/>
      <c r="K33" s="127"/>
      <c r="L33" s="128"/>
      <c r="M33" s="225">
        <f>【廃熱量】既存設備!M33</f>
        <v>3500</v>
      </c>
      <c r="N33" s="226"/>
      <c r="O33" s="226"/>
      <c r="P33" s="226"/>
      <c r="Q33" s="227"/>
      <c r="R33" s="130">
        <f t="shared" si="2"/>
        <v>360.82474226804129</v>
      </c>
      <c r="S33" s="131"/>
      <c r="T33" s="131"/>
      <c r="U33" s="131"/>
      <c r="V33" s="239">
        <f t="shared" si="1"/>
        <v>552.06185567010323</v>
      </c>
      <c r="W33" s="240"/>
      <c r="X33" s="240"/>
      <c r="Y33" s="240"/>
      <c r="Z33" s="240"/>
      <c r="AA33" s="241"/>
      <c r="AB33" s="95"/>
      <c r="AC33" s="95"/>
      <c r="AD33" s="95"/>
      <c r="AE33" s="95"/>
      <c r="AF33" s="95"/>
    </row>
    <row r="34" spans="1:39" ht="15" customHeight="1">
      <c r="B34" s="202"/>
      <c r="C34" s="203"/>
      <c r="D34" s="204"/>
      <c r="E34" s="185">
        <v>10</v>
      </c>
      <c r="F34" s="186"/>
      <c r="G34" s="187"/>
      <c r="H34" s="126">
        <f t="shared" si="0"/>
        <v>1.53</v>
      </c>
      <c r="I34" s="127"/>
      <c r="J34" s="127"/>
      <c r="K34" s="127"/>
      <c r="L34" s="128"/>
      <c r="M34" s="225">
        <f>【廃熱量】既存設備!M34</f>
        <v>3500</v>
      </c>
      <c r="N34" s="226"/>
      <c r="O34" s="226"/>
      <c r="P34" s="226"/>
      <c r="Q34" s="227"/>
      <c r="R34" s="130">
        <f t="shared" si="2"/>
        <v>360.82474226804129</v>
      </c>
      <c r="S34" s="131"/>
      <c r="T34" s="131"/>
      <c r="U34" s="131"/>
      <c r="V34" s="239">
        <f t="shared" si="1"/>
        <v>552.06185567010323</v>
      </c>
      <c r="W34" s="240"/>
      <c r="X34" s="240"/>
      <c r="Y34" s="240"/>
      <c r="Z34" s="240"/>
      <c r="AA34" s="241"/>
      <c r="AB34" s="95"/>
      <c r="AC34" s="95"/>
      <c r="AD34" s="95"/>
      <c r="AE34" s="95"/>
      <c r="AF34" s="95"/>
    </row>
    <row r="35" spans="1:39" ht="15" customHeight="1">
      <c r="B35" s="202"/>
      <c r="C35" s="203"/>
      <c r="D35" s="204"/>
      <c r="E35" s="185">
        <v>11</v>
      </c>
      <c r="F35" s="186"/>
      <c r="G35" s="187"/>
      <c r="H35" s="126">
        <f t="shared" si="0"/>
        <v>1.53</v>
      </c>
      <c r="I35" s="127"/>
      <c r="J35" s="127"/>
      <c r="K35" s="127"/>
      <c r="L35" s="128"/>
      <c r="M35" s="225">
        <f>【廃熱量】既存設備!M35</f>
        <v>3500</v>
      </c>
      <c r="N35" s="226"/>
      <c r="O35" s="226"/>
      <c r="P35" s="226"/>
      <c r="Q35" s="227"/>
      <c r="R35" s="130">
        <f t="shared" si="2"/>
        <v>360.82474226804129</v>
      </c>
      <c r="S35" s="131"/>
      <c r="T35" s="131"/>
      <c r="U35" s="131"/>
      <c r="V35" s="239">
        <f t="shared" si="1"/>
        <v>552.06185567010323</v>
      </c>
      <c r="W35" s="240"/>
      <c r="X35" s="240"/>
      <c r="Y35" s="240"/>
      <c r="Z35" s="240"/>
      <c r="AA35" s="241"/>
      <c r="AB35" s="95"/>
      <c r="AC35" s="95"/>
      <c r="AD35" s="95"/>
      <c r="AE35" s="95"/>
      <c r="AF35" s="95"/>
    </row>
    <row r="36" spans="1:39" ht="15" customHeight="1">
      <c r="B36" s="202"/>
      <c r="C36" s="203"/>
      <c r="D36" s="204"/>
      <c r="E36" s="185">
        <v>12</v>
      </c>
      <c r="F36" s="186"/>
      <c r="G36" s="187"/>
      <c r="H36" s="126">
        <f t="shared" si="0"/>
        <v>1.53</v>
      </c>
      <c r="I36" s="127"/>
      <c r="J36" s="127"/>
      <c r="K36" s="127"/>
      <c r="L36" s="128"/>
      <c r="M36" s="225">
        <f>【廃熱量】既存設備!M36</f>
        <v>3500</v>
      </c>
      <c r="N36" s="226"/>
      <c r="O36" s="226"/>
      <c r="P36" s="226"/>
      <c r="Q36" s="227"/>
      <c r="R36" s="130">
        <f t="shared" si="2"/>
        <v>360.82474226804129</v>
      </c>
      <c r="S36" s="131"/>
      <c r="T36" s="131"/>
      <c r="U36" s="131"/>
      <c r="V36" s="239">
        <f t="shared" si="1"/>
        <v>552.06185567010323</v>
      </c>
      <c r="W36" s="240"/>
      <c r="X36" s="240"/>
      <c r="Y36" s="240"/>
      <c r="Z36" s="240"/>
      <c r="AA36" s="241"/>
      <c r="AB36" s="95"/>
      <c r="AC36" s="95"/>
      <c r="AD36" s="95"/>
      <c r="AE36" s="95"/>
      <c r="AF36" s="95"/>
    </row>
    <row r="37" spans="1:39" ht="15" customHeight="1">
      <c r="B37" s="202"/>
      <c r="C37" s="203"/>
      <c r="D37" s="204"/>
      <c r="E37" s="185">
        <v>1</v>
      </c>
      <c r="F37" s="186"/>
      <c r="G37" s="187"/>
      <c r="H37" s="126">
        <f t="shared" si="0"/>
        <v>1.53</v>
      </c>
      <c r="I37" s="127"/>
      <c r="J37" s="127"/>
      <c r="K37" s="127"/>
      <c r="L37" s="128"/>
      <c r="M37" s="225">
        <f>【廃熱量】既存設備!M37</f>
        <v>3500</v>
      </c>
      <c r="N37" s="226"/>
      <c r="O37" s="226"/>
      <c r="P37" s="226"/>
      <c r="Q37" s="227"/>
      <c r="R37" s="130">
        <f t="shared" si="2"/>
        <v>360.82474226804129</v>
      </c>
      <c r="S37" s="131"/>
      <c r="T37" s="131"/>
      <c r="U37" s="131"/>
      <c r="V37" s="239">
        <f t="shared" si="1"/>
        <v>552.06185567010323</v>
      </c>
      <c r="W37" s="240"/>
      <c r="X37" s="240"/>
      <c r="Y37" s="240"/>
      <c r="Z37" s="240"/>
      <c r="AA37" s="241"/>
      <c r="AB37" s="95"/>
      <c r="AC37" s="95"/>
      <c r="AD37" s="95"/>
      <c r="AE37" s="95"/>
      <c r="AF37" s="95"/>
    </row>
    <row r="38" spans="1:39" ht="15" customHeight="1">
      <c r="B38" s="202"/>
      <c r="C38" s="203"/>
      <c r="D38" s="204"/>
      <c r="E38" s="185">
        <v>2</v>
      </c>
      <c r="F38" s="186"/>
      <c r="G38" s="187"/>
      <c r="H38" s="126">
        <f t="shared" si="0"/>
        <v>1.53</v>
      </c>
      <c r="I38" s="127"/>
      <c r="J38" s="127"/>
      <c r="K38" s="127"/>
      <c r="L38" s="128"/>
      <c r="M38" s="225">
        <f>【廃熱量】既存設備!M38</f>
        <v>3500</v>
      </c>
      <c r="N38" s="226"/>
      <c r="O38" s="226"/>
      <c r="P38" s="226"/>
      <c r="Q38" s="227"/>
      <c r="R38" s="130">
        <f t="shared" si="2"/>
        <v>360.82474226804129</v>
      </c>
      <c r="S38" s="131"/>
      <c r="T38" s="131"/>
      <c r="U38" s="131"/>
      <c r="V38" s="239">
        <f t="shared" si="1"/>
        <v>552.06185567010323</v>
      </c>
      <c r="W38" s="240"/>
      <c r="X38" s="240"/>
      <c r="Y38" s="240"/>
      <c r="Z38" s="240"/>
      <c r="AA38" s="241"/>
      <c r="AB38" s="122" t="s">
        <v>129</v>
      </c>
      <c r="AC38" s="122"/>
      <c r="AD38" s="122"/>
      <c r="AE38" s="122"/>
      <c r="AF38" s="122"/>
      <c r="AG38" s="122"/>
      <c r="AH38" s="122"/>
    </row>
    <row r="39" spans="1:39" ht="15" customHeight="1" thickBot="1">
      <c r="B39" s="202"/>
      <c r="C39" s="203"/>
      <c r="D39" s="204"/>
      <c r="E39" s="185">
        <v>3</v>
      </c>
      <c r="F39" s="186"/>
      <c r="G39" s="187"/>
      <c r="H39" s="222">
        <f t="shared" si="0"/>
        <v>1.53</v>
      </c>
      <c r="I39" s="223"/>
      <c r="J39" s="223"/>
      <c r="K39" s="223"/>
      <c r="L39" s="224"/>
      <c r="M39" s="247">
        <f>【廃熱量】既存設備!M39</f>
        <v>3500</v>
      </c>
      <c r="N39" s="248"/>
      <c r="O39" s="248"/>
      <c r="P39" s="248"/>
      <c r="Q39" s="249"/>
      <c r="R39" s="245">
        <f t="shared" si="2"/>
        <v>360.82474226804129</v>
      </c>
      <c r="S39" s="246"/>
      <c r="T39" s="246"/>
      <c r="U39" s="246"/>
      <c r="V39" s="242">
        <f t="shared" si="1"/>
        <v>552.06185567010323</v>
      </c>
      <c r="W39" s="243"/>
      <c r="X39" s="243"/>
      <c r="Y39" s="243"/>
      <c r="Z39" s="243"/>
      <c r="AA39" s="244"/>
      <c r="AB39" s="122"/>
      <c r="AC39" s="122"/>
      <c r="AD39" s="122"/>
      <c r="AE39" s="122"/>
      <c r="AF39" s="122"/>
      <c r="AG39" s="122"/>
      <c r="AH39" s="122"/>
    </row>
    <row r="40" spans="1:39" ht="15" customHeight="1" thickTop="1">
      <c r="B40" s="205"/>
      <c r="C40" s="206"/>
      <c r="D40" s="207"/>
      <c r="E40" s="192" t="s">
        <v>3</v>
      </c>
      <c r="F40" s="193"/>
      <c r="G40" s="194"/>
      <c r="H40" s="228" t="s">
        <v>113</v>
      </c>
      <c r="I40" s="229"/>
      <c r="J40" s="229"/>
      <c r="K40" s="229"/>
      <c r="L40" s="229"/>
      <c r="M40" s="230">
        <f>【廃熱量】既存設備!M40</f>
        <v>42000</v>
      </c>
      <c r="N40" s="231"/>
      <c r="O40" s="231"/>
      <c r="P40" s="231"/>
      <c r="Q40" s="232"/>
      <c r="R40" s="219">
        <f>SUM(R28:U39)</f>
        <v>4329.8969072164964</v>
      </c>
      <c r="S40" s="220"/>
      <c r="T40" s="220"/>
      <c r="U40" s="221"/>
      <c r="V40" s="235">
        <f>SUM(V28:AA39)</f>
        <v>6624.7422680412374</v>
      </c>
      <c r="W40" s="235"/>
      <c r="X40" s="235"/>
      <c r="Y40" s="235"/>
      <c r="Z40" s="235"/>
      <c r="AA40" s="235"/>
      <c r="AB40" s="122"/>
      <c r="AC40" s="122"/>
      <c r="AD40" s="122"/>
      <c r="AE40" s="122"/>
      <c r="AF40" s="122"/>
      <c r="AG40" s="122"/>
      <c r="AH40" s="122"/>
    </row>
    <row r="41" spans="1:39" s="61" customFormat="1" ht="15" customHeight="1">
      <c r="AB41" s="122"/>
      <c r="AC41" s="122"/>
      <c r="AD41" s="122"/>
      <c r="AE41" s="122"/>
      <c r="AF41" s="122"/>
      <c r="AG41" s="122"/>
      <c r="AH41" s="122"/>
      <c r="AJ41" s="62"/>
      <c r="AK41" s="62"/>
      <c r="AL41" s="62"/>
      <c r="AM41" s="62"/>
    </row>
    <row r="42" spans="1:39" s="61" customFormat="1" ht="15" customHeight="1">
      <c r="A42" s="71"/>
      <c r="B42" s="182"/>
      <c r="C42" s="182"/>
      <c r="D42" s="72"/>
      <c r="E42" s="72"/>
      <c r="F42" s="72"/>
      <c r="G42" s="72"/>
      <c r="H42" s="72"/>
      <c r="I42" s="71"/>
      <c r="J42" s="71"/>
      <c r="K42" s="71"/>
      <c r="L42" s="71"/>
      <c r="P42" s="72"/>
      <c r="Q42" s="72"/>
      <c r="R42" s="72"/>
      <c r="S42" s="183"/>
      <c r="T42" s="184"/>
      <c r="U42" s="184"/>
      <c r="V42" s="184"/>
      <c r="W42" s="184"/>
      <c r="X42" s="184"/>
      <c r="Y42" s="184"/>
      <c r="Z42" s="120"/>
      <c r="AA42" s="120"/>
      <c r="AB42" s="122"/>
      <c r="AC42" s="122"/>
      <c r="AD42" s="122"/>
      <c r="AE42" s="122"/>
      <c r="AF42" s="122"/>
      <c r="AG42" s="122"/>
      <c r="AH42" s="122"/>
    </row>
    <row r="43" spans="1:39" ht="15" customHeight="1">
      <c r="S43" s="113"/>
      <c r="T43" s="113"/>
      <c r="U43" s="113"/>
      <c r="V43" s="113"/>
      <c r="W43" s="113"/>
      <c r="X43" s="113"/>
      <c r="Y43" s="113"/>
      <c r="Z43" s="113"/>
      <c r="AA43" s="113"/>
      <c r="AB43" s="113"/>
      <c r="AC43" s="113"/>
      <c r="AD43" s="113"/>
      <c r="AE43" s="113"/>
      <c r="AF43" s="113"/>
      <c r="AJ43" s="61"/>
      <c r="AK43" s="61"/>
      <c r="AL43" s="61"/>
      <c r="AM43" s="61"/>
    </row>
    <row r="44" spans="1:39" ht="15" customHeight="1">
      <c r="S44" s="183"/>
      <c r="T44" s="183"/>
      <c r="U44" s="183"/>
      <c r="V44" s="183"/>
      <c r="W44" s="183"/>
      <c r="X44" s="183"/>
      <c r="Y44" s="183"/>
      <c r="Z44" s="234"/>
      <c r="AA44" s="234"/>
      <c r="AB44" s="234"/>
      <c r="AC44" s="234"/>
      <c r="AD44" s="234"/>
      <c r="AE44" s="234"/>
      <c r="AF44" s="234"/>
      <c r="AJ44" s="61"/>
      <c r="AK44" s="61"/>
      <c r="AL44" s="61"/>
      <c r="AM44" s="61"/>
    </row>
    <row r="45" spans="1:39" ht="15" customHeight="1">
      <c r="S45" s="184"/>
      <c r="T45" s="184"/>
      <c r="U45" s="184"/>
      <c r="V45" s="184"/>
      <c r="W45" s="184"/>
      <c r="X45" s="184"/>
      <c r="Y45" s="184"/>
      <c r="Z45" s="233"/>
      <c r="AA45" s="233"/>
      <c r="AB45" s="233"/>
      <c r="AC45" s="233"/>
      <c r="AD45" s="233"/>
      <c r="AE45" s="233"/>
      <c r="AF45" s="233"/>
    </row>
    <row r="46" spans="1:39">
      <c r="S46" s="184"/>
      <c r="T46" s="184"/>
      <c r="U46" s="184"/>
      <c r="V46" s="184"/>
      <c r="W46" s="184"/>
      <c r="X46" s="184"/>
      <c r="Y46" s="184"/>
      <c r="Z46" s="184"/>
      <c r="AA46" s="184"/>
      <c r="AB46" s="184"/>
      <c r="AC46" s="184"/>
      <c r="AD46" s="184"/>
      <c r="AE46" s="184"/>
      <c r="AF46" s="184"/>
    </row>
    <row r="47" spans="1:39" ht="13.5" customHeight="1">
      <c r="S47" s="62"/>
      <c r="T47" s="62"/>
      <c r="U47" s="62"/>
      <c r="V47" s="62"/>
      <c r="W47" s="62"/>
      <c r="X47" s="62"/>
      <c r="Y47" s="62"/>
      <c r="Z47" s="62"/>
      <c r="AA47" s="62"/>
      <c r="AB47" s="62"/>
      <c r="AC47" s="62"/>
      <c r="AD47" s="62"/>
      <c r="AE47" s="62"/>
      <c r="AF47" s="62"/>
    </row>
    <row r="48" spans="1:39">
      <c r="S48" s="62"/>
      <c r="T48" s="62"/>
      <c r="U48" s="62"/>
      <c r="V48" s="62"/>
      <c r="W48" s="62"/>
      <c r="X48" s="62"/>
      <c r="Y48" s="62"/>
      <c r="Z48" s="62"/>
      <c r="AA48" s="62"/>
      <c r="AB48" s="62"/>
      <c r="AC48" s="62"/>
      <c r="AD48" s="62"/>
      <c r="AE48" s="62"/>
      <c r="AF48" s="62"/>
    </row>
    <row r="69" ht="13.5" customHeight="1"/>
    <row r="100" spans="36:39" s="61" customFormat="1" ht="13.5" customHeight="1">
      <c r="AJ100" s="62"/>
      <c r="AK100" s="62"/>
      <c r="AL100" s="62"/>
      <c r="AM100" s="62"/>
    </row>
    <row r="102" spans="36:39">
      <c r="AJ102" s="61"/>
      <c r="AK102" s="61"/>
      <c r="AL102" s="61"/>
      <c r="AM102" s="61"/>
    </row>
    <row r="115" spans="36:39" s="61" customFormat="1" ht="13.5" customHeight="1">
      <c r="AJ115" s="62"/>
      <c r="AK115" s="62"/>
      <c r="AL115" s="62"/>
      <c r="AM115" s="62"/>
    </row>
    <row r="117" spans="36:39">
      <c r="AJ117" s="61"/>
      <c r="AK117" s="61"/>
      <c r="AL117" s="61"/>
      <c r="AM117" s="61"/>
    </row>
    <row r="135" spans="36:39" s="61" customFormat="1" ht="13.5" customHeight="1">
      <c r="AJ135" s="62"/>
      <c r="AK135" s="62"/>
      <c r="AL135" s="62"/>
      <c r="AM135" s="62"/>
    </row>
    <row r="137" spans="36:39" s="61" customFormat="1" ht="13.5" customHeight="1"/>
    <row r="139" spans="36:39">
      <c r="AJ139" s="61"/>
      <c r="AK139" s="61"/>
      <c r="AL139" s="61"/>
      <c r="AM139" s="61"/>
    </row>
  </sheetData>
  <sheetProtection password="A6C9" sheet="1" objects="1" scenarios="1"/>
  <mergeCells count="117">
    <mergeCell ref="B15:AD15"/>
    <mergeCell ref="I19:R19"/>
    <mergeCell ref="B23:H23"/>
    <mergeCell ref="I23:O23"/>
    <mergeCell ref="P23:R23"/>
    <mergeCell ref="E18:H18"/>
    <mergeCell ref="I18:O18"/>
    <mergeCell ref="E20:H20"/>
    <mergeCell ref="I20:O20"/>
    <mergeCell ref="P20:R20"/>
    <mergeCell ref="E19:H19"/>
    <mergeCell ref="P18:R18"/>
    <mergeCell ref="E26:G27"/>
    <mergeCell ref="H26:L26"/>
    <mergeCell ref="M26:Q26"/>
    <mergeCell ref="R26:U26"/>
    <mergeCell ref="V26:AA26"/>
    <mergeCell ref="A1:AE1"/>
    <mergeCell ref="I13:R13"/>
    <mergeCell ref="I11:R12"/>
    <mergeCell ref="B10:H10"/>
    <mergeCell ref="B11:H12"/>
    <mergeCell ref="B13:H13"/>
    <mergeCell ref="B6:H6"/>
    <mergeCell ref="S6:V6"/>
    <mergeCell ref="I6:R6"/>
    <mergeCell ref="B7:H7"/>
    <mergeCell ref="I7:R7"/>
    <mergeCell ref="I10:R10"/>
    <mergeCell ref="T7:AG7"/>
    <mergeCell ref="T10:AG10"/>
    <mergeCell ref="T11:AG11"/>
    <mergeCell ref="T13:AG13"/>
    <mergeCell ref="B4:E4"/>
    <mergeCell ref="F4:K4"/>
    <mergeCell ref="B18:D20"/>
    <mergeCell ref="M39:Q39"/>
    <mergeCell ref="M30:Q30"/>
    <mergeCell ref="M31:Q31"/>
    <mergeCell ref="M32:Q32"/>
    <mergeCell ref="M33:Q33"/>
    <mergeCell ref="M34:Q34"/>
    <mergeCell ref="AB26:AF26"/>
    <mergeCell ref="H27:L27"/>
    <mergeCell ref="M27:Q27"/>
    <mergeCell ref="R27:U27"/>
    <mergeCell ref="V27:AA27"/>
    <mergeCell ref="AB27:AF27"/>
    <mergeCell ref="AB38:AH42"/>
    <mergeCell ref="R29:U29"/>
    <mergeCell ref="R30:U30"/>
    <mergeCell ref="R31:U31"/>
    <mergeCell ref="R32:U32"/>
    <mergeCell ref="R33:U33"/>
    <mergeCell ref="R34:U34"/>
    <mergeCell ref="R35:U35"/>
    <mergeCell ref="R36:U36"/>
    <mergeCell ref="E36:G36"/>
    <mergeCell ref="E37:G37"/>
    <mergeCell ref="E28:G28"/>
    <mergeCell ref="E29:G29"/>
    <mergeCell ref="E30:G30"/>
    <mergeCell ref="E31:G31"/>
    <mergeCell ref="M38:Q38"/>
    <mergeCell ref="H33:L33"/>
    <mergeCell ref="H34:L34"/>
    <mergeCell ref="H35:L35"/>
    <mergeCell ref="H36:L36"/>
    <mergeCell ref="M37:Q37"/>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S42:Y42"/>
    <mergeCell ref="B42:C42"/>
    <mergeCell ref="R40:U40"/>
    <mergeCell ref="B26:D40"/>
    <mergeCell ref="E38:G38"/>
    <mergeCell ref="E39:G39"/>
    <mergeCell ref="E40:G40"/>
    <mergeCell ref="H38:L38"/>
    <mergeCell ref="H39:L39"/>
    <mergeCell ref="M28:Q28"/>
    <mergeCell ref="M29:Q29"/>
    <mergeCell ref="M35:Q35"/>
    <mergeCell ref="M36:Q36"/>
    <mergeCell ref="H37:L37"/>
    <mergeCell ref="H28:L28"/>
    <mergeCell ref="H29:L29"/>
    <mergeCell ref="H30:L30"/>
    <mergeCell ref="H31:L31"/>
    <mergeCell ref="H32:L32"/>
    <mergeCell ref="H40:L40"/>
    <mergeCell ref="M40:Q40"/>
    <mergeCell ref="E32:G32"/>
    <mergeCell ref="E33:G33"/>
    <mergeCell ref="E34:G34"/>
    <mergeCell ref="E35:G35"/>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〈コジェネ〉マスタ!$B$4:$B$71</xm:f>
          </x14:formula1>
          <xm:sqref>I15:AF16</xm:sqref>
        </x14:dataValidation>
        <x14:dataValidation type="list" allowBlank="1" showInputMessage="1" showErrorMessage="1">
          <x14:formula1>
            <xm:f>〈コジェネ〉マスタ!$D$4:$D$15</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V73"/>
  <sheetViews>
    <sheetView showGridLines="0" topLeftCell="C1" zoomScaleNormal="100" zoomScaleSheetLayoutView="130" workbookViewId="0">
      <selection activeCell="C1" sqref="C1"/>
    </sheetView>
  </sheetViews>
  <sheetFormatPr defaultRowHeight="12.75" outlineLevelCol="1"/>
  <cols>
    <col min="1" max="1" width="3" style="1" hidden="1" customWidth="1" outlineLevel="1"/>
    <col min="2" max="2" width="11.25" style="1" hidden="1" customWidth="1" outlineLevel="1"/>
    <col min="3" max="3" width="3" style="1" customWidth="1" collapsed="1"/>
    <col min="4" max="4" width="20.75" style="1" bestFit="1" customWidth="1"/>
    <col min="5" max="5" width="8.125" style="1" customWidth="1"/>
    <col min="6" max="6" width="9.75" style="1" customWidth="1"/>
    <col min="7" max="7" width="15.125" style="1" bestFit="1" customWidth="1"/>
    <col min="8" max="8" width="16.5" style="1" bestFit="1" customWidth="1"/>
    <col min="9" max="9" width="8.5" style="1" bestFit="1" customWidth="1"/>
    <col min="10" max="10" width="3.625" style="1" customWidth="1"/>
    <col min="11" max="21" width="0" style="1" hidden="1" customWidth="1" outlineLevel="1"/>
    <col min="22" max="22" width="9" style="1" collapsed="1"/>
    <col min="23" max="16384" width="9" style="1"/>
  </cols>
  <sheetData>
    <row r="2" spans="2:21" ht="13.5">
      <c r="D2" s="1" t="s">
        <v>82</v>
      </c>
      <c r="E2" s="2"/>
      <c r="F2" s="2"/>
      <c r="G2" s="3"/>
      <c r="H2" s="3"/>
      <c r="I2" s="3"/>
    </row>
    <row r="3" spans="2:21" ht="23.25" thickBot="1">
      <c r="B3" s="73" t="s">
        <v>89</v>
      </c>
      <c r="D3" s="15" t="s">
        <v>81</v>
      </c>
      <c r="E3" s="16" t="s">
        <v>40</v>
      </c>
      <c r="F3" s="17" t="s">
        <v>80</v>
      </c>
      <c r="G3" s="18" t="s">
        <v>62</v>
      </c>
      <c r="H3" s="19" t="s">
        <v>41</v>
      </c>
      <c r="K3" s="20"/>
      <c r="L3" s="21" t="s">
        <v>4</v>
      </c>
      <c r="M3" s="22"/>
      <c r="N3" s="22"/>
      <c r="O3" s="22"/>
      <c r="P3" s="22"/>
      <c r="Q3" s="23"/>
      <c r="R3" s="23"/>
      <c r="S3" s="24"/>
      <c r="T3" s="24"/>
      <c r="U3" s="24"/>
    </row>
    <row r="4" spans="2:21" ht="13.5">
      <c r="B4" s="75" t="s">
        <v>90</v>
      </c>
      <c r="D4" s="7" t="s">
        <v>107</v>
      </c>
      <c r="E4" s="9" t="s">
        <v>63</v>
      </c>
      <c r="F4" s="9" t="s">
        <v>79</v>
      </c>
      <c r="G4" s="9" t="s">
        <v>64</v>
      </c>
      <c r="H4" s="9" t="s">
        <v>77</v>
      </c>
      <c r="K4" s="25" t="s">
        <v>5</v>
      </c>
      <c r="L4" s="26" t="s">
        <v>6</v>
      </c>
      <c r="M4" s="27"/>
      <c r="N4" s="28"/>
      <c r="O4" s="29" t="s">
        <v>7</v>
      </c>
      <c r="P4" s="29"/>
      <c r="Q4" s="29"/>
      <c r="R4" s="30"/>
      <c r="S4" s="30"/>
      <c r="T4" s="31"/>
      <c r="U4" s="32"/>
    </row>
    <row r="5" spans="2:21" ht="14.25" thickBot="1">
      <c r="B5" s="76">
        <v>1950</v>
      </c>
      <c r="D5" s="7" t="s">
        <v>65</v>
      </c>
      <c r="E5" s="9" t="s">
        <v>26</v>
      </c>
      <c r="F5" s="4" t="s">
        <v>39</v>
      </c>
      <c r="G5" s="11" t="s">
        <v>66</v>
      </c>
      <c r="H5" s="9" t="s">
        <v>77</v>
      </c>
      <c r="K5" s="33"/>
      <c r="L5" s="34" t="s">
        <v>8</v>
      </c>
      <c r="M5" s="34" t="s">
        <v>9</v>
      </c>
      <c r="N5" s="34" t="s">
        <v>10</v>
      </c>
      <c r="O5" s="35" t="s">
        <v>11</v>
      </c>
      <c r="P5" s="35" t="s">
        <v>11</v>
      </c>
      <c r="Q5" s="35" t="s">
        <v>11</v>
      </c>
      <c r="R5" s="35" t="s">
        <v>11</v>
      </c>
      <c r="S5" s="35" t="s">
        <v>11</v>
      </c>
      <c r="T5" s="36" t="s">
        <v>11</v>
      </c>
      <c r="U5" s="37" t="s">
        <v>11</v>
      </c>
    </row>
    <row r="6" spans="2:21" ht="14.25" thickTop="1">
      <c r="B6" s="76">
        <v>1951</v>
      </c>
      <c r="D6" s="8" t="s">
        <v>67</v>
      </c>
      <c r="E6" s="12" t="s">
        <v>26</v>
      </c>
      <c r="F6" s="4" t="s">
        <v>39</v>
      </c>
      <c r="G6" s="11" t="s">
        <v>66</v>
      </c>
      <c r="H6" s="9" t="s">
        <v>77</v>
      </c>
      <c r="K6" s="38" t="s">
        <v>12</v>
      </c>
      <c r="L6" s="39">
        <v>25700</v>
      </c>
      <c r="M6" s="39">
        <v>24400</v>
      </c>
      <c r="N6" s="40" t="s">
        <v>42</v>
      </c>
      <c r="O6" s="41" t="s">
        <v>13</v>
      </c>
      <c r="P6" s="41" t="s">
        <v>14</v>
      </c>
      <c r="Q6" s="41" t="s">
        <v>15</v>
      </c>
      <c r="R6" s="41" t="s">
        <v>43</v>
      </c>
      <c r="S6" s="42" t="s">
        <v>44</v>
      </c>
      <c r="T6" s="43" t="s">
        <v>16</v>
      </c>
      <c r="U6" s="44" t="s">
        <v>45</v>
      </c>
    </row>
    <row r="7" spans="2:21" ht="13.5">
      <c r="B7" s="76">
        <v>1952</v>
      </c>
      <c r="D7" s="7" t="s">
        <v>68</v>
      </c>
      <c r="E7" s="9" t="s">
        <v>63</v>
      </c>
      <c r="F7" s="9" t="s">
        <v>79</v>
      </c>
      <c r="G7" s="9" t="s">
        <v>64</v>
      </c>
      <c r="H7" s="9" t="s">
        <v>77</v>
      </c>
      <c r="K7" s="45" t="s">
        <v>46</v>
      </c>
      <c r="L7" s="46">
        <v>29400</v>
      </c>
      <c r="M7" s="46">
        <v>27900</v>
      </c>
      <c r="N7" s="47" t="s">
        <v>42</v>
      </c>
      <c r="O7" s="48" t="s">
        <v>13</v>
      </c>
      <c r="P7" s="48" t="s">
        <v>14</v>
      </c>
      <c r="Q7" s="48" t="s">
        <v>15</v>
      </c>
      <c r="R7" s="48" t="s">
        <v>43</v>
      </c>
      <c r="S7" s="49" t="s">
        <v>44</v>
      </c>
      <c r="T7" s="50" t="s">
        <v>16</v>
      </c>
      <c r="U7" s="51" t="s">
        <v>45</v>
      </c>
    </row>
    <row r="8" spans="2:21" ht="13.5">
      <c r="B8" s="76">
        <v>1953</v>
      </c>
      <c r="D8" s="13" t="s">
        <v>91</v>
      </c>
      <c r="E8" s="9" t="s">
        <v>63</v>
      </c>
      <c r="F8" s="9" t="s">
        <v>79</v>
      </c>
      <c r="G8" s="9" t="s">
        <v>64</v>
      </c>
      <c r="H8" s="9" t="s">
        <v>77</v>
      </c>
      <c r="K8" s="45" t="s">
        <v>17</v>
      </c>
      <c r="L8" s="46">
        <v>36700</v>
      </c>
      <c r="M8" s="46">
        <v>34200</v>
      </c>
      <c r="N8" s="47" t="s">
        <v>18</v>
      </c>
      <c r="O8" s="48" t="s">
        <v>13</v>
      </c>
      <c r="P8" s="48" t="s">
        <v>14</v>
      </c>
      <c r="Q8" s="48" t="s">
        <v>15</v>
      </c>
      <c r="R8" s="48" t="s">
        <v>47</v>
      </c>
      <c r="S8" s="52" t="s">
        <v>48</v>
      </c>
      <c r="T8" s="53" t="s">
        <v>16</v>
      </c>
      <c r="U8" s="51" t="s">
        <v>49</v>
      </c>
    </row>
    <row r="9" spans="2:21" ht="13.5">
      <c r="B9" s="76">
        <v>1954</v>
      </c>
      <c r="D9" s="6" t="s">
        <v>92</v>
      </c>
      <c r="E9" s="9" t="s">
        <v>69</v>
      </c>
      <c r="F9" s="4" t="s">
        <v>39</v>
      </c>
      <c r="G9" s="12" t="s">
        <v>66</v>
      </c>
      <c r="H9" s="9" t="s">
        <v>77</v>
      </c>
      <c r="K9" s="45" t="s">
        <v>19</v>
      </c>
      <c r="L9" s="46">
        <v>37700</v>
      </c>
      <c r="M9" s="46">
        <v>35100</v>
      </c>
      <c r="N9" s="47" t="s">
        <v>18</v>
      </c>
      <c r="O9" s="48" t="s">
        <v>13</v>
      </c>
      <c r="P9" s="48" t="s">
        <v>14</v>
      </c>
      <c r="Q9" s="48" t="s">
        <v>15</v>
      </c>
      <c r="R9" s="48" t="s">
        <v>50</v>
      </c>
      <c r="S9" s="49" t="s">
        <v>51</v>
      </c>
      <c r="T9" s="50" t="s">
        <v>16</v>
      </c>
      <c r="U9" s="51" t="s">
        <v>52</v>
      </c>
    </row>
    <row r="10" spans="2:21" ht="13.5">
      <c r="B10" s="76">
        <v>1955</v>
      </c>
      <c r="D10" s="7" t="s">
        <v>70</v>
      </c>
      <c r="E10" s="10" t="s">
        <v>15</v>
      </c>
      <c r="F10" s="4" t="s">
        <v>38</v>
      </c>
      <c r="G10" s="9" t="s">
        <v>71</v>
      </c>
      <c r="H10" s="9" t="s">
        <v>78</v>
      </c>
      <c r="K10" s="45" t="s">
        <v>20</v>
      </c>
      <c r="L10" s="46">
        <v>39100</v>
      </c>
      <c r="M10" s="46">
        <v>36600</v>
      </c>
      <c r="N10" s="47" t="s">
        <v>18</v>
      </c>
      <c r="O10" s="48" t="s">
        <v>13</v>
      </c>
      <c r="P10" s="48" t="s">
        <v>14</v>
      </c>
      <c r="Q10" s="48" t="s">
        <v>15</v>
      </c>
      <c r="R10" s="48" t="s">
        <v>50</v>
      </c>
      <c r="S10" s="49" t="s">
        <v>51</v>
      </c>
      <c r="T10" s="50" t="s">
        <v>16</v>
      </c>
      <c r="U10" s="51" t="s">
        <v>52</v>
      </c>
    </row>
    <row r="11" spans="2:21" ht="13.5">
      <c r="B11" s="76">
        <v>1956</v>
      </c>
      <c r="D11" s="7" t="s">
        <v>72</v>
      </c>
      <c r="E11" s="9" t="s">
        <v>15</v>
      </c>
      <c r="F11" s="4" t="s">
        <v>38</v>
      </c>
      <c r="G11" s="9" t="s">
        <v>73</v>
      </c>
      <c r="H11" s="9" t="s">
        <v>78</v>
      </c>
      <c r="K11" s="45" t="s">
        <v>21</v>
      </c>
      <c r="L11" s="46">
        <v>41900</v>
      </c>
      <c r="M11" s="46">
        <v>39400</v>
      </c>
      <c r="N11" s="47" t="s">
        <v>18</v>
      </c>
      <c r="O11" s="48" t="s">
        <v>13</v>
      </c>
      <c r="P11" s="48" t="s">
        <v>14</v>
      </c>
      <c r="Q11" s="48" t="s">
        <v>15</v>
      </c>
      <c r="R11" s="48" t="s">
        <v>50</v>
      </c>
      <c r="S11" s="49" t="s">
        <v>51</v>
      </c>
      <c r="T11" s="50" t="s">
        <v>16</v>
      </c>
      <c r="U11" s="51" t="s">
        <v>52</v>
      </c>
    </row>
    <row r="12" spans="2:21" ht="13.5">
      <c r="B12" s="76">
        <v>1957</v>
      </c>
      <c r="D12" s="7" t="s">
        <v>74</v>
      </c>
      <c r="E12" s="9" t="s">
        <v>15</v>
      </c>
      <c r="F12" s="4" t="s">
        <v>38</v>
      </c>
      <c r="G12" s="9" t="s">
        <v>73</v>
      </c>
      <c r="H12" s="9" t="s">
        <v>78</v>
      </c>
      <c r="K12" s="45" t="s">
        <v>22</v>
      </c>
      <c r="L12" s="46">
        <v>41900</v>
      </c>
      <c r="M12" s="46">
        <v>39400</v>
      </c>
      <c r="N12" s="47" t="s">
        <v>23</v>
      </c>
      <c r="O12" s="48" t="s">
        <v>13</v>
      </c>
      <c r="P12" s="48" t="s">
        <v>14</v>
      </c>
      <c r="Q12" s="48" t="s">
        <v>15</v>
      </c>
      <c r="R12" s="48" t="s">
        <v>50</v>
      </c>
      <c r="S12" s="49" t="s">
        <v>51</v>
      </c>
      <c r="T12" s="50" t="s">
        <v>16</v>
      </c>
      <c r="U12" s="51" t="s">
        <v>52</v>
      </c>
    </row>
    <row r="13" spans="2:21" ht="13.5">
      <c r="B13" s="76">
        <v>1958</v>
      </c>
      <c r="D13" s="7" t="s">
        <v>75</v>
      </c>
      <c r="E13" s="9" t="s">
        <v>15</v>
      </c>
      <c r="F13" s="4" t="s">
        <v>38</v>
      </c>
      <c r="G13" s="9" t="s">
        <v>73</v>
      </c>
      <c r="H13" s="9" t="s">
        <v>78</v>
      </c>
      <c r="K13" s="45" t="s">
        <v>53</v>
      </c>
      <c r="L13" s="46">
        <v>50800</v>
      </c>
      <c r="M13" s="46">
        <v>45800</v>
      </c>
      <c r="N13" s="47" t="s">
        <v>54</v>
      </c>
      <c r="O13" s="48" t="s">
        <v>24</v>
      </c>
      <c r="P13" s="48" t="s">
        <v>25</v>
      </c>
      <c r="Q13" s="48" t="s">
        <v>26</v>
      </c>
      <c r="R13" s="49" t="s">
        <v>55</v>
      </c>
      <c r="S13" s="49" t="s">
        <v>56</v>
      </c>
      <c r="T13" s="50" t="s">
        <v>27</v>
      </c>
      <c r="U13" s="51" t="s">
        <v>57</v>
      </c>
    </row>
    <row r="14" spans="2:21" ht="13.5">
      <c r="B14" s="76">
        <v>1959</v>
      </c>
      <c r="D14" s="7" t="s">
        <v>76</v>
      </c>
      <c r="E14" s="9" t="s">
        <v>15</v>
      </c>
      <c r="F14" s="4" t="s">
        <v>38</v>
      </c>
      <c r="G14" s="9" t="s">
        <v>73</v>
      </c>
      <c r="H14" s="9" t="s">
        <v>78</v>
      </c>
      <c r="K14" s="45" t="s">
        <v>28</v>
      </c>
      <c r="L14" s="46">
        <v>54600</v>
      </c>
      <c r="M14" s="46">
        <v>49200</v>
      </c>
      <c r="N14" s="47" t="s">
        <v>29</v>
      </c>
      <c r="O14" s="48" t="s">
        <v>24</v>
      </c>
      <c r="P14" s="48" t="s">
        <v>25</v>
      </c>
      <c r="Q14" s="48" t="s">
        <v>26</v>
      </c>
      <c r="R14" s="49" t="s">
        <v>55</v>
      </c>
      <c r="S14" s="49" t="s">
        <v>56</v>
      </c>
      <c r="T14" s="50" t="s">
        <v>27</v>
      </c>
      <c r="U14" s="51" t="s">
        <v>57</v>
      </c>
    </row>
    <row r="15" spans="2:21" ht="13.5">
      <c r="B15" s="76">
        <v>1960</v>
      </c>
      <c r="D15" s="6" t="s">
        <v>93</v>
      </c>
      <c r="E15" s="14" t="s">
        <v>15</v>
      </c>
      <c r="F15" s="4" t="s">
        <v>38</v>
      </c>
      <c r="G15" s="10" t="s">
        <v>73</v>
      </c>
      <c r="H15" s="9" t="s">
        <v>78</v>
      </c>
      <c r="K15" s="45" t="s">
        <v>30</v>
      </c>
      <c r="L15" s="46">
        <v>43500</v>
      </c>
      <c r="M15" s="46">
        <v>39200</v>
      </c>
      <c r="N15" s="47" t="s">
        <v>58</v>
      </c>
      <c r="O15" s="48" t="s">
        <v>31</v>
      </c>
      <c r="P15" s="48" t="s">
        <v>32</v>
      </c>
      <c r="Q15" s="48" t="s">
        <v>33</v>
      </c>
      <c r="R15" s="49" t="s">
        <v>34</v>
      </c>
      <c r="S15" s="49" t="s">
        <v>59</v>
      </c>
      <c r="T15" s="50" t="s">
        <v>35</v>
      </c>
      <c r="U15" s="51" t="s">
        <v>60</v>
      </c>
    </row>
    <row r="16" spans="2:21" ht="13.5">
      <c r="B16" s="76">
        <v>1961</v>
      </c>
      <c r="K16" s="45" t="s">
        <v>36</v>
      </c>
      <c r="L16" s="46">
        <v>45000</v>
      </c>
      <c r="M16" s="46">
        <v>40600</v>
      </c>
      <c r="N16" s="47" t="s">
        <v>58</v>
      </c>
      <c r="O16" s="48" t="s">
        <v>31</v>
      </c>
      <c r="P16" s="48" t="s">
        <v>32</v>
      </c>
      <c r="Q16" s="48" t="s">
        <v>33</v>
      </c>
      <c r="R16" s="49" t="s">
        <v>34</v>
      </c>
      <c r="S16" s="49" t="s">
        <v>59</v>
      </c>
      <c r="T16" s="50" t="s">
        <v>35</v>
      </c>
      <c r="U16" s="51" t="s">
        <v>60</v>
      </c>
    </row>
    <row r="17" spans="2:21" s="5" customFormat="1" ht="14.25" hidden="1" thickBot="1">
      <c r="B17" s="76">
        <v>1962</v>
      </c>
      <c r="D17" t="s">
        <v>88</v>
      </c>
      <c r="E17" s="1"/>
      <c r="F17" s="1"/>
      <c r="G17" s="1"/>
      <c r="H17" s="1"/>
      <c r="I17" s="1"/>
      <c r="J17" s="1"/>
      <c r="K17" s="54" t="s">
        <v>37</v>
      </c>
      <c r="L17" s="55">
        <v>46000</v>
      </c>
      <c r="M17" s="55">
        <v>41500</v>
      </c>
      <c r="N17" s="56" t="s">
        <v>58</v>
      </c>
      <c r="O17" s="57" t="s">
        <v>31</v>
      </c>
      <c r="P17" s="57" t="s">
        <v>32</v>
      </c>
      <c r="Q17" s="57" t="s">
        <v>33</v>
      </c>
      <c r="R17" s="58" t="s">
        <v>34</v>
      </c>
      <c r="S17" s="58" t="s">
        <v>59</v>
      </c>
      <c r="T17" s="59" t="s">
        <v>35</v>
      </c>
      <c r="U17" s="60" t="s">
        <v>60</v>
      </c>
    </row>
    <row r="18" spans="2:21" s="5" customFormat="1" ht="13.5" hidden="1">
      <c r="B18" s="76">
        <v>1963</v>
      </c>
      <c r="D18" s="74">
        <v>2.58E-2</v>
      </c>
      <c r="E18" s="1"/>
      <c r="F18" s="1"/>
      <c r="G18" s="1"/>
      <c r="H18" s="1"/>
      <c r="I18" s="1"/>
      <c r="J18" s="1"/>
      <c r="K18" s="1"/>
    </row>
    <row r="19" spans="2:21" s="5" customFormat="1" ht="13.5">
      <c r="B19" s="76">
        <v>1964</v>
      </c>
      <c r="D19" s="1"/>
      <c r="E19" s="1"/>
      <c r="F19" s="1"/>
      <c r="G19" s="1"/>
      <c r="H19" s="1"/>
      <c r="I19" s="1"/>
      <c r="J19" s="1"/>
      <c r="K19" s="1"/>
    </row>
    <row r="20" spans="2:21" s="5" customFormat="1" ht="13.5">
      <c r="B20" s="76">
        <v>1965</v>
      </c>
      <c r="D20" s="84"/>
      <c r="E20" s="1"/>
      <c r="F20" s="1"/>
      <c r="G20" s="1"/>
      <c r="H20" s="1"/>
      <c r="I20" s="1"/>
      <c r="J20" s="1"/>
      <c r="K20" s="1"/>
    </row>
    <row r="21" spans="2:21" s="5" customFormat="1" ht="13.5">
      <c r="B21" s="76">
        <v>1966</v>
      </c>
      <c r="D21" s="84"/>
      <c r="E21" s="1"/>
      <c r="F21" s="1"/>
      <c r="G21" s="1"/>
      <c r="H21" s="1"/>
      <c r="I21" s="1"/>
      <c r="J21" s="1"/>
      <c r="K21" s="1"/>
      <c r="L21" s="1"/>
    </row>
    <row r="22" spans="2:21" ht="13.5">
      <c r="B22" s="76">
        <v>1967</v>
      </c>
      <c r="D22" s="84"/>
    </row>
    <row r="23" spans="2:21" ht="13.5">
      <c r="B23" s="76">
        <v>1968</v>
      </c>
      <c r="D23" s="84"/>
    </row>
    <row r="24" spans="2:21" ht="13.5">
      <c r="B24" s="76">
        <v>1969</v>
      </c>
      <c r="D24" s="85"/>
    </row>
    <row r="25" spans="2:21" ht="13.5">
      <c r="B25" s="76">
        <v>1970</v>
      </c>
      <c r="D25" s="84"/>
    </row>
    <row r="26" spans="2:21" ht="13.5">
      <c r="B26" s="76">
        <v>1971</v>
      </c>
      <c r="D26" s="84"/>
    </row>
    <row r="27" spans="2:21" ht="13.5">
      <c r="B27" s="76">
        <v>1972</v>
      </c>
      <c r="D27" s="84"/>
    </row>
    <row r="28" spans="2:21" ht="13.5">
      <c r="B28" s="76">
        <v>1973</v>
      </c>
    </row>
    <row r="29" spans="2:21" ht="13.5">
      <c r="B29" s="76">
        <v>1974</v>
      </c>
    </row>
    <row r="30" spans="2:21" ht="13.5">
      <c r="B30" s="76">
        <v>1975</v>
      </c>
    </row>
    <row r="31" spans="2:21" ht="13.5">
      <c r="B31" s="76">
        <v>1976</v>
      </c>
    </row>
    <row r="32" spans="2:21" ht="13.5">
      <c r="B32" s="76">
        <v>1977</v>
      </c>
    </row>
    <row r="33" spans="2:2" ht="13.5">
      <c r="B33" s="76">
        <v>1978</v>
      </c>
    </row>
    <row r="34" spans="2:2" ht="13.5">
      <c r="B34" s="76">
        <v>1979</v>
      </c>
    </row>
    <row r="35" spans="2:2" ht="13.5">
      <c r="B35" s="76">
        <v>1980</v>
      </c>
    </row>
    <row r="36" spans="2:2" ht="13.5">
      <c r="B36" s="76">
        <v>1981</v>
      </c>
    </row>
    <row r="37" spans="2:2" ht="13.5">
      <c r="B37" s="76">
        <v>1982</v>
      </c>
    </row>
    <row r="38" spans="2:2" ht="13.5">
      <c r="B38" s="76">
        <v>1983</v>
      </c>
    </row>
    <row r="39" spans="2:2" ht="13.5">
      <c r="B39" s="76">
        <v>1984</v>
      </c>
    </row>
    <row r="40" spans="2:2" ht="13.5">
      <c r="B40" s="76">
        <v>1985</v>
      </c>
    </row>
    <row r="41" spans="2:2" ht="13.5">
      <c r="B41" s="76">
        <v>1986</v>
      </c>
    </row>
    <row r="42" spans="2:2" ht="13.5">
      <c r="B42" s="76">
        <v>1987</v>
      </c>
    </row>
    <row r="43" spans="2:2" ht="13.5">
      <c r="B43" s="76">
        <v>1988</v>
      </c>
    </row>
    <row r="44" spans="2:2" ht="13.5">
      <c r="B44" s="76">
        <v>1989</v>
      </c>
    </row>
    <row r="45" spans="2:2" ht="13.5">
      <c r="B45" s="76">
        <v>1990</v>
      </c>
    </row>
    <row r="46" spans="2:2" ht="13.5">
      <c r="B46" s="76">
        <v>1991</v>
      </c>
    </row>
    <row r="47" spans="2:2" ht="13.5">
      <c r="B47" s="76">
        <v>1992</v>
      </c>
    </row>
    <row r="48" spans="2:2" ht="13.5">
      <c r="B48" s="76">
        <v>1993</v>
      </c>
    </row>
    <row r="49" spans="2:2" ht="13.5">
      <c r="B49" s="76">
        <v>1994</v>
      </c>
    </row>
    <row r="50" spans="2:2" ht="13.5">
      <c r="B50" s="76">
        <v>1995</v>
      </c>
    </row>
    <row r="51" spans="2:2" ht="13.5">
      <c r="B51" s="76">
        <v>1996</v>
      </c>
    </row>
    <row r="52" spans="2:2" ht="13.5">
      <c r="B52" s="76">
        <v>1997</v>
      </c>
    </row>
    <row r="53" spans="2:2" ht="13.5">
      <c r="B53" s="76">
        <v>1998</v>
      </c>
    </row>
    <row r="54" spans="2:2" ht="13.5">
      <c r="B54" s="76">
        <v>1999</v>
      </c>
    </row>
    <row r="55" spans="2:2" ht="13.5">
      <c r="B55" s="76">
        <v>2000</v>
      </c>
    </row>
    <row r="56" spans="2:2" ht="13.5">
      <c r="B56" s="76">
        <v>2001</v>
      </c>
    </row>
    <row r="57" spans="2:2" ht="13.5">
      <c r="B57" s="76">
        <v>2002</v>
      </c>
    </row>
    <row r="58" spans="2:2" ht="13.5">
      <c r="B58" s="76">
        <v>2003</v>
      </c>
    </row>
    <row r="59" spans="2:2" ht="13.5">
      <c r="B59" s="76">
        <v>2004</v>
      </c>
    </row>
    <row r="60" spans="2:2" ht="13.5">
      <c r="B60" s="76">
        <v>2005</v>
      </c>
    </row>
    <row r="61" spans="2:2" ht="13.5">
      <c r="B61" s="76">
        <v>2006</v>
      </c>
    </row>
    <row r="62" spans="2:2" ht="13.5">
      <c r="B62" s="76">
        <v>2007</v>
      </c>
    </row>
    <row r="63" spans="2:2" ht="13.5">
      <c r="B63" s="76">
        <v>2008</v>
      </c>
    </row>
    <row r="64" spans="2:2" ht="13.5">
      <c r="B64" s="76">
        <v>2009</v>
      </c>
    </row>
    <row r="65" spans="2:2" ht="13.5">
      <c r="B65" s="76">
        <v>2010</v>
      </c>
    </row>
    <row r="66" spans="2:2" ht="13.5">
      <c r="B66" s="76">
        <v>2011</v>
      </c>
    </row>
    <row r="67" spans="2:2" ht="13.5">
      <c r="B67" s="76">
        <v>2012</v>
      </c>
    </row>
    <row r="68" spans="2:2" ht="13.5">
      <c r="B68" s="76">
        <v>2013</v>
      </c>
    </row>
    <row r="69" spans="2:2" ht="13.5">
      <c r="B69" s="76">
        <v>2014</v>
      </c>
    </row>
    <row r="70" spans="2:2" ht="13.5">
      <c r="B70" s="76">
        <v>2015</v>
      </c>
    </row>
    <row r="71" spans="2:2" ht="13.5">
      <c r="B71" s="76">
        <v>2016</v>
      </c>
    </row>
    <row r="72" spans="2:2" ht="13.5">
      <c r="B72" s="76">
        <v>2017</v>
      </c>
    </row>
    <row r="73" spans="2:2" ht="13.5">
      <c r="B73" s="76">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【廃熱量】既存設備</vt:lpstr>
      <vt:lpstr>【廃熱量】導入予定設備</vt:lpstr>
      <vt:lpstr>〈コジェネ〉マスタ</vt:lpstr>
      <vt:lpstr>〈コジェネ〉マスタ!Print_Area</vt:lpstr>
      <vt:lpstr>【廃熱量】既存設備!Print_Area</vt:lpstr>
      <vt:lpstr>【廃熱量】導入予定設備!Print_Area</vt:lpstr>
      <vt:lpstr>【廃熱量】既存設備!Print_Titles</vt:lpstr>
      <vt:lpstr>【廃熱量】導入予定設備!Print_Titles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2018-05-25T08:06:11Z</dcterms:modified>
</cp:coreProperties>
</file>