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filterPrivacy="1" codeName="ThisWorkbook"/>
  <xr:revisionPtr revIDLastSave="0" documentId="13_ncr:1_{C3E10CA1-624F-4FB8-A90C-C89E9F7C591A}" xr6:coauthVersionLast="45" xr6:coauthVersionMax="45" xr10:uidLastSave="{00000000-0000-0000-0000-000000000000}"/>
  <workbookProtection workbookAlgorithmName="SHA-512" workbookHashValue="WLOEsy08fdb6zaDfsAcz2fYw7scDj6zg4MEN/RHvEr/4biEF8HKkSUmlI7ozTby7Baa2ELxtTVKwAXDdqKPOEg==" workbookSaltValue="HJGXH4DOekBuFepYInL/bA==" workbookSpinCount="100000" lockStructure="1"/>
  <bookViews>
    <workbookView xWindow="-120" yWindow="-120" windowWidth="29040" windowHeight="15840" tabRatio="609" xr2:uid="{00000000-000D-0000-FFFF-FFFF00000000}"/>
  </bookViews>
  <sheets>
    <sheet name="入力例" sheetId="22" r:id="rId1"/>
    <sheet name="製品型番リスト(空冷ヒートポンプチラー)" sheetId="18" r:id="rId2"/>
    <sheet name="プルダウン" sheetId="19" state="hidden" r:id="rId3"/>
    <sheet name="基準値" sheetId="20" r:id="rId4"/>
    <sheet name="登録申請メールテンプレート" sheetId="21" r:id="rId5"/>
  </sheets>
  <externalReferences>
    <externalReference r:id="rId6"/>
    <externalReference r:id="rId7"/>
  </externalReferences>
  <definedNames>
    <definedName name="_" localSheetId="1">'製品型番リスト(空冷ヒートポンプチラー)'!#REF!</definedName>
    <definedName name="_" localSheetId="4">#REF!</definedName>
    <definedName name="_" localSheetId="0">入力例!#REF!</definedName>
    <definedName name="_">#REF!</definedName>
    <definedName name="_xlnm._FilterDatabase" localSheetId="1" hidden="1">'製品型番リスト(空冷ヒートポンプチラー)'!$A$9:$Q$11</definedName>
    <definedName name="_xlnm._FilterDatabase" localSheetId="0" hidden="1">入力例!$A$9:$Q$11</definedName>
    <definedName name="_xlnm.Print_Area" localSheetId="3">基準値!$A$1:$J$14</definedName>
    <definedName name="_xlnm.Print_Area" localSheetId="1">'製品型番リスト(空冷ヒートポンプチラー)'!$A$1:$R$62</definedName>
    <definedName name="_xlnm.Print_Area" localSheetId="4">登録申請メールテンプレート!$A$1:$B$28</definedName>
    <definedName name="_xlnm.Print_Area" localSheetId="0">入力例!$A$1:$X$62</definedName>
    <definedName name="_xlnm.Print_Titles" localSheetId="1">'製品型番リスト(空冷ヒートポンプチラー)'!$1:$11</definedName>
    <definedName name="_xlnm.Print_Titles" localSheetId="0">入力例!$1:$11</definedName>
    <definedName name="工業会">[1]製品型番リスト管理表!$AY$5:$AY$8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4" i="22" l="1"/>
  <c r="O15" i="22"/>
  <c r="O16" i="22"/>
  <c r="O17" i="22"/>
  <c r="O18" i="22"/>
  <c r="O19" i="22"/>
  <c r="O20" i="22"/>
  <c r="O21" i="22"/>
  <c r="O22" i="22"/>
  <c r="O23" i="22"/>
  <c r="O24" i="22"/>
  <c r="O25" i="22"/>
  <c r="O26" i="22"/>
  <c r="O27" i="22"/>
  <c r="O28" i="22"/>
  <c r="O29" i="22"/>
  <c r="O30" i="22"/>
  <c r="O31" i="22"/>
  <c r="O32" i="22"/>
  <c r="O33" i="22"/>
  <c r="O34" i="22"/>
  <c r="O35" i="22"/>
  <c r="O36" i="22"/>
  <c r="O37" i="22"/>
  <c r="O38" i="22"/>
  <c r="O39" i="22"/>
  <c r="O40" i="22"/>
  <c r="O41" i="22"/>
  <c r="O42" i="22"/>
  <c r="O43" i="22"/>
  <c r="O44" i="22"/>
  <c r="O45" i="22"/>
  <c r="O46" i="22"/>
  <c r="O47" i="22"/>
  <c r="O48" i="22"/>
  <c r="O49" i="22"/>
  <c r="O50" i="22"/>
  <c r="O51" i="22"/>
  <c r="O52" i="22"/>
  <c r="O53" i="22"/>
  <c r="O54" i="22"/>
  <c r="O55" i="22"/>
  <c r="O56" i="22"/>
  <c r="O57" i="22"/>
  <c r="O58" i="22"/>
  <c r="O59" i="22"/>
  <c r="O60" i="22"/>
  <c r="O61" i="22"/>
  <c r="O62" i="22"/>
  <c r="O13" i="22"/>
  <c r="O14" i="18"/>
  <c r="O15" i="18"/>
  <c r="O16" i="18"/>
  <c r="O17" i="18"/>
  <c r="O18" i="18"/>
  <c r="O19" i="18"/>
  <c r="O20" i="18"/>
  <c r="O21" i="18"/>
  <c r="O22" i="18"/>
  <c r="O23" i="18"/>
  <c r="O24" i="18"/>
  <c r="O25" i="18"/>
  <c r="O26" i="18"/>
  <c r="O27" i="18"/>
  <c r="O28" i="18"/>
  <c r="O29" i="18"/>
  <c r="O30" i="18"/>
  <c r="O31" i="18"/>
  <c r="O32" i="18"/>
  <c r="O33" i="18"/>
  <c r="O34" i="18"/>
  <c r="O35" i="18"/>
  <c r="O36" i="18"/>
  <c r="O37" i="18"/>
  <c r="O38" i="18"/>
  <c r="O39" i="18"/>
  <c r="O40" i="18"/>
  <c r="O41" i="18"/>
  <c r="O42" i="18"/>
  <c r="O43" i="18"/>
  <c r="O44" i="18"/>
  <c r="O45" i="18"/>
  <c r="O46" i="18"/>
  <c r="O47" i="18"/>
  <c r="O48" i="18"/>
  <c r="O49" i="18"/>
  <c r="O50" i="18"/>
  <c r="O51" i="18"/>
  <c r="O52" i="18"/>
  <c r="O53" i="18"/>
  <c r="O54" i="18"/>
  <c r="O55" i="18"/>
  <c r="O56" i="18"/>
  <c r="O57" i="18"/>
  <c r="O58" i="18"/>
  <c r="O59" i="18"/>
  <c r="O60" i="18"/>
  <c r="O61" i="18"/>
  <c r="O62" i="18"/>
  <c r="O13" i="18"/>
  <c r="R55" i="18" l="1"/>
  <c r="B13" i="22" l="1"/>
  <c r="J14" i="18" l="1"/>
  <c r="J15" i="18"/>
  <c r="J16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30" i="18"/>
  <c r="J31" i="18"/>
  <c r="J32" i="18"/>
  <c r="J33" i="18"/>
  <c r="J34" i="18"/>
  <c r="J35" i="18"/>
  <c r="J36" i="18"/>
  <c r="J37" i="18"/>
  <c r="J38" i="18"/>
  <c r="J39" i="18"/>
  <c r="J40" i="18"/>
  <c r="J41" i="18"/>
  <c r="J42" i="18"/>
  <c r="J43" i="18"/>
  <c r="J44" i="18"/>
  <c r="J45" i="18"/>
  <c r="J46" i="18"/>
  <c r="J47" i="18"/>
  <c r="J48" i="18"/>
  <c r="J49" i="18"/>
  <c r="J50" i="18"/>
  <c r="J51" i="18"/>
  <c r="J52" i="18"/>
  <c r="J53" i="18"/>
  <c r="J54" i="18"/>
  <c r="J55" i="18"/>
  <c r="J56" i="18"/>
  <c r="J57" i="18"/>
  <c r="J58" i="18"/>
  <c r="J59" i="18"/>
  <c r="J60" i="18"/>
  <c r="J61" i="18"/>
  <c r="J62" i="18"/>
  <c r="J13" i="18"/>
  <c r="I14" i="18" l="1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29" i="18"/>
  <c r="I30" i="18"/>
  <c r="I31" i="18"/>
  <c r="I32" i="18"/>
  <c r="I33" i="18"/>
  <c r="I34" i="18"/>
  <c r="I35" i="18"/>
  <c r="I36" i="18"/>
  <c r="I37" i="18"/>
  <c r="I38" i="18"/>
  <c r="I39" i="18"/>
  <c r="I40" i="18"/>
  <c r="I41" i="18"/>
  <c r="I42" i="18"/>
  <c r="I43" i="18"/>
  <c r="I44" i="18"/>
  <c r="I45" i="18"/>
  <c r="I46" i="18"/>
  <c r="I47" i="18"/>
  <c r="I48" i="18"/>
  <c r="I49" i="18"/>
  <c r="I50" i="18"/>
  <c r="I51" i="18"/>
  <c r="I52" i="18"/>
  <c r="I53" i="18"/>
  <c r="I54" i="18"/>
  <c r="I55" i="18"/>
  <c r="I56" i="18"/>
  <c r="I57" i="18"/>
  <c r="I58" i="18"/>
  <c r="I59" i="18"/>
  <c r="I60" i="18"/>
  <c r="I61" i="18"/>
  <c r="I62" i="18"/>
  <c r="I13" i="18"/>
  <c r="W62" i="22" l="1"/>
  <c r="R62" i="22"/>
  <c r="N62" i="22"/>
  <c r="J62" i="22"/>
  <c r="I62" i="22"/>
  <c r="H62" i="22"/>
  <c r="B62" i="22"/>
  <c r="V62" i="22" s="1"/>
  <c r="A62" i="22"/>
  <c r="W61" i="22"/>
  <c r="R61" i="22"/>
  <c r="N61" i="22"/>
  <c r="X61" i="22" s="1"/>
  <c r="J61" i="22"/>
  <c r="I61" i="22"/>
  <c r="H61" i="22"/>
  <c r="B61" i="22"/>
  <c r="D61" i="22" s="1"/>
  <c r="A61" i="22"/>
  <c r="W60" i="22"/>
  <c r="V60" i="22"/>
  <c r="R60" i="22"/>
  <c r="N60" i="22"/>
  <c r="J60" i="22"/>
  <c r="I60" i="22"/>
  <c r="H60" i="22"/>
  <c r="E60" i="22"/>
  <c r="B60" i="22"/>
  <c r="D60" i="22" s="1"/>
  <c r="A60" i="22"/>
  <c r="W59" i="22"/>
  <c r="R59" i="22"/>
  <c r="N59" i="22"/>
  <c r="J59" i="22"/>
  <c r="I59" i="22"/>
  <c r="H59" i="22"/>
  <c r="E59" i="22"/>
  <c r="B59" i="22"/>
  <c r="D59" i="22" s="1"/>
  <c r="A59" i="22"/>
  <c r="W58" i="22"/>
  <c r="R58" i="22"/>
  <c r="X58" i="22"/>
  <c r="N58" i="22"/>
  <c r="J58" i="22"/>
  <c r="I58" i="22"/>
  <c r="H58" i="22"/>
  <c r="V58" i="22" s="1"/>
  <c r="E58" i="22"/>
  <c r="D58" i="22"/>
  <c r="B58" i="22"/>
  <c r="A58" i="22"/>
  <c r="W57" i="22"/>
  <c r="R57" i="22"/>
  <c r="N57" i="22"/>
  <c r="X57" i="22" s="1"/>
  <c r="J57" i="22"/>
  <c r="I57" i="22"/>
  <c r="H57" i="22"/>
  <c r="B57" i="22"/>
  <c r="D57" i="22" s="1"/>
  <c r="A57" i="22"/>
  <c r="W56" i="22"/>
  <c r="R56" i="22"/>
  <c r="N56" i="22"/>
  <c r="J56" i="22"/>
  <c r="I56" i="22"/>
  <c r="H56" i="22"/>
  <c r="B56" i="22"/>
  <c r="V56" i="22" s="1"/>
  <c r="A56" i="22"/>
  <c r="W55" i="22"/>
  <c r="R55" i="22"/>
  <c r="N55" i="22"/>
  <c r="X55" i="22" s="1"/>
  <c r="J55" i="22"/>
  <c r="I55" i="22"/>
  <c r="H55" i="22"/>
  <c r="B55" i="22"/>
  <c r="D55" i="22" s="1"/>
  <c r="A55" i="22"/>
  <c r="W54" i="22"/>
  <c r="R54" i="22"/>
  <c r="N54" i="22"/>
  <c r="J54" i="22"/>
  <c r="I54" i="22"/>
  <c r="H54" i="22"/>
  <c r="V54" i="22" s="1"/>
  <c r="E54" i="22"/>
  <c r="B54" i="22"/>
  <c r="D54" i="22" s="1"/>
  <c r="A54" i="22"/>
  <c r="W53" i="22"/>
  <c r="R53" i="22"/>
  <c r="N53" i="22"/>
  <c r="J53" i="22"/>
  <c r="I53" i="22"/>
  <c r="H53" i="22"/>
  <c r="E53" i="22"/>
  <c r="B53" i="22"/>
  <c r="D53" i="22" s="1"/>
  <c r="A53" i="22"/>
  <c r="W52" i="22"/>
  <c r="R52" i="22"/>
  <c r="X52" i="22"/>
  <c r="N52" i="22"/>
  <c r="J52" i="22"/>
  <c r="I52" i="22"/>
  <c r="H52" i="22"/>
  <c r="V52" i="22" s="1"/>
  <c r="E52" i="22"/>
  <c r="D52" i="22"/>
  <c r="B52" i="22"/>
  <c r="A52" i="22"/>
  <c r="W51" i="22"/>
  <c r="R51" i="22"/>
  <c r="N51" i="22"/>
  <c r="X51" i="22" s="1"/>
  <c r="J51" i="22"/>
  <c r="I51" i="22"/>
  <c r="H51" i="22"/>
  <c r="B51" i="22"/>
  <c r="D51" i="22" s="1"/>
  <c r="A51" i="22"/>
  <c r="W50" i="22"/>
  <c r="R50" i="22"/>
  <c r="N50" i="22"/>
  <c r="J50" i="22"/>
  <c r="I50" i="22"/>
  <c r="H50" i="22"/>
  <c r="B50" i="22"/>
  <c r="V50" i="22" s="1"/>
  <c r="A50" i="22"/>
  <c r="W49" i="22"/>
  <c r="R49" i="22"/>
  <c r="N49" i="22"/>
  <c r="X49" i="22" s="1"/>
  <c r="J49" i="22"/>
  <c r="I49" i="22"/>
  <c r="H49" i="22"/>
  <c r="B49" i="22"/>
  <c r="D49" i="22" s="1"/>
  <c r="A49" i="22"/>
  <c r="W48" i="22"/>
  <c r="R48" i="22"/>
  <c r="N48" i="22"/>
  <c r="J48" i="22"/>
  <c r="I48" i="22"/>
  <c r="H48" i="22"/>
  <c r="V48" i="22" s="1"/>
  <c r="E48" i="22"/>
  <c r="B48" i="22"/>
  <c r="D48" i="22" s="1"/>
  <c r="A48" i="22"/>
  <c r="W47" i="22"/>
  <c r="R47" i="22"/>
  <c r="N47" i="22"/>
  <c r="J47" i="22"/>
  <c r="I47" i="22"/>
  <c r="H47" i="22"/>
  <c r="E47" i="22"/>
  <c r="B47" i="22"/>
  <c r="D47" i="22" s="1"/>
  <c r="A47" i="22"/>
  <c r="W46" i="22"/>
  <c r="R46" i="22"/>
  <c r="X46" i="22"/>
  <c r="N46" i="22"/>
  <c r="J46" i="22"/>
  <c r="I46" i="22"/>
  <c r="H46" i="22"/>
  <c r="V46" i="22" s="1"/>
  <c r="T46" i="22" s="1"/>
  <c r="E46" i="22"/>
  <c r="D46" i="22"/>
  <c r="B46" i="22"/>
  <c r="A46" i="22"/>
  <c r="W45" i="22"/>
  <c r="R45" i="22"/>
  <c r="N45" i="22"/>
  <c r="X45" i="22" s="1"/>
  <c r="J45" i="22"/>
  <c r="I45" i="22"/>
  <c r="H45" i="22"/>
  <c r="B45" i="22"/>
  <c r="D45" i="22" s="1"/>
  <c r="A45" i="22"/>
  <c r="W44" i="22"/>
  <c r="R44" i="22"/>
  <c r="N44" i="22"/>
  <c r="J44" i="22"/>
  <c r="I44" i="22"/>
  <c r="H44" i="22"/>
  <c r="B44" i="22"/>
  <c r="V44" i="22" s="1"/>
  <c r="A44" i="22"/>
  <c r="W43" i="22"/>
  <c r="R43" i="22"/>
  <c r="N43" i="22"/>
  <c r="X43" i="22" s="1"/>
  <c r="J43" i="22"/>
  <c r="I43" i="22"/>
  <c r="H43" i="22"/>
  <c r="B43" i="22"/>
  <c r="D43" i="22" s="1"/>
  <c r="A43" i="22"/>
  <c r="W42" i="22"/>
  <c r="R42" i="22"/>
  <c r="N42" i="22"/>
  <c r="J42" i="22"/>
  <c r="I42" i="22"/>
  <c r="H42" i="22"/>
  <c r="V42" i="22" s="1"/>
  <c r="E42" i="22"/>
  <c r="B42" i="22"/>
  <c r="D42" i="22" s="1"/>
  <c r="A42" i="22"/>
  <c r="W41" i="22"/>
  <c r="R41" i="22"/>
  <c r="N41" i="22"/>
  <c r="J41" i="22"/>
  <c r="I41" i="22"/>
  <c r="H41" i="22"/>
  <c r="E41" i="22"/>
  <c r="B41" i="22"/>
  <c r="D41" i="22" s="1"/>
  <c r="A41" i="22"/>
  <c r="W40" i="22"/>
  <c r="R40" i="22"/>
  <c r="X40" i="22"/>
  <c r="N40" i="22"/>
  <c r="J40" i="22"/>
  <c r="I40" i="22"/>
  <c r="H40" i="22"/>
  <c r="V40" i="22" s="1"/>
  <c r="T40" i="22" s="1"/>
  <c r="E40" i="22"/>
  <c r="D40" i="22"/>
  <c r="B40" i="22"/>
  <c r="A40" i="22"/>
  <c r="W39" i="22"/>
  <c r="R39" i="22"/>
  <c r="N39" i="22"/>
  <c r="X39" i="22" s="1"/>
  <c r="J39" i="22"/>
  <c r="I39" i="22"/>
  <c r="H39" i="22"/>
  <c r="B39" i="22"/>
  <c r="D39" i="22" s="1"/>
  <c r="A39" i="22"/>
  <c r="W38" i="22"/>
  <c r="R38" i="22"/>
  <c r="N38" i="22"/>
  <c r="J38" i="22"/>
  <c r="I38" i="22"/>
  <c r="H38" i="22"/>
  <c r="B38" i="22"/>
  <c r="V38" i="22" s="1"/>
  <c r="A38" i="22"/>
  <c r="W37" i="22"/>
  <c r="R37" i="22"/>
  <c r="N37" i="22"/>
  <c r="X37" i="22" s="1"/>
  <c r="J37" i="22"/>
  <c r="I37" i="22"/>
  <c r="H37" i="22"/>
  <c r="B37" i="22"/>
  <c r="D37" i="22" s="1"/>
  <c r="A37" i="22"/>
  <c r="W36" i="22"/>
  <c r="R36" i="22"/>
  <c r="N36" i="22"/>
  <c r="J36" i="22"/>
  <c r="I36" i="22"/>
  <c r="H36" i="22"/>
  <c r="V36" i="22" s="1"/>
  <c r="E36" i="22"/>
  <c r="B36" i="22"/>
  <c r="D36" i="22" s="1"/>
  <c r="A36" i="22"/>
  <c r="W35" i="22"/>
  <c r="R35" i="22"/>
  <c r="N35" i="22"/>
  <c r="J35" i="22"/>
  <c r="I35" i="22"/>
  <c r="H35" i="22"/>
  <c r="E35" i="22"/>
  <c r="B35" i="22"/>
  <c r="D35" i="22" s="1"/>
  <c r="A35" i="22"/>
  <c r="W34" i="22"/>
  <c r="R34" i="22"/>
  <c r="X34" i="22"/>
  <c r="N34" i="22"/>
  <c r="J34" i="22"/>
  <c r="I34" i="22"/>
  <c r="H34" i="22"/>
  <c r="V34" i="22" s="1"/>
  <c r="E34" i="22"/>
  <c r="D34" i="22"/>
  <c r="B34" i="22"/>
  <c r="A34" i="22"/>
  <c r="W33" i="22"/>
  <c r="R33" i="22"/>
  <c r="N33" i="22"/>
  <c r="X33" i="22" s="1"/>
  <c r="J33" i="22"/>
  <c r="I33" i="22"/>
  <c r="H33" i="22"/>
  <c r="B33" i="22"/>
  <c r="D33" i="22" s="1"/>
  <c r="A33" i="22"/>
  <c r="W32" i="22"/>
  <c r="R32" i="22"/>
  <c r="N32" i="22"/>
  <c r="J32" i="22"/>
  <c r="I32" i="22"/>
  <c r="H32" i="22"/>
  <c r="B32" i="22"/>
  <c r="V32" i="22" s="1"/>
  <c r="A32" i="22"/>
  <c r="W31" i="22"/>
  <c r="R31" i="22"/>
  <c r="N31" i="22"/>
  <c r="X31" i="22" s="1"/>
  <c r="J31" i="22"/>
  <c r="I31" i="22"/>
  <c r="H31" i="22"/>
  <c r="B31" i="22"/>
  <c r="D31" i="22" s="1"/>
  <c r="A31" i="22"/>
  <c r="W30" i="22"/>
  <c r="R30" i="22"/>
  <c r="N30" i="22"/>
  <c r="J30" i="22"/>
  <c r="I30" i="22"/>
  <c r="H30" i="22"/>
  <c r="V30" i="22" s="1"/>
  <c r="E30" i="22"/>
  <c r="B30" i="22"/>
  <c r="D30" i="22" s="1"/>
  <c r="A30" i="22"/>
  <c r="W29" i="22"/>
  <c r="R29" i="22"/>
  <c r="N29" i="22"/>
  <c r="J29" i="22"/>
  <c r="I29" i="22"/>
  <c r="H29" i="22"/>
  <c r="E29" i="22"/>
  <c r="B29" i="22"/>
  <c r="D29" i="22" s="1"/>
  <c r="A29" i="22"/>
  <c r="W28" i="22"/>
  <c r="R28" i="22"/>
  <c r="X28" i="22"/>
  <c r="N28" i="22"/>
  <c r="J28" i="22"/>
  <c r="I28" i="22"/>
  <c r="H28" i="22"/>
  <c r="V28" i="22" s="1"/>
  <c r="E28" i="22"/>
  <c r="D28" i="22"/>
  <c r="B28" i="22"/>
  <c r="A28" i="22"/>
  <c r="W27" i="22"/>
  <c r="R27" i="22"/>
  <c r="N27" i="22"/>
  <c r="X27" i="22" s="1"/>
  <c r="J27" i="22"/>
  <c r="I27" i="22"/>
  <c r="H27" i="22"/>
  <c r="B27" i="22"/>
  <c r="D27" i="22" s="1"/>
  <c r="A27" i="22"/>
  <c r="W26" i="22"/>
  <c r="R26" i="22"/>
  <c r="N26" i="22"/>
  <c r="J26" i="22"/>
  <c r="I26" i="22"/>
  <c r="H26" i="22"/>
  <c r="B26" i="22"/>
  <c r="D26" i="22" s="1"/>
  <c r="A26" i="22"/>
  <c r="W25" i="22"/>
  <c r="R25" i="22"/>
  <c r="N25" i="22"/>
  <c r="X25" i="22" s="1"/>
  <c r="J25" i="22"/>
  <c r="I25" i="22"/>
  <c r="H25" i="22"/>
  <c r="B25" i="22"/>
  <c r="D25" i="22" s="1"/>
  <c r="A25" i="22"/>
  <c r="W24" i="22"/>
  <c r="R24" i="22"/>
  <c r="N24" i="22"/>
  <c r="J24" i="22"/>
  <c r="I24" i="22"/>
  <c r="H24" i="22"/>
  <c r="V24" i="22" s="1"/>
  <c r="E24" i="22"/>
  <c r="B24" i="22"/>
  <c r="D24" i="22" s="1"/>
  <c r="A24" i="22"/>
  <c r="W23" i="22"/>
  <c r="R23" i="22"/>
  <c r="N23" i="22"/>
  <c r="J23" i="22"/>
  <c r="I23" i="22"/>
  <c r="H23" i="22"/>
  <c r="E23" i="22"/>
  <c r="B23" i="22"/>
  <c r="D23" i="22" s="1"/>
  <c r="A23" i="22"/>
  <c r="W22" i="22"/>
  <c r="R22" i="22"/>
  <c r="X22" i="22"/>
  <c r="N22" i="22"/>
  <c r="J22" i="22"/>
  <c r="I22" i="22"/>
  <c r="H22" i="22"/>
  <c r="V22" i="22" s="1"/>
  <c r="E22" i="22"/>
  <c r="D22" i="22"/>
  <c r="B22" i="22"/>
  <c r="A22" i="22"/>
  <c r="W21" i="22"/>
  <c r="R21" i="22"/>
  <c r="N21" i="22"/>
  <c r="X21" i="22" s="1"/>
  <c r="J21" i="22"/>
  <c r="I21" i="22"/>
  <c r="H21" i="22"/>
  <c r="B21" i="22"/>
  <c r="D21" i="22" s="1"/>
  <c r="A21" i="22"/>
  <c r="W20" i="22"/>
  <c r="R20" i="22"/>
  <c r="N20" i="22"/>
  <c r="J20" i="22"/>
  <c r="I20" i="22"/>
  <c r="H20" i="22"/>
  <c r="B20" i="22"/>
  <c r="V20" i="22" s="1"/>
  <c r="A20" i="22"/>
  <c r="W19" i="22"/>
  <c r="R19" i="22"/>
  <c r="N19" i="22"/>
  <c r="X19" i="22" s="1"/>
  <c r="J19" i="22"/>
  <c r="I19" i="22"/>
  <c r="H19" i="22"/>
  <c r="B19" i="22"/>
  <c r="D19" i="22" s="1"/>
  <c r="A19" i="22"/>
  <c r="W18" i="22"/>
  <c r="R18" i="22"/>
  <c r="N18" i="22"/>
  <c r="J18" i="22"/>
  <c r="I18" i="22"/>
  <c r="H18" i="22"/>
  <c r="V18" i="22" s="1"/>
  <c r="D18" i="22"/>
  <c r="B18" i="22"/>
  <c r="E18" i="22" s="1"/>
  <c r="A18" i="22"/>
  <c r="W17" i="22"/>
  <c r="R17" i="22"/>
  <c r="N17" i="22"/>
  <c r="J17" i="22"/>
  <c r="I17" i="22"/>
  <c r="H17" i="22"/>
  <c r="B17" i="22"/>
  <c r="D17" i="22" s="1"/>
  <c r="A17" i="22"/>
  <c r="W16" i="22"/>
  <c r="R16" i="22"/>
  <c r="N16" i="22"/>
  <c r="J16" i="22"/>
  <c r="I16" i="22"/>
  <c r="H16" i="22"/>
  <c r="B16" i="22"/>
  <c r="E16" i="22" s="1"/>
  <c r="A16" i="22"/>
  <c r="W15" i="22"/>
  <c r="R15" i="22"/>
  <c r="N15" i="22"/>
  <c r="X15" i="22" s="1"/>
  <c r="J15" i="22"/>
  <c r="I15" i="22"/>
  <c r="H15" i="22"/>
  <c r="B15" i="22"/>
  <c r="D15" i="22" s="1"/>
  <c r="A15" i="22"/>
  <c r="W14" i="22"/>
  <c r="R14" i="22"/>
  <c r="N14" i="22"/>
  <c r="J14" i="22"/>
  <c r="I14" i="22"/>
  <c r="H14" i="22"/>
  <c r="V14" i="22" s="1"/>
  <c r="D14" i="22"/>
  <c r="B14" i="22"/>
  <c r="E14" i="22" s="1"/>
  <c r="A14" i="22"/>
  <c r="W13" i="22"/>
  <c r="R13" i="22"/>
  <c r="N13" i="22"/>
  <c r="J13" i="22"/>
  <c r="I13" i="22"/>
  <c r="H13" i="22"/>
  <c r="E13" i="22"/>
  <c r="D13" i="22"/>
  <c r="A13" i="22"/>
  <c r="S6" i="22"/>
  <c r="R6" i="22"/>
  <c r="Q6" i="22"/>
  <c r="P6" i="22"/>
  <c r="O6" i="22"/>
  <c r="N6" i="22"/>
  <c r="M6" i="22"/>
  <c r="L6" i="22"/>
  <c r="K6" i="22"/>
  <c r="J6" i="22"/>
  <c r="I6" i="22"/>
  <c r="H6" i="22"/>
  <c r="G6" i="22"/>
  <c r="F6" i="22"/>
  <c r="C6" i="22"/>
  <c r="B6" i="22"/>
  <c r="G4" i="22"/>
  <c r="T22" i="22" l="1"/>
  <c r="T58" i="22"/>
  <c r="T52" i="22"/>
  <c r="T34" i="22"/>
  <c r="T28" i="22"/>
  <c r="D20" i="22"/>
  <c r="E21" i="22"/>
  <c r="X26" i="22"/>
  <c r="X32" i="22"/>
  <c r="T32" i="22" s="1"/>
  <c r="X38" i="22"/>
  <c r="T38" i="22" s="1"/>
  <c r="D44" i="22"/>
  <c r="X50" i="22"/>
  <c r="S50" i="22" s="1"/>
  <c r="E51" i="22"/>
  <c r="X56" i="22"/>
  <c r="T56" i="22" s="1"/>
  <c r="E57" i="22"/>
  <c r="D62" i="22"/>
  <c r="E32" i="22"/>
  <c r="E38" i="22"/>
  <c r="E44" i="22"/>
  <c r="E50" i="22"/>
  <c r="E56" i="22"/>
  <c r="E62" i="22"/>
  <c r="X16" i="22"/>
  <c r="W63" i="22"/>
  <c r="D16" i="22"/>
  <c r="X20" i="22"/>
  <c r="D32" i="22"/>
  <c r="E33" i="22"/>
  <c r="D38" i="22"/>
  <c r="E39" i="22"/>
  <c r="X44" i="22"/>
  <c r="E45" i="22"/>
  <c r="D50" i="22"/>
  <c r="D56" i="22"/>
  <c r="X62" i="22"/>
  <c r="S62" i="22" s="1"/>
  <c r="V16" i="22"/>
  <c r="S16" i="22" s="1"/>
  <c r="E20" i="22"/>
  <c r="E26" i="22"/>
  <c r="X14" i="22"/>
  <c r="E15" i="22"/>
  <c r="X18" i="22"/>
  <c r="S18" i="22" s="1"/>
  <c r="E19" i="22"/>
  <c r="X23" i="22"/>
  <c r="X24" i="22"/>
  <c r="T24" i="22" s="1"/>
  <c r="E25" i="22"/>
  <c r="V26" i="22"/>
  <c r="X29" i="22"/>
  <c r="X30" i="22"/>
  <c r="T30" i="22" s="1"/>
  <c r="E31" i="22"/>
  <c r="X35" i="22"/>
  <c r="X36" i="22"/>
  <c r="T36" i="22" s="1"/>
  <c r="E37" i="22"/>
  <c r="X41" i="22"/>
  <c r="X42" i="22"/>
  <c r="S42" i="22" s="1"/>
  <c r="E43" i="22"/>
  <c r="X47" i="22"/>
  <c r="X48" i="22"/>
  <c r="T48" i="22" s="1"/>
  <c r="E49" i="22"/>
  <c r="X53" i="22"/>
  <c r="X54" i="22"/>
  <c r="T54" i="22" s="1"/>
  <c r="E55" i="22"/>
  <c r="X59" i="22"/>
  <c r="X60" i="22"/>
  <c r="T60" i="22" s="1"/>
  <c r="E61" i="22"/>
  <c r="E17" i="22"/>
  <c r="E27" i="22"/>
  <c r="X13" i="22"/>
  <c r="X17" i="22"/>
  <c r="T20" i="22"/>
  <c r="T44" i="22"/>
  <c r="T50" i="22"/>
  <c r="T14" i="22"/>
  <c r="V13" i="22"/>
  <c r="V15" i="22"/>
  <c r="V17" i="22"/>
  <c r="V19" i="22"/>
  <c r="V21" i="22"/>
  <c r="V23" i="22"/>
  <c r="V25" i="22"/>
  <c r="V27" i="22"/>
  <c r="V29" i="22"/>
  <c r="V31" i="22"/>
  <c r="V33" i="22"/>
  <c r="V35" i="22"/>
  <c r="V37" i="22"/>
  <c r="V39" i="22"/>
  <c r="V41" i="22"/>
  <c r="V43" i="22"/>
  <c r="V45" i="22"/>
  <c r="V47" i="22"/>
  <c r="V49" i="22"/>
  <c r="V51" i="22"/>
  <c r="V53" i="22"/>
  <c r="V55" i="22"/>
  <c r="V57" i="22"/>
  <c r="V59" i="22"/>
  <c r="V61" i="22"/>
  <c r="S20" i="22"/>
  <c r="S22" i="22"/>
  <c r="S32" i="22"/>
  <c r="S34" i="22"/>
  <c r="S40" i="22"/>
  <c r="S44" i="22"/>
  <c r="S46" i="22"/>
  <c r="S52" i="22"/>
  <c r="S56" i="22"/>
  <c r="S58" i="22"/>
  <c r="S24" i="22"/>
  <c r="S28" i="22"/>
  <c r="N14" i="18"/>
  <c r="N15" i="18"/>
  <c r="N16" i="18"/>
  <c r="N17" i="18"/>
  <c r="N18" i="18"/>
  <c r="N19" i="18"/>
  <c r="N20" i="18"/>
  <c r="N21" i="18"/>
  <c r="N22" i="18"/>
  <c r="N23" i="18"/>
  <c r="N24" i="18"/>
  <c r="N25" i="18"/>
  <c r="N26" i="18"/>
  <c r="N27" i="18"/>
  <c r="N28" i="18"/>
  <c r="N29" i="18"/>
  <c r="N30" i="18"/>
  <c r="N31" i="18"/>
  <c r="N32" i="18"/>
  <c r="N33" i="18"/>
  <c r="N34" i="18"/>
  <c r="N35" i="18"/>
  <c r="N36" i="18"/>
  <c r="N37" i="18"/>
  <c r="N38" i="18"/>
  <c r="N39" i="18"/>
  <c r="N40" i="18"/>
  <c r="N41" i="18"/>
  <c r="N42" i="18"/>
  <c r="N43" i="18"/>
  <c r="N44" i="18"/>
  <c r="N45" i="18"/>
  <c r="N46" i="18"/>
  <c r="N47" i="18"/>
  <c r="N48" i="18"/>
  <c r="N49" i="18"/>
  <c r="N50" i="18"/>
  <c r="N51" i="18"/>
  <c r="N52" i="18"/>
  <c r="N53" i="18"/>
  <c r="N54" i="18"/>
  <c r="N55" i="18"/>
  <c r="N56" i="18"/>
  <c r="N57" i="18"/>
  <c r="N58" i="18"/>
  <c r="N59" i="18"/>
  <c r="N60" i="18"/>
  <c r="N61" i="18"/>
  <c r="N62" i="18"/>
  <c r="N13" i="18"/>
  <c r="X63" i="22" l="1"/>
  <c r="T42" i="22"/>
  <c r="S36" i="22"/>
  <c r="S60" i="22"/>
  <c r="S48" i="22"/>
  <c r="S14" i="22"/>
  <c r="T26" i="22"/>
  <c r="S30" i="22"/>
  <c r="S54" i="22"/>
  <c r="T62" i="22"/>
  <c r="S26" i="22"/>
  <c r="S38" i="22"/>
  <c r="T18" i="22"/>
  <c r="T16" i="22"/>
  <c r="T55" i="22"/>
  <c r="S55" i="22"/>
  <c r="T53" i="22"/>
  <c r="S53" i="22"/>
  <c r="T17" i="22"/>
  <c r="S17" i="22"/>
  <c r="T59" i="22"/>
  <c r="S59" i="22"/>
  <c r="T47" i="22"/>
  <c r="S47" i="22"/>
  <c r="T35" i="22"/>
  <c r="S35" i="22"/>
  <c r="T23" i="22"/>
  <c r="S23" i="22"/>
  <c r="T57" i="22"/>
  <c r="S57" i="22"/>
  <c r="T45" i="22"/>
  <c r="S45" i="22"/>
  <c r="T33" i="22"/>
  <c r="S33" i="22"/>
  <c r="T21" i="22"/>
  <c r="S21" i="22"/>
  <c r="T19" i="22"/>
  <c r="S19" i="22"/>
  <c r="T41" i="22"/>
  <c r="S41" i="22"/>
  <c r="T43" i="22"/>
  <c r="S43" i="22"/>
  <c r="T31" i="22"/>
  <c r="S31" i="22"/>
  <c r="T29" i="22"/>
  <c r="S29" i="22"/>
  <c r="T51" i="22"/>
  <c r="S51" i="22"/>
  <c r="T39" i="22"/>
  <c r="S39" i="22"/>
  <c r="T27" i="22"/>
  <c r="S27" i="22"/>
  <c r="T15" i="22"/>
  <c r="S15" i="22"/>
  <c r="T61" i="22"/>
  <c r="S61" i="22"/>
  <c r="T49" i="22"/>
  <c r="S49" i="22"/>
  <c r="T37" i="22"/>
  <c r="S37" i="22"/>
  <c r="T25" i="22"/>
  <c r="S25" i="22"/>
  <c r="V63" i="22"/>
  <c r="T13" i="22"/>
  <c r="S13" i="22"/>
  <c r="H14" i="18"/>
  <c r="H15" i="18"/>
  <c r="H16" i="18"/>
  <c r="H17" i="18"/>
  <c r="H18" i="18"/>
  <c r="H19" i="18"/>
  <c r="H20" i="18"/>
  <c r="H21" i="18"/>
  <c r="H22" i="18"/>
  <c r="H23" i="18"/>
  <c r="H24" i="18"/>
  <c r="H25" i="18"/>
  <c r="H26" i="18"/>
  <c r="H27" i="18"/>
  <c r="H28" i="18"/>
  <c r="H29" i="18"/>
  <c r="H30" i="18"/>
  <c r="H31" i="18"/>
  <c r="H32" i="18"/>
  <c r="H33" i="18"/>
  <c r="H34" i="18"/>
  <c r="H35" i="18"/>
  <c r="H36" i="18"/>
  <c r="H37" i="18"/>
  <c r="H38" i="18"/>
  <c r="H39" i="18"/>
  <c r="H40" i="18"/>
  <c r="H41" i="18"/>
  <c r="H42" i="18"/>
  <c r="H43" i="18"/>
  <c r="H44" i="18"/>
  <c r="H45" i="18"/>
  <c r="H46" i="18"/>
  <c r="H47" i="18"/>
  <c r="H48" i="18"/>
  <c r="H49" i="18"/>
  <c r="H50" i="18"/>
  <c r="H51" i="18"/>
  <c r="H52" i="18"/>
  <c r="H53" i="18"/>
  <c r="H54" i="18"/>
  <c r="H55" i="18"/>
  <c r="H56" i="18"/>
  <c r="H57" i="18"/>
  <c r="H58" i="18"/>
  <c r="H59" i="18"/>
  <c r="H60" i="18"/>
  <c r="H61" i="18"/>
  <c r="H62" i="18"/>
  <c r="H13" i="18"/>
  <c r="G4" i="18" l="1"/>
  <c r="R14" i="18" l="1"/>
  <c r="R15" i="18"/>
  <c r="R16" i="18"/>
  <c r="R17" i="18"/>
  <c r="R18" i="18"/>
  <c r="R19" i="18"/>
  <c r="R20" i="18"/>
  <c r="R21" i="18"/>
  <c r="R22" i="18"/>
  <c r="R23" i="18"/>
  <c r="R24" i="18"/>
  <c r="R25" i="18"/>
  <c r="R26" i="18"/>
  <c r="R27" i="18"/>
  <c r="R28" i="18"/>
  <c r="R29" i="18"/>
  <c r="R30" i="18"/>
  <c r="R31" i="18"/>
  <c r="R32" i="18"/>
  <c r="R33" i="18"/>
  <c r="R34" i="18"/>
  <c r="R35" i="18"/>
  <c r="R36" i="18"/>
  <c r="R37" i="18"/>
  <c r="R38" i="18"/>
  <c r="R39" i="18"/>
  <c r="R40" i="18"/>
  <c r="R41" i="18"/>
  <c r="R42" i="18"/>
  <c r="R43" i="18"/>
  <c r="R44" i="18"/>
  <c r="R45" i="18"/>
  <c r="R46" i="18"/>
  <c r="R47" i="18"/>
  <c r="R48" i="18"/>
  <c r="R49" i="18"/>
  <c r="R50" i="18"/>
  <c r="R51" i="18"/>
  <c r="R52" i="18"/>
  <c r="R53" i="18"/>
  <c r="R54" i="18"/>
  <c r="R56" i="18"/>
  <c r="R57" i="18"/>
  <c r="R58" i="18"/>
  <c r="R59" i="18"/>
  <c r="R60" i="18"/>
  <c r="R61" i="18"/>
  <c r="R62" i="18"/>
  <c r="R13" i="18"/>
  <c r="S6" i="18" l="1"/>
  <c r="R6" i="18" l="1"/>
  <c r="K6" i="18" l="1"/>
  <c r="J6" i="18"/>
  <c r="B14" i="18"/>
  <c r="V14" i="18" s="1"/>
  <c r="B15" i="18"/>
  <c r="V15" i="18" s="1"/>
  <c r="B16" i="18"/>
  <c r="V16" i="18" s="1"/>
  <c r="B17" i="18"/>
  <c r="V17" i="18" s="1"/>
  <c r="B18" i="18"/>
  <c r="V18" i="18" s="1"/>
  <c r="B19" i="18"/>
  <c r="V19" i="18" s="1"/>
  <c r="B20" i="18"/>
  <c r="V20" i="18" s="1"/>
  <c r="B21" i="18"/>
  <c r="V21" i="18" s="1"/>
  <c r="B22" i="18"/>
  <c r="V22" i="18" s="1"/>
  <c r="B23" i="18"/>
  <c r="V23" i="18" s="1"/>
  <c r="B24" i="18"/>
  <c r="V24" i="18" s="1"/>
  <c r="B25" i="18"/>
  <c r="V25" i="18" s="1"/>
  <c r="B26" i="18"/>
  <c r="V26" i="18" s="1"/>
  <c r="B27" i="18"/>
  <c r="V27" i="18" s="1"/>
  <c r="B28" i="18"/>
  <c r="V28" i="18" s="1"/>
  <c r="B29" i="18"/>
  <c r="V29" i="18" s="1"/>
  <c r="B30" i="18"/>
  <c r="V30" i="18" s="1"/>
  <c r="B31" i="18"/>
  <c r="V31" i="18" s="1"/>
  <c r="B32" i="18"/>
  <c r="V32" i="18" s="1"/>
  <c r="B33" i="18"/>
  <c r="V33" i="18" s="1"/>
  <c r="B34" i="18"/>
  <c r="V34" i="18" s="1"/>
  <c r="B35" i="18"/>
  <c r="V35" i="18" s="1"/>
  <c r="B36" i="18"/>
  <c r="V36" i="18" s="1"/>
  <c r="B37" i="18"/>
  <c r="V37" i="18" s="1"/>
  <c r="B38" i="18"/>
  <c r="V38" i="18" s="1"/>
  <c r="B39" i="18"/>
  <c r="V39" i="18" s="1"/>
  <c r="B40" i="18"/>
  <c r="V40" i="18" s="1"/>
  <c r="B41" i="18"/>
  <c r="V41" i="18" s="1"/>
  <c r="B42" i="18"/>
  <c r="V42" i="18" s="1"/>
  <c r="B43" i="18"/>
  <c r="V43" i="18" s="1"/>
  <c r="B44" i="18"/>
  <c r="V44" i="18" s="1"/>
  <c r="B45" i="18"/>
  <c r="V45" i="18" s="1"/>
  <c r="B46" i="18"/>
  <c r="V46" i="18" s="1"/>
  <c r="B47" i="18"/>
  <c r="V47" i="18" s="1"/>
  <c r="B48" i="18"/>
  <c r="V48" i="18" s="1"/>
  <c r="B49" i="18"/>
  <c r="V49" i="18" s="1"/>
  <c r="B50" i="18"/>
  <c r="V50" i="18" s="1"/>
  <c r="B51" i="18"/>
  <c r="V51" i="18" s="1"/>
  <c r="B52" i="18"/>
  <c r="V52" i="18" s="1"/>
  <c r="B53" i="18"/>
  <c r="V53" i="18" s="1"/>
  <c r="B54" i="18"/>
  <c r="V54" i="18" s="1"/>
  <c r="B55" i="18"/>
  <c r="V55" i="18" s="1"/>
  <c r="B56" i="18"/>
  <c r="V56" i="18" s="1"/>
  <c r="B57" i="18"/>
  <c r="V57" i="18" s="1"/>
  <c r="B58" i="18"/>
  <c r="V58" i="18" s="1"/>
  <c r="B59" i="18"/>
  <c r="V59" i="18" s="1"/>
  <c r="B60" i="18"/>
  <c r="V60" i="18" s="1"/>
  <c r="B61" i="18"/>
  <c r="V61" i="18" s="1"/>
  <c r="B62" i="18"/>
  <c r="V62" i="18" s="1"/>
  <c r="B13" i="18"/>
  <c r="V13" i="18" s="1"/>
  <c r="P6" i="18" l="1"/>
  <c r="G6" i="18" l="1"/>
  <c r="H6" i="18"/>
  <c r="I6" i="18"/>
  <c r="L6" i="18"/>
  <c r="M6" i="18"/>
  <c r="N6" i="18"/>
  <c r="O6" i="18"/>
  <c r="Q6" i="18"/>
  <c r="F6" i="18"/>
  <c r="C6" i="18"/>
  <c r="B6" i="18"/>
  <c r="X15" i="18" l="1"/>
  <c r="X16" i="18"/>
  <c r="X18" i="18"/>
  <c r="X21" i="18"/>
  <c r="X22" i="18"/>
  <c r="X24" i="18"/>
  <c r="X27" i="18"/>
  <c r="X28" i="18"/>
  <c r="X30" i="18"/>
  <c r="X33" i="18"/>
  <c r="X34" i="18"/>
  <c r="X36" i="18"/>
  <c r="X39" i="18"/>
  <c r="X40" i="18"/>
  <c r="X42" i="18"/>
  <c r="X45" i="18"/>
  <c r="X46" i="18"/>
  <c r="X48" i="18"/>
  <c r="X51" i="18"/>
  <c r="X52" i="18"/>
  <c r="X54" i="18"/>
  <c r="X14" i="18"/>
  <c r="X17" i="18"/>
  <c r="X19" i="18"/>
  <c r="X20" i="18"/>
  <c r="X23" i="18"/>
  <c r="X25" i="18"/>
  <c r="X26" i="18"/>
  <c r="X29" i="18"/>
  <c r="X31" i="18"/>
  <c r="X32" i="18"/>
  <c r="X35" i="18"/>
  <c r="X37" i="18"/>
  <c r="X38" i="18"/>
  <c r="X41" i="18"/>
  <c r="X43" i="18"/>
  <c r="X44" i="18"/>
  <c r="X47" i="18"/>
  <c r="X49" i="18"/>
  <c r="X50" i="18"/>
  <c r="X53" i="18"/>
  <c r="X55" i="18"/>
  <c r="X56" i="18"/>
  <c r="X57" i="18"/>
  <c r="X58" i="18"/>
  <c r="X59" i="18"/>
  <c r="X60" i="18"/>
  <c r="X61" i="18"/>
  <c r="X62" i="18"/>
  <c r="X13" i="18"/>
  <c r="X63" i="18" l="1"/>
  <c r="V63" i="18"/>
  <c r="A14" i="18" l="1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9" i="18"/>
  <c r="A50" i="18"/>
  <c r="A51" i="18"/>
  <c r="A52" i="18"/>
  <c r="A53" i="18"/>
  <c r="A54" i="18"/>
  <c r="A55" i="18"/>
  <c r="A56" i="18"/>
  <c r="A57" i="18"/>
  <c r="A58" i="18"/>
  <c r="A59" i="18"/>
  <c r="A60" i="18"/>
  <c r="A61" i="18"/>
  <c r="A62" i="18"/>
  <c r="A13" i="18"/>
  <c r="W62" i="18" l="1"/>
  <c r="E62" i="18"/>
  <c r="D62" i="18"/>
  <c r="W61" i="18"/>
  <c r="E61" i="18"/>
  <c r="D61" i="18"/>
  <c r="W60" i="18"/>
  <c r="E60" i="18"/>
  <c r="D60" i="18"/>
  <c r="W59" i="18"/>
  <c r="E59" i="18"/>
  <c r="D59" i="18"/>
  <c r="W58" i="18"/>
  <c r="E58" i="18"/>
  <c r="D58" i="18"/>
  <c r="W57" i="18"/>
  <c r="E57" i="18"/>
  <c r="D57" i="18"/>
  <c r="W56" i="18"/>
  <c r="E56" i="18"/>
  <c r="D56" i="18"/>
  <c r="W55" i="18"/>
  <c r="E55" i="18"/>
  <c r="D55" i="18"/>
  <c r="W54" i="18"/>
  <c r="E54" i="18"/>
  <c r="D54" i="18"/>
  <c r="W53" i="18"/>
  <c r="E53" i="18"/>
  <c r="D53" i="18"/>
  <c r="W52" i="18"/>
  <c r="E52" i="18"/>
  <c r="D52" i="18"/>
  <c r="W51" i="18"/>
  <c r="E51" i="18"/>
  <c r="D51" i="18"/>
  <c r="W50" i="18"/>
  <c r="E50" i="18"/>
  <c r="D50" i="18"/>
  <c r="W49" i="18"/>
  <c r="E49" i="18"/>
  <c r="D49" i="18"/>
  <c r="W48" i="18"/>
  <c r="E48" i="18"/>
  <c r="D48" i="18"/>
  <c r="W47" i="18"/>
  <c r="E47" i="18"/>
  <c r="D47" i="18"/>
  <c r="W46" i="18"/>
  <c r="E46" i="18"/>
  <c r="D46" i="18"/>
  <c r="W45" i="18"/>
  <c r="E45" i="18"/>
  <c r="D45" i="18"/>
  <c r="W44" i="18"/>
  <c r="E44" i="18"/>
  <c r="D44" i="18"/>
  <c r="W43" i="18"/>
  <c r="E43" i="18"/>
  <c r="D43" i="18"/>
  <c r="W42" i="18"/>
  <c r="E42" i="18"/>
  <c r="D42" i="18"/>
  <c r="W41" i="18"/>
  <c r="E41" i="18"/>
  <c r="D41" i="18"/>
  <c r="W40" i="18"/>
  <c r="E40" i="18"/>
  <c r="D40" i="18"/>
  <c r="W39" i="18"/>
  <c r="E39" i="18"/>
  <c r="D39" i="18"/>
  <c r="W38" i="18"/>
  <c r="E38" i="18"/>
  <c r="D38" i="18"/>
  <c r="W37" i="18"/>
  <c r="E37" i="18"/>
  <c r="D37" i="18"/>
  <c r="W36" i="18"/>
  <c r="E36" i="18"/>
  <c r="D36" i="18"/>
  <c r="W35" i="18"/>
  <c r="E35" i="18"/>
  <c r="D35" i="18"/>
  <c r="W34" i="18"/>
  <c r="E34" i="18"/>
  <c r="D34" i="18"/>
  <c r="W33" i="18"/>
  <c r="E33" i="18"/>
  <c r="D33" i="18"/>
  <c r="W32" i="18"/>
  <c r="E32" i="18"/>
  <c r="D32" i="18"/>
  <c r="W31" i="18"/>
  <c r="E31" i="18"/>
  <c r="D31" i="18"/>
  <c r="W30" i="18"/>
  <c r="E30" i="18"/>
  <c r="D30" i="18"/>
  <c r="W29" i="18"/>
  <c r="E29" i="18"/>
  <c r="D29" i="18"/>
  <c r="W28" i="18"/>
  <c r="E28" i="18"/>
  <c r="D28" i="18"/>
  <c r="W27" i="18"/>
  <c r="E27" i="18"/>
  <c r="D27" i="18"/>
  <c r="W26" i="18"/>
  <c r="E26" i="18"/>
  <c r="D26" i="18"/>
  <c r="W25" i="18"/>
  <c r="E25" i="18"/>
  <c r="D25" i="18"/>
  <c r="W24" i="18"/>
  <c r="E24" i="18"/>
  <c r="D24" i="18"/>
  <c r="W23" i="18"/>
  <c r="E23" i="18"/>
  <c r="D23" i="18"/>
  <c r="W22" i="18"/>
  <c r="E22" i="18"/>
  <c r="D22" i="18"/>
  <c r="W21" i="18"/>
  <c r="E21" i="18"/>
  <c r="D21" i="18"/>
  <c r="W20" i="18"/>
  <c r="E20" i="18"/>
  <c r="D20" i="18"/>
  <c r="W19" i="18"/>
  <c r="E19" i="18"/>
  <c r="D19" i="18"/>
  <c r="W18" i="18"/>
  <c r="E18" i="18"/>
  <c r="D18" i="18"/>
  <c r="W17" i="18"/>
  <c r="E17" i="18"/>
  <c r="D17" i="18"/>
  <c r="W16" i="18"/>
  <c r="E16" i="18"/>
  <c r="D16" i="18"/>
  <c r="W15" i="18"/>
  <c r="E15" i="18"/>
  <c r="D15" i="18"/>
  <c r="W14" i="18"/>
  <c r="E14" i="18"/>
  <c r="D14" i="18"/>
  <c r="W13" i="18"/>
  <c r="E13" i="18"/>
  <c r="D13" i="18"/>
  <c r="W63" i="18" l="1"/>
</calcChain>
</file>

<file path=xl/sharedStrings.xml><?xml version="1.0" encoding="utf-8"?>
<sst xmlns="http://schemas.openxmlformats.org/spreadsheetml/2006/main" count="202" uniqueCount="80">
  <si>
    <t>製品名</t>
    <rPh sb="0" eb="3">
      <t>セイヒンメイ</t>
    </rPh>
    <phoneticPr fontId="18"/>
  </si>
  <si>
    <t>備考</t>
    <rPh sb="0" eb="2">
      <t>ビコウ</t>
    </rPh>
    <phoneticPr fontId="18"/>
  </si>
  <si>
    <t>型番</t>
    <rPh sb="0" eb="2">
      <t>カタバン</t>
    </rPh>
    <phoneticPr fontId="18"/>
  </si>
  <si>
    <t>数値</t>
    <rPh sb="0" eb="2">
      <t>スウチ</t>
    </rPh>
    <phoneticPr fontId="18"/>
  </si>
  <si>
    <t>aaaa-bbbb</t>
    <phoneticPr fontId="18"/>
  </si>
  <si>
    <t>(例)</t>
    <phoneticPr fontId="18"/>
  </si>
  <si>
    <t>SII HP
公表項目</t>
    <rPh sb="7" eb="9">
      <t>コウヒョウ</t>
    </rPh>
    <rPh sb="9" eb="11">
      <t>コウモク</t>
    </rPh>
    <phoneticPr fontId="18"/>
  </si>
  <si>
    <t>公表</t>
    <rPh sb="0" eb="2">
      <t>コウヒョウ</t>
    </rPh>
    <phoneticPr fontId="18"/>
  </si>
  <si>
    <t>非公表</t>
    <rPh sb="0" eb="1">
      <t>ヒ</t>
    </rPh>
    <rPh sb="1" eb="3">
      <t>コウヒョウ</t>
    </rPh>
    <phoneticPr fontId="18"/>
  </si>
  <si>
    <t>No.</t>
    <phoneticPr fontId="18"/>
  </si>
  <si>
    <t>必須</t>
    <rPh sb="0" eb="2">
      <t>ヒッス</t>
    </rPh>
    <phoneticPr fontId="18"/>
  </si>
  <si>
    <t>任意</t>
    <rPh sb="0" eb="2">
      <t>ニンイ</t>
    </rPh>
    <phoneticPr fontId="18"/>
  </si>
  <si>
    <t>種別
※プルダウン選択</t>
    <rPh sb="0" eb="2">
      <t>シュベツ</t>
    </rPh>
    <phoneticPr fontId="18"/>
  </si>
  <si>
    <t>未入力：</t>
    <rPh sb="0" eb="3">
      <t>ミニュウリョク</t>
    </rPh>
    <phoneticPr fontId="18"/>
  </si>
  <si>
    <t>重複：</t>
    <rPh sb="0" eb="2">
      <t>チョウフク</t>
    </rPh>
    <phoneticPr fontId="18"/>
  </si>
  <si>
    <t>エラー表示欄</t>
    <rPh sb="3" eb="5">
      <t>ヒョウジ</t>
    </rPh>
    <rPh sb="5" eb="6">
      <t>ラン</t>
    </rPh>
    <phoneticPr fontId="18"/>
  </si>
  <si>
    <t>未入力
判定</t>
    <rPh sb="0" eb="3">
      <t>ミニュウリョク</t>
    </rPh>
    <rPh sb="4" eb="6">
      <t>ハンテイ</t>
    </rPh>
    <phoneticPr fontId="18"/>
  </si>
  <si>
    <t>重複
判定</t>
    <rPh sb="0" eb="2">
      <t>チョウフク</t>
    </rPh>
    <rPh sb="3" eb="5">
      <t>ハンテイ</t>
    </rPh>
    <phoneticPr fontId="18"/>
  </si>
  <si>
    <t>項番</t>
    <rPh sb="0" eb="2">
      <t>コウバン</t>
    </rPh>
    <phoneticPr fontId="18"/>
  </si>
  <si>
    <t>自動表示</t>
    <rPh sb="0" eb="2">
      <t>ジドウ</t>
    </rPh>
    <rPh sb="2" eb="4">
      <t>ヒョウジ</t>
    </rPh>
    <phoneticPr fontId="18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</si>
  <si>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</si>
  <si>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種別</t>
    <phoneticPr fontId="18"/>
  </si>
  <si>
    <t>設備区分</t>
    <rPh sb="0" eb="2">
      <t>セツビ</t>
    </rPh>
    <rPh sb="2" eb="4">
      <t>クブン</t>
    </rPh>
    <phoneticPr fontId="18"/>
  </si>
  <si>
    <t>加熱能力（kW）</t>
    <rPh sb="0" eb="2">
      <t>カネツ</t>
    </rPh>
    <rPh sb="2" eb="4">
      <t>ノウリョク</t>
    </rPh>
    <phoneticPr fontId="18"/>
  </si>
  <si>
    <t>消費電力（kW）</t>
    <phoneticPr fontId="18"/>
  </si>
  <si>
    <t>XYZヒートポンプ</t>
    <phoneticPr fontId="18"/>
  </si>
  <si>
    <t>数値</t>
    <phoneticPr fontId="18"/>
  </si>
  <si>
    <t>入力要否</t>
    <rPh sb="0" eb="2">
      <t>ニュウリョク</t>
    </rPh>
    <rPh sb="2" eb="4">
      <t>ヨウヒ</t>
    </rPh>
    <phoneticPr fontId="18"/>
  </si>
  <si>
    <t>申請年月日</t>
    <phoneticPr fontId="18"/>
  </si>
  <si>
    <t>申請製品数</t>
    <phoneticPr fontId="18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</si>
  <si>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18"/>
  </si>
  <si>
    <t>未入力項目があります。
ご確認のうえ未記入の項目に入力してください。</t>
    <rPh sb="0" eb="3">
      <t>ミニュウリョク</t>
    </rPh>
    <rPh sb="3" eb="5">
      <t>コウモク</t>
    </rPh>
    <rPh sb="13" eb="15">
      <t>カクニン</t>
    </rPh>
    <rPh sb="18" eb="21">
      <t>ミキニュウ</t>
    </rPh>
    <rPh sb="22" eb="24">
      <t>コウモク</t>
    </rPh>
    <rPh sb="25" eb="27">
      <t>ニュウリョク</t>
    </rPh>
    <phoneticPr fontId="18"/>
  </si>
  <si>
    <t>型番が重複しています。
ご確認のうえ、型番が重複しないよう修正してください。</t>
    <rPh sb="0" eb="2">
      <t>カタバン</t>
    </rPh>
    <rPh sb="3" eb="5">
      <t>ジュウフク</t>
    </rPh>
    <rPh sb="13" eb="15">
      <t>カクニン</t>
    </rPh>
    <rPh sb="19" eb="21">
      <t>カタバン</t>
    </rPh>
    <rPh sb="22" eb="24">
      <t>チョウフク</t>
    </rPh>
    <rPh sb="29" eb="31">
      <t>シュウセイ</t>
    </rPh>
    <phoneticPr fontId="18"/>
  </si>
  <si>
    <t>性能値</t>
    <rPh sb="0" eb="3">
      <t>セイノウチ</t>
    </rPh>
    <phoneticPr fontId="18"/>
  </si>
  <si>
    <t>産業用ヒートポンプ</t>
    <rPh sb="0" eb="3">
      <t>サンギョウヨウ</t>
    </rPh>
    <phoneticPr fontId="18"/>
  </si>
  <si>
    <t>基準値
（COP）</t>
    <phoneticPr fontId="18"/>
  </si>
  <si>
    <t>性能値
（COP）</t>
    <rPh sb="0" eb="2">
      <t>セイノウ</t>
    </rPh>
    <rPh sb="2" eb="3">
      <t>チ</t>
    </rPh>
    <phoneticPr fontId="18"/>
  </si>
  <si>
    <t>性能値（COP）：</t>
    <rPh sb="0" eb="2">
      <t>セイノウ</t>
    </rPh>
    <rPh sb="2" eb="3">
      <t>チ</t>
    </rPh>
    <phoneticPr fontId="18"/>
  </si>
  <si>
    <t>大項目</t>
    <rPh sb="0" eb="3">
      <t>ダイコウモク</t>
    </rPh>
    <phoneticPr fontId="18"/>
  </si>
  <si>
    <t>小項目</t>
    <rPh sb="0" eb="3">
      <t>ショウコウモク</t>
    </rPh>
    <phoneticPr fontId="18"/>
  </si>
  <si>
    <t>希望小売価格
（万円）</t>
    <rPh sb="0" eb="6">
      <t>キボウコウリカカク</t>
    </rPh>
    <rPh sb="8" eb="10">
      <t>マンエン</t>
    </rPh>
    <phoneticPr fontId="18"/>
  </si>
  <si>
    <t>【製品型番登録申請についてのお願い】
・製品型番登録要領をよくご確認のうえで、製品型番登録申請を行ってください。
・エラー表示欄の各項目でエラー表示がないことをご確認のうえ、本リストを提出してください。
・製品名、型番、数値は、カタログ（仕様書）の記載と一致させてください。
・本ファイル内「基準値」シートを参照いただき、基準値を満たす型番の記入をお願いいたします。
※基準値を満たしていない場合は行が赤く表示されます。</t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0" eb="42">
      <t>セイヒン</t>
    </rPh>
    <rPh sb="63" eb="65">
      <t>ヒョウジ</t>
    </rPh>
    <rPh sb="65" eb="66">
      <t>ラン</t>
    </rPh>
    <rPh sb="67" eb="68">
      <t>カク</t>
    </rPh>
    <rPh sb="68" eb="70">
      <t>コウモク</t>
    </rPh>
    <rPh sb="74" eb="76">
      <t>ヒョウジ</t>
    </rPh>
    <rPh sb="83" eb="85">
      <t>カクニン</t>
    </rPh>
    <rPh sb="89" eb="90">
      <t>ホン</t>
    </rPh>
    <rPh sb="94" eb="96">
      <t>テイシュツ</t>
    </rPh>
    <phoneticPr fontId="18"/>
  </si>
  <si>
    <t>性能値が基準値を満たしていません。
基準値を満たしていない製品型番は申請できませんので、
性能値が基準値を満たしているかご確認ください。</t>
    <rPh sb="0" eb="2">
      <t>セイノウ</t>
    </rPh>
    <rPh sb="2" eb="3">
      <t>チ</t>
    </rPh>
    <rPh sb="4" eb="7">
      <t>キジュンチ</t>
    </rPh>
    <rPh sb="8" eb="9">
      <t>ミ</t>
    </rPh>
    <rPh sb="18" eb="21">
      <t>キジュンチ</t>
    </rPh>
    <rPh sb="22" eb="23">
      <t>ミ</t>
    </rPh>
    <rPh sb="29" eb="31">
      <t>セイヒン</t>
    </rPh>
    <rPh sb="31" eb="33">
      <t>カタバン</t>
    </rPh>
    <rPh sb="34" eb="36">
      <t>シンセイ</t>
    </rPh>
    <rPh sb="45" eb="47">
      <t>セイノウ</t>
    </rPh>
    <rPh sb="47" eb="48">
      <t>チ</t>
    </rPh>
    <rPh sb="49" eb="52">
      <t>キジュンチ</t>
    </rPh>
    <rPh sb="53" eb="54">
      <t>ミ</t>
    </rPh>
    <rPh sb="61" eb="63">
      <t>カクニン</t>
    </rPh>
    <phoneticPr fontId="18"/>
  </si>
  <si>
    <t>測定条件①</t>
    <rPh sb="0" eb="4">
      <t>ソクテイジョウケン</t>
    </rPh>
    <phoneticPr fontId="18"/>
  </si>
  <si>
    <t>製造事業者名
(フリガナ)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</si>
  <si>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測定条件②</t>
    <phoneticPr fontId="18"/>
  </si>
  <si>
    <t>最高出口温度（℃）</t>
    <rPh sb="0" eb="2">
      <t>サイコウ</t>
    </rPh>
    <rPh sb="2" eb="6">
      <t>デグチオンド</t>
    </rPh>
    <phoneticPr fontId="18"/>
  </si>
  <si>
    <t>中項目</t>
    <rPh sb="0" eb="1">
      <t>チュウ</t>
    </rPh>
    <rPh sb="1" eb="3">
      <t>コウモク</t>
    </rPh>
    <phoneticPr fontId="18"/>
  </si>
  <si>
    <t>掛かり増し経費
（設備費）</t>
    <phoneticPr fontId="18"/>
  </si>
  <si>
    <t>掛かり増し経費
（設計費・工事費）</t>
    <phoneticPr fontId="18"/>
  </si>
  <si>
    <t>●●万円／kW</t>
    <rPh sb="2" eb="4">
      <t>マンエン</t>
    </rPh>
    <phoneticPr fontId="18"/>
  </si>
  <si>
    <t>非表示項目</t>
    <phoneticPr fontId="18"/>
  </si>
  <si>
    <t>自動表示</t>
    <phoneticPr fontId="18"/>
  </si>
  <si>
    <t>最終更新日</t>
    <rPh sb="0" eb="2">
      <t>サイシュウ</t>
    </rPh>
    <rPh sb="2" eb="5">
      <t>コウシンビ</t>
    </rPh>
    <phoneticPr fontId="18"/>
  </si>
  <si>
    <t>※項番17⇒掛かり増し経費について、加熱能力1kWあたりの金額を記載する予定です（最高出口温度になる可能性有）。</t>
    <rPh sb="1" eb="3">
      <t>コウバン</t>
    </rPh>
    <rPh sb="6" eb="7">
      <t>カ</t>
    </rPh>
    <rPh sb="9" eb="10">
      <t>マ</t>
    </rPh>
    <rPh sb="11" eb="13">
      <t>ケイヒ</t>
    </rPh>
    <rPh sb="18" eb="22">
      <t>カネツノウリョク</t>
    </rPh>
    <rPh sb="29" eb="31">
      <t>キンガク</t>
    </rPh>
    <rPh sb="32" eb="34">
      <t>キサイ</t>
    </rPh>
    <rPh sb="36" eb="38">
      <t>ヨテイ</t>
    </rPh>
    <rPh sb="41" eb="47">
      <t>サイコウデグチオンド</t>
    </rPh>
    <rPh sb="50" eb="54">
      <t>カノウセイアリ</t>
    </rPh>
    <phoneticPr fontId="18"/>
  </si>
  <si>
    <t>掛かり増し経費
（設備費）</t>
    <rPh sb="0" eb="1">
      <t>カ</t>
    </rPh>
    <rPh sb="3" eb="4">
      <t>マ</t>
    </rPh>
    <rPh sb="5" eb="7">
      <t>ケイヒ</t>
    </rPh>
    <rPh sb="9" eb="12">
      <t>セツビヒ</t>
    </rPh>
    <phoneticPr fontId="18"/>
  </si>
  <si>
    <t>掛かり増し経費
（設計費・工事費）</t>
    <rPh sb="0" eb="1">
      <t>カ</t>
    </rPh>
    <rPh sb="3" eb="4">
      <t>マ</t>
    </rPh>
    <rPh sb="5" eb="7">
      <t>ケイヒ</t>
    </rPh>
    <rPh sb="9" eb="11">
      <t>セッケイ</t>
    </rPh>
    <rPh sb="11" eb="12">
      <t>ヒ</t>
    </rPh>
    <rPh sb="13" eb="16">
      <t>コウジヒ</t>
    </rPh>
    <phoneticPr fontId="18"/>
  </si>
  <si>
    <t>産業用ヒートポンプ（空冷ヒートポンプチラー）</t>
    <rPh sb="0" eb="3">
      <t>サンギョウヨウ</t>
    </rPh>
    <rPh sb="10" eb="12">
      <t>クウレイ</t>
    </rPh>
    <phoneticPr fontId="18"/>
  </si>
  <si>
    <t>空冷ヒートポンプチラー</t>
    <rPh sb="0" eb="2">
      <t>クウレイ</t>
    </rPh>
    <phoneticPr fontId="18"/>
  </si>
  <si>
    <t>空気熱源／循環式</t>
    <rPh sb="0" eb="2">
      <t>クウキ</t>
    </rPh>
    <rPh sb="2" eb="4">
      <t>ネツゲン</t>
    </rPh>
    <rPh sb="5" eb="8">
      <t>ジュンカンシキ</t>
    </rPh>
    <phoneticPr fontId="18"/>
  </si>
  <si>
    <t>空気熱源／循環式</t>
    <phoneticPr fontId="18"/>
  </si>
  <si>
    <t>熱源／方式</t>
    <rPh sb="0" eb="2">
      <t>ネツゲン</t>
    </rPh>
    <rPh sb="3" eb="5">
      <t>ホウシキ</t>
    </rPh>
    <phoneticPr fontId="18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</si>
  <si>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18"/>
  </si>
  <si>
    <t>宛先</t>
    <rPh sb="0" eb="2">
      <t>アテサキ</t>
    </rPh>
    <phoneticPr fontId="18"/>
  </si>
  <si>
    <t>件名</t>
    <rPh sb="0" eb="2">
      <t>ケンメイ</t>
    </rPh>
    <phoneticPr fontId="18"/>
  </si>
  <si>
    <t>【製品型番登録】申請書類の提出 （製造事業者名）</t>
    <rPh sb="1" eb="3">
      <t>セイヒン</t>
    </rPh>
    <rPh sb="3" eb="5">
      <t>カタバン</t>
    </rPh>
    <rPh sb="5" eb="7">
      <t>トウロク</t>
    </rPh>
    <rPh sb="8" eb="10">
      <t>シンセイ</t>
    </rPh>
    <rPh sb="10" eb="12">
      <t>ショルイ</t>
    </rPh>
    <rPh sb="13" eb="15">
      <t>テイシュツ</t>
    </rPh>
    <rPh sb="17" eb="19">
      <t>セイゾウ</t>
    </rPh>
    <rPh sb="19" eb="21">
      <t>ジギョウ</t>
    </rPh>
    <rPh sb="21" eb="22">
      <t>シャ</t>
    </rPh>
    <rPh sb="22" eb="23">
      <t>メイ</t>
    </rPh>
    <phoneticPr fontId="18"/>
  </si>
  <si>
    <t xml:space="preserve">
メール本文</t>
    <rPh sb="4" eb="6">
      <t>ホンブン</t>
    </rPh>
    <phoneticPr fontId="18"/>
  </si>
  <si>
    <r>
      <rPr>
        <sz val="12"/>
        <color rgb="FF000000"/>
        <rFont val="游ゴシック"/>
        <family val="2"/>
        <charset val="128"/>
      </rPr>
      <t xml:space="preserve">
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"/>
        <family val="2"/>
        <charset val="128"/>
      </rPr>
      <t>製品型番登録担当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"/>
        <family val="2"/>
        <charset val="128"/>
      </rPr>
      <t xml:space="preserve"> 宛</t>
    </r>
    <r>
      <rPr>
        <sz val="12"/>
        <color rgb="FF000000"/>
        <rFont val="Calibri"/>
        <family val="2"/>
      </rPr>
      <t xml:space="preserve">
</t>
    </r>
    <r>
      <rPr>
        <sz val="12"/>
        <rFont val="游ゴシック"/>
        <family val="3"/>
        <charset val="128"/>
      </rPr>
      <t xml:space="preserve">令和２年度補正予算
産業・業務部門における高効率ヒートポンプ導入促進事業費補助金の
</t>
    </r>
    <r>
      <rPr>
        <sz val="12"/>
        <color rgb="FF000000"/>
        <rFont val="游ゴシック"/>
        <family val="2"/>
        <charset val="128"/>
      </rPr>
      <t>製品型番登録を申請いたします。
以下のファイルを送付いたします。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・補助対象設備登録申請書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・補助対象製品型番リスト
・製品カタログ（仕様書等）
・商業登記簿謄本</t>
    </r>
    <r>
      <rPr>
        <sz val="12"/>
        <color rgb="FF000000"/>
        <rFont val="Calibri"/>
        <family val="2"/>
      </rPr>
      <t xml:space="preserve">
----------------------------------------------------------------------------------------------------------------
</t>
    </r>
    <r>
      <rPr>
        <sz val="12"/>
        <color rgb="FF000000"/>
        <rFont val="Yu Gothic"/>
        <family val="2"/>
        <charset val="128"/>
      </rPr>
      <t>製造事業者名</t>
    </r>
    <r>
      <rPr>
        <sz val="12"/>
        <color rgb="FF000000"/>
        <rFont val="游ゴシック"/>
        <family val="2"/>
        <charset val="128"/>
      </rPr>
      <t>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担当者：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電話番号：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メールアドレス：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Calibri"/>
        <family val="2"/>
        <charset val="128"/>
      </rPr>
      <t>----------------------------------------------------------------------------------------------------------------</t>
    </r>
    <rPh sb="141" eb="143">
      <t>セイヒン</t>
    </rPh>
    <rPh sb="148" eb="151">
      <t>シヨウショ</t>
    </rPh>
    <rPh sb="151" eb="152">
      <t>トウ</t>
    </rPh>
    <phoneticPr fontId="18"/>
  </si>
  <si>
    <t>○○○株式会社</t>
    <phoneticPr fontId="18"/>
  </si>
  <si>
    <t>マルマルマル</t>
    <phoneticPr fontId="18"/>
  </si>
  <si>
    <t>補助金額
（本体設備費）</t>
    <rPh sb="0" eb="2">
      <t>ホジョ</t>
    </rPh>
    <rPh sb="2" eb="4">
      <t>キンガク</t>
    </rPh>
    <rPh sb="6" eb="8">
      <t>ホンタイ</t>
    </rPh>
    <rPh sb="8" eb="10">
      <t>セツビ</t>
    </rPh>
    <rPh sb="10" eb="11">
      <t>ヒ</t>
    </rPh>
    <phoneticPr fontId="18"/>
  </si>
  <si>
    <t>補助金額
（その他経費）</t>
    <rPh sb="0" eb="2">
      <t>ホジョ</t>
    </rPh>
    <rPh sb="2" eb="4">
      <t>キンガク</t>
    </rPh>
    <rPh sb="8" eb="9">
      <t>タ</t>
    </rPh>
    <rPh sb="9" eb="11">
      <t>ケイヒ</t>
    </rPh>
    <phoneticPr fontId="18"/>
  </si>
  <si>
    <t>ss-kataban@sii.or.jp</t>
    <phoneticPr fontId="18"/>
  </si>
  <si>
    <t>外気温　管球温度：7℃DB
湿球温度：6℃WB</t>
    <rPh sb="0" eb="3">
      <t>ガイキオン</t>
    </rPh>
    <rPh sb="4" eb="8">
      <t>カンキュウオンド</t>
    </rPh>
    <rPh sb="14" eb="16">
      <t>シツキュウ</t>
    </rPh>
    <rPh sb="16" eb="18">
      <t>オンド</t>
    </rPh>
    <phoneticPr fontId="18"/>
  </si>
  <si>
    <t>温水出口温度：45℃
（ΔT：温水入出口温度差）：7℃</t>
  </si>
  <si>
    <t>温水出口温度：45℃
（ΔT：温水入出口温度差）：7℃</t>
    <rPh sb="0" eb="2">
      <t>オンスイ</t>
    </rPh>
    <rPh sb="2" eb="6">
      <t>デグチオンド</t>
    </rPh>
    <rPh sb="15" eb="17">
      <t>オンスイ</t>
    </rPh>
    <rPh sb="17" eb="18">
      <t>イ</t>
    </rPh>
    <rPh sb="18" eb="20">
      <t>デグチ</t>
    </rPh>
    <rPh sb="20" eb="23">
      <t>オンドサ</t>
    </rPh>
    <phoneticPr fontId="18"/>
  </si>
  <si>
    <t>標準省エネ量（kl）</t>
    <rPh sb="0" eb="2">
      <t>ヒョウジュン</t>
    </rPh>
    <rPh sb="2" eb="3">
      <t>ショウ</t>
    </rPh>
    <rPh sb="5" eb="6">
      <t>リョウ</t>
    </rPh>
    <phoneticPr fontId="18"/>
  </si>
  <si>
    <t>外気温度　乾球温度：7℃DB
湿球温度：6℃WB</t>
  </si>
  <si>
    <t>※COP：測定条件における（加熱能力）/（消費電力）</t>
  </si>
  <si>
    <t>Ver.01.00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</si>
</sst>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0.0_);[Red]\(0.0\)"/>
    <numFmt numFmtId="177" formatCode="0;\-0;;@"/>
    <numFmt numFmtId="178" formatCode="0.000"/>
    <numFmt numFmtId="179" formatCode="0_);[Red]\(0\)"/>
    <numFmt numFmtId="180" formatCode="0.00_);[Red]\(0.00\)"/>
  </numFmts>
  <fonts count="6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9"/>
      <color indexed="12"/>
      <name val="ＭＳ Ｐゴシック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rgb="FF000000"/>
      <name val="Calibri"/>
      <family val="2"/>
      <charset val="128"/>
    </font>
    <font>
      <sz val="12"/>
      <color rgb="FF000000"/>
      <name val="游ゴシック"/>
      <family val="2"/>
      <charset val="128"/>
    </font>
    <font>
      <sz val="12"/>
      <color rgb="FF000000"/>
      <name val="Calibri"/>
      <family val="2"/>
    </font>
    <font>
      <sz val="12"/>
      <name val="游ゴシック"/>
      <family val="3"/>
      <charset val="128"/>
    </font>
    <font>
      <sz val="12"/>
      <color rgb="FF000000"/>
      <name val="Yu Gothic"/>
      <family val="2"/>
      <charset val="128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9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2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center"/>
    </xf>
    <xf numFmtId="0" fontId="21" fillId="8" borderId="8" applyNumberFormat="0" applyFon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6" borderId="5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6" fontId="19" fillId="0" borderId="0" applyFont="0" applyFill="0" applyBorder="0" applyAlignment="0" applyProtection="0"/>
    <xf numFmtId="0" fontId="39" fillId="5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</cellStyleXfs>
  <cellXfs count="209">
    <xf numFmtId="0" fontId="0" fillId="0" borderId="0" xfId="0">
      <alignment vertical="center"/>
    </xf>
    <xf numFmtId="0" fontId="42" fillId="0" borderId="0" xfId="169" applyFont="1" applyProtection="1">
      <alignment vertical="center"/>
    </xf>
    <xf numFmtId="0" fontId="44" fillId="0" borderId="0" xfId="169" applyFont="1" applyAlignment="1">
      <alignment horizontal="center" vertical="center"/>
    </xf>
    <xf numFmtId="0" fontId="42" fillId="0" borderId="0" xfId="169" applyFont="1" applyAlignment="1">
      <alignment horizontal="center" vertical="center"/>
    </xf>
    <xf numFmtId="0" fontId="42" fillId="0" borderId="0" xfId="169" applyFont="1" applyAlignment="1">
      <alignment vertical="center"/>
    </xf>
    <xf numFmtId="0" fontId="43" fillId="0" borderId="0" xfId="169" applyFont="1" applyAlignment="1">
      <alignment vertical="top"/>
    </xf>
    <xf numFmtId="0" fontId="45" fillId="0" borderId="0" xfId="169" applyFont="1" applyAlignment="1">
      <alignment vertical="center"/>
    </xf>
    <xf numFmtId="0" fontId="42" fillId="0" borderId="0" xfId="169" applyFont="1" applyAlignment="1" applyProtection="1">
      <alignment vertical="center"/>
      <protection locked="0"/>
    </xf>
    <xf numFmtId="0" fontId="44" fillId="0" borderId="0" xfId="169" applyFont="1" applyFill="1" applyBorder="1" applyAlignment="1">
      <alignment vertical="center"/>
    </xf>
    <xf numFmtId="0" fontId="44" fillId="0" borderId="0" xfId="169" applyFont="1" applyBorder="1" applyAlignment="1">
      <alignment horizontal="center" vertical="center"/>
    </xf>
    <xf numFmtId="0" fontId="42" fillId="0" borderId="0" xfId="169" applyFont="1" applyAlignment="1" applyProtection="1">
      <alignment vertical="center"/>
    </xf>
    <xf numFmtId="0" fontId="44" fillId="0" borderId="0" xfId="169" applyFont="1" applyAlignment="1" applyProtection="1">
      <alignment horizontal="center" vertical="center"/>
    </xf>
    <xf numFmtId="0" fontId="45" fillId="0" borderId="0" xfId="169" applyFont="1" applyAlignment="1" applyProtection="1">
      <alignment vertical="center"/>
    </xf>
    <xf numFmtId="0" fontId="45" fillId="39" borderId="0" xfId="0" applyFont="1" applyFill="1" applyAlignment="1" applyProtection="1">
      <alignment horizontal="center" vertical="center" wrapText="1"/>
    </xf>
    <xf numFmtId="0" fontId="45" fillId="39" borderId="0" xfId="169" applyFont="1" applyFill="1" applyAlignment="1" applyProtection="1">
      <alignment horizontal="center" vertical="center" wrapText="1"/>
    </xf>
    <xf numFmtId="0" fontId="45" fillId="0" borderId="0" xfId="169" applyFont="1" applyAlignment="1" applyProtection="1">
      <alignment horizontal="center" vertical="center"/>
    </xf>
    <xf numFmtId="49" fontId="42" fillId="0" borderId="0" xfId="169" applyNumberFormat="1" applyFont="1" applyAlignment="1" applyProtection="1">
      <alignment horizontal="right" vertical="center"/>
    </xf>
    <xf numFmtId="0" fontId="42" fillId="0" borderId="0" xfId="169" applyFont="1" applyAlignment="1" applyProtection="1">
      <alignment horizontal="right" vertical="center"/>
    </xf>
    <xf numFmtId="0" fontId="51" fillId="42" borderId="22" xfId="169" applyFont="1" applyFill="1" applyBorder="1" applyAlignment="1" applyProtection="1">
      <alignment horizontal="center" vertical="center"/>
    </xf>
    <xf numFmtId="0" fontId="51" fillId="42" borderId="24" xfId="169" applyFont="1" applyFill="1" applyBorder="1" applyAlignment="1" applyProtection="1">
      <alignment horizontal="center" vertical="center" wrapText="1"/>
    </xf>
    <xf numFmtId="0" fontId="51" fillId="41" borderId="24" xfId="169" applyFont="1" applyFill="1" applyBorder="1" applyAlignment="1" applyProtection="1">
      <alignment horizontal="center" vertical="center" shrinkToFit="1"/>
    </xf>
    <xf numFmtId="0" fontId="51" fillId="41" borderId="10" xfId="169" applyFont="1" applyFill="1" applyBorder="1" applyAlignment="1" applyProtection="1">
      <alignment horizontal="center" vertical="center" shrinkToFit="1"/>
    </xf>
    <xf numFmtId="0" fontId="51" fillId="41" borderId="10" xfId="102" applyNumberFormat="1" applyFont="1" applyFill="1" applyBorder="1" applyAlignment="1" applyProtection="1">
      <alignment horizontal="center" vertical="center" shrinkToFit="1"/>
    </xf>
    <xf numFmtId="49" fontId="51" fillId="41" borderId="10" xfId="102" applyNumberFormat="1" applyFont="1" applyFill="1" applyBorder="1" applyAlignment="1" applyProtection="1">
      <alignment horizontal="center" vertical="center" shrinkToFit="1"/>
    </xf>
    <xf numFmtId="0" fontId="52" fillId="0" borderId="24" xfId="169" applyFont="1" applyBorder="1" applyAlignment="1">
      <alignment horizontal="center" vertical="center" shrinkToFit="1"/>
    </xf>
    <xf numFmtId="0" fontId="52" fillId="0" borderId="10" xfId="169" applyFont="1" applyFill="1" applyBorder="1" applyAlignment="1" applyProtection="1">
      <alignment horizontal="center" vertical="center" shrinkToFit="1"/>
      <protection locked="0"/>
    </xf>
    <xf numFmtId="177" fontId="52" fillId="33" borderId="10" xfId="102" applyNumberFormat="1" applyFont="1" applyFill="1" applyBorder="1" applyAlignment="1" applyProtection="1">
      <alignment horizontal="center" vertical="center" shrinkToFit="1"/>
    </xf>
    <xf numFmtId="49" fontId="52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52" fillId="0" borderId="27" xfId="169" applyFont="1" applyBorder="1" applyAlignment="1">
      <alignment horizontal="center" vertical="center" shrinkToFit="1"/>
    </xf>
    <xf numFmtId="0" fontId="52" fillId="0" borderId="29" xfId="169" applyFont="1" applyFill="1" applyBorder="1" applyAlignment="1" applyProtection="1">
      <alignment horizontal="center" vertical="center" shrinkToFit="1"/>
      <protection locked="0"/>
    </xf>
    <xf numFmtId="177" fontId="52" fillId="33" borderId="29" xfId="102" applyNumberFormat="1" applyFont="1" applyFill="1" applyBorder="1" applyAlignment="1" applyProtection="1">
      <alignment horizontal="center" vertical="center" shrinkToFit="1"/>
    </xf>
    <xf numFmtId="49" fontId="52" fillId="0" borderId="29" xfId="102" applyNumberFormat="1" applyFont="1" applyFill="1" applyBorder="1" applyAlignment="1" applyProtection="1">
      <alignment horizontal="center" vertical="center" shrinkToFit="1"/>
      <protection locked="0"/>
    </xf>
    <xf numFmtId="0" fontId="53" fillId="43" borderId="0" xfId="169" applyFont="1" applyFill="1" applyAlignment="1">
      <alignment horizontal="center" vertical="center"/>
    </xf>
    <xf numFmtId="0" fontId="53" fillId="0" borderId="0" xfId="169" applyFont="1" applyAlignment="1">
      <alignment horizontal="center" vertical="center"/>
    </xf>
    <xf numFmtId="176" fontId="51" fillId="41" borderId="10" xfId="102" applyNumberFormat="1" applyFont="1" applyFill="1" applyBorder="1" applyAlignment="1" applyProtection="1">
      <alignment horizontal="center" vertical="center" shrinkToFit="1"/>
    </xf>
    <xf numFmtId="176" fontId="52" fillId="0" borderId="10" xfId="102" applyNumberFormat="1" applyFont="1" applyBorder="1" applyAlignment="1" applyProtection="1">
      <alignment horizontal="center" vertical="center" shrinkToFit="1"/>
      <protection locked="0"/>
    </xf>
    <xf numFmtId="0" fontId="51" fillId="42" borderId="36" xfId="169" applyFont="1" applyFill="1" applyBorder="1" applyAlignment="1" applyProtection="1">
      <alignment horizontal="center" vertical="center"/>
    </xf>
    <xf numFmtId="0" fontId="52" fillId="34" borderId="29" xfId="169" applyFont="1" applyFill="1" applyBorder="1" applyAlignment="1" applyProtection="1">
      <alignment horizontal="center" vertical="center"/>
    </xf>
    <xf numFmtId="0" fontId="52" fillId="33" borderId="29" xfId="169" applyFont="1" applyFill="1" applyBorder="1" applyAlignment="1" applyProtection="1">
      <alignment horizontal="center" vertical="center"/>
    </xf>
    <xf numFmtId="0" fontId="52" fillId="35" borderId="29" xfId="169" applyFont="1" applyFill="1" applyBorder="1" applyAlignment="1" applyProtection="1">
      <alignment horizontal="center" vertical="center"/>
    </xf>
    <xf numFmtId="0" fontId="44" fillId="0" borderId="37" xfId="169" applyFont="1" applyFill="1" applyBorder="1" applyAlignment="1">
      <alignment vertical="center"/>
    </xf>
    <xf numFmtId="0" fontId="48" fillId="37" borderId="10" xfId="169" applyFont="1" applyFill="1" applyBorder="1" applyAlignment="1">
      <alignment horizontal="center" vertical="center"/>
    </xf>
    <xf numFmtId="0" fontId="48" fillId="0" borderId="0" xfId="169" applyFont="1" applyFill="1" applyBorder="1" applyAlignment="1">
      <alignment vertical="center"/>
    </xf>
    <xf numFmtId="0" fontId="43" fillId="0" borderId="0" xfId="169" applyFont="1" applyFill="1" applyBorder="1" applyAlignment="1">
      <alignment vertical="top"/>
    </xf>
    <xf numFmtId="0" fontId="48" fillId="35" borderId="10" xfId="169" applyFont="1" applyFill="1" applyBorder="1" applyAlignment="1">
      <alignment horizontal="center" vertical="center"/>
    </xf>
    <xf numFmtId="0" fontId="54" fillId="0" borderId="11" xfId="169" applyFont="1" applyBorder="1" applyAlignment="1">
      <alignment horizontal="center" vertical="center" wrapText="1" shrinkToFit="1"/>
    </xf>
    <xf numFmtId="14" fontId="48" fillId="35" borderId="10" xfId="169" applyNumberFormat="1" applyFont="1" applyFill="1" applyBorder="1" applyAlignment="1" applyProtection="1">
      <alignment horizontal="center" vertical="center"/>
      <protection locked="0"/>
    </xf>
    <xf numFmtId="0" fontId="50" fillId="38" borderId="24" xfId="169" applyFont="1" applyFill="1" applyBorder="1" applyAlignment="1" applyProtection="1">
      <alignment horizontal="center" vertical="center"/>
    </xf>
    <xf numFmtId="0" fontId="50" fillId="38" borderId="27" xfId="169" applyFont="1" applyFill="1" applyBorder="1" applyAlignment="1" applyProtection="1">
      <alignment horizontal="center" vertical="center" wrapText="1"/>
    </xf>
    <xf numFmtId="0" fontId="42" fillId="0" borderId="0" xfId="169" applyFont="1" applyAlignment="1">
      <alignment horizontal="right" vertical="center"/>
    </xf>
    <xf numFmtId="0" fontId="45" fillId="0" borderId="0" xfId="0" applyFont="1" applyAlignment="1" applyProtection="1">
      <alignment horizontal="center" vertical="center"/>
    </xf>
    <xf numFmtId="0" fontId="50" fillId="0" borderId="0" xfId="169" applyFont="1" applyFill="1" applyBorder="1" applyAlignment="1" applyProtection="1">
      <alignment horizontal="center" vertical="center"/>
    </xf>
    <xf numFmtId="0" fontId="50" fillId="0" borderId="0" xfId="169" applyFont="1" applyFill="1" applyBorder="1" applyAlignment="1" applyProtection="1">
      <alignment horizontal="center" vertical="center" wrapText="1"/>
    </xf>
    <xf numFmtId="0" fontId="56" fillId="0" borderId="0" xfId="169" applyFont="1" applyFill="1" applyBorder="1" applyAlignment="1">
      <alignment vertical="center" wrapText="1"/>
    </xf>
    <xf numFmtId="0" fontId="56" fillId="0" borderId="0" xfId="169" applyFont="1" applyFill="1" applyBorder="1" applyAlignment="1" applyProtection="1">
      <alignment vertical="center" wrapText="1"/>
    </xf>
    <xf numFmtId="49" fontId="51" fillId="0" borderId="10" xfId="102" applyNumberFormat="1" applyFont="1" applyFill="1" applyBorder="1" applyAlignment="1" applyProtection="1">
      <alignment horizontal="center" vertical="center" shrinkToFit="1"/>
    </xf>
    <xf numFmtId="0" fontId="52" fillId="0" borderId="10" xfId="102" applyNumberFormat="1" applyFont="1" applyBorder="1" applyAlignment="1" applyProtection="1">
      <alignment horizontal="left" vertical="center" shrinkToFit="1"/>
      <protection locked="0"/>
    </xf>
    <xf numFmtId="0" fontId="53" fillId="0" borderId="0" xfId="169" applyFont="1" applyFill="1" applyAlignment="1">
      <alignment horizontal="center" vertical="center"/>
    </xf>
    <xf numFmtId="38" fontId="51" fillId="41" borderId="10" xfId="177" applyFont="1" applyFill="1" applyBorder="1" applyAlignment="1" applyProtection="1">
      <alignment horizontal="center" vertical="center" shrinkToFit="1"/>
    </xf>
    <xf numFmtId="38" fontId="52" fillId="0" borderId="10" xfId="177" applyFont="1" applyBorder="1" applyAlignment="1" applyProtection="1">
      <alignment horizontal="center" vertical="center" shrinkToFit="1"/>
      <protection locked="0"/>
    </xf>
    <xf numFmtId="0" fontId="51" fillId="41" borderId="10" xfId="102" applyNumberFormat="1" applyFont="1" applyFill="1" applyBorder="1" applyAlignment="1" applyProtection="1">
      <alignment horizontal="left" vertical="center" shrinkToFit="1"/>
    </xf>
    <xf numFmtId="0" fontId="52" fillId="37" borderId="10" xfId="0" applyFont="1" applyFill="1" applyBorder="1" applyAlignment="1" applyProtection="1">
      <alignment horizontal="center" vertical="center" wrapText="1"/>
    </xf>
    <xf numFmtId="0" fontId="51" fillId="37" borderId="23" xfId="169" applyFont="1" applyFill="1" applyBorder="1" applyAlignment="1" applyProtection="1">
      <alignment horizontal="center" vertical="center"/>
    </xf>
    <xf numFmtId="0" fontId="51" fillId="37" borderId="31" xfId="169" applyFont="1" applyFill="1" applyBorder="1" applyAlignment="1" applyProtection="1">
      <alignment horizontal="center" vertical="center"/>
    </xf>
    <xf numFmtId="0" fontId="51" fillId="36" borderId="23" xfId="169" applyFont="1" applyFill="1" applyBorder="1" applyAlignment="1" applyProtection="1">
      <alignment horizontal="center" vertical="center"/>
    </xf>
    <xf numFmtId="0" fontId="51" fillId="36" borderId="10" xfId="169" applyFont="1" applyFill="1" applyBorder="1" applyAlignment="1" applyProtection="1">
      <alignment horizontal="center" vertical="center"/>
    </xf>
    <xf numFmtId="0" fontId="51" fillId="37" borderId="10" xfId="169" applyFont="1" applyFill="1" applyBorder="1" applyAlignment="1" applyProtection="1">
      <alignment horizontal="center" vertical="center"/>
    </xf>
    <xf numFmtId="0" fontId="51" fillId="37" borderId="25" xfId="169" applyFont="1" applyFill="1" applyBorder="1" applyAlignment="1" applyProtection="1">
      <alignment horizontal="center" vertical="center"/>
    </xf>
    <xf numFmtId="0" fontId="53" fillId="0" borderId="0" xfId="169" applyFont="1" applyAlignment="1">
      <alignment horizontal="center" vertical="center" wrapText="1"/>
    </xf>
    <xf numFmtId="0" fontId="53" fillId="43" borderId="0" xfId="169" applyFont="1" applyFill="1" applyAlignment="1">
      <alignment horizontal="center" vertical="center" wrapText="1"/>
    </xf>
    <xf numFmtId="176" fontId="51" fillId="41" borderId="10" xfId="102" applyNumberFormat="1" applyFont="1" applyFill="1" applyBorder="1" applyAlignment="1" applyProtection="1">
      <alignment horizontal="center" vertical="center" wrapText="1" shrinkToFit="1"/>
    </xf>
    <xf numFmtId="0" fontId="49" fillId="0" borderId="0" xfId="169" applyFont="1" applyAlignment="1">
      <alignment horizontal="center" vertical="center"/>
    </xf>
    <xf numFmtId="14" fontId="49" fillId="0" borderId="0" xfId="169" applyNumberFormat="1" applyFont="1" applyAlignment="1">
      <alignment horizontal="center" vertical="center"/>
    </xf>
    <xf numFmtId="0" fontId="57" fillId="0" borderId="0" xfId="169" applyFont="1">
      <alignment vertical="center"/>
    </xf>
    <xf numFmtId="0" fontId="51" fillId="39" borderId="10" xfId="102" applyNumberFormat="1" applyFont="1" applyFill="1" applyBorder="1" applyAlignment="1" applyProtection="1">
      <alignment horizontal="left" vertical="center" shrinkToFit="1"/>
    </xf>
    <xf numFmtId="0" fontId="42" fillId="44" borderId="0" xfId="169" applyFont="1" applyFill="1" applyAlignment="1">
      <alignment vertical="center"/>
    </xf>
    <xf numFmtId="0" fontId="42" fillId="44" borderId="0" xfId="169" applyFont="1" applyFill="1" applyAlignment="1">
      <alignment horizontal="right" vertical="center"/>
    </xf>
    <xf numFmtId="0" fontId="51" fillId="39" borderId="12" xfId="102" applyNumberFormat="1" applyFont="1" applyFill="1" applyBorder="1" applyAlignment="1" applyProtection="1">
      <alignment horizontal="left" vertical="center" shrinkToFit="1"/>
    </xf>
    <xf numFmtId="176" fontId="52" fillId="0" borderId="0" xfId="102" applyNumberFormat="1" applyFont="1" applyFill="1" applyBorder="1" applyAlignment="1" applyProtection="1">
      <alignment horizontal="center" vertical="center" shrinkToFit="1"/>
      <protection locked="0"/>
    </xf>
    <xf numFmtId="0" fontId="52" fillId="33" borderId="28" xfId="169" applyFont="1" applyFill="1" applyBorder="1" applyAlignment="1" applyProtection="1">
      <alignment horizontal="center" vertical="center"/>
    </xf>
    <xf numFmtId="0" fontId="51" fillId="41" borderId="25" xfId="102" applyNumberFormat="1" applyFont="1" applyFill="1" applyBorder="1" applyAlignment="1" applyProtection="1">
      <alignment horizontal="left" vertical="center" shrinkToFit="1"/>
    </xf>
    <xf numFmtId="176" fontId="52" fillId="0" borderId="29" xfId="102" applyNumberFormat="1" applyFont="1" applyBorder="1" applyAlignment="1" applyProtection="1">
      <alignment horizontal="center" vertical="center" shrinkToFit="1"/>
      <protection locked="0"/>
    </xf>
    <xf numFmtId="38" fontId="52" fillId="0" borderId="29" xfId="177" applyFont="1" applyBorder="1" applyAlignment="1" applyProtection="1">
      <alignment horizontal="center" vertical="center" shrinkToFit="1"/>
      <protection locked="0"/>
    </xf>
    <xf numFmtId="0" fontId="52" fillId="0" borderId="29" xfId="102" applyNumberFormat="1" applyFont="1" applyBorder="1" applyAlignment="1" applyProtection="1">
      <alignment horizontal="left" vertical="center" shrinkToFit="1"/>
      <protection locked="0"/>
    </xf>
    <xf numFmtId="178" fontId="51" fillId="33" borderId="25" xfId="169" applyNumberFormat="1" applyFont="1" applyFill="1" applyBorder="1" applyAlignment="1" applyProtection="1">
      <alignment horizontal="center" vertical="center"/>
    </xf>
    <xf numFmtId="178" fontId="51" fillId="33" borderId="28" xfId="169" applyNumberFormat="1" applyFont="1" applyFill="1" applyBorder="1" applyAlignment="1" applyProtection="1">
      <alignment horizontal="center" vertical="center"/>
    </xf>
    <xf numFmtId="0" fontId="45" fillId="0" borderId="12" xfId="169" applyFont="1" applyBorder="1" applyAlignment="1" applyProtection="1">
      <alignment horizontal="center" vertical="center"/>
    </xf>
    <xf numFmtId="0" fontId="45" fillId="0" borderId="10" xfId="169" applyFont="1" applyBorder="1" applyAlignment="1" applyProtection="1">
      <alignment horizontal="center" vertical="center"/>
    </xf>
    <xf numFmtId="2" fontId="51" fillId="33" borderId="10" xfId="102" quotePrefix="1" applyNumberFormat="1" applyFont="1" applyFill="1" applyBorder="1" applyAlignment="1" applyProtection="1">
      <alignment horizontal="center" vertical="center" shrinkToFit="1"/>
    </xf>
    <xf numFmtId="2" fontId="51" fillId="33" borderId="29" xfId="102" quotePrefix="1" applyNumberFormat="1" applyFont="1" applyFill="1" applyBorder="1" applyAlignment="1" applyProtection="1">
      <alignment horizontal="center" vertical="center" shrinkToFit="1"/>
    </xf>
    <xf numFmtId="2" fontId="51" fillId="41" borderId="10" xfId="102" quotePrefix="1" applyNumberFormat="1" applyFont="1" applyFill="1" applyBorder="1" applyAlignment="1" applyProtection="1">
      <alignment horizontal="center" vertical="center" shrinkToFit="1"/>
    </xf>
    <xf numFmtId="2" fontId="51" fillId="41" borderId="10" xfId="102" applyNumberFormat="1" applyFont="1" applyFill="1" applyBorder="1" applyAlignment="1" applyProtection="1">
      <alignment horizontal="center" vertical="center" shrinkToFit="1"/>
    </xf>
    <xf numFmtId="179" fontId="51" fillId="41" borderId="10" xfId="102" applyNumberFormat="1" applyFont="1" applyFill="1" applyBorder="1" applyAlignment="1" applyProtection="1">
      <alignment horizontal="center" vertical="center" shrinkToFit="1"/>
    </xf>
    <xf numFmtId="179" fontId="52" fillId="0" borderId="10" xfId="102" applyNumberFormat="1" applyFont="1" applyBorder="1" applyAlignment="1" applyProtection="1">
      <alignment horizontal="center" vertical="center" shrinkToFit="1"/>
      <protection locked="0"/>
    </xf>
    <xf numFmtId="179" fontId="52" fillId="0" borderId="29" xfId="102" applyNumberFormat="1" applyFont="1" applyBorder="1" applyAlignment="1" applyProtection="1">
      <alignment horizontal="center" vertical="center" shrinkToFit="1"/>
      <protection locked="0"/>
    </xf>
    <xf numFmtId="180" fontId="51" fillId="41" borderId="10" xfId="102" applyNumberFormat="1" applyFont="1" applyFill="1" applyBorder="1" applyAlignment="1" applyProtection="1">
      <alignment horizontal="center" vertical="center" shrinkToFit="1"/>
    </xf>
    <xf numFmtId="180" fontId="52" fillId="0" borderId="10" xfId="102" applyNumberFormat="1" applyFont="1" applyBorder="1" applyAlignment="1" applyProtection="1">
      <alignment horizontal="center" vertical="center" shrinkToFit="1"/>
      <protection locked="0"/>
    </xf>
    <xf numFmtId="0" fontId="59" fillId="0" borderId="0" xfId="0" applyFont="1">
      <alignment vertical="center"/>
    </xf>
    <xf numFmtId="0" fontId="0" fillId="0" borderId="44" xfId="0" applyBorder="1">
      <alignment vertical="center"/>
    </xf>
    <xf numFmtId="0" fontId="32" fillId="0" borderId="10" xfId="0" applyFont="1" applyBorder="1">
      <alignment vertical="center"/>
    </xf>
    <xf numFmtId="0" fontId="58" fillId="37" borderId="10" xfId="178" applyFill="1" applyBorder="1" applyAlignment="1" applyProtection="1">
      <alignment vertical="center" wrapText="1"/>
    </xf>
    <xf numFmtId="0" fontId="32" fillId="37" borderId="10" xfId="0" applyFont="1" applyFill="1" applyBorder="1">
      <alignment vertical="center"/>
    </xf>
    <xf numFmtId="0" fontId="52" fillId="37" borderId="10" xfId="0" applyFont="1" applyFill="1" applyBorder="1" applyAlignment="1" applyProtection="1">
      <alignment horizontal="center" vertical="center" wrapText="1"/>
    </xf>
    <xf numFmtId="0" fontId="52" fillId="33" borderId="10" xfId="169" applyFont="1" applyFill="1" applyBorder="1" applyAlignment="1" applyProtection="1">
      <alignment horizontal="center" vertical="center" shrinkToFit="1"/>
    </xf>
    <xf numFmtId="0" fontId="52" fillId="33" borderId="29" xfId="169" applyFont="1" applyFill="1" applyBorder="1" applyAlignment="1" applyProtection="1">
      <alignment horizontal="center" vertical="center" shrinkToFit="1"/>
    </xf>
    <xf numFmtId="49" fontId="51" fillId="0" borderId="10" xfId="102" applyNumberFormat="1" applyFont="1" applyFill="1" applyBorder="1" applyAlignment="1" applyProtection="1">
      <alignment horizontal="center" vertical="center" shrinkToFit="1"/>
      <protection locked="0"/>
    </xf>
    <xf numFmtId="176" fontId="52" fillId="33" borderId="10" xfId="102" applyNumberFormat="1" applyFont="1" applyFill="1" applyBorder="1" applyAlignment="1" applyProtection="1">
      <alignment horizontal="center" vertical="center" shrinkToFit="1"/>
    </xf>
    <xf numFmtId="176" fontId="52" fillId="33" borderId="10" xfId="102" applyNumberFormat="1" applyFont="1" applyFill="1" applyBorder="1" applyAlignment="1" applyProtection="1">
      <alignment horizontal="center" vertical="center" wrapText="1" shrinkToFit="1"/>
    </xf>
    <xf numFmtId="176" fontId="52" fillId="33" borderId="29" xfId="102" applyNumberFormat="1" applyFont="1" applyFill="1" applyBorder="1" applyAlignment="1" applyProtection="1">
      <alignment horizontal="center" vertical="center" shrinkToFit="1"/>
    </xf>
    <xf numFmtId="176" fontId="52" fillId="33" borderId="29" xfId="102" applyNumberFormat="1" applyFont="1" applyFill="1" applyBorder="1" applyAlignment="1" applyProtection="1">
      <alignment horizontal="center" vertical="center" wrapText="1" shrinkToFit="1"/>
    </xf>
    <xf numFmtId="2" fontId="52" fillId="33" borderId="10" xfId="102" applyNumberFormat="1" applyFont="1" applyFill="1" applyBorder="1" applyAlignment="1" applyProtection="1">
      <alignment horizontal="center" vertical="center" shrinkToFit="1"/>
    </xf>
    <xf numFmtId="0" fontId="49" fillId="0" borderId="0" xfId="169" applyFont="1" applyAlignment="1" applyProtection="1">
      <alignment horizontal="center" vertical="center"/>
    </xf>
    <xf numFmtId="14" fontId="49" fillId="0" borderId="0" xfId="169" applyNumberFormat="1" applyFont="1" applyAlignment="1" applyProtection="1">
      <alignment horizontal="center" vertical="center"/>
    </xf>
    <xf numFmtId="0" fontId="54" fillId="0" borderId="11" xfId="169" applyFont="1" applyBorder="1" applyAlignment="1" applyProtection="1">
      <alignment horizontal="center" vertical="center" wrapText="1" shrinkToFit="1"/>
    </xf>
    <xf numFmtId="0" fontId="48" fillId="0" borderId="0" xfId="169" applyFont="1" applyFill="1" applyBorder="1" applyAlignment="1" applyProtection="1">
      <alignment vertical="center"/>
    </xf>
    <xf numFmtId="0" fontId="43" fillId="0" borderId="0" xfId="169" applyFont="1" applyAlignment="1" applyProtection="1">
      <alignment vertical="top"/>
    </xf>
    <xf numFmtId="0" fontId="57" fillId="0" borderId="0" xfId="169" applyFont="1" applyProtection="1">
      <alignment vertical="center"/>
    </xf>
    <xf numFmtId="0" fontId="48" fillId="35" borderId="10" xfId="169" applyFont="1" applyFill="1" applyBorder="1" applyAlignment="1" applyProtection="1">
      <alignment horizontal="center" vertical="center"/>
    </xf>
    <xf numFmtId="14" fontId="48" fillId="35" borderId="10" xfId="169" applyNumberFormat="1" applyFont="1" applyFill="1" applyBorder="1" applyAlignment="1" applyProtection="1">
      <alignment horizontal="center" vertical="center"/>
    </xf>
    <xf numFmtId="0" fontId="43" fillId="0" borderId="0" xfId="169" applyFont="1" applyFill="1" applyBorder="1" applyAlignment="1" applyProtection="1">
      <alignment vertical="top"/>
    </xf>
    <xf numFmtId="0" fontId="48" fillId="37" borderId="10" xfId="169" applyFont="1" applyFill="1" applyBorder="1" applyAlignment="1" applyProtection="1">
      <alignment horizontal="center" vertical="center"/>
    </xf>
    <xf numFmtId="0" fontId="44" fillId="0" borderId="37" xfId="169" applyFont="1" applyFill="1" applyBorder="1" applyAlignment="1" applyProtection="1">
      <alignment vertical="center"/>
    </xf>
    <xf numFmtId="0" fontId="44" fillId="0" borderId="0" xfId="169" applyFont="1" applyFill="1" applyBorder="1" applyAlignment="1" applyProtection="1">
      <alignment vertical="center"/>
    </xf>
    <xf numFmtId="0" fontId="44" fillId="0" borderId="0" xfId="169" applyFont="1" applyBorder="1" applyAlignment="1" applyProtection="1">
      <alignment horizontal="center" vertical="center"/>
    </xf>
    <xf numFmtId="0" fontId="52" fillId="0" borderId="24" xfId="169" applyFont="1" applyBorder="1" applyAlignment="1" applyProtection="1">
      <alignment horizontal="center" vertical="center" shrinkToFit="1"/>
    </xf>
    <xf numFmtId="0" fontId="52" fillId="0" borderId="10" xfId="169" applyFont="1" applyFill="1" applyBorder="1" applyAlignment="1" applyProtection="1">
      <alignment horizontal="center" vertical="center" shrinkToFit="1"/>
    </xf>
    <xf numFmtId="179" fontId="52" fillId="0" borderId="10" xfId="102" applyNumberFormat="1" applyFont="1" applyBorder="1" applyAlignment="1" applyProtection="1">
      <alignment horizontal="center" vertical="center" shrinkToFit="1"/>
    </xf>
    <xf numFmtId="180" fontId="52" fillId="0" borderId="10" xfId="102" applyNumberFormat="1" applyFont="1" applyBorder="1" applyAlignment="1" applyProtection="1">
      <alignment horizontal="center" vertical="center" shrinkToFit="1"/>
    </xf>
    <xf numFmtId="38" fontId="52" fillId="0" borderId="10" xfId="177" applyFont="1" applyBorder="1" applyAlignment="1" applyProtection="1">
      <alignment horizontal="center" vertical="center" shrinkToFit="1"/>
    </xf>
    <xf numFmtId="0" fontId="52" fillId="0" borderId="10" xfId="102" applyNumberFormat="1" applyFont="1" applyBorder="1" applyAlignment="1" applyProtection="1">
      <alignment horizontal="left" vertical="center" shrinkToFit="1"/>
    </xf>
    <xf numFmtId="49" fontId="52" fillId="0" borderId="10" xfId="102" applyNumberFormat="1" applyFont="1" applyFill="1" applyBorder="1" applyAlignment="1" applyProtection="1">
      <alignment horizontal="center" vertical="center" shrinkToFit="1"/>
    </xf>
    <xf numFmtId="176" fontId="52" fillId="0" borderId="10" xfId="102" applyNumberFormat="1" applyFont="1" applyBorder="1" applyAlignment="1" applyProtection="1">
      <alignment horizontal="center" vertical="center" shrinkToFit="1"/>
    </xf>
    <xf numFmtId="0" fontId="52" fillId="0" borderId="27" xfId="169" applyFont="1" applyBorder="1" applyAlignment="1" applyProtection="1">
      <alignment horizontal="center" vertical="center" shrinkToFit="1"/>
    </xf>
    <xf numFmtId="0" fontId="52" fillId="0" borderId="29" xfId="169" applyFont="1" applyFill="1" applyBorder="1" applyAlignment="1" applyProtection="1">
      <alignment horizontal="center" vertical="center" shrinkToFit="1"/>
    </xf>
    <xf numFmtId="49" fontId="52" fillId="0" borderId="29" xfId="102" applyNumberFormat="1" applyFont="1" applyFill="1" applyBorder="1" applyAlignment="1" applyProtection="1">
      <alignment horizontal="center" vertical="center" shrinkToFit="1"/>
    </xf>
    <xf numFmtId="179" fontId="52" fillId="0" borderId="29" xfId="102" applyNumberFormat="1" applyFont="1" applyBorder="1" applyAlignment="1" applyProtection="1">
      <alignment horizontal="center" vertical="center" shrinkToFit="1"/>
    </xf>
    <xf numFmtId="176" fontId="52" fillId="0" borderId="29" xfId="102" applyNumberFormat="1" applyFont="1" applyBorder="1" applyAlignment="1" applyProtection="1">
      <alignment horizontal="center" vertical="center" shrinkToFit="1"/>
    </xf>
    <xf numFmtId="38" fontId="52" fillId="0" borderId="29" xfId="177" applyFont="1" applyBorder="1" applyAlignment="1" applyProtection="1">
      <alignment horizontal="center" vertical="center" shrinkToFit="1"/>
    </xf>
    <xf numFmtId="0" fontId="52" fillId="0" borderId="29" xfId="102" applyNumberFormat="1" applyFont="1" applyBorder="1" applyAlignment="1" applyProtection="1">
      <alignment horizontal="left" vertical="center" shrinkToFit="1"/>
    </xf>
    <xf numFmtId="0" fontId="42" fillId="0" borderId="0" xfId="169" applyFont="1" applyAlignment="1" applyProtection="1">
      <alignment horizontal="center" vertical="center"/>
    </xf>
    <xf numFmtId="176" fontId="52" fillId="0" borderId="0" xfId="102" applyNumberFormat="1" applyFont="1" applyFill="1" applyBorder="1" applyAlignment="1" applyProtection="1">
      <alignment horizontal="center" vertical="center" shrinkToFit="1"/>
    </xf>
    <xf numFmtId="0" fontId="42" fillId="44" borderId="0" xfId="169" applyFont="1" applyFill="1" applyAlignment="1" applyProtection="1">
      <alignment vertical="center"/>
    </xf>
    <xf numFmtId="0" fontId="42" fillId="44" borderId="0" xfId="169" applyFont="1" applyFill="1" applyAlignment="1" applyProtection="1">
      <alignment horizontal="right" vertical="center"/>
    </xf>
    <xf numFmtId="0" fontId="52" fillId="37" borderId="34" xfId="0" applyFont="1" applyFill="1" applyBorder="1" applyAlignment="1" applyProtection="1">
      <alignment horizontal="center" vertical="center" wrapText="1"/>
    </xf>
    <xf numFmtId="0" fontId="52" fillId="37" borderId="16" xfId="0" applyFont="1" applyFill="1" applyBorder="1" applyAlignment="1" applyProtection="1">
      <alignment horizontal="center" vertical="center" wrapText="1"/>
    </xf>
    <xf numFmtId="0" fontId="52" fillId="37" borderId="14" xfId="0" applyFont="1" applyFill="1" applyBorder="1" applyAlignment="1" applyProtection="1">
      <alignment horizontal="center" vertical="center" wrapText="1"/>
    </xf>
    <xf numFmtId="0" fontId="52" fillId="37" borderId="42" xfId="0" applyFont="1" applyFill="1" applyBorder="1" applyAlignment="1" applyProtection="1">
      <alignment horizontal="center" vertical="center" wrapText="1"/>
    </xf>
    <xf numFmtId="0" fontId="52" fillId="37" borderId="43" xfId="0" applyFont="1" applyFill="1" applyBorder="1" applyAlignment="1" applyProtection="1">
      <alignment horizontal="center" vertical="center" wrapText="1"/>
    </xf>
    <xf numFmtId="0" fontId="51" fillId="0" borderId="12" xfId="169" applyFont="1" applyBorder="1" applyAlignment="1" applyProtection="1">
      <alignment horizontal="center" vertical="center" wrapText="1"/>
    </xf>
    <xf numFmtId="0" fontId="51" fillId="0" borderId="12" xfId="169" applyFont="1" applyBorder="1" applyAlignment="1" applyProtection="1">
      <alignment horizontal="center" vertical="center"/>
    </xf>
    <xf numFmtId="0" fontId="51" fillId="0" borderId="10" xfId="169" applyFont="1" applyBorder="1" applyAlignment="1" applyProtection="1">
      <alignment horizontal="center" vertical="center" wrapText="1"/>
    </xf>
    <xf numFmtId="0" fontId="51" fillId="0" borderId="10" xfId="169" applyFont="1" applyBorder="1" applyAlignment="1" applyProtection="1">
      <alignment horizontal="center" vertical="center"/>
    </xf>
    <xf numFmtId="0" fontId="52" fillId="37" borderId="10" xfId="0" applyFont="1" applyFill="1" applyBorder="1" applyAlignment="1" applyProtection="1">
      <alignment horizontal="center" vertical="center" wrapText="1"/>
    </xf>
    <xf numFmtId="0" fontId="51" fillId="39" borderId="12" xfId="169" applyFont="1" applyFill="1" applyBorder="1" applyAlignment="1" applyProtection="1">
      <alignment horizontal="center" vertical="center"/>
    </xf>
    <xf numFmtId="0" fontId="51" fillId="39" borderId="10" xfId="169" applyFont="1" applyFill="1" applyBorder="1" applyAlignment="1" applyProtection="1">
      <alignment horizontal="center" vertical="center"/>
    </xf>
    <xf numFmtId="0" fontId="52" fillId="0" borderId="32" xfId="169" applyFont="1" applyBorder="1" applyAlignment="1" applyProtection="1">
      <alignment horizontal="center" vertical="center"/>
    </xf>
    <xf numFmtId="0" fontId="52" fillId="0" borderId="33" xfId="169" applyFont="1" applyBorder="1" applyAlignment="1" applyProtection="1">
      <alignment horizontal="center" vertical="center"/>
    </xf>
    <xf numFmtId="0" fontId="52" fillId="36" borderId="16" xfId="169" applyFont="1" applyFill="1" applyBorder="1" applyAlignment="1" applyProtection="1">
      <alignment horizontal="center" vertical="center" wrapText="1"/>
    </xf>
    <xf numFmtId="0" fontId="52" fillId="36" borderId="16" xfId="169" applyFont="1" applyFill="1" applyBorder="1" applyAlignment="1" applyProtection="1">
      <alignment horizontal="center" vertical="center"/>
    </xf>
    <xf numFmtId="0" fontId="52" fillId="36" borderId="14" xfId="169" applyFont="1" applyFill="1" applyBorder="1" applyAlignment="1" applyProtection="1">
      <alignment horizontal="center" vertical="center"/>
    </xf>
    <xf numFmtId="0" fontId="52" fillId="37" borderId="16" xfId="0" applyFont="1" applyFill="1" applyBorder="1" applyAlignment="1" applyProtection="1">
      <alignment horizontal="center" vertical="center"/>
    </xf>
    <xf numFmtId="0" fontId="52" fillId="37" borderId="14" xfId="0" applyFont="1" applyFill="1" applyBorder="1" applyAlignment="1" applyProtection="1">
      <alignment horizontal="center" vertical="center"/>
    </xf>
    <xf numFmtId="0" fontId="51" fillId="36" borderId="11" xfId="169" applyFont="1" applyFill="1" applyBorder="1" applyAlignment="1" applyProtection="1">
      <alignment horizontal="center" vertical="center"/>
    </xf>
    <xf numFmtId="0" fontId="51" fillId="36" borderId="12" xfId="169" applyFont="1" applyFill="1" applyBorder="1" applyAlignment="1" applyProtection="1">
      <alignment horizontal="center" vertical="center"/>
    </xf>
    <xf numFmtId="0" fontId="46" fillId="45" borderId="11" xfId="169" applyFont="1" applyFill="1" applyBorder="1" applyAlignment="1" applyProtection="1">
      <alignment horizontal="center" vertical="center"/>
    </xf>
    <xf numFmtId="0" fontId="46" fillId="45" borderId="13" xfId="169" applyFont="1" applyFill="1" applyBorder="1" applyAlignment="1" applyProtection="1">
      <alignment horizontal="center" vertical="center"/>
    </xf>
    <xf numFmtId="0" fontId="46" fillId="45" borderId="12" xfId="169" applyFont="1" applyFill="1" applyBorder="1" applyAlignment="1" applyProtection="1">
      <alignment horizontal="center" vertical="center"/>
    </xf>
    <xf numFmtId="0" fontId="47" fillId="40" borderId="39" xfId="169" applyFont="1" applyFill="1" applyBorder="1" applyAlignment="1" applyProtection="1">
      <alignment horizontal="center" vertical="center"/>
    </xf>
    <xf numFmtId="0" fontId="47" fillId="40" borderId="19" xfId="169" applyFont="1" applyFill="1" applyBorder="1" applyAlignment="1" applyProtection="1">
      <alignment horizontal="center" vertical="center"/>
    </xf>
    <xf numFmtId="0" fontId="47" fillId="40" borderId="20" xfId="169" applyFont="1" applyFill="1" applyBorder="1" applyAlignment="1" applyProtection="1">
      <alignment horizontal="center" vertical="center"/>
    </xf>
    <xf numFmtId="0" fontId="47" fillId="0" borderId="0" xfId="169" applyFont="1" applyFill="1" applyBorder="1" applyAlignment="1" applyProtection="1">
      <alignment horizontal="center" vertical="center"/>
    </xf>
    <xf numFmtId="0" fontId="54" fillId="0" borderId="11" xfId="169" applyFont="1" applyFill="1" applyBorder="1" applyAlignment="1" applyProtection="1">
      <alignment horizontal="center" vertical="center"/>
    </xf>
    <xf numFmtId="0" fontId="54" fillId="0" borderId="30" xfId="169" applyFont="1" applyFill="1" applyBorder="1" applyAlignment="1" applyProtection="1">
      <alignment horizontal="center" vertical="center"/>
    </xf>
    <xf numFmtId="0" fontId="54" fillId="0" borderId="18" xfId="169" applyFont="1" applyBorder="1" applyAlignment="1" applyProtection="1">
      <alignment horizontal="left" vertical="center" shrinkToFit="1"/>
    </xf>
    <xf numFmtId="0" fontId="54" fillId="0" borderId="15" xfId="169" applyFont="1" applyBorder="1" applyAlignment="1" applyProtection="1">
      <alignment horizontal="left" vertical="center" shrinkToFit="1"/>
    </xf>
    <xf numFmtId="0" fontId="54" fillId="0" borderId="17" xfId="169" applyFont="1" applyBorder="1" applyAlignment="1" applyProtection="1">
      <alignment horizontal="left" vertical="center" shrinkToFit="1"/>
    </xf>
    <xf numFmtId="0" fontId="54" fillId="0" borderId="12" xfId="169" applyFont="1" applyBorder="1" applyAlignment="1" applyProtection="1">
      <alignment horizontal="left" vertical="center" shrinkToFit="1"/>
    </xf>
    <xf numFmtId="0" fontId="56" fillId="0" borderId="38" xfId="169" applyFont="1" applyBorder="1" applyAlignment="1" applyProtection="1">
      <alignment horizontal="left" vertical="center" wrapText="1"/>
    </xf>
    <xf numFmtId="0" fontId="56" fillId="0" borderId="21" xfId="169" applyFont="1" applyBorder="1" applyAlignment="1" applyProtection="1">
      <alignment horizontal="left" vertical="center" wrapText="1"/>
    </xf>
    <xf numFmtId="0" fontId="50" fillId="0" borderId="10" xfId="169" applyFont="1" applyBorder="1" applyAlignment="1" applyProtection="1">
      <alignment horizontal="left" vertical="top" wrapText="1"/>
    </xf>
    <xf numFmtId="0" fontId="56" fillId="0" borderId="38" xfId="169" applyFont="1" applyBorder="1" applyAlignment="1" applyProtection="1">
      <alignment vertical="center" wrapText="1"/>
    </xf>
    <xf numFmtId="0" fontId="56" fillId="0" borderId="21" xfId="169" applyFont="1" applyBorder="1" applyAlignment="1" applyProtection="1">
      <alignment vertical="center" wrapText="1"/>
    </xf>
    <xf numFmtId="0" fontId="56" fillId="0" borderId="40" xfId="169" applyFont="1" applyFill="1" applyBorder="1" applyAlignment="1" applyProtection="1">
      <alignment vertical="center" wrapText="1"/>
    </xf>
    <xf numFmtId="0" fontId="56" fillId="0" borderId="41" xfId="169" applyFont="1" applyFill="1" applyBorder="1" applyAlignment="1" applyProtection="1">
      <alignment vertical="center" wrapText="1"/>
    </xf>
    <xf numFmtId="0" fontId="51" fillId="36" borderId="26" xfId="169" applyFont="1" applyFill="1" applyBorder="1" applyAlignment="1" applyProtection="1">
      <alignment horizontal="center" vertical="center"/>
    </xf>
    <xf numFmtId="0" fontId="51" fillId="36" borderId="35" xfId="169" applyFont="1" applyFill="1" applyBorder="1" applyAlignment="1" applyProtection="1">
      <alignment horizontal="center" vertical="center"/>
    </xf>
    <xf numFmtId="0" fontId="54" fillId="0" borderId="18" xfId="169" applyFont="1" applyBorder="1" applyAlignment="1" applyProtection="1">
      <alignment horizontal="left" vertical="center" shrinkToFit="1"/>
      <protection locked="0"/>
    </xf>
    <xf numFmtId="0" fontId="54" fillId="0" borderId="15" xfId="169" applyFont="1" applyBorder="1" applyAlignment="1" applyProtection="1">
      <alignment horizontal="left" vertical="center" shrinkToFit="1"/>
      <protection locked="0"/>
    </xf>
    <xf numFmtId="0" fontId="54" fillId="0" borderId="17" xfId="169" applyFont="1" applyBorder="1" applyAlignment="1" applyProtection="1">
      <alignment horizontal="left" vertical="center" shrinkToFit="1"/>
      <protection locked="0"/>
    </xf>
    <xf numFmtId="0" fontId="54" fillId="0" borderId="12" xfId="169" applyFont="1" applyBorder="1" applyAlignment="1" applyProtection="1">
      <alignment horizontal="left" vertical="center" shrinkToFit="1"/>
      <protection locked="0"/>
    </xf>
    <xf numFmtId="0" fontId="50" fillId="0" borderId="10" xfId="169" applyFont="1" applyBorder="1" applyAlignment="1">
      <alignment horizontal="left" vertical="top" wrapText="1"/>
    </xf>
    <xf numFmtId="0" fontId="56" fillId="0" borderId="38" xfId="169" applyFont="1" applyBorder="1" applyAlignment="1">
      <alignment horizontal="left" vertical="center" wrapText="1"/>
    </xf>
    <xf numFmtId="0" fontId="56" fillId="0" borderId="21" xfId="169" applyFont="1" applyBorder="1" applyAlignment="1">
      <alignment horizontal="left" vertical="center" wrapText="1"/>
    </xf>
    <xf numFmtId="0" fontId="52" fillId="37" borderId="42" xfId="0" applyFont="1" applyFill="1" applyBorder="1" applyAlignment="1">
      <alignment horizontal="center" vertical="center" wrapText="1"/>
    </xf>
    <xf numFmtId="0" fontId="52" fillId="37" borderId="43" xfId="0" applyFont="1" applyFill="1" applyBorder="1" applyAlignment="1">
      <alignment horizontal="center" vertical="center" wrapText="1"/>
    </xf>
    <xf numFmtId="0" fontId="51" fillId="39" borderId="12" xfId="169" applyFont="1" applyFill="1" applyBorder="1" applyAlignment="1">
      <alignment horizontal="center" vertical="center"/>
    </xf>
    <xf numFmtId="0" fontId="51" fillId="39" borderId="10" xfId="169" applyFont="1" applyFill="1" applyBorder="1" applyAlignment="1">
      <alignment horizontal="center" vertical="center"/>
    </xf>
    <xf numFmtId="0" fontId="51" fillId="0" borderId="12" xfId="169" applyFont="1" applyBorder="1" applyAlignment="1">
      <alignment horizontal="center" vertical="center" wrapText="1"/>
    </xf>
    <xf numFmtId="0" fontId="51" fillId="0" borderId="12" xfId="169" applyFont="1" applyBorder="1" applyAlignment="1">
      <alignment horizontal="center" vertical="center"/>
    </xf>
    <xf numFmtId="0" fontId="51" fillId="0" borderId="10" xfId="169" applyFont="1" applyBorder="1" applyAlignment="1">
      <alignment horizontal="center" vertical="center" wrapText="1"/>
    </xf>
    <xf numFmtId="0" fontId="51" fillId="0" borderId="10" xfId="169" applyFont="1" applyBorder="1" applyAlignment="1">
      <alignment horizontal="center" vertical="center"/>
    </xf>
    <xf numFmtId="0" fontId="52" fillId="37" borderId="16" xfId="0" applyFont="1" applyFill="1" applyBorder="1" applyAlignment="1">
      <alignment horizontal="center" vertical="center" wrapText="1"/>
    </xf>
    <xf numFmtId="0" fontId="52" fillId="37" borderId="14" xfId="0" applyFont="1" applyFill="1" applyBorder="1" applyAlignment="1">
      <alignment horizontal="center" vertical="center" wrapText="1"/>
    </xf>
    <xf numFmtId="0" fontId="32" fillId="0" borderId="45" xfId="0" applyFont="1" applyBorder="1" applyAlignment="1">
      <alignment horizontal="left" vertical="top" wrapText="1"/>
    </xf>
    <xf numFmtId="0" fontId="32" fillId="0" borderId="16" xfId="0" applyFont="1" applyBorder="1" applyAlignment="1">
      <alignment horizontal="left" vertical="top" wrapText="1"/>
    </xf>
    <xf numFmtId="0" fontId="32" fillId="0" borderId="14" xfId="0" applyFont="1" applyBorder="1" applyAlignment="1">
      <alignment horizontal="left" vertical="top" wrapText="1"/>
    </xf>
    <xf numFmtId="0" fontId="60" fillId="37" borderId="45" xfId="0" applyFont="1" applyFill="1" applyBorder="1" applyAlignment="1">
      <alignment vertical="top" wrapText="1"/>
    </xf>
    <xf numFmtId="0" fontId="60" fillId="37" borderId="16" xfId="0" applyFont="1" applyFill="1" applyBorder="1" applyAlignment="1">
      <alignment vertical="top" wrapText="1"/>
    </xf>
    <xf numFmtId="0" fontId="60" fillId="37" borderId="14" xfId="0" applyFont="1" applyFill="1" applyBorder="1" applyAlignment="1">
      <alignment vertical="top" wrapText="1"/>
    </xf>
  </cellXfs>
  <cellStyles count="179">
    <cellStyle name="20% - アクセント 1" xfId="19" builtinId="30" customBuiltin="1"/>
    <cellStyle name="20% - アクセント 1 2" xfId="44" xr:uid="{00000000-0005-0000-0000-000001000000}"/>
    <cellStyle name="20% - アクセント 2" xfId="23" builtinId="34" customBuiltin="1"/>
    <cellStyle name="20% - アクセント 2 2" xfId="45" xr:uid="{00000000-0005-0000-0000-000003000000}"/>
    <cellStyle name="20% - アクセント 3" xfId="27" builtinId="38" customBuiltin="1"/>
    <cellStyle name="20% - アクセント 3 2" xfId="46" xr:uid="{00000000-0005-0000-0000-000005000000}"/>
    <cellStyle name="20% - アクセント 4" xfId="31" builtinId="42" customBuiltin="1"/>
    <cellStyle name="20% - アクセント 4 2" xfId="47" xr:uid="{00000000-0005-0000-0000-000007000000}"/>
    <cellStyle name="20% - アクセント 5" xfId="35" builtinId="46" customBuiltin="1"/>
    <cellStyle name="20% - アクセント 5 2" xfId="48" xr:uid="{00000000-0005-0000-0000-000009000000}"/>
    <cellStyle name="20% - アクセント 6" xfId="39" builtinId="50" customBuiltin="1"/>
    <cellStyle name="20% - アクセント 6 2" xfId="49" xr:uid="{00000000-0005-0000-0000-00000B000000}"/>
    <cellStyle name="40% - アクセント 1" xfId="20" builtinId="31" customBuiltin="1"/>
    <cellStyle name="40% - アクセント 1 2" xfId="50" xr:uid="{00000000-0005-0000-0000-00000D000000}"/>
    <cellStyle name="40% - アクセント 2" xfId="24" builtinId="35" customBuiltin="1"/>
    <cellStyle name="40% - アクセント 2 2" xfId="51" xr:uid="{00000000-0005-0000-0000-00000F000000}"/>
    <cellStyle name="40% - アクセント 3" xfId="28" builtinId="39" customBuiltin="1"/>
    <cellStyle name="40% - アクセント 3 2" xfId="52" xr:uid="{00000000-0005-0000-0000-000011000000}"/>
    <cellStyle name="40% - アクセント 4" xfId="32" builtinId="43" customBuiltin="1"/>
    <cellStyle name="40% - アクセント 4 2" xfId="53" xr:uid="{00000000-0005-0000-0000-000013000000}"/>
    <cellStyle name="40% - アクセント 5" xfId="36" builtinId="47" customBuiltin="1"/>
    <cellStyle name="40% - アクセント 5 2" xfId="54" xr:uid="{00000000-0005-0000-0000-000015000000}"/>
    <cellStyle name="40% - アクセント 6" xfId="40" builtinId="51" customBuiltin="1"/>
    <cellStyle name="40% - アクセント 6 2" xfId="55" xr:uid="{00000000-0005-0000-0000-000017000000}"/>
    <cellStyle name="60% - アクセント 1" xfId="21" builtinId="32" customBuiltin="1"/>
    <cellStyle name="60% - アクセント 1 2" xfId="56" xr:uid="{00000000-0005-0000-0000-000019000000}"/>
    <cellStyle name="60% - アクセント 2" xfId="25" builtinId="36" customBuiltin="1"/>
    <cellStyle name="60% - アクセント 2 2" xfId="57" xr:uid="{00000000-0005-0000-0000-00001B000000}"/>
    <cellStyle name="60% - アクセント 3" xfId="29" builtinId="40" customBuiltin="1"/>
    <cellStyle name="60% - アクセント 3 2" xfId="58" xr:uid="{00000000-0005-0000-0000-00001D000000}"/>
    <cellStyle name="60% - アクセント 4" xfId="33" builtinId="44" customBuiltin="1"/>
    <cellStyle name="60% - アクセント 4 2" xfId="59" xr:uid="{00000000-0005-0000-0000-00001F000000}"/>
    <cellStyle name="60% - アクセント 5" xfId="37" builtinId="48" customBuiltin="1"/>
    <cellStyle name="60% - アクセント 5 2" xfId="60" xr:uid="{00000000-0005-0000-0000-000021000000}"/>
    <cellStyle name="60% - アクセント 6" xfId="41" builtinId="52" customBuiltin="1"/>
    <cellStyle name="60% - アクセント 6 2" xfId="61" xr:uid="{00000000-0005-0000-0000-000023000000}"/>
    <cellStyle name="アクセント 1" xfId="18" builtinId="29" customBuiltin="1"/>
    <cellStyle name="アクセント 1 2" xfId="62" xr:uid="{00000000-0005-0000-0000-000025000000}"/>
    <cellStyle name="アクセント 2" xfId="22" builtinId="33" customBuiltin="1"/>
    <cellStyle name="アクセント 2 2" xfId="63" xr:uid="{00000000-0005-0000-0000-000027000000}"/>
    <cellStyle name="アクセント 3" xfId="26" builtinId="37" customBuiltin="1"/>
    <cellStyle name="アクセント 3 2" xfId="64" xr:uid="{00000000-0005-0000-0000-000029000000}"/>
    <cellStyle name="アクセント 4" xfId="30" builtinId="41" customBuiltin="1"/>
    <cellStyle name="アクセント 4 2" xfId="65" xr:uid="{00000000-0005-0000-0000-00002B000000}"/>
    <cellStyle name="アクセント 5" xfId="34" builtinId="45" customBuiltin="1"/>
    <cellStyle name="アクセント 5 2" xfId="66" xr:uid="{00000000-0005-0000-0000-00002D000000}"/>
    <cellStyle name="アクセント 6" xfId="38" builtinId="49" customBuiltin="1"/>
    <cellStyle name="アクセント 6 2" xfId="67" xr:uid="{00000000-0005-0000-0000-00002F000000}"/>
    <cellStyle name="タイトル" xfId="1" builtinId="15" customBuiltin="1"/>
    <cellStyle name="タイトル 2" xfId="68" xr:uid="{00000000-0005-0000-0000-000031000000}"/>
    <cellStyle name="チェック セル" xfId="13" builtinId="23" customBuiltin="1"/>
    <cellStyle name="チェック セル 2" xfId="69" xr:uid="{00000000-0005-0000-0000-000033000000}"/>
    <cellStyle name="どちらでもない" xfId="8" builtinId="28" customBuiltin="1"/>
    <cellStyle name="どちらでもない 2" xfId="70" xr:uid="{00000000-0005-0000-0000-000035000000}"/>
    <cellStyle name="パーセント 2" xfId="71" xr:uid="{00000000-0005-0000-0000-000036000000}"/>
    <cellStyle name="パーセント 2 2" xfId="72" xr:uid="{00000000-0005-0000-0000-000037000000}"/>
    <cellStyle name="パーセント 2 2 2" xfId="73" xr:uid="{00000000-0005-0000-0000-000038000000}"/>
    <cellStyle name="パーセント 2 2 2 2" xfId="74" xr:uid="{00000000-0005-0000-0000-000039000000}"/>
    <cellStyle name="パーセント 2 2 2 3" xfId="75" xr:uid="{00000000-0005-0000-0000-00003A000000}"/>
    <cellStyle name="パーセント 2 2 3" xfId="76" xr:uid="{00000000-0005-0000-0000-00003B000000}"/>
    <cellStyle name="パーセント 2 2 3 2" xfId="77" xr:uid="{00000000-0005-0000-0000-00003C000000}"/>
    <cellStyle name="パーセント 2 2 3 3" xfId="78" xr:uid="{00000000-0005-0000-0000-00003D000000}"/>
    <cellStyle name="パーセント 2 2 4" xfId="79" xr:uid="{00000000-0005-0000-0000-00003E000000}"/>
    <cellStyle name="パーセント 2 2 4 2" xfId="80" xr:uid="{00000000-0005-0000-0000-00003F000000}"/>
    <cellStyle name="パーセント 2 2 4 3" xfId="81" xr:uid="{00000000-0005-0000-0000-000040000000}"/>
    <cellStyle name="パーセント 2 2 5" xfId="82" xr:uid="{00000000-0005-0000-0000-000041000000}"/>
    <cellStyle name="パーセント 2 2 6" xfId="83" xr:uid="{00000000-0005-0000-0000-000042000000}"/>
    <cellStyle name="パーセント 2 3" xfId="84" xr:uid="{00000000-0005-0000-0000-000043000000}"/>
    <cellStyle name="パーセント 2 3 2" xfId="85" xr:uid="{00000000-0005-0000-0000-000044000000}"/>
    <cellStyle name="パーセント 2 3 3" xfId="86" xr:uid="{00000000-0005-0000-0000-000045000000}"/>
    <cellStyle name="パーセント 2 4" xfId="87" xr:uid="{00000000-0005-0000-0000-000046000000}"/>
    <cellStyle name="パーセント 2 4 2" xfId="88" xr:uid="{00000000-0005-0000-0000-000047000000}"/>
    <cellStyle name="パーセント 2 4 3" xfId="89" xr:uid="{00000000-0005-0000-0000-000048000000}"/>
    <cellStyle name="パーセント 2 5" xfId="90" xr:uid="{00000000-0005-0000-0000-000049000000}"/>
    <cellStyle name="パーセント 2 5 2" xfId="91" xr:uid="{00000000-0005-0000-0000-00004A000000}"/>
    <cellStyle name="パーセント 2 5 3" xfId="92" xr:uid="{00000000-0005-0000-0000-00004B000000}"/>
    <cellStyle name="パーセント 2 6" xfId="93" xr:uid="{00000000-0005-0000-0000-00004C000000}"/>
    <cellStyle name="パーセント 2 7" xfId="94" xr:uid="{00000000-0005-0000-0000-00004D000000}"/>
    <cellStyle name="ハイパーリンク" xfId="178" builtinId="8"/>
    <cellStyle name="ハイパーリンク 2" xfId="95" xr:uid="{00000000-0005-0000-0000-00004F000000}"/>
    <cellStyle name="ハイパーリンク 3" xfId="96" xr:uid="{00000000-0005-0000-0000-000050000000}"/>
    <cellStyle name="メモ" xfId="15" builtinId="10" customBuiltin="1"/>
    <cellStyle name="メモ 2" xfId="97" xr:uid="{00000000-0005-0000-0000-000052000000}"/>
    <cellStyle name="リンク セル" xfId="12" builtinId="24" customBuiltin="1"/>
    <cellStyle name="リンク セル 2" xfId="98" xr:uid="{00000000-0005-0000-0000-000054000000}"/>
    <cellStyle name="悪い" xfId="7" builtinId="27" customBuiltin="1"/>
    <cellStyle name="悪い 2" xfId="99" xr:uid="{00000000-0005-0000-0000-000056000000}"/>
    <cellStyle name="計算" xfId="11" builtinId="22" customBuiltin="1"/>
    <cellStyle name="計算 2" xfId="100" xr:uid="{00000000-0005-0000-0000-000058000000}"/>
    <cellStyle name="警告文" xfId="14" builtinId="11" customBuiltin="1"/>
    <cellStyle name="警告文 2" xfId="101" xr:uid="{00000000-0005-0000-0000-00005A000000}"/>
    <cellStyle name="桁区切り" xfId="177" builtinId="6"/>
    <cellStyle name="桁区切り 2" xfId="102" xr:uid="{00000000-0005-0000-0000-00005C000000}"/>
    <cellStyle name="桁区切り 2 2" xfId="103" xr:uid="{00000000-0005-0000-0000-00005D000000}"/>
    <cellStyle name="桁区切り 3" xfId="104" xr:uid="{00000000-0005-0000-0000-00005E000000}"/>
    <cellStyle name="桁区切り 4" xfId="105" xr:uid="{00000000-0005-0000-0000-00005F000000}"/>
    <cellStyle name="桁区切り 5" xfId="106" xr:uid="{00000000-0005-0000-0000-000060000000}"/>
    <cellStyle name="桁区切り 5 2" xfId="107" xr:uid="{00000000-0005-0000-0000-000061000000}"/>
    <cellStyle name="桁区切り 6" xfId="108" xr:uid="{00000000-0005-0000-0000-000062000000}"/>
    <cellStyle name="桁区切り 6 2" xfId="109" xr:uid="{00000000-0005-0000-0000-000063000000}"/>
    <cellStyle name="見出し 1" xfId="2" builtinId="16" customBuiltin="1"/>
    <cellStyle name="見出し 1 2" xfId="110" xr:uid="{00000000-0005-0000-0000-000065000000}"/>
    <cellStyle name="見出し 2" xfId="3" builtinId="17" customBuiltin="1"/>
    <cellStyle name="見出し 2 2" xfId="111" xr:uid="{00000000-0005-0000-0000-000067000000}"/>
    <cellStyle name="見出し 3" xfId="4" builtinId="18" customBuiltin="1"/>
    <cellStyle name="見出し 3 2" xfId="112" xr:uid="{00000000-0005-0000-0000-000069000000}"/>
    <cellStyle name="見出し 4" xfId="5" builtinId="19" customBuiltin="1"/>
    <cellStyle name="見出し 4 2" xfId="113" xr:uid="{00000000-0005-0000-0000-00006B000000}"/>
    <cellStyle name="集計" xfId="17" builtinId="25" customBuiltin="1"/>
    <cellStyle name="集計 2" xfId="114" xr:uid="{00000000-0005-0000-0000-00006D000000}"/>
    <cellStyle name="出力" xfId="10" builtinId="21" customBuiltin="1"/>
    <cellStyle name="出力 2" xfId="115" xr:uid="{00000000-0005-0000-0000-00006F000000}"/>
    <cellStyle name="説明文" xfId="16" builtinId="53" customBuiltin="1"/>
    <cellStyle name="説明文 2" xfId="116" xr:uid="{00000000-0005-0000-0000-000071000000}"/>
    <cellStyle name="通貨 2" xfId="117" xr:uid="{00000000-0005-0000-0000-000072000000}"/>
    <cellStyle name="入力" xfId="9" builtinId="20" customBuiltin="1"/>
    <cellStyle name="入力 2" xfId="118" xr:uid="{00000000-0005-0000-0000-000074000000}"/>
    <cellStyle name="標準" xfId="0" builtinId="0"/>
    <cellStyle name="標準 2" xfId="43" xr:uid="{00000000-0005-0000-0000-000076000000}"/>
    <cellStyle name="標準 2 2" xfId="42" xr:uid="{00000000-0005-0000-0000-000077000000}"/>
    <cellStyle name="標準 2 2 2" xfId="119" xr:uid="{00000000-0005-0000-0000-000078000000}"/>
    <cellStyle name="標準 2 2 2 2" xfId="120" xr:uid="{00000000-0005-0000-0000-000079000000}"/>
    <cellStyle name="標準 2 2 2 2 2" xfId="121" xr:uid="{00000000-0005-0000-0000-00007A000000}"/>
    <cellStyle name="標準 2 2 2 2 3" xfId="122" xr:uid="{00000000-0005-0000-0000-00007B000000}"/>
    <cellStyle name="標準 2 2 2 3" xfId="123" xr:uid="{00000000-0005-0000-0000-00007C000000}"/>
    <cellStyle name="標準 2 2 2 3 2" xfId="124" xr:uid="{00000000-0005-0000-0000-00007D000000}"/>
    <cellStyle name="標準 2 2 2 3 3" xfId="125" xr:uid="{00000000-0005-0000-0000-00007E000000}"/>
    <cellStyle name="標準 2 2 2 4" xfId="126" xr:uid="{00000000-0005-0000-0000-00007F000000}"/>
    <cellStyle name="標準 2 2 2 4 2" xfId="127" xr:uid="{00000000-0005-0000-0000-000080000000}"/>
    <cellStyle name="標準 2 2 2 4 3" xfId="128" xr:uid="{00000000-0005-0000-0000-000081000000}"/>
    <cellStyle name="標準 2 2 2 5" xfId="129" xr:uid="{00000000-0005-0000-0000-000082000000}"/>
    <cellStyle name="標準 2 2 2 6" xfId="130" xr:uid="{00000000-0005-0000-0000-000083000000}"/>
    <cellStyle name="標準 2 2 3" xfId="131" xr:uid="{00000000-0005-0000-0000-000084000000}"/>
    <cellStyle name="標準 2 2 3 2" xfId="132" xr:uid="{00000000-0005-0000-0000-000085000000}"/>
    <cellStyle name="標準 2 2 3 3" xfId="133" xr:uid="{00000000-0005-0000-0000-000086000000}"/>
    <cellStyle name="標準 2 2 4" xfId="134" xr:uid="{00000000-0005-0000-0000-000087000000}"/>
    <cellStyle name="標準 2 2 4 2" xfId="135" xr:uid="{00000000-0005-0000-0000-000088000000}"/>
    <cellStyle name="標準 2 2 4 3" xfId="136" xr:uid="{00000000-0005-0000-0000-000089000000}"/>
    <cellStyle name="標準 2 2 5" xfId="137" xr:uid="{00000000-0005-0000-0000-00008A000000}"/>
    <cellStyle name="標準 2 2 5 2" xfId="138" xr:uid="{00000000-0005-0000-0000-00008B000000}"/>
    <cellStyle name="標準 2 2 5 3" xfId="139" xr:uid="{00000000-0005-0000-0000-00008C000000}"/>
    <cellStyle name="標準 2 2 5 4" xfId="140" xr:uid="{00000000-0005-0000-0000-00008D000000}"/>
    <cellStyle name="標準 2 2 6" xfId="141" xr:uid="{00000000-0005-0000-0000-00008E000000}"/>
    <cellStyle name="標準 2 2 7" xfId="142" xr:uid="{00000000-0005-0000-0000-00008F000000}"/>
    <cellStyle name="標準 2 3" xfId="143" xr:uid="{00000000-0005-0000-0000-000090000000}"/>
    <cellStyle name="標準 2 4" xfId="144" xr:uid="{00000000-0005-0000-0000-000091000000}"/>
    <cellStyle name="標準 3" xfId="145" xr:uid="{00000000-0005-0000-0000-000092000000}"/>
    <cellStyle name="標準 3 2" xfId="146" xr:uid="{00000000-0005-0000-0000-000093000000}"/>
    <cellStyle name="標準 3 2 2" xfId="147" xr:uid="{00000000-0005-0000-0000-000094000000}"/>
    <cellStyle name="標準 3 2 2 2" xfId="148" xr:uid="{00000000-0005-0000-0000-000095000000}"/>
    <cellStyle name="標準 3 2 2 3" xfId="149" xr:uid="{00000000-0005-0000-0000-000096000000}"/>
    <cellStyle name="標準 3 2 3" xfId="150" xr:uid="{00000000-0005-0000-0000-000097000000}"/>
    <cellStyle name="標準 3 2 3 2" xfId="151" xr:uid="{00000000-0005-0000-0000-000098000000}"/>
    <cellStyle name="標準 3 2 3 3" xfId="152" xr:uid="{00000000-0005-0000-0000-000099000000}"/>
    <cellStyle name="標準 3 2 4" xfId="153" xr:uid="{00000000-0005-0000-0000-00009A000000}"/>
    <cellStyle name="標準 3 2 4 2" xfId="154" xr:uid="{00000000-0005-0000-0000-00009B000000}"/>
    <cellStyle name="標準 3 2 4 3" xfId="155" xr:uid="{00000000-0005-0000-0000-00009C000000}"/>
    <cellStyle name="標準 3 2 5" xfId="156" xr:uid="{00000000-0005-0000-0000-00009D000000}"/>
    <cellStyle name="標準 3 2 6" xfId="157" xr:uid="{00000000-0005-0000-0000-00009E000000}"/>
    <cellStyle name="標準 3 3" xfId="158" xr:uid="{00000000-0005-0000-0000-00009F000000}"/>
    <cellStyle name="標準 3 3 2" xfId="159" xr:uid="{00000000-0005-0000-0000-0000A0000000}"/>
    <cellStyle name="標準 3 3 3" xfId="160" xr:uid="{00000000-0005-0000-0000-0000A1000000}"/>
    <cellStyle name="標準 3 4" xfId="161" xr:uid="{00000000-0005-0000-0000-0000A2000000}"/>
    <cellStyle name="標準 3 4 2" xfId="162" xr:uid="{00000000-0005-0000-0000-0000A3000000}"/>
    <cellStyle name="標準 3 4 3" xfId="163" xr:uid="{00000000-0005-0000-0000-0000A4000000}"/>
    <cellStyle name="標準 3 5" xfId="164" xr:uid="{00000000-0005-0000-0000-0000A5000000}"/>
    <cellStyle name="標準 3 5 2" xfId="165" xr:uid="{00000000-0005-0000-0000-0000A6000000}"/>
    <cellStyle name="標準 3 5 3" xfId="166" xr:uid="{00000000-0005-0000-0000-0000A7000000}"/>
    <cellStyle name="標準 3 6" xfId="167" xr:uid="{00000000-0005-0000-0000-0000A8000000}"/>
    <cellStyle name="標準 3 7" xfId="168" xr:uid="{00000000-0005-0000-0000-0000A9000000}"/>
    <cellStyle name="標準 4" xfId="169" xr:uid="{00000000-0005-0000-0000-0000AA000000}"/>
    <cellStyle name="標準 4 2" xfId="170" xr:uid="{00000000-0005-0000-0000-0000AB000000}"/>
    <cellStyle name="標準 5" xfId="171" xr:uid="{00000000-0005-0000-0000-0000AC000000}"/>
    <cellStyle name="標準 6" xfId="172" xr:uid="{00000000-0005-0000-0000-0000AD000000}"/>
    <cellStyle name="標準 6 2" xfId="173" xr:uid="{00000000-0005-0000-0000-0000AE000000}"/>
    <cellStyle name="標準 7" xfId="174" xr:uid="{00000000-0005-0000-0000-0000AF000000}"/>
    <cellStyle name="標準 7 2" xfId="175" xr:uid="{00000000-0005-0000-0000-0000B0000000}"/>
    <cellStyle name="良い" xfId="6" builtinId="26" customBuiltin="1"/>
    <cellStyle name="良い 2" xfId="176" xr:uid="{00000000-0005-0000-0000-0000B2000000}"/>
  </cellStyles>
  <dxfs count="32">
    <dxf>
      <fill>
        <patternFill>
          <bgColor theme="0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  <color rgb="FFB2B2B2"/>
      <color rgb="FF00CC66"/>
      <color rgb="FF33CC33"/>
      <color rgb="FF9999FF"/>
      <color rgb="FFFFCCFF"/>
      <color rgb="FFFF9966"/>
      <color rgb="FFFFCC99"/>
      <color rgb="FFFF66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631495</xdr:colOff>
      <xdr:row>1</xdr:row>
      <xdr:rowOff>1035688</xdr:rowOff>
    </xdr:from>
    <xdr:to>
      <xdr:col>14</xdr:col>
      <xdr:colOff>376670</xdr:colOff>
      <xdr:row>3</xdr:row>
      <xdr:rowOff>1168358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62469A48-7012-4ECA-8FE4-45F0AB08789F}"/>
            </a:ext>
          </a:extLst>
        </xdr:cNvPr>
        <xdr:cNvGrpSpPr/>
      </xdr:nvGrpSpPr>
      <xdr:grpSpPr>
        <a:xfrm>
          <a:off x="25995209" y="1498331"/>
          <a:ext cx="6385461" cy="2908527"/>
          <a:chOff x="24658307" y="547688"/>
          <a:chExt cx="6656676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2E81C35A-C88C-4540-987A-F4C90A74E2DF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33D6CCC9-A3A8-4D10-8E91-9090CF22AA89}"/>
              </a:ext>
            </a:extLst>
          </xdr:cNvPr>
          <xdr:cNvGrpSpPr/>
        </xdr:nvGrpSpPr>
        <xdr:grpSpPr>
          <a:xfrm>
            <a:off x="25431452" y="849725"/>
            <a:ext cx="5448307" cy="514041"/>
            <a:chOff x="20809325" y="530440"/>
            <a:chExt cx="2551673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C4118C05-195E-4519-A5C2-F6C7362CCC73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FC3ACE38-180C-425D-BF17-74552E7D8384}"/>
                </a:ext>
              </a:extLst>
            </xdr:cNvPr>
            <xdr:cNvSpPr/>
          </xdr:nvSpPr>
          <xdr:spPr>
            <a:xfrm>
              <a:off x="21761824" y="530440"/>
              <a:ext cx="1599174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E3F2E187-00E3-4080-B85E-2C6AA64ED6B7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3214" y="687323"/>
              <a:ext cx="178610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60F4D022-C19B-40F4-BAD8-C546994599E9}"/>
              </a:ext>
            </a:extLst>
          </xdr:cNvPr>
          <xdr:cNvGrpSpPr/>
        </xdr:nvGrpSpPr>
        <xdr:grpSpPr>
          <a:xfrm>
            <a:off x="25407438" y="1584070"/>
            <a:ext cx="5550072" cy="514041"/>
            <a:chOff x="20809325" y="530440"/>
            <a:chExt cx="2599174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30277580-1C07-407A-BC2A-EC900255BA30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2B743292-59BC-4696-BB1F-3B53DB7CF535}"/>
                </a:ext>
              </a:extLst>
            </xdr:cNvPr>
            <xdr:cNvSpPr/>
          </xdr:nvSpPr>
          <xdr:spPr>
            <a:xfrm>
              <a:off x="21761822" y="530440"/>
              <a:ext cx="164667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71126FB1-98F7-4675-AD64-A2CFAB2E8644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2530" y="687323"/>
              <a:ext cx="179290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484859C0-AF1E-4570-870B-F4BA76B7DFD3}"/>
              </a:ext>
            </a:extLst>
          </xdr:cNvPr>
          <xdr:cNvGrpSpPr/>
        </xdr:nvGrpSpPr>
        <xdr:grpSpPr>
          <a:xfrm>
            <a:off x="25407440" y="2326559"/>
            <a:ext cx="5605553" cy="513770"/>
            <a:chOff x="20809325" y="534306"/>
            <a:chExt cx="2625210" cy="315946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5FBD1961-7B90-4BD4-A4C6-B07DC16E3C57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CC123B23-BB47-445A-AE6F-78F17609BED5}"/>
                </a:ext>
              </a:extLst>
            </xdr:cNvPr>
            <xdr:cNvSpPr/>
          </xdr:nvSpPr>
          <xdr:spPr>
            <a:xfrm>
              <a:off x="21761821" y="534306"/>
              <a:ext cx="1672714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性能値が基準を満たしていない。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ABBF4547-47E8-473E-9615-8C006DC389F1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582530" y="691597"/>
              <a:ext cx="179290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</xdr:col>
      <xdr:colOff>0</xdr:colOff>
      <xdr:row>1</xdr:row>
      <xdr:rowOff>1037919</xdr:rowOff>
    </xdr:from>
    <xdr:to>
      <xdr:col>5</xdr:col>
      <xdr:colOff>546440</xdr:colOff>
      <xdr:row>4</xdr:row>
      <xdr:rowOff>0</xdr:rowOff>
    </xdr:to>
    <xdr:sp macro="" textlink="">
      <xdr:nvSpPr>
        <xdr:cNvPr id="16" name="吹き出し: 角を丸めた四角形 15">
          <a:extLst>
            <a:ext uri="{FF2B5EF4-FFF2-40B4-BE49-F238E27FC236}">
              <a16:creationId xmlns:a16="http://schemas.microsoft.com/office/drawing/2014/main" id="{BEA4E9AD-D589-4D8C-84BF-F6C699BD7DBC}"/>
            </a:ext>
          </a:extLst>
        </xdr:cNvPr>
        <xdr:cNvSpPr/>
      </xdr:nvSpPr>
      <xdr:spPr>
        <a:xfrm>
          <a:off x="5507182" y="1505510"/>
          <a:ext cx="5222349" cy="2754763"/>
        </a:xfrm>
        <a:prstGeom prst="wedgeRoundRectCallout">
          <a:avLst>
            <a:gd name="adj1" fmla="val -27062"/>
            <a:gd name="adj2" fmla="val -57197"/>
            <a:gd name="adj3" fmla="val 16667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製造事業者名：</a:t>
          </a: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法人格込みで会社名を入力してください。</a:t>
          </a:r>
        </a:p>
        <a:p>
          <a:pPr algn="l"/>
          <a:endParaRPr kumimoji="1" lang="ja-JP" altLang="en-US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製造事業者名</a:t>
          </a:r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フリガナ</a:t>
          </a:r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：</a:t>
          </a: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会社名をフリガナで入力してください。</a:t>
          </a:r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法人格不要です。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ja-JP" altLang="en-US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申請年月日：</a:t>
          </a:r>
        </a:p>
        <a:p>
          <a:pPr algn="l"/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SII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へメール申請した日付を入力してください。</a:t>
          </a:r>
        </a:p>
      </xdr:txBody>
    </xdr:sp>
    <xdr:clientData/>
  </xdr:twoCellAnchor>
  <xdr:twoCellAnchor>
    <xdr:from>
      <xdr:col>9</xdr:col>
      <xdr:colOff>2178627</xdr:colOff>
      <xdr:row>1</xdr:row>
      <xdr:rowOff>1234787</xdr:rowOff>
    </xdr:from>
    <xdr:to>
      <xdr:col>12</xdr:col>
      <xdr:colOff>0</xdr:colOff>
      <xdr:row>4</xdr:row>
      <xdr:rowOff>0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F83D1F2E-9BCB-45F3-9F49-A5923D66CF31}"/>
            </a:ext>
          </a:extLst>
        </xdr:cNvPr>
        <xdr:cNvSpPr/>
      </xdr:nvSpPr>
      <xdr:spPr>
        <a:xfrm>
          <a:off x="22094536" y="1702378"/>
          <a:ext cx="5216237" cy="2557895"/>
        </a:xfrm>
        <a:prstGeom prst="wedgeRoundRectCallout">
          <a:avLst>
            <a:gd name="adj1" fmla="val -27062"/>
            <a:gd name="adj2" fmla="val -57197"/>
            <a:gd name="adj3" fmla="val 16667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エラー表示欄：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入力内容に不備があった場合、自動で表示されます。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表示された場合は、表示内容の通りに修正してください。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ja-JP" altLang="en-US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2202872</xdr:colOff>
      <xdr:row>13</xdr:row>
      <xdr:rowOff>30308</xdr:rowOff>
    </xdr:from>
    <xdr:to>
      <xdr:col>4</xdr:col>
      <xdr:colOff>0</xdr:colOff>
      <xdr:row>17</xdr:row>
      <xdr:rowOff>0</xdr:rowOff>
    </xdr:to>
    <xdr:sp macro="" textlink="">
      <xdr:nvSpPr>
        <xdr:cNvPr id="18" name="吹き出し: 角を丸めた四角形 17">
          <a:extLst>
            <a:ext uri="{FF2B5EF4-FFF2-40B4-BE49-F238E27FC236}">
              <a16:creationId xmlns:a16="http://schemas.microsoft.com/office/drawing/2014/main" id="{B9DBC55B-080D-4364-9551-F07C1C0ACD4E}"/>
            </a:ext>
          </a:extLst>
        </xdr:cNvPr>
        <xdr:cNvSpPr/>
      </xdr:nvSpPr>
      <xdr:spPr>
        <a:xfrm>
          <a:off x="3155372" y="8152535"/>
          <a:ext cx="4689764" cy="2255692"/>
        </a:xfrm>
        <a:prstGeom prst="wedgeRoundRectCallout">
          <a:avLst>
            <a:gd name="adj1" fmla="val -27062"/>
            <a:gd name="adj2" fmla="val -57197"/>
            <a:gd name="adj3" fmla="val 16667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種別：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プルダウン選択してください。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設備区分・製造事業者名・製造事業者名</a:t>
          </a:r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フリガナ</a:t>
          </a:r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は、自動で表示されます。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ja-JP" altLang="en-US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4</xdr:col>
      <xdr:colOff>924791</xdr:colOff>
      <xdr:row>13</xdr:row>
      <xdr:rowOff>47626</xdr:rowOff>
    </xdr:from>
    <xdr:to>
      <xdr:col>7</xdr:col>
      <xdr:colOff>450272</xdr:colOff>
      <xdr:row>17</xdr:row>
      <xdr:rowOff>17318</xdr:rowOff>
    </xdr:to>
    <xdr:sp macro="" textlink="">
      <xdr:nvSpPr>
        <xdr:cNvPr id="19" name="吹き出し: 角を丸めた四角形 18">
          <a:extLst>
            <a:ext uri="{FF2B5EF4-FFF2-40B4-BE49-F238E27FC236}">
              <a16:creationId xmlns:a16="http://schemas.microsoft.com/office/drawing/2014/main" id="{BEFF1935-766E-41E2-B534-CCC8C3C6F93D}"/>
            </a:ext>
          </a:extLst>
        </xdr:cNvPr>
        <xdr:cNvSpPr/>
      </xdr:nvSpPr>
      <xdr:spPr>
        <a:xfrm>
          <a:off x="8769927" y="8169853"/>
          <a:ext cx="6539345" cy="2255692"/>
        </a:xfrm>
        <a:prstGeom prst="wedgeRoundRectCallout">
          <a:avLst>
            <a:gd name="adj1" fmla="val -1272"/>
            <a:gd name="adj2" fmla="val -61642"/>
            <a:gd name="adj3" fmla="val 16667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製品名：</a:t>
          </a: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カタログ（仕様書）記載の「製品名」を入力してください。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ja-JP" altLang="en-US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型番：</a:t>
          </a: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カタログ（仕様書）記載の「型番」を入力してください。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9</xdr:col>
      <xdr:colOff>27709</xdr:colOff>
      <xdr:row>15</xdr:row>
      <xdr:rowOff>17318</xdr:rowOff>
    </xdr:from>
    <xdr:to>
      <xdr:col>11</xdr:col>
      <xdr:colOff>103909</xdr:colOff>
      <xdr:row>18</xdr:row>
      <xdr:rowOff>166255</xdr:rowOff>
    </xdr:to>
    <xdr:sp macro="" textlink="">
      <xdr:nvSpPr>
        <xdr:cNvPr id="20" name="吹き出し: 角を丸めた四角形 19">
          <a:extLst>
            <a:ext uri="{FF2B5EF4-FFF2-40B4-BE49-F238E27FC236}">
              <a16:creationId xmlns:a16="http://schemas.microsoft.com/office/drawing/2014/main" id="{3A5E21BE-191C-43FE-A34A-98E522CE5400}"/>
            </a:ext>
          </a:extLst>
        </xdr:cNvPr>
        <xdr:cNvSpPr/>
      </xdr:nvSpPr>
      <xdr:spPr>
        <a:xfrm>
          <a:off x="19943618" y="9282545"/>
          <a:ext cx="5514109" cy="1863437"/>
        </a:xfrm>
        <a:prstGeom prst="wedgeRoundRectCallout">
          <a:avLst>
            <a:gd name="adj1" fmla="val 29425"/>
            <a:gd name="adj2" fmla="val -135258"/>
            <a:gd name="adj3" fmla="val 16667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最高出口温度（℃）：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カタログ（仕様書）記載の最高出口温度を整数で入力してください。</a:t>
          </a:r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空冷ヒートポンプチラーの場合、</a:t>
          </a:r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45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℃以上～</a:t>
          </a:r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65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℃未満であることをご確認ください。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10</xdr:col>
      <xdr:colOff>1111827</xdr:colOff>
      <xdr:row>19</xdr:row>
      <xdr:rowOff>0</xdr:rowOff>
    </xdr:from>
    <xdr:to>
      <xdr:col>13</xdr:col>
      <xdr:colOff>0</xdr:colOff>
      <xdr:row>23</xdr:row>
      <xdr:rowOff>533401</xdr:rowOff>
    </xdr:to>
    <xdr:sp macro="" textlink="">
      <xdr:nvSpPr>
        <xdr:cNvPr id="21" name="吹き出し: 角を丸めた四角形 20">
          <a:extLst>
            <a:ext uri="{FF2B5EF4-FFF2-40B4-BE49-F238E27FC236}">
              <a16:creationId xmlns:a16="http://schemas.microsoft.com/office/drawing/2014/main" id="{4C10FBFF-EAC6-460B-95E4-0F68ACD8ECD0}"/>
            </a:ext>
          </a:extLst>
        </xdr:cNvPr>
        <xdr:cNvSpPr/>
      </xdr:nvSpPr>
      <xdr:spPr>
        <a:xfrm>
          <a:off x="24127691" y="11551227"/>
          <a:ext cx="5521036" cy="2819401"/>
        </a:xfrm>
        <a:prstGeom prst="wedgeRoundRectCallout">
          <a:avLst>
            <a:gd name="adj1" fmla="val 7742"/>
            <a:gd name="adj2" fmla="val -188606"/>
            <a:gd name="adj3" fmla="val 16667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加熱能力（</a:t>
          </a:r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kW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）：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カタログ（仕様書）記載の加熱能力を入力してください。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小数点第二位まで。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消費電力（</a:t>
          </a:r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kW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）：</a:t>
          </a: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カタログ（仕様書）記載の消費電力を入力してください。</a:t>
          </a:r>
        </a:p>
        <a:p>
          <a:pPr algn="l"/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小数点第二位まで。</a:t>
          </a:r>
        </a:p>
        <a:p>
          <a:pPr algn="l"/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12</xdr:col>
      <xdr:colOff>1486716</xdr:colOff>
      <xdr:row>13</xdr:row>
      <xdr:rowOff>0</xdr:rowOff>
    </xdr:from>
    <xdr:to>
      <xdr:col>15</xdr:col>
      <xdr:colOff>0</xdr:colOff>
      <xdr:row>16</xdr:row>
      <xdr:rowOff>75334</xdr:rowOff>
    </xdr:to>
    <xdr:sp macro="" textlink="">
      <xdr:nvSpPr>
        <xdr:cNvPr id="22" name="吹き出し: 角を丸めた四角形 21">
          <a:extLst>
            <a:ext uri="{FF2B5EF4-FFF2-40B4-BE49-F238E27FC236}">
              <a16:creationId xmlns:a16="http://schemas.microsoft.com/office/drawing/2014/main" id="{4ED90E00-3B46-434E-B278-5BEA1BC266D3}"/>
            </a:ext>
          </a:extLst>
        </xdr:cNvPr>
        <xdr:cNvSpPr/>
      </xdr:nvSpPr>
      <xdr:spPr>
        <a:xfrm>
          <a:off x="28797489" y="8122227"/>
          <a:ext cx="5527147" cy="1789834"/>
        </a:xfrm>
        <a:prstGeom prst="wedgeRoundRectCallout">
          <a:avLst>
            <a:gd name="adj1" fmla="val 23320"/>
            <a:gd name="adj2" fmla="val -71061"/>
            <a:gd name="adj3" fmla="val 16667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性能値（</a:t>
          </a:r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COP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）：</a:t>
          </a:r>
        </a:p>
        <a:p>
          <a:pPr algn="l"/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COP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が自動で表示されます。</a:t>
          </a:r>
        </a:p>
        <a:p>
          <a:pPr algn="l"/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基準値を満たしていることをご確認ください。</a:t>
          </a:r>
        </a:p>
      </xdr:txBody>
    </xdr:sp>
    <xdr:clientData/>
  </xdr:twoCellAnchor>
  <xdr:twoCellAnchor>
    <xdr:from>
      <xdr:col>15</xdr:col>
      <xdr:colOff>1091046</xdr:colOff>
      <xdr:row>12</xdr:row>
      <xdr:rowOff>536863</xdr:rowOff>
    </xdr:from>
    <xdr:to>
      <xdr:col>16</xdr:col>
      <xdr:colOff>4307948</xdr:colOff>
      <xdr:row>16</xdr:row>
      <xdr:rowOff>506558</xdr:rowOff>
    </xdr:to>
    <xdr:sp macro="" textlink="">
      <xdr:nvSpPr>
        <xdr:cNvPr id="23" name="吹き出し: 角を丸めた四角形 22">
          <a:extLst>
            <a:ext uri="{FF2B5EF4-FFF2-40B4-BE49-F238E27FC236}">
              <a16:creationId xmlns:a16="http://schemas.microsoft.com/office/drawing/2014/main" id="{4874B983-DFDB-4F7B-B6C3-79679BA0D4FC}"/>
            </a:ext>
          </a:extLst>
        </xdr:cNvPr>
        <xdr:cNvSpPr/>
      </xdr:nvSpPr>
      <xdr:spPr>
        <a:xfrm>
          <a:off x="35415682" y="8087590"/>
          <a:ext cx="5554857" cy="2255695"/>
        </a:xfrm>
        <a:prstGeom prst="wedgeRoundRectCallout">
          <a:avLst>
            <a:gd name="adj1" fmla="val -27567"/>
            <a:gd name="adj2" fmla="val -68977"/>
            <a:gd name="adj3" fmla="val 16667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希望小売価格（万円）：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単位に注意して入力してください。</a:t>
          </a:r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任意項目です。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備考：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必要に応じて</a:t>
          </a:r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40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文字以内で記入してください。</a:t>
          </a:r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任意項目です。</a:t>
          </a:r>
        </a:p>
        <a:p>
          <a:pPr algn="l"/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15</xdr:col>
      <xdr:colOff>2136321</xdr:colOff>
      <xdr:row>18</xdr:row>
      <xdr:rowOff>259772</xdr:rowOff>
    </xdr:from>
    <xdr:to>
      <xdr:col>17</xdr:col>
      <xdr:colOff>1831520</xdr:colOff>
      <xdr:row>20</xdr:row>
      <xdr:rowOff>142008</xdr:rowOff>
    </xdr:to>
    <xdr:sp macro="" textlink="">
      <xdr:nvSpPr>
        <xdr:cNvPr id="24" name="吹き出し: 角を丸めた四角形 23">
          <a:extLst>
            <a:ext uri="{FF2B5EF4-FFF2-40B4-BE49-F238E27FC236}">
              <a16:creationId xmlns:a16="http://schemas.microsoft.com/office/drawing/2014/main" id="{CF3A92B9-86C0-4BEC-9A60-D19C2C5E7B0B}"/>
            </a:ext>
          </a:extLst>
        </xdr:cNvPr>
        <xdr:cNvSpPr/>
      </xdr:nvSpPr>
      <xdr:spPr>
        <a:xfrm>
          <a:off x="36480750" y="11594522"/>
          <a:ext cx="7805056" cy="1025236"/>
        </a:xfrm>
        <a:prstGeom prst="wedgeRoundRectCallout">
          <a:avLst>
            <a:gd name="adj1" fmla="val 33686"/>
            <a:gd name="adj2" fmla="val -399754"/>
            <a:gd name="adj3" fmla="val 16667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省エネ量（</a:t>
          </a:r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kl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）：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入力された情報に基づいて、型番に対する省エネ量が自動で表示されます。</a:t>
          </a:r>
        </a:p>
        <a:p>
          <a:pPr algn="l"/>
          <a:endParaRPr kumimoji="1" lang="ja-JP" altLang="en-US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6</xdr:col>
      <xdr:colOff>855519</xdr:colOff>
      <xdr:row>18</xdr:row>
      <xdr:rowOff>0</xdr:rowOff>
    </xdr:from>
    <xdr:to>
      <xdr:col>9</xdr:col>
      <xdr:colOff>0</xdr:colOff>
      <xdr:row>19</xdr:row>
      <xdr:rowOff>471920</xdr:rowOff>
    </xdr:to>
    <xdr:sp macro="" textlink="">
      <xdr:nvSpPr>
        <xdr:cNvPr id="25" name="吹き出し: 角を丸めた四角形 24">
          <a:extLst>
            <a:ext uri="{FF2B5EF4-FFF2-40B4-BE49-F238E27FC236}">
              <a16:creationId xmlns:a16="http://schemas.microsoft.com/office/drawing/2014/main" id="{56E5A273-BEA3-4B5C-B7C1-B09AB269851F}"/>
            </a:ext>
          </a:extLst>
        </xdr:cNvPr>
        <xdr:cNvSpPr/>
      </xdr:nvSpPr>
      <xdr:spPr>
        <a:xfrm>
          <a:off x="13376564" y="10979727"/>
          <a:ext cx="6539345" cy="1043420"/>
        </a:xfrm>
        <a:prstGeom prst="wedgeRoundRectCallout">
          <a:avLst>
            <a:gd name="adj1" fmla="val 17796"/>
            <a:gd name="adj2" fmla="val -347161"/>
            <a:gd name="adj3" fmla="val 16667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空冷ヒートポンプチラーにおける、熱源・方式・測定条件が自動で表示されます。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631495</xdr:colOff>
      <xdr:row>1</xdr:row>
      <xdr:rowOff>1035688</xdr:rowOff>
    </xdr:from>
    <xdr:to>
      <xdr:col>14</xdr:col>
      <xdr:colOff>376670</xdr:colOff>
      <xdr:row>3</xdr:row>
      <xdr:rowOff>1168358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E01B3F57-0E54-4F24-96C2-7005B39F0415}"/>
            </a:ext>
          </a:extLst>
        </xdr:cNvPr>
        <xdr:cNvGrpSpPr/>
      </xdr:nvGrpSpPr>
      <xdr:grpSpPr>
        <a:xfrm>
          <a:off x="25995209" y="1498331"/>
          <a:ext cx="6385461" cy="2908527"/>
          <a:chOff x="24658307" y="547688"/>
          <a:chExt cx="6656676" cy="2663598"/>
        </a:xfrm>
      </xdr:grpSpPr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E76AC6F0-3932-44CA-879E-7C7DF6D497D9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18" name="グループ化 17">
            <a:extLst>
              <a:ext uri="{FF2B5EF4-FFF2-40B4-BE49-F238E27FC236}">
                <a16:creationId xmlns:a16="http://schemas.microsoft.com/office/drawing/2014/main" id="{46C02978-41FF-40C9-82F6-89F08DDA67EE}"/>
              </a:ext>
            </a:extLst>
          </xdr:cNvPr>
          <xdr:cNvGrpSpPr/>
        </xdr:nvGrpSpPr>
        <xdr:grpSpPr>
          <a:xfrm>
            <a:off x="25431450" y="849725"/>
            <a:ext cx="5292267" cy="514041"/>
            <a:chOff x="20809325" y="530440"/>
            <a:chExt cx="2478593" cy="313765"/>
          </a:xfrm>
        </xdr:grpSpPr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662B9805-90C8-46CB-8162-057AAF7D7023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id="{5BC774CF-B689-4F6D-8228-969CCFCA6DC8}"/>
                </a:ext>
              </a:extLst>
            </xdr:cNvPr>
            <xdr:cNvSpPr/>
          </xdr:nvSpPr>
          <xdr:spPr>
            <a:xfrm>
              <a:off x="21761823" y="530440"/>
              <a:ext cx="1526095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29" name="直線コネクタ 28">
              <a:extLst>
                <a:ext uri="{FF2B5EF4-FFF2-40B4-BE49-F238E27FC236}">
                  <a16:creationId xmlns:a16="http://schemas.microsoft.com/office/drawing/2014/main" id="{5CBEA580-AD90-4326-9CDE-CC817CA8CDAE}"/>
                </a:ext>
              </a:extLst>
            </xdr:cNvPr>
            <xdr:cNvCxnSpPr>
              <a:stCxn id="27" idx="3"/>
              <a:endCxn id="28" idx="1"/>
            </xdr:cNvCxnSpPr>
          </xdr:nvCxnSpPr>
          <xdr:spPr>
            <a:xfrm>
              <a:off x="21583214" y="687323"/>
              <a:ext cx="178611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9" name="グループ化 18">
            <a:extLst>
              <a:ext uri="{FF2B5EF4-FFF2-40B4-BE49-F238E27FC236}">
                <a16:creationId xmlns:a16="http://schemas.microsoft.com/office/drawing/2014/main" id="{DEF92319-75A9-4C39-9347-C9A28B85AA60}"/>
              </a:ext>
            </a:extLst>
          </xdr:cNvPr>
          <xdr:cNvGrpSpPr/>
        </xdr:nvGrpSpPr>
        <xdr:grpSpPr>
          <a:xfrm>
            <a:off x="25407429" y="1584070"/>
            <a:ext cx="5389388" cy="514041"/>
            <a:chOff x="20809325" y="530440"/>
            <a:chExt cx="2523924" cy="313765"/>
          </a:xfrm>
        </xdr:grpSpPr>
        <xdr:sp macro="" textlink="">
          <xdr:nvSpPr>
            <xdr:cNvPr id="24" name="正方形/長方形 23">
              <a:extLst>
                <a:ext uri="{FF2B5EF4-FFF2-40B4-BE49-F238E27FC236}">
                  <a16:creationId xmlns:a16="http://schemas.microsoft.com/office/drawing/2014/main" id="{6FC913E0-88DC-41E3-8C5B-FE8F405514E2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5" name="正方形/長方形 24">
              <a:extLst>
                <a:ext uri="{FF2B5EF4-FFF2-40B4-BE49-F238E27FC236}">
                  <a16:creationId xmlns:a16="http://schemas.microsoft.com/office/drawing/2014/main" id="{EADA2257-9580-4082-916A-3823C148112D}"/>
                </a:ext>
              </a:extLst>
            </xdr:cNvPr>
            <xdr:cNvSpPr/>
          </xdr:nvSpPr>
          <xdr:spPr>
            <a:xfrm>
              <a:off x="21761823" y="530440"/>
              <a:ext cx="1571426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26" name="直線コネクタ 25">
              <a:extLst>
                <a:ext uri="{FF2B5EF4-FFF2-40B4-BE49-F238E27FC236}">
                  <a16:creationId xmlns:a16="http://schemas.microsoft.com/office/drawing/2014/main" id="{77504352-99F7-4E7C-AD62-AB4E69C9B61E}"/>
                </a:ext>
              </a:extLst>
            </xdr:cNvPr>
            <xdr:cNvCxnSpPr>
              <a:stCxn id="24" idx="3"/>
              <a:endCxn id="25" idx="1"/>
            </xdr:cNvCxnSpPr>
          </xdr:nvCxnSpPr>
          <xdr:spPr>
            <a:xfrm>
              <a:off x="21582530" y="687323"/>
              <a:ext cx="179293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290F62AE-FA6C-4068-A1A1-D6FEB08B6D9F}"/>
              </a:ext>
            </a:extLst>
          </xdr:cNvPr>
          <xdr:cNvGrpSpPr/>
        </xdr:nvGrpSpPr>
        <xdr:grpSpPr>
          <a:xfrm>
            <a:off x="25407438" y="2326559"/>
            <a:ext cx="5442332" cy="513770"/>
            <a:chOff x="20809325" y="534306"/>
            <a:chExt cx="2548770" cy="315946"/>
          </a:xfrm>
        </xdr:grpSpPr>
        <xdr:sp macro="" textlink="">
          <xdr:nvSpPr>
            <xdr:cNvPr id="21" name="正方形/長方形 20">
              <a:extLst>
                <a:ext uri="{FF2B5EF4-FFF2-40B4-BE49-F238E27FC236}">
                  <a16:creationId xmlns:a16="http://schemas.microsoft.com/office/drawing/2014/main" id="{309811EC-9D4E-43DB-B093-19D71FC2BCFB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2" name="正方形/長方形 21">
              <a:extLst>
                <a:ext uri="{FF2B5EF4-FFF2-40B4-BE49-F238E27FC236}">
                  <a16:creationId xmlns:a16="http://schemas.microsoft.com/office/drawing/2014/main" id="{9688BD62-A615-4118-B6A9-255AAAE06C9D}"/>
                </a:ext>
              </a:extLst>
            </xdr:cNvPr>
            <xdr:cNvSpPr/>
          </xdr:nvSpPr>
          <xdr:spPr>
            <a:xfrm>
              <a:off x="21761821" y="534306"/>
              <a:ext cx="1596274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性能値が基準を満たしていない。</a:t>
              </a:r>
            </a:p>
          </xdr:txBody>
        </xdr:sp>
        <xdr:cxnSp macro="">
          <xdr:nvCxnSpPr>
            <xdr:cNvPr id="23" name="直線コネクタ 22">
              <a:extLst>
                <a:ext uri="{FF2B5EF4-FFF2-40B4-BE49-F238E27FC236}">
                  <a16:creationId xmlns:a16="http://schemas.microsoft.com/office/drawing/2014/main" id="{DF1149BF-0161-445E-B4F3-651A5C067536}"/>
                </a:ext>
              </a:extLst>
            </xdr:cNvPr>
            <xdr:cNvCxnSpPr>
              <a:stCxn id="21" idx="3"/>
              <a:endCxn id="22" idx="1"/>
            </xdr:cNvCxnSpPr>
          </xdr:nvCxnSpPr>
          <xdr:spPr>
            <a:xfrm flipV="1">
              <a:off x="21582530" y="691597"/>
              <a:ext cx="179291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581024</xdr:colOff>
      <xdr:row>2</xdr:row>
      <xdr:rowOff>80433</xdr:rowOff>
    </xdr:to>
    <xdr:sp macro="" textlink="">
      <xdr:nvSpPr>
        <xdr:cNvPr id="3" name="角丸四角形 6">
          <a:extLst>
            <a:ext uri="{FF2B5EF4-FFF2-40B4-BE49-F238E27FC236}">
              <a16:creationId xmlns:a16="http://schemas.microsoft.com/office/drawing/2014/main" id="{9737030E-953F-4FC9-98A1-2111A60692E9}"/>
            </a:ext>
          </a:extLst>
        </xdr:cNvPr>
        <xdr:cNvSpPr/>
      </xdr:nvSpPr>
      <xdr:spPr>
        <a:xfrm>
          <a:off x="0" y="0"/>
          <a:ext cx="4695824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空冷ヒートポンプチラー／基準値</a:t>
          </a:r>
        </a:p>
      </xdr:txBody>
    </xdr:sp>
    <xdr:clientData/>
  </xdr:twoCellAnchor>
  <xdr:twoCellAnchor editAs="oneCell">
    <xdr:from>
      <xdr:col>0</xdr:col>
      <xdr:colOff>0</xdr:colOff>
      <xdr:row>3</xdr:row>
      <xdr:rowOff>0</xdr:rowOff>
    </xdr:from>
    <xdr:to>
      <xdr:col>9</xdr:col>
      <xdr:colOff>0</xdr:colOff>
      <xdr:row>11</xdr:row>
      <xdr:rowOff>7620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21D62457-3EAF-4D5D-BF18-83AFBB254C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14350"/>
          <a:ext cx="6172200" cy="13792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bg1"/>
        </a:solidFill>
        <a:ln w="9525" cmpd="sng">
          <a:noFill/>
        </a:ln>
      </a:spPr>
      <a:bodyPr vertOverflow="clip" horzOverflow="clip" wrap="square" rtlCol="0" anchor="ctr"/>
      <a:lstStyle>
        <a:defPPr algn="r">
          <a:defRPr kumimoji="1" sz="1400">
            <a:solidFill>
              <a:sysClr val="windowText" lastClr="000000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s-kataban@sii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6D531-C876-458E-8D94-F4FF84184C1E}">
  <sheetPr>
    <tabColor rgb="FFFFFFCC"/>
    <pageSetUpPr fitToPage="1"/>
  </sheetPr>
  <dimension ref="A1:AI63"/>
  <sheetViews>
    <sheetView tabSelected="1" view="pageBreakPreview" zoomScale="70" zoomScaleNormal="70" zoomScaleSheetLayoutView="70" zoomScalePageLayoutView="55" workbookViewId="0">
      <selection sqref="A1:G1"/>
    </sheetView>
  </sheetViews>
  <sheetFormatPr defaultColWidth="9" defaultRowHeight="12" outlineLevelCol="1"/>
  <cols>
    <col min="1" max="1" width="12.5" style="139" customWidth="1"/>
    <col min="2" max="2" width="29" style="139" bestFit="1" customWidth="1"/>
    <col min="3" max="7" width="30.625" style="10" customWidth="1"/>
    <col min="8" max="8" width="25.625" style="10" customWidth="1"/>
    <col min="9" max="10" width="40.625" style="10" customWidth="1"/>
    <col min="11" max="11" width="30.625" style="10" customWidth="1"/>
    <col min="12" max="12" width="25.625" style="10" customWidth="1"/>
    <col min="13" max="16" width="30.625" style="10" customWidth="1"/>
    <col min="17" max="17" width="75.625" style="10" customWidth="1"/>
    <col min="18" max="18" width="25.625" style="10" customWidth="1"/>
    <col min="19" max="20" width="22.125" style="10" hidden="1" customWidth="1" outlineLevel="1"/>
    <col min="21" max="22" width="16.125" style="10" hidden="1" customWidth="1" outlineLevel="1"/>
    <col min="23" max="23" width="20.25" style="10" hidden="1" customWidth="1" outlineLevel="1"/>
    <col min="24" max="24" width="19.25" style="10" hidden="1" customWidth="1" outlineLevel="1"/>
    <col min="25" max="25" width="19.25" style="10" customWidth="1" collapsed="1"/>
    <col min="26" max="31" width="19.25" style="10" customWidth="1"/>
    <col min="32" max="35" width="9" style="10" customWidth="1"/>
    <col min="36" max="16384" width="9" style="10"/>
  </cols>
  <sheetData>
    <row r="1" spans="1:28" ht="36.75" customHeight="1">
      <c r="A1" s="164" t="s">
        <v>57</v>
      </c>
      <c r="B1" s="165"/>
      <c r="C1" s="165"/>
      <c r="D1" s="165"/>
      <c r="E1" s="165"/>
      <c r="F1" s="165"/>
      <c r="G1" s="166"/>
      <c r="I1" s="167" t="s">
        <v>15</v>
      </c>
      <c r="J1" s="168"/>
      <c r="K1" s="169"/>
      <c r="L1" s="170"/>
      <c r="M1" s="170"/>
      <c r="N1" s="170"/>
      <c r="O1" s="170"/>
      <c r="S1" s="111" t="s">
        <v>53</v>
      </c>
      <c r="T1" s="112">
        <v>44257</v>
      </c>
    </row>
    <row r="2" spans="1:28" ht="110.1" customHeight="1">
      <c r="A2" s="171" t="s">
        <v>20</v>
      </c>
      <c r="B2" s="172"/>
      <c r="C2" s="173"/>
      <c r="D2" s="174"/>
      <c r="E2" s="113" t="s">
        <v>30</v>
      </c>
      <c r="F2" s="175"/>
      <c r="G2" s="176"/>
      <c r="I2" s="47" t="s">
        <v>13</v>
      </c>
      <c r="J2" s="177" t="s">
        <v>31</v>
      </c>
      <c r="K2" s="178"/>
      <c r="L2" s="51"/>
      <c r="M2" s="54"/>
      <c r="N2" s="54"/>
      <c r="O2" s="54"/>
      <c r="P2" s="114"/>
      <c r="Q2" s="115"/>
      <c r="R2" s="115"/>
      <c r="S2" s="116" t="s">
        <v>54</v>
      </c>
      <c r="T2" s="115"/>
      <c r="U2" s="115"/>
    </row>
    <row r="3" spans="1:28" ht="110.1" customHeight="1">
      <c r="A3" s="179" t="s">
        <v>41</v>
      </c>
      <c r="B3" s="179"/>
      <c r="C3" s="179"/>
      <c r="D3" s="179"/>
      <c r="E3" s="179"/>
      <c r="F3" s="117" t="s">
        <v>28</v>
      </c>
      <c r="G3" s="118"/>
      <c r="I3" s="47" t="s">
        <v>14</v>
      </c>
      <c r="J3" s="180" t="s">
        <v>32</v>
      </c>
      <c r="K3" s="181"/>
      <c r="L3" s="51"/>
      <c r="M3" s="54"/>
      <c r="N3" s="54"/>
      <c r="O3" s="54"/>
      <c r="P3" s="119"/>
      <c r="S3" s="116"/>
      <c r="T3" s="115"/>
      <c r="U3" s="115"/>
    </row>
    <row r="4" spans="1:28" ht="110.1" customHeight="1" thickBot="1">
      <c r="A4" s="179"/>
      <c r="B4" s="179"/>
      <c r="C4" s="179"/>
      <c r="D4" s="179"/>
      <c r="E4" s="179"/>
      <c r="F4" s="120" t="s">
        <v>29</v>
      </c>
      <c r="G4" s="120">
        <f>COUNTIF($C$13:$C$62,"空冷ヒートポンプチラー")</f>
        <v>0</v>
      </c>
      <c r="I4" s="48" t="s">
        <v>37</v>
      </c>
      <c r="J4" s="182" t="s">
        <v>42</v>
      </c>
      <c r="K4" s="183"/>
      <c r="L4" s="52"/>
      <c r="M4" s="54"/>
      <c r="N4" s="54"/>
      <c r="O4" s="54"/>
      <c r="P4" s="114"/>
      <c r="S4" s="116"/>
      <c r="T4" s="115"/>
      <c r="U4" s="115"/>
    </row>
    <row r="5" spans="1:28" s="11" customFormat="1" ht="25.5" customHeight="1" thickBot="1">
      <c r="A5" s="121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3"/>
    </row>
    <row r="6" spans="1:28" s="12" customFormat="1" ht="36" customHeight="1">
      <c r="A6" s="18" t="s">
        <v>18</v>
      </c>
      <c r="B6" s="64">
        <f>COLUMN()-1</f>
        <v>1</v>
      </c>
      <c r="C6" s="64">
        <f>COLUMN()-1</f>
        <v>2</v>
      </c>
      <c r="D6" s="184">
        <v>3</v>
      </c>
      <c r="E6" s="185"/>
      <c r="F6" s="64">
        <f>COLUMN()-2</f>
        <v>4</v>
      </c>
      <c r="G6" s="64">
        <f t="shared" ref="G6:R6" si="0">COLUMN()-2</f>
        <v>5</v>
      </c>
      <c r="H6" s="62">
        <f t="shared" si="0"/>
        <v>6</v>
      </c>
      <c r="I6" s="62">
        <f t="shared" si="0"/>
        <v>7</v>
      </c>
      <c r="J6" s="62">
        <f t="shared" si="0"/>
        <v>8</v>
      </c>
      <c r="K6" s="62">
        <f t="shared" si="0"/>
        <v>9</v>
      </c>
      <c r="L6" s="64">
        <f t="shared" si="0"/>
        <v>10</v>
      </c>
      <c r="M6" s="62">
        <f t="shared" si="0"/>
        <v>11</v>
      </c>
      <c r="N6" s="62">
        <f t="shared" si="0"/>
        <v>12</v>
      </c>
      <c r="O6" s="62">
        <f t="shared" si="0"/>
        <v>13</v>
      </c>
      <c r="P6" s="62">
        <f t="shared" si="0"/>
        <v>14</v>
      </c>
      <c r="Q6" s="62">
        <f t="shared" si="0"/>
        <v>15</v>
      </c>
      <c r="R6" s="63">
        <f t="shared" si="0"/>
        <v>16</v>
      </c>
      <c r="S6" s="153">
        <f>COLUMN()-2</f>
        <v>17</v>
      </c>
      <c r="T6" s="154"/>
    </row>
    <row r="7" spans="1:28" s="12" customFormat="1" ht="39">
      <c r="A7" s="19" t="s">
        <v>6</v>
      </c>
      <c r="B7" s="65" t="s">
        <v>7</v>
      </c>
      <c r="C7" s="65" t="s">
        <v>7</v>
      </c>
      <c r="D7" s="162" t="s">
        <v>7</v>
      </c>
      <c r="E7" s="163"/>
      <c r="F7" s="65" t="s">
        <v>7</v>
      </c>
      <c r="G7" s="65" t="s">
        <v>7</v>
      </c>
      <c r="H7" s="66" t="s">
        <v>8</v>
      </c>
      <c r="I7" s="66" t="s">
        <v>8</v>
      </c>
      <c r="J7" s="66" t="s">
        <v>8</v>
      </c>
      <c r="K7" s="66" t="s">
        <v>8</v>
      </c>
      <c r="L7" s="65" t="s">
        <v>7</v>
      </c>
      <c r="M7" s="66" t="s">
        <v>8</v>
      </c>
      <c r="N7" s="66" t="s">
        <v>8</v>
      </c>
      <c r="O7" s="66" t="s">
        <v>8</v>
      </c>
      <c r="P7" s="66" t="s">
        <v>8</v>
      </c>
      <c r="Q7" s="66" t="s">
        <v>8</v>
      </c>
      <c r="R7" s="67" t="s">
        <v>8</v>
      </c>
      <c r="S7" s="153" t="s">
        <v>51</v>
      </c>
      <c r="T7" s="154"/>
    </row>
    <row r="8" spans="1:28" s="12" customFormat="1" ht="31.5" customHeight="1" thickBot="1">
      <c r="A8" s="36" t="s">
        <v>27</v>
      </c>
      <c r="B8" s="38" t="s">
        <v>19</v>
      </c>
      <c r="C8" s="37" t="s">
        <v>10</v>
      </c>
      <c r="D8" s="38" t="s">
        <v>19</v>
      </c>
      <c r="E8" s="38" t="s">
        <v>19</v>
      </c>
      <c r="F8" s="37" t="s">
        <v>10</v>
      </c>
      <c r="G8" s="37" t="s">
        <v>10</v>
      </c>
      <c r="H8" s="38" t="s">
        <v>19</v>
      </c>
      <c r="I8" s="38" t="s">
        <v>19</v>
      </c>
      <c r="J8" s="38" t="s">
        <v>19</v>
      </c>
      <c r="K8" s="37" t="s">
        <v>10</v>
      </c>
      <c r="L8" s="37" t="s">
        <v>10</v>
      </c>
      <c r="M8" s="37" t="s">
        <v>10</v>
      </c>
      <c r="N8" s="38" t="s">
        <v>19</v>
      </c>
      <c r="O8" s="38" t="s">
        <v>19</v>
      </c>
      <c r="P8" s="39" t="s">
        <v>11</v>
      </c>
      <c r="Q8" s="39" t="s">
        <v>11</v>
      </c>
      <c r="R8" s="79" t="s">
        <v>19</v>
      </c>
      <c r="S8" s="153" t="s">
        <v>52</v>
      </c>
      <c r="T8" s="154"/>
    </row>
    <row r="9" spans="1:28" s="12" customFormat="1" ht="35.25" customHeight="1">
      <c r="A9" s="155" t="s">
        <v>9</v>
      </c>
      <c r="B9" s="157" t="s">
        <v>22</v>
      </c>
      <c r="C9" s="157" t="s">
        <v>12</v>
      </c>
      <c r="D9" s="158" t="s">
        <v>20</v>
      </c>
      <c r="E9" s="157" t="s">
        <v>44</v>
      </c>
      <c r="F9" s="158" t="s">
        <v>0</v>
      </c>
      <c r="G9" s="158" t="s">
        <v>2</v>
      </c>
      <c r="H9" s="143" t="s">
        <v>61</v>
      </c>
      <c r="I9" s="143" t="s">
        <v>43</v>
      </c>
      <c r="J9" s="143" t="s">
        <v>45</v>
      </c>
      <c r="K9" s="143" t="s">
        <v>46</v>
      </c>
      <c r="L9" s="158" t="s">
        <v>23</v>
      </c>
      <c r="M9" s="160" t="s">
        <v>24</v>
      </c>
      <c r="N9" s="144" t="s">
        <v>35</v>
      </c>
      <c r="O9" s="145" t="s">
        <v>36</v>
      </c>
      <c r="P9" s="143" t="s">
        <v>40</v>
      </c>
      <c r="Q9" s="144" t="s">
        <v>1</v>
      </c>
      <c r="R9" s="146" t="s">
        <v>76</v>
      </c>
      <c r="S9" s="148" t="s">
        <v>55</v>
      </c>
      <c r="T9" s="150" t="s">
        <v>56</v>
      </c>
    </row>
    <row r="10" spans="1:28" s="12" customFormat="1" ht="27" customHeight="1">
      <c r="A10" s="155"/>
      <c r="B10" s="158"/>
      <c r="C10" s="158"/>
      <c r="D10" s="158"/>
      <c r="E10" s="158"/>
      <c r="F10" s="158"/>
      <c r="G10" s="158"/>
      <c r="H10" s="160"/>
      <c r="I10" s="160"/>
      <c r="J10" s="144"/>
      <c r="K10" s="144"/>
      <c r="L10" s="158"/>
      <c r="M10" s="161"/>
      <c r="N10" s="144"/>
      <c r="O10" s="152"/>
      <c r="P10" s="144"/>
      <c r="Q10" s="144"/>
      <c r="R10" s="146"/>
      <c r="S10" s="149"/>
      <c r="T10" s="151"/>
    </row>
    <row r="11" spans="1:28" s="12" customFormat="1" ht="19.5">
      <c r="A11" s="156"/>
      <c r="B11" s="159"/>
      <c r="C11" s="159"/>
      <c r="D11" s="159"/>
      <c r="E11" s="159"/>
      <c r="F11" s="159"/>
      <c r="G11" s="159"/>
      <c r="H11" s="161"/>
      <c r="I11" s="161"/>
      <c r="J11" s="145"/>
      <c r="K11" s="102" t="s">
        <v>3</v>
      </c>
      <c r="L11" s="65" t="s">
        <v>3</v>
      </c>
      <c r="M11" s="102" t="s">
        <v>3</v>
      </c>
      <c r="N11" s="145"/>
      <c r="O11" s="102" t="s">
        <v>26</v>
      </c>
      <c r="P11" s="145"/>
      <c r="Q11" s="145"/>
      <c r="R11" s="147"/>
      <c r="S11" s="149"/>
      <c r="T11" s="151"/>
    </row>
    <row r="12" spans="1:28" s="12" customFormat="1" ht="45" customHeight="1">
      <c r="A12" s="20" t="s">
        <v>5</v>
      </c>
      <c r="B12" s="21" t="s">
        <v>34</v>
      </c>
      <c r="C12" s="21" t="s">
        <v>58</v>
      </c>
      <c r="D12" s="22" t="s">
        <v>68</v>
      </c>
      <c r="E12" s="22" t="s">
        <v>69</v>
      </c>
      <c r="F12" s="23" t="s">
        <v>25</v>
      </c>
      <c r="G12" s="23" t="s">
        <v>4</v>
      </c>
      <c r="H12" s="34" t="s">
        <v>60</v>
      </c>
      <c r="I12" s="70" t="s">
        <v>74</v>
      </c>
      <c r="J12" s="70" t="s">
        <v>77</v>
      </c>
      <c r="K12" s="92">
        <v>45</v>
      </c>
      <c r="L12" s="95">
        <v>20</v>
      </c>
      <c r="M12" s="95">
        <v>5</v>
      </c>
      <c r="N12" s="90">
        <v>3</v>
      </c>
      <c r="O12" s="91">
        <v>4</v>
      </c>
      <c r="P12" s="58">
        <v>3500</v>
      </c>
      <c r="Q12" s="60"/>
      <c r="R12" s="80"/>
      <c r="S12" s="77"/>
      <c r="T12" s="74"/>
      <c r="V12" s="13" t="s">
        <v>16</v>
      </c>
      <c r="W12" s="14" t="s">
        <v>17</v>
      </c>
      <c r="X12" s="14" t="s">
        <v>33</v>
      </c>
    </row>
    <row r="13" spans="1:28" s="12" customFormat="1" ht="45" customHeight="1">
      <c r="A13" s="124">
        <f>ROW()-12</f>
        <v>1</v>
      </c>
      <c r="B13" s="103" t="str">
        <f>IF($C13="","","産業用ヒートポンプ")</f>
        <v/>
      </c>
      <c r="C13" s="125"/>
      <c r="D13" s="26" t="str">
        <f>IF($B13&lt;&gt;"",$C$2,"")</f>
        <v/>
      </c>
      <c r="E13" s="26" t="str">
        <f>IF($B13&lt;&gt;"",$F$2,"")</f>
        <v/>
      </c>
      <c r="F13" s="55"/>
      <c r="G13" s="55"/>
      <c r="H13" s="106" t="str">
        <f>IF($C13="","","空気熱源／循環式")</f>
        <v/>
      </c>
      <c r="I13" s="107" t="str">
        <f>IF($C13="","","温水出口温度：45℃
温水入出口温度差：7℃")</f>
        <v/>
      </c>
      <c r="J13" s="106" t="str">
        <f>IF($C13="","","外気温：7℃DB/6℃WB")</f>
        <v/>
      </c>
      <c r="K13" s="126"/>
      <c r="L13" s="127"/>
      <c r="M13" s="127"/>
      <c r="N13" s="88" t="str">
        <f>IF($C13="","",VALUE(3))</f>
        <v/>
      </c>
      <c r="O13" s="110" t="str">
        <f>IF(OR($L13="",$M13=""),"",ROUND($L13/$M13,2))</f>
        <v/>
      </c>
      <c r="P13" s="128"/>
      <c r="Q13" s="129"/>
      <c r="R13" s="84" t="str">
        <f>IF($L13="","",(($L13*26.545)-($L13*1365*(3.6/1000)))*0.0258)</f>
        <v/>
      </c>
      <c r="S13" s="86" t="str">
        <f>IF(AND($V13=0,$W13=1,$X13=0),プルダウン!$A$6,"")</f>
        <v/>
      </c>
      <c r="T13" s="87" t="str">
        <f>IF(AND($V13=0,$W13=1,$X13=0),プルダウン!$B$6,"")</f>
        <v/>
      </c>
      <c r="V13" s="50">
        <f>IF(AND(($B13&lt;&gt;""),(OR($C$2="",$F$2="",$G$3="",C13="",F13="",G13="",H13="",I13="",L13="",M13="",O13=""))),1,0)</f>
        <v>0</v>
      </c>
      <c r="W13" s="15">
        <f t="shared" ref="W13:W62" si="1">COUNTIF(G$13:G$62,G13)</f>
        <v>0</v>
      </c>
      <c r="X13" s="15">
        <f>IF($N13&gt;$O13,1,0)</f>
        <v>0</v>
      </c>
    </row>
    <row r="14" spans="1:28" s="12" customFormat="1" ht="45" customHeight="1">
      <c r="A14" s="124">
        <f t="shared" ref="A14:A62" si="2">ROW()-12</f>
        <v>2</v>
      </c>
      <c r="B14" s="103" t="str">
        <f t="shared" ref="B14:B62" si="3">IF($C14="","","産業用ヒートポンプ")</f>
        <v/>
      </c>
      <c r="C14" s="125"/>
      <c r="D14" s="26" t="str">
        <f t="shared" ref="D14:D62" si="4">IF($B14&lt;&gt;"",$C$2,"")</f>
        <v/>
      </c>
      <c r="E14" s="26" t="str">
        <f>IF($B14&lt;&gt;"",$F$2,"")</f>
        <v/>
      </c>
      <c r="F14" s="130"/>
      <c r="G14" s="55"/>
      <c r="H14" s="106" t="str">
        <f t="shared" ref="H14:H62" si="5">IF($C14="","","空気熱源／循環式")</f>
        <v/>
      </c>
      <c r="I14" s="107" t="str">
        <f t="shared" ref="I14:I62" si="6">IF($C14="","","温水出口温度：45℃
温水入出口温度差：7℃")</f>
        <v/>
      </c>
      <c r="J14" s="106" t="str">
        <f t="shared" ref="J14:J62" si="7">IF($C14="","","外気温：7℃DB/6℃WB")</f>
        <v/>
      </c>
      <c r="K14" s="126"/>
      <c r="L14" s="127"/>
      <c r="M14" s="127"/>
      <c r="N14" s="88" t="str">
        <f t="shared" ref="N14:N62" si="8">IF($C14="","",VALUE(3))</f>
        <v/>
      </c>
      <c r="O14" s="110" t="str">
        <f t="shared" ref="O14:O62" si="9">IF(OR($L14="",$M14=""),"",ROUND($L14/$M14,2))</f>
        <v/>
      </c>
      <c r="P14" s="128"/>
      <c r="Q14" s="129"/>
      <c r="R14" s="84" t="str">
        <f t="shared" ref="R14:R62" si="10">IF($L14="","",(($L14*26.545)-($L14*1365*(3.6/1000)))*0.0258)</f>
        <v/>
      </c>
      <c r="S14" s="86" t="str">
        <f>IF(AND($V14=0,$W14=1,$X14=0),プルダウン!$A$6,"")</f>
        <v/>
      </c>
      <c r="T14" s="87" t="str">
        <f>IF(AND($V14=0,$W14=1,$X14=0),プルダウン!$B$6,"")</f>
        <v/>
      </c>
      <c r="V14" s="50">
        <f t="shared" ref="V14:V62" si="11">IF(AND(($B14&lt;&gt;""),(OR($C$2="",$F$2="",$G$3="",C14="",F14="",G14="",H14="",I14="",L14="",M14="",O14=""))),1,0)</f>
        <v>0</v>
      </c>
      <c r="W14" s="15">
        <f t="shared" si="1"/>
        <v>0</v>
      </c>
      <c r="X14" s="15">
        <f t="shared" ref="X14:X62" si="12">IF($N14&gt;$O14,1,0)</f>
        <v>0</v>
      </c>
    </row>
    <row r="15" spans="1:28" s="12" customFormat="1" ht="45" customHeight="1">
      <c r="A15" s="124">
        <f t="shared" si="2"/>
        <v>3</v>
      </c>
      <c r="B15" s="103" t="str">
        <f t="shared" si="3"/>
        <v/>
      </c>
      <c r="C15" s="125"/>
      <c r="D15" s="26" t="str">
        <f t="shared" si="4"/>
        <v/>
      </c>
      <c r="E15" s="26" t="str">
        <f t="shared" ref="E15:E62" si="13">IF($B15&lt;&gt;"",$F$2,"")</f>
        <v/>
      </c>
      <c r="F15" s="130"/>
      <c r="G15" s="130"/>
      <c r="H15" s="106" t="str">
        <f t="shared" si="5"/>
        <v/>
      </c>
      <c r="I15" s="107" t="str">
        <f t="shared" si="6"/>
        <v/>
      </c>
      <c r="J15" s="106" t="str">
        <f t="shared" si="7"/>
        <v/>
      </c>
      <c r="K15" s="126"/>
      <c r="L15" s="127"/>
      <c r="M15" s="127"/>
      <c r="N15" s="88" t="str">
        <f t="shared" si="8"/>
        <v/>
      </c>
      <c r="O15" s="110" t="str">
        <f t="shared" si="9"/>
        <v/>
      </c>
      <c r="P15" s="128"/>
      <c r="Q15" s="129"/>
      <c r="R15" s="84" t="str">
        <f t="shared" si="10"/>
        <v/>
      </c>
      <c r="S15" s="86" t="str">
        <f>IF(AND($V15=0,$W15=1,$X15=0),プルダウン!$A$6,"")</f>
        <v/>
      </c>
      <c r="T15" s="87" t="str">
        <f>IF(AND($V15=0,$W15=1,$X15=0),プルダウン!$B$6,"")</f>
        <v/>
      </c>
      <c r="V15" s="50">
        <f t="shared" si="11"/>
        <v>0</v>
      </c>
      <c r="W15" s="15">
        <f t="shared" si="1"/>
        <v>0</v>
      </c>
      <c r="X15" s="15">
        <f t="shared" si="12"/>
        <v>0</v>
      </c>
    </row>
    <row r="16" spans="1:28" s="12" customFormat="1" ht="45" customHeight="1">
      <c r="A16" s="124">
        <f t="shared" si="2"/>
        <v>4</v>
      </c>
      <c r="B16" s="103" t="str">
        <f t="shared" si="3"/>
        <v/>
      </c>
      <c r="C16" s="125"/>
      <c r="D16" s="26" t="str">
        <f t="shared" si="4"/>
        <v/>
      </c>
      <c r="E16" s="26" t="str">
        <f t="shared" si="13"/>
        <v/>
      </c>
      <c r="F16" s="130"/>
      <c r="G16" s="130"/>
      <c r="H16" s="106" t="str">
        <f t="shared" si="5"/>
        <v/>
      </c>
      <c r="I16" s="107" t="str">
        <f t="shared" si="6"/>
        <v/>
      </c>
      <c r="J16" s="106" t="str">
        <f t="shared" si="7"/>
        <v/>
      </c>
      <c r="K16" s="126"/>
      <c r="L16" s="127"/>
      <c r="M16" s="127"/>
      <c r="N16" s="88" t="str">
        <f t="shared" si="8"/>
        <v/>
      </c>
      <c r="O16" s="110" t="str">
        <f t="shared" si="9"/>
        <v/>
      </c>
      <c r="P16" s="128"/>
      <c r="Q16" s="129"/>
      <c r="R16" s="84" t="str">
        <f t="shared" si="10"/>
        <v/>
      </c>
      <c r="S16" s="86" t="str">
        <f>IF(AND($V16=0,$W16=1,$X16=0),プルダウン!$A$6,"")</f>
        <v/>
      </c>
      <c r="T16" s="87" t="str">
        <f>IF(AND($V16=0,$W16=1,$X16=0),プルダウン!$B$6,"")</f>
        <v/>
      </c>
      <c r="V16" s="50">
        <f t="shared" si="11"/>
        <v>0</v>
      </c>
      <c r="W16" s="15">
        <f t="shared" si="1"/>
        <v>0</v>
      </c>
      <c r="X16" s="15">
        <f t="shared" si="12"/>
        <v>0</v>
      </c>
    </row>
    <row r="17" spans="1:24" s="12" customFormat="1" ht="45" customHeight="1">
      <c r="A17" s="124">
        <f t="shared" si="2"/>
        <v>5</v>
      </c>
      <c r="B17" s="103" t="str">
        <f t="shared" si="3"/>
        <v/>
      </c>
      <c r="C17" s="125"/>
      <c r="D17" s="26" t="str">
        <f t="shared" si="4"/>
        <v/>
      </c>
      <c r="E17" s="26" t="str">
        <f t="shared" si="13"/>
        <v/>
      </c>
      <c r="F17" s="130"/>
      <c r="G17" s="130"/>
      <c r="H17" s="106" t="str">
        <f t="shared" si="5"/>
        <v/>
      </c>
      <c r="I17" s="107" t="str">
        <f t="shared" si="6"/>
        <v/>
      </c>
      <c r="J17" s="106" t="str">
        <f t="shared" si="7"/>
        <v/>
      </c>
      <c r="K17" s="126"/>
      <c r="L17" s="127"/>
      <c r="M17" s="127"/>
      <c r="N17" s="88" t="str">
        <f t="shared" si="8"/>
        <v/>
      </c>
      <c r="O17" s="110" t="str">
        <f t="shared" si="9"/>
        <v/>
      </c>
      <c r="P17" s="128"/>
      <c r="Q17" s="129"/>
      <c r="R17" s="84" t="str">
        <f t="shared" si="10"/>
        <v/>
      </c>
      <c r="S17" s="86" t="str">
        <f>IF(AND($V17=0,$W17=1,$X17=0),プルダウン!$A$6,"")</f>
        <v/>
      </c>
      <c r="T17" s="87" t="str">
        <f>IF(AND($V17=0,$W17=1,$X17=0),プルダウン!$B$6,"")</f>
        <v/>
      </c>
      <c r="V17" s="50">
        <f t="shared" si="11"/>
        <v>0</v>
      </c>
      <c r="W17" s="15">
        <f t="shared" si="1"/>
        <v>0</v>
      </c>
      <c r="X17" s="15">
        <f t="shared" si="12"/>
        <v>0</v>
      </c>
    </row>
    <row r="18" spans="1:24" s="12" customFormat="1" ht="45" customHeight="1">
      <c r="A18" s="124">
        <f t="shared" si="2"/>
        <v>6</v>
      </c>
      <c r="B18" s="103" t="str">
        <f t="shared" si="3"/>
        <v/>
      </c>
      <c r="C18" s="125"/>
      <c r="D18" s="26" t="str">
        <f t="shared" si="4"/>
        <v/>
      </c>
      <c r="E18" s="26" t="str">
        <f t="shared" si="13"/>
        <v/>
      </c>
      <c r="F18" s="130"/>
      <c r="G18" s="130"/>
      <c r="H18" s="106" t="str">
        <f t="shared" si="5"/>
        <v/>
      </c>
      <c r="I18" s="107" t="str">
        <f t="shared" si="6"/>
        <v/>
      </c>
      <c r="J18" s="106" t="str">
        <f t="shared" si="7"/>
        <v/>
      </c>
      <c r="K18" s="126"/>
      <c r="L18" s="127"/>
      <c r="M18" s="127"/>
      <c r="N18" s="88" t="str">
        <f t="shared" si="8"/>
        <v/>
      </c>
      <c r="O18" s="110" t="str">
        <f t="shared" si="9"/>
        <v/>
      </c>
      <c r="P18" s="128"/>
      <c r="Q18" s="129"/>
      <c r="R18" s="84" t="str">
        <f t="shared" si="10"/>
        <v/>
      </c>
      <c r="S18" s="86" t="str">
        <f>IF(AND($V18=0,$W18=1,$X18=0),プルダウン!$A$6,"")</f>
        <v/>
      </c>
      <c r="T18" s="87" t="str">
        <f>IF(AND($V18=0,$W18=1,$X18=0),プルダウン!$B$6,"")</f>
        <v/>
      </c>
      <c r="V18" s="50">
        <f t="shared" si="11"/>
        <v>0</v>
      </c>
      <c r="W18" s="15">
        <f t="shared" si="1"/>
        <v>0</v>
      </c>
      <c r="X18" s="15">
        <f t="shared" si="12"/>
        <v>0</v>
      </c>
    </row>
    <row r="19" spans="1:24" s="12" customFormat="1" ht="45" customHeight="1">
      <c r="A19" s="124">
        <f t="shared" si="2"/>
        <v>7</v>
      </c>
      <c r="B19" s="103" t="str">
        <f t="shared" si="3"/>
        <v/>
      </c>
      <c r="C19" s="125"/>
      <c r="D19" s="26" t="str">
        <f t="shared" si="4"/>
        <v/>
      </c>
      <c r="E19" s="26" t="str">
        <f t="shared" si="13"/>
        <v/>
      </c>
      <c r="F19" s="130"/>
      <c r="G19" s="130"/>
      <c r="H19" s="106" t="str">
        <f t="shared" si="5"/>
        <v/>
      </c>
      <c r="I19" s="107" t="str">
        <f t="shared" si="6"/>
        <v/>
      </c>
      <c r="J19" s="106" t="str">
        <f t="shared" si="7"/>
        <v/>
      </c>
      <c r="K19" s="126"/>
      <c r="L19" s="127"/>
      <c r="M19" s="127"/>
      <c r="N19" s="88" t="str">
        <f t="shared" si="8"/>
        <v/>
      </c>
      <c r="O19" s="110" t="str">
        <f t="shared" si="9"/>
        <v/>
      </c>
      <c r="P19" s="128"/>
      <c r="Q19" s="129"/>
      <c r="R19" s="84" t="str">
        <f t="shared" si="10"/>
        <v/>
      </c>
      <c r="S19" s="86" t="str">
        <f>IF(AND($V19=0,$W19=1,$X19=0),プルダウン!$A$6,"")</f>
        <v/>
      </c>
      <c r="T19" s="87" t="str">
        <f>IF(AND($V19=0,$W19=1,$X19=0),プルダウン!$B$6,"")</f>
        <v/>
      </c>
      <c r="V19" s="50">
        <f t="shared" si="11"/>
        <v>0</v>
      </c>
      <c r="W19" s="15">
        <f t="shared" si="1"/>
        <v>0</v>
      </c>
      <c r="X19" s="15">
        <f t="shared" si="12"/>
        <v>0</v>
      </c>
    </row>
    <row r="20" spans="1:24" s="12" customFormat="1" ht="45" customHeight="1">
      <c r="A20" s="124">
        <f t="shared" si="2"/>
        <v>8</v>
      </c>
      <c r="B20" s="103" t="str">
        <f t="shared" si="3"/>
        <v/>
      </c>
      <c r="C20" s="125"/>
      <c r="D20" s="26" t="str">
        <f t="shared" si="4"/>
        <v/>
      </c>
      <c r="E20" s="26" t="str">
        <f t="shared" si="13"/>
        <v/>
      </c>
      <c r="F20" s="130"/>
      <c r="G20" s="130"/>
      <c r="H20" s="106" t="str">
        <f t="shared" si="5"/>
        <v/>
      </c>
      <c r="I20" s="107" t="str">
        <f t="shared" si="6"/>
        <v/>
      </c>
      <c r="J20" s="106" t="str">
        <f t="shared" si="7"/>
        <v/>
      </c>
      <c r="K20" s="126"/>
      <c r="L20" s="127"/>
      <c r="M20" s="127"/>
      <c r="N20" s="88" t="str">
        <f t="shared" si="8"/>
        <v/>
      </c>
      <c r="O20" s="110" t="str">
        <f t="shared" si="9"/>
        <v/>
      </c>
      <c r="P20" s="128"/>
      <c r="Q20" s="129"/>
      <c r="R20" s="84" t="str">
        <f t="shared" si="10"/>
        <v/>
      </c>
      <c r="S20" s="86" t="str">
        <f>IF(AND($V20=0,$W20=1,$X20=0),プルダウン!$A$6,"")</f>
        <v/>
      </c>
      <c r="T20" s="87" t="str">
        <f>IF(AND($V20=0,$W20=1,$X20=0),プルダウン!$B$6,"")</f>
        <v/>
      </c>
      <c r="V20" s="50">
        <f t="shared" si="11"/>
        <v>0</v>
      </c>
      <c r="W20" s="15">
        <f t="shared" si="1"/>
        <v>0</v>
      </c>
      <c r="X20" s="15">
        <f t="shared" si="12"/>
        <v>0</v>
      </c>
    </row>
    <row r="21" spans="1:24" s="12" customFormat="1" ht="45" customHeight="1">
      <c r="A21" s="124">
        <f t="shared" si="2"/>
        <v>9</v>
      </c>
      <c r="B21" s="103" t="str">
        <f t="shared" si="3"/>
        <v/>
      </c>
      <c r="C21" s="125"/>
      <c r="D21" s="26" t="str">
        <f t="shared" si="4"/>
        <v/>
      </c>
      <c r="E21" s="26" t="str">
        <f t="shared" si="13"/>
        <v/>
      </c>
      <c r="F21" s="130"/>
      <c r="G21" s="130"/>
      <c r="H21" s="106" t="str">
        <f t="shared" si="5"/>
        <v/>
      </c>
      <c r="I21" s="107" t="str">
        <f t="shared" si="6"/>
        <v/>
      </c>
      <c r="J21" s="106" t="str">
        <f t="shared" si="7"/>
        <v/>
      </c>
      <c r="K21" s="126"/>
      <c r="L21" s="127"/>
      <c r="M21" s="127"/>
      <c r="N21" s="88" t="str">
        <f t="shared" si="8"/>
        <v/>
      </c>
      <c r="O21" s="110" t="str">
        <f t="shared" si="9"/>
        <v/>
      </c>
      <c r="P21" s="128"/>
      <c r="Q21" s="129"/>
      <c r="R21" s="84" t="str">
        <f t="shared" si="10"/>
        <v/>
      </c>
      <c r="S21" s="86" t="str">
        <f>IF(AND($V21=0,$W21=1,$X21=0),プルダウン!$A$6,"")</f>
        <v/>
      </c>
      <c r="T21" s="87" t="str">
        <f>IF(AND($V21=0,$W21=1,$X21=0),プルダウン!$B$6,"")</f>
        <v/>
      </c>
      <c r="V21" s="50">
        <f t="shared" si="11"/>
        <v>0</v>
      </c>
      <c r="W21" s="15">
        <f t="shared" si="1"/>
        <v>0</v>
      </c>
      <c r="X21" s="15">
        <f t="shared" si="12"/>
        <v>0</v>
      </c>
    </row>
    <row r="22" spans="1:24" s="12" customFormat="1" ht="45" customHeight="1">
      <c r="A22" s="124">
        <f t="shared" si="2"/>
        <v>10</v>
      </c>
      <c r="B22" s="103" t="str">
        <f t="shared" si="3"/>
        <v/>
      </c>
      <c r="C22" s="125"/>
      <c r="D22" s="26" t="str">
        <f t="shared" si="4"/>
        <v/>
      </c>
      <c r="E22" s="26" t="str">
        <f t="shared" si="13"/>
        <v/>
      </c>
      <c r="F22" s="130"/>
      <c r="G22" s="130"/>
      <c r="H22" s="106" t="str">
        <f t="shared" si="5"/>
        <v/>
      </c>
      <c r="I22" s="107" t="str">
        <f t="shared" si="6"/>
        <v/>
      </c>
      <c r="J22" s="106" t="str">
        <f t="shared" si="7"/>
        <v/>
      </c>
      <c r="K22" s="126"/>
      <c r="L22" s="127"/>
      <c r="M22" s="127"/>
      <c r="N22" s="88" t="str">
        <f t="shared" si="8"/>
        <v/>
      </c>
      <c r="O22" s="110" t="str">
        <f t="shared" si="9"/>
        <v/>
      </c>
      <c r="P22" s="128"/>
      <c r="Q22" s="129"/>
      <c r="R22" s="84" t="str">
        <f t="shared" si="10"/>
        <v/>
      </c>
      <c r="S22" s="86" t="str">
        <f>IF(AND($V22=0,$W22=1,$X22=0),プルダウン!$A$6,"")</f>
        <v/>
      </c>
      <c r="T22" s="87" t="str">
        <f>IF(AND($V22=0,$W22=1,$X22=0),プルダウン!$B$6,"")</f>
        <v/>
      </c>
      <c r="V22" s="50">
        <f t="shared" si="11"/>
        <v>0</v>
      </c>
      <c r="W22" s="15">
        <f t="shared" si="1"/>
        <v>0</v>
      </c>
      <c r="X22" s="15">
        <f t="shared" si="12"/>
        <v>0</v>
      </c>
    </row>
    <row r="23" spans="1:24" s="12" customFormat="1" ht="45" customHeight="1">
      <c r="A23" s="124">
        <f t="shared" si="2"/>
        <v>11</v>
      </c>
      <c r="B23" s="103" t="str">
        <f t="shared" si="3"/>
        <v/>
      </c>
      <c r="C23" s="125"/>
      <c r="D23" s="26" t="str">
        <f t="shared" si="4"/>
        <v/>
      </c>
      <c r="E23" s="26" t="str">
        <f t="shared" si="13"/>
        <v/>
      </c>
      <c r="F23" s="130"/>
      <c r="G23" s="130"/>
      <c r="H23" s="106" t="str">
        <f t="shared" si="5"/>
        <v/>
      </c>
      <c r="I23" s="107" t="str">
        <f t="shared" si="6"/>
        <v/>
      </c>
      <c r="J23" s="106" t="str">
        <f t="shared" si="7"/>
        <v/>
      </c>
      <c r="K23" s="126"/>
      <c r="L23" s="127"/>
      <c r="M23" s="127"/>
      <c r="N23" s="88" t="str">
        <f t="shared" si="8"/>
        <v/>
      </c>
      <c r="O23" s="110" t="str">
        <f t="shared" si="9"/>
        <v/>
      </c>
      <c r="P23" s="128"/>
      <c r="Q23" s="129"/>
      <c r="R23" s="84" t="str">
        <f t="shared" si="10"/>
        <v/>
      </c>
      <c r="S23" s="86" t="str">
        <f>IF(AND($V23=0,$W23=1,$X23=0),プルダウン!$A$6,"")</f>
        <v/>
      </c>
      <c r="T23" s="87" t="str">
        <f>IF(AND($V23=0,$W23=1,$X23=0),プルダウン!$B$6,"")</f>
        <v/>
      </c>
      <c r="V23" s="50">
        <f t="shared" si="11"/>
        <v>0</v>
      </c>
      <c r="W23" s="15">
        <f t="shared" si="1"/>
        <v>0</v>
      </c>
      <c r="X23" s="15">
        <f t="shared" si="12"/>
        <v>0</v>
      </c>
    </row>
    <row r="24" spans="1:24" s="12" customFormat="1" ht="45" customHeight="1">
      <c r="A24" s="124">
        <f t="shared" si="2"/>
        <v>12</v>
      </c>
      <c r="B24" s="103" t="str">
        <f t="shared" si="3"/>
        <v/>
      </c>
      <c r="C24" s="125"/>
      <c r="D24" s="26" t="str">
        <f t="shared" si="4"/>
        <v/>
      </c>
      <c r="E24" s="26" t="str">
        <f t="shared" si="13"/>
        <v/>
      </c>
      <c r="F24" s="130"/>
      <c r="G24" s="130"/>
      <c r="H24" s="106" t="str">
        <f t="shared" si="5"/>
        <v/>
      </c>
      <c r="I24" s="107" t="str">
        <f t="shared" si="6"/>
        <v/>
      </c>
      <c r="J24" s="106" t="str">
        <f t="shared" si="7"/>
        <v/>
      </c>
      <c r="K24" s="126"/>
      <c r="L24" s="127"/>
      <c r="M24" s="127"/>
      <c r="N24" s="88" t="str">
        <f t="shared" si="8"/>
        <v/>
      </c>
      <c r="O24" s="110" t="str">
        <f t="shared" si="9"/>
        <v/>
      </c>
      <c r="P24" s="128"/>
      <c r="Q24" s="129"/>
      <c r="R24" s="84" t="str">
        <f t="shared" si="10"/>
        <v/>
      </c>
      <c r="S24" s="86" t="str">
        <f>IF(AND($V24=0,$W24=1,$X24=0),プルダウン!$A$6,"")</f>
        <v/>
      </c>
      <c r="T24" s="87" t="str">
        <f>IF(AND($V24=0,$W24=1,$X24=0),プルダウン!$B$6,"")</f>
        <v/>
      </c>
      <c r="V24" s="50">
        <f t="shared" si="11"/>
        <v>0</v>
      </c>
      <c r="W24" s="15">
        <f t="shared" si="1"/>
        <v>0</v>
      </c>
      <c r="X24" s="15">
        <f t="shared" si="12"/>
        <v>0</v>
      </c>
    </row>
    <row r="25" spans="1:24" s="12" customFormat="1" ht="45" customHeight="1">
      <c r="A25" s="124">
        <f t="shared" si="2"/>
        <v>13</v>
      </c>
      <c r="B25" s="103" t="str">
        <f t="shared" si="3"/>
        <v/>
      </c>
      <c r="C25" s="125"/>
      <c r="D25" s="26" t="str">
        <f t="shared" si="4"/>
        <v/>
      </c>
      <c r="E25" s="26" t="str">
        <f t="shared" si="13"/>
        <v/>
      </c>
      <c r="F25" s="130"/>
      <c r="G25" s="130"/>
      <c r="H25" s="106" t="str">
        <f t="shared" si="5"/>
        <v/>
      </c>
      <c r="I25" s="107" t="str">
        <f t="shared" si="6"/>
        <v/>
      </c>
      <c r="J25" s="106" t="str">
        <f t="shared" si="7"/>
        <v/>
      </c>
      <c r="K25" s="126"/>
      <c r="L25" s="127"/>
      <c r="M25" s="127"/>
      <c r="N25" s="88" t="str">
        <f t="shared" si="8"/>
        <v/>
      </c>
      <c r="O25" s="110" t="str">
        <f t="shared" si="9"/>
        <v/>
      </c>
      <c r="P25" s="128"/>
      <c r="Q25" s="129"/>
      <c r="R25" s="84" t="str">
        <f t="shared" si="10"/>
        <v/>
      </c>
      <c r="S25" s="86" t="str">
        <f>IF(AND($V25=0,$W25=1,$X25=0),プルダウン!$A$6,"")</f>
        <v/>
      </c>
      <c r="T25" s="87" t="str">
        <f>IF(AND($V25=0,$W25=1,$X25=0),プルダウン!$B$6,"")</f>
        <v/>
      </c>
      <c r="V25" s="50">
        <f t="shared" si="11"/>
        <v>0</v>
      </c>
      <c r="W25" s="15">
        <f t="shared" si="1"/>
        <v>0</v>
      </c>
      <c r="X25" s="15">
        <f t="shared" si="12"/>
        <v>0</v>
      </c>
    </row>
    <row r="26" spans="1:24" s="12" customFormat="1" ht="45" customHeight="1">
      <c r="A26" s="124">
        <f t="shared" si="2"/>
        <v>14</v>
      </c>
      <c r="B26" s="103" t="str">
        <f t="shared" si="3"/>
        <v/>
      </c>
      <c r="C26" s="125"/>
      <c r="D26" s="26" t="str">
        <f t="shared" si="4"/>
        <v/>
      </c>
      <c r="E26" s="26" t="str">
        <f t="shared" si="13"/>
        <v/>
      </c>
      <c r="F26" s="130"/>
      <c r="G26" s="130"/>
      <c r="H26" s="106" t="str">
        <f t="shared" si="5"/>
        <v/>
      </c>
      <c r="I26" s="107" t="str">
        <f t="shared" si="6"/>
        <v/>
      </c>
      <c r="J26" s="106" t="str">
        <f t="shared" si="7"/>
        <v/>
      </c>
      <c r="K26" s="126"/>
      <c r="L26" s="127"/>
      <c r="M26" s="127"/>
      <c r="N26" s="88" t="str">
        <f t="shared" si="8"/>
        <v/>
      </c>
      <c r="O26" s="110" t="str">
        <f t="shared" si="9"/>
        <v/>
      </c>
      <c r="P26" s="128"/>
      <c r="Q26" s="129"/>
      <c r="R26" s="84" t="str">
        <f t="shared" si="10"/>
        <v/>
      </c>
      <c r="S26" s="86" t="str">
        <f>IF(AND($V26=0,$W26=1,$X26=0),プルダウン!$A$6,"")</f>
        <v/>
      </c>
      <c r="T26" s="87" t="str">
        <f>IF(AND($V26=0,$W26=1,$X26=0),プルダウン!$B$6,"")</f>
        <v/>
      </c>
      <c r="V26" s="50">
        <f t="shared" si="11"/>
        <v>0</v>
      </c>
      <c r="W26" s="15">
        <f t="shared" si="1"/>
        <v>0</v>
      </c>
      <c r="X26" s="15">
        <f t="shared" si="12"/>
        <v>0</v>
      </c>
    </row>
    <row r="27" spans="1:24" s="12" customFormat="1" ht="45" customHeight="1">
      <c r="A27" s="124">
        <f t="shared" si="2"/>
        <v>15</v>
      </c>
      <c r="B27" s="103" t="str">
        <f t="shared" si="3"/>
        <v/>
      </c>
      <c r="C27" s="125"/>
      <c r="D27" s="26" t="str">
        <f t="shared" si="4"/>
        <v/>
      </c>
      <c r="E27" s="26" t="str">
        <f t="shared" si="13"/>
        <v/>
      </c>
      <c r="F27" s="130"/>
      <c r="G27" s="130"/>
      <c r="H27" s="106" t="str">
        <f t="shared" si="5"/>
        <v/>
      </c>
      <c r="I27" s="107" t="str">
        <f t="shared" si="6"/>
        <v/>
      </c>
      <c r="J27" s="106" t="str">
        <f t="shared" si="7"/>
        <v/>
      </c>
      <c r="K27" s="126"/>
      <c r="L27" s="127"/>
      <c r="M27" s="127"/>
      <c r="N27" s="88" t="str">
        <f t="shared" si="8"/>
        <v/>
      </c>
      <c r="O27" s="110" t="str">
        <f t="shared" si="9"/>
        <v/>
      </c>
      <c r="P27" s="128"/>
      <c r="Q27" s="129"/>
      <c r="R27" s="84" t="str">
        <f t="shared" si="10"/>
        <v/>
      </c>
      <c r="S27" s="86" t="str">
        <f>IF(AND($V27=0,$W27=1,$X27=0),プルダウン!$A$6,"")</f>
        <v/>
      </c>
      <c r="T27" s="87" t="str">
        <f>IF(AND($V27=0,$W27=1,$X27=0),プルダウン!$B$6,"")</f>
        <v/>
      </c>
      <c r="V27" s="50">
        <f t="shared" si="11"/>
        <v>0</v>
      </c>
      <c r="W27" s="15">
        <f t="shared" si="1"/>
        <v>0</v>
      </c>
      <c r="X27" s="15">
        <f t="shared" si="12"/>
        <v>0</v>
      </c>
    </row>
    <row r="28" spans="1:24" s="12" customFormat="1" ht="45" customHeight="1">
      <c r="A28" s="124">
        <f t="shared" si="2"/>
        <v>16</v>
      </c>
      <c r="B28" s="103" t="str">
        <f t="shared" si="3"/>
        <v/>
      </c>
      <c r="C28" s="125"/>
      <c r="D28" s="26" t="str">
        <f t="shared" si="4"/>
        <v/>
      </c>
      <c r="E28" s="26" t="str">
        <f t="shared" si="13"/>
        <v/>
      </c>
      <c r="F28" s="130"/>
      <c r="G28" s="130"/>
      <c r="H28" s="106" t="str">
        <f t="shared" si="5"/>
        <v/>
      </c>
      <c r="I28" s="107" t="str">
        <f t="shared" si="6"/>
        <v/>
      </c>
      <c r="J28" s="106" t="str">
        <f t="shared" si="7"/>
        <v/>
      </c>
      <c r="K28" s="126"/>
      <c r="L28" s="127"/>
      <c r="M28" s="127"/>
      <c r="N28" s="88" t="str">
        <f t="shared" si="8"/>
        <v/>
      </c>
      <c r="O28" s="110" t="str">
        <f t="shared" si="9"/>
        <v/>
      </c>
      <c r="P28" s="128"/>
      <c r="Q28" s="129"/>
      <c r="R28" s="84" t="str">
        <f t="shared" si="10"/>
        <v/>
      </c>
      <c r="S28" s="86" t="str">
        <f>IF(AND($V28=0,$W28=1,$X28=0),プルダウン!$A$6,"")</f>
        <v/>
      </c>
      <c r="T28" s="87" t="str">
        <f>IF(AND($V28=0,$W28=1,$X28=0),プルダウン!$B$6,"")</f>
        <v/>
      </c>
      <c r="V28" s="50">
        <f t="shared" si="11"/>
        <v>0</v>
      </c>
      <c r="W28" s="15">
        <f t="shared" si="1"/>
        <v>0</v>
      </c>
      <c r="X28" s="15">
        <f t="shared" si="12"/>
        <v>0</v>
      </c>
    </row>
    <row r="29" spans="1:24" s="12" customFormat="1" ht="45" customHeight="1">
      <c r="A29" s="124">
        <f t="shared" si="2"/>
        <v>17</v>
      </c>
      <c r="B29" s="103" t="str">
        <f t="shared" si="3"/>
        <v/>
      </c>
      <c r="C29" s="125"/>
      <c r="D29" s="26" t="str">
        <f t="shared" si="4"/>
        <v/>
      </c>
      <c r="E29" s="26" t="str">
        <f t="shared" si="13"/>
        <v/>
      </c>
      <c r="F29" s="130"/>
      <c r="G29" s="130"/>
      <c r="H29" s="106" t="str">
        <f t="shared" si="5"/>
        <v/>
      </c>
      <c r="I29" s="107" t="str">
        <f t="shared" si="6"/>
        <v/>
      </c>
      <c r="J29" s="106" t="str">
        <f t="shared" si="7"/>
        <v/>
      </c>
      <c r="K29" s="126"/>
      <c r="L29" s="127"/>
      <c r="M29" s="127"/>
      <c r="N29" s="88" t="str">
        <f t="shared" si="8"/>
        <v/>
      </c>
      <c r="O29" s="110" t="str">
        <f t="shared" si="9"/>
        <v/>
      </c>
      <c r="P29" s="128"/>
      <c r="Q29" s="129"/>
      <c r="R29" s="84" t="str">
        <f t="shared" si="10"/>
        <v/>
      </c>
      <c r="S29" s="86" t="str">
        <f>IF(AND($V29=0,$W29=1,$X29=0),プルダウン!$A$6,"")</f>
        <v/>
      </c>
      <c r="T29" s="87" t="str">
        <f>IF(AND($V29=0,$W29=1,$X29=0),プルダウン!$B$6,"")</f>
        <v/>
      </c>
      <c r="V29" s="50">
        <f t="shared" si="11"/>
        <v>0</v>
      </c>
      <c r="W29" s="15">
        <f t="shared" si="1"/>
        <v>0</v>
      </c>
      <c r="X29" s="15">
        <f t="shared" si="12"/>
        <v>0</v>
      </c>
    </row>
    <row r="30" spans="1:24" s="12" customFormat="1" ht="45" customHeight="1">
      <c r="A30" s="124">
        <f t="shared" si="2"/>
        <v>18</v>
      </c>
      <c r="B30" s="103" t="str">
        <f t="shared" si="3"/>
        <v/>
      </c>
      <c r="C30" s="125"/>
      <c r="D30" s="26" t="str">
        <f t="shared" si="4"/>
        <v/>
      </c>
      <c r="E30" s="26" t="str">
        <f t="shared" si="13"/>
        <v/>
      </c>
      <c r="F30" s="130"/>
      <c r="G30" s="130"/>
      <c r="H30" s="106" t="str">
        <f t="shared" si="5"/>
        <v/>
      </c>
      <c r="I30" s="107" t="str">
        <f t="shared" si="6"/>
        <v/>
      </c>
      <c r="J30" s="106" t="str">
        <f t="shared" si="7"/>
        <v/>
      </c>
      <c r="K30" s="126"/>
      <c r="L30" s="127"/>
      <c r="M30" s="127"/>
      <c r="N30" s="88" t="str">
        <f t="shared" si="8"/>
        <v/>
      </c>
      <c r="O30" s="110" t="str">
        <f t="shared" si="9"/>
        <v/>
      </c>
      <c r="P30" s="128"/>
      <c r="Q30" s="129"/>
      <c r="R30" s="84" t="str">
        <f t="shared" si="10"/>
        <v/>
      </c>
      <c r="S30" s="86" t="str">
        <f>IF(AND($V30=0,$W30=1,$X30=0),プルダウン!$A$6,"")</f>
        <v/>
      </c>
      <c r="T30" s="87" t="str">
        <f>IF(AND($V30=0,$W30=1,$X30=0),プルダウン!$B$6,"")</f>
        <v/>
      </c>
      <c r="V30" s="50">
        <f t="shared" si="11"/>
        <v>0</v>
      </c>
      <c r="W30" s="15">
        <f t="shared" si="1"/>
        <v>0</v>
      </c>
      <c r="X30" s="15">
        <f t="shared" si="12"/>
        <v>0</v>
      </c>
    </row>
    <row r="31" spans="1:24" s="12" customFormat="1" ht="45" customHeight="1">
      <c r="A31" s="124">
        <f t="shared" si="2"/>
        <v>19</v>
      </c>
      <c r="B31" s="103" t="str">
        <f t="shared" si="3"/>
        <v/>
      </c>
      <c r="C31" s="125"/>
      <c r="D31" s="26" t="str">
        <f t="shared" si="4"/>
        <v/>
      </c>
      <c r="E31" s="26" t="str">
        <f t="shared" si="13"/>
        <v/>
      </c>
      <c r="F31" s="130"/>
      <c r="G31" s="130"/>
      <c r="H31" s="106" t="str">
        <f t="shared" si="5"/>
        <v/>
      </c>
      <c r="I31" s="107" t="str">
        <f t="shared" si="6"/>
        <v/>
      </c>
      <c r="J31" s="106" t="str">
        <f t="shared" si="7"/>
        <v/>
      </c>
      <c r="K31" s="126"/>
      <c r="L31" s="127"/>
      <c r="M31" s="127"/>
      <c r="N31" s="88" t="str">
        <f t="shared" si="8"/>
        <v/>
      </c>
      <c r="O31" s="110" t="str">
        <f t="shared" si="9"/>
        <v/>
      </c>
      <c r="P31" s="128"/>
      <c r="Q31" s="129"/>
      <c r="R31" s="84" t="str">
        <f t="shared" si="10"/>
        <v/>
      </c>
      <c r="S31" s="86" t="str">
        <f>IF(AND($V31=0,$W31=1,$X31=0),プルダウン!$A$6,"")</f>
        <v/>
      </c>
      <c r="T31" s="87" t="str">
        <f>IF(AND($V31=0,$W31=1,$X31=0),プルダウン!$B$6,"")</f>
        <v/>
      </c>
      <c r="V31" s="50">
        <f t="shared" si="11"/>
        <v>0</v>
      </c>
      <c r="W31" s="15">
        <f t="shared" si="1"/>
        <v>0</v>
      </c>
      <c r="X31" s="15">
        <f t="shared" si="12"/>
        <v>0</v>
      </c>
    </row>
    <row r="32" spans="1:24" s="12" customFormat="1" ht="45" customHeight="1">
      <c r="A32" s="124">
        <f t="shared" si="2"/>
        <v>20</v>
      </c>
      <c r="B32" s="103" t="str">
        <f t="shared" si="3"/>
        <v/>
      </c>
      <c r="C32" s="125"/>
      <c r="D32" s="26" t="str">
        <f t="shared" si="4"/>
        <v/>
      </c>
      <c r="E32" s="26" t="str">
        <f t="shared" si="13"/>
        <v/>
      </c>
      <c r="F32" s="130"/>
      <c r="G32" s="130"/>
      <c r="H32" s="106" t="str">
        <f t="shared" si="5"/>
        <v/>
      </c>
      <c r="I32" s="107" t="str">
        <f t="shared" si="6"/>
        <v/>
      </c>
      <c r="J32" s="106" t="str">
        <f t="shared" si="7"/>
        <v/>
      </c>
      <c r="K32" s="126"/>
      <c r="L32" s="127"/>
      <c r="M32" s="127"/>
      <c r="N32" s="88" t="str">
        <f t="shared" si="8"/>
        <v/>
      </c>
      <c r="O32" s="110" t="str">
        <f t="shared" si="9"/>
        <v/>
      </c>
      <c r="P32" s="128"/>
      <c r="Q32" s="129"/>
      <c r="R32" s="84" t="str">
        <f t="shared" si="10"/>
        <v/>
      </c>
      <c r="S32" s="86" t="str">
        <f>IF(AND($V32=0,$W32=1,$X32=0),プルダウン!$A$6,"")</f>
        <v/>
      </c>
      <c r="T32" s="87" t="str">
        <f>IF(AND($V32=0,$W32=1,$X32=0),プルダウン!$B$6,"")</f>
        <v/>
      </c>
      <c r="V32" s="50">
        <f t="shared" si="11"/>
        <v>0</v>
      </c>
      <c r="W32" s="15">
        <f t="shared" si="1"/>
        <v>0</v>
      </c>
      <c r="X32" s="15">
        <f t="shared" si="12"/>
        <v>0</v>
      </c>
    </row>
    <row r="33" spans="1:24" s="12" customFormat="1" ht="45" customHeight="1">
      <c r="A33" s="124">
        <f t="shared" si="2"/>
        <v>21</v>
      </c>
      <c r="B33" s="103" t="str">
        <f t="shared" si="3"/>
        <v/>
      </c>
      <c r="C33" s="125"/>
      <c r="D33" s="26" t="str">
        <f t="shared" si="4"/>
        <v/>
      </c>
      <c r="E33" s="26" t="str">
        <f t="shared" si="13"/>
        <v/>
      </c>
      <c r="F33" s="130"/>
      <c r="G33" s="130"/>
      <c r="H33" s="106" t="str">
        <f t="shared" si="5"/>
        <v/>
      </c>
      <c r="I33" s="107" t="str">
        <f t="shared" si="6"/>
        <v/>
      </c>
      <c r="J33" s="106" t="str">
        <f t="shared" si="7"/>
        <v/>
      </c>
      <c r="K33" s="126"/>
      <c r="L33" s="127"/>
      <c r="M33" s="127"/>
      <c r="N33" s="88" t="str">
        <f t="shared" si="8"/>
        <v/>
      </c>
      <c r="O33" s="110" t="str">
        <f t="shared" si="9"/>
        <v/>
      </c>
      <c r="P33" s="128"/>
      <c r="Q33" s="129"/>
      <c r="R33" s="84" t="str">
        <f t="shared" si="10"/>
        <v/>
      </c>
      <c r="S33" s="86" t="str">
        <f>IF(AND($V33=0,$W33=1,$X33=0),プルダウン!$A$6,"")</f>
        <v/>
      </c>
      <c r="T33" s="87" t="str">
        <f>IF(AND($V33=0,$W33=1,$X33=0),プルダウン!$B$6,"")</f>
        <v/>
      </c>
      <c r="V33" s="50">
        <f t="shared" si="11"/>
        <v>0</v>
      </c>
      <c r="W33" s="15">
        <f t="shared" si="1"/>
        <v>0</v>
      </c>
      <c r="X33" s="15">
        <f t="shared" si="12"/>
        <v>0</v>
      </c>
    </row>
    <row r="34" spans="1:24" s="12" customFormat="1" ht="45" customHeight="1">
      <c r="A34" s="124">
        <f t="shared" si="2"/>
        <v>22</v>
      </c>
      <c r="B34" s="103" t="str">
        <f t="shared" si="3"/>
        <v/>
      </c>
      <c r="C34" s="125"/>
      <c r="D34" s="26" t="str">
        <f t="shared" si="4"/>
        <v/>
      </c>
      <c r="E34" s="26" t="str">
        <f t="shared" si="13"/>
        <v/>
      </c>
      <c r="F34" s="130"/>
      <c r="G34" s="130"/>
      <c r="H34" s="106" t="str">
        <f t="shared" si="5"/>
        <v/>
      </c>
      <c r="I34" s="107" t="str">
        <f t="shared" si="6"/>
        <v/>
      </c>
      <c r="J34" s="106" t="str">
        <f t="shared" si="7"/>
        <v/>
      </c>
      <c r="K34" s="126"/>
      <c r="L34" s="127"/>
      <c r="M34" s="127"/>
      <c r="N34" s="88" t="str">
        <f t="shared" si="8"/>
        <v/>
      </c>
      <c r="O34" s="110" t="str">
        <f t="shared" si="9"/>
        <v/>
      </c>
      <c r="P34" s="128"/>
      <c r="Q34" s="129"/>
      <c r="R34" s="84" t="str">
        <f t="shared" si="10"/>
        <v/>
      </c>
      <c r="S34" s="86" t="str">
        <f>IF(AND($V34=0,$W34=1,$X34=0),プルダウン!$A$6,"")</f>
        <v/>
      </c>
      <c r="T34" s="87" t="str">
        <f>IF(AND($V34=0,$W34=1,$X34=0),プルダウン!$B$6,"")</f>
        <v/>
      </c>
      <c r="V34" s="50">
        <f t="shared" si="11"/>
        <v>0</v>
      </c>
      <c r="W34" s="15">
        <f t="shared" si="1"/>
        <v>0</v>
      </c>
      <c r="X34" s="15">
        <f t="shared" si="12"/>
        <v>0</v>
      </c>
    </row>
    <row r="35" spans="1:24" s="12" customFormat="1" ht="45" customHeight="1">
      <c r="A35" s="124">
        <f t="shared" si="2"/>
        <v>23</v>
      </c>
      <c r="B35" s="103" t="str">
        <f t="shared" si="3"/>
        <v/>
      </c>
      <c r="C35" s="125"/>
      <c r="D35" s="26" t="str">
        <f t="shared" si="4"/>
        <v/>
      </c>
      <c r="E35" s="26" t="str">
        <f t="shared" si="13"/>
        <v/>
      </c>
      <c r="F35" s="130"/>
      <c r="G35" s="130"/>
      <c r="H35" s="106" t="str">
        <f t="shared" si="5"/>
        <v/>
      </c>
      <c r="I35" s="107" t="str">
        <f t="shared" si="6"/>
        <v/>
      </c>
      <c r="J35" s="106" t="str">
        <f t="shared" si="7"/>
        <v/>
      </c>
      <c r="K35" s="126"/>
      <c r="L35" s="127"/>
      <c r="M35" s="127"/>
      <c r="N35" s="88" t="str">
        <f t="shared" si="8"/>
        <v/>
      </c>
      <c r="O35" s="110" t="str">
        <f t="shared" si="9"/>
        <v/>
      </c>
      <c r="P35" s="128"/>
      <c r="Q35" s="129"/>
      <c r="R35" s="84" t="str">
        <f t="shared" si="10"/>
        <v/>
      </c>
      <c r="S35" s="86" t="str">
        <f>IF(AND($V35=0,$W35=1,$X35=0),プルダウン!$A$6,"")</f>
        <v/>
      </c>
      <c r="T35" s="87" t="str">
        <f>IF(AND($V35=0,$W35=1,$X35=0),プルダウン!$B$6,"")</f>
        <v/>
      </c>
      <c r="V35" s="50">
        <f t="shared" si="11"/>
        <v>0</v>
      </c>
      <c r="W35" s="15">
        <f t="shared" si="1"/>
        <v>0</v>
      </c>
      <c r="X35" s="15">
        <f t="shared" si="12"/>
        <v>0</v>
      </c>
    </row>
    <row r="36" spans="1:24" s="12" customFormat="1" ht="45" customHeight="1">
      <c r="A36" s="124">
        <f t="shared" si="2"/>
        <v>24</v>
      </c>
      <c r="B36" s="103" t="str">
        <f t="shared" si="3"/>
        <v/>
      </c>
      <c r="C36" s="125"/>
      <c r="D36" s="26" t="str">
        <f t="shared" si="4"/>
        <v/>
      </c>
      <c r="E36" s="26" t="str">
        <f t="shared" si="13"/>
        <v/>
      </c>
      <c r="F36" s="130"/>
      <c r="G36" s="130"/>
      <c r="H36" s="106" t="str">
        <f t="shared" si="5"/>
        <v/>
      </c>
      <c r="I36" s="107" t="str">
        <f t="shared" si="6"/>
        <v/>
      </c>
      <c r="J36" s="106" t="str">
        <f t="shared" si="7"/>
        <v/>
      </c>
      <c r="K36" s="126"/>
      <c r="L36" s="127"/>
      <c r="M36" s="127"/>
      <c r="N36" s="88" t="str">
        <f t="shared" si="8"/>
        <v/>
      </c>
      <c r="O36" s="110" t="str">
        <f t="shared" si="9"/>
        <v/>
      </c>
      <c r="P36" s="128"/>
      <c r="Q36" s="129"/>
      <c r="R36" s="84" t="str">
        <f t="shared" si="10"/>
        <v/>
      </c>
      <c r="S36" s="86" t="str">
        <f>IF(AND($V36=0,$W36=1,$X36=0),プルダウン!$A$6,"")</f>
        <v/>
      </c>
      <c r="T36" s="87" t="str">
        <f>IF(AND($V36=0,$W36=1,$X36=0),プルダウン!$B$6,"")</f>
        <v/>
      </c>
      <c r="V36" s="50">
        <f t="shared" si="11"/>
        <v>0</v>
      </c>
      <c r="W36" s="15">
        <f t="shared" si="1"/>
        <v>0</v>
      </c>
      <c r="X36" s="15">
        <f t="shared" si="12"/>
        <v>0</v>
      </c>
    </row>
    <row r="37" spans="1:24" s="12" customFormat="1" ht="45" customHeight="1">
      <c r="A37" s="124">
        <f t="shared" si="2"/>
        <v>25</v>
      </c>
      <c r="B37" s="103" t="str">
        <f t="shared" si="3"/>
        <v/>
      </c>
      <c r="C37" s="125"/>
      <c r="D37" s="26" t="str">
        <f t="shared" si="4"/>
        <v/>
      </c>
      <c r="E37" s="26" t="str">
        <f t="shared" si="13"/>
        <v/>
      </c>
      <c r="F37" s="130"/>
      <c r="G37" s="130"/>
      <c r="H37" s="106" t="str">
        <f t="shared" si="5"/>
        <v/>
      </c>
      <c r="I37" s="107" t="str">
        <f t="shared" si="6"/>
        <v/>
      </c>
      <c r="J37" s="106" t="str">
        <f t="shared" si="7"/>
        <v/>
      </c>
      <c r="K37" s="126"/>
      <c r="L37" s="127"/>
      <c r="M37" s="127"/>
      <c r="N37" s="88" t="str">
        <f t="shared" si="8"/>
        <v/>
      </c>
      <c r="O37" s="110" t="str">
        <f t="shared" si="9"/>
        <v/>
      </c>
      <c r="P37" s="128"/>
      <c r="Q37" s="129"/>
      <c r="R37" s="84" t="str">
        <f t="shared" si="10"/>
        <v/>
      </c>
      <c r="S37" s="86" t="str">
        <f>IF(AND($V37=0,$W37=1,$X37=0),プルダウン!$A$6,"")</f>
        <v/>
      </c>
      <c r="T37" s="87" t="str">
        <f>IF(AND($V37=0,$W37=1,$X37=0),プルダウン!$B$6,"")</f>
        <v/>
      </c>
      <c r="V37" s="50">
        <f t="shared" si="11"/>
        <v>0</v>
      </c>
      <c r="W37" s="15">
        <f t="shared" si="1"/>
        <v>0</v>
      </c>
      <c r="X37" s="15">
        <f t="shared" si="12"/>
        <v>0</v>
      </c>
    </row>
    <row r="38" spans="1:24" s="12" customFormat="1" ht="45" customHeight="1">
      <c r="A38" s="124">
        <f t="shared" si="2"/>
        <v>26</v>
      </c>
      <c r="B38" s="103" t="str">
        <f t="shared" si="3"/>
        <v/>
      </c>
      <c r="C38" s="125"/>
      <c r="D38" s="26" t="str">
        <f t="shared" si="4"/>
        <v/>
      </c>
      <c r="E38" s="26" t="str">
        <f t="shared" si="13"/>
        <v/>
      </c>
      <c r="F38" s="130"/>
      <c r="G38" s="130"/>
      <c r="H38" s="106" t="str">
        <f t="shared" si="5"/>
        <v/>
      </c>
      <c r="I38" s="107" t="str">
        <f t="shared" si="6"/>
        <v/>
      </c>
      <c r="J38" s="106" t="str">
        <f t="shared" si="7"/>
        <v/>
      </c>
      <c r="K38" s="126"/>
      <c r="L38" s="127"/>
      <c r="M38" s="127"/>
      <c r="N38" s="88" t="str">
        <f t="shared" si="8"/>
        <v/>
      </c>
      <c r="O38" s="110" t="str">
        <f t="shared" si="9"/>
        <v/>
      </c>
      <c r="P38" s="128"/>
      <c r="Q38" s="129"/>
      <c r="R38" s="84" t="str">
        <f t="shared" si="10"/>
        <v/>
      </c>
      <c r="S38" s="86" t="str">
        <f>IF(AND($V38=0,$W38=1,$X38=0),プルダウン!$A$6,"")</f>
        <v/>
      </c>
      <c r="T38" s="87" t="str">
        <f>IF(AND($V38=0,$W38=1,$X38=0),プルダウン!$B$6,"")</f>
        <v/>
      </c>
      <c r="V38" s="50">
        <f t="shared" si="11"/>
        <v>0</v>
      </c>
      <c r="W38" s="15">
        <f t="shared" si="1"/>
        <v>0</v>
      </c>
      <c r="X38" s="15">
        <f t="shared" si="12"/>
        <v>0</v>
      </c>
    </row>
    <row r="39" spans="1:24" s="12" customFormat="1" ht="45" customHeight="1">
      <c r="A39" s="124">
        <f t="shared" si="2"/>
        <v>27</v>
      </c>
      <c r="B39" s="103" t="str">
        <f t="shared" si="3"/>
        <v/>
      </c>
      <c r="C39" s="125"/>
      <c r="D39" s="26" t="str">
        <f t="shared" si="4"/>
        <v/>
      </c>
      <c r="E39" s="26" t="str">
        <f t="shared" si="13"/>
        <v/>
      </c>
      <c r="F39" s="130"/>
      <c r="G39" s="130"/>
      <c r="H39" s="106" t="str">
        <f t="shared" si="5"/>
        <v/>
      </c>
      <c r="I39" s="107" t="str">
        <f t="shared" si="6"/>
        <v/>
      </c>
      <c r="J39" s="106" t="str">
        <f t="shared" si="7"/>
        <v/>
      </c>
      <c r="K39" s="126"/>
      <c r="L39" s="127"/>
      <c r="M39" s="127"/>
      <c r="N39" s="88" t="str">
        <f t="shared" si="8"/>
        <v/>
      </c>
      <c r="O39" s="110" t="str">
        <f t="shared" si="9"/>
        <v/>
      </c>
      <c r="P39" s="128"/>
      <c r="Q39" s="129"/>
      <c r="R39" s="84" t="str">
        <f t="shared" si="10"/>
        <v/>
      </c>
      <c r="S39" s="86" t="str">
        <f>IF(AND($V39=0,$W39=1,$X39=0),プルダウン!$A$6,"")</f>
        <v/>
      </c>
      <c r="T39" s="87" t="str">
        <f>IF(AND($V39=0,$W39=1,$X39=0),プルダウン!$B$6,"")</f>
        <v/>
      </c>
      <c r="V39" s="50">
        <f t="shared" si="11"/>
        <v>0</v>
      </c>
      <c r="W39" s="15">
        <f t="shared" si="1"/>
        <v>0</v>
      </c>
      <c r="X39" s="15">
        <f t="shared" si="12"/>
        <v>0</v>
      </c>
    </row>
    <row r="40" spans="1:24" s="12" customFormat="1" ht="45" customHeight="1">
      <c r="A40" s="124">
        <f t="shared" si="2"/>
        <v>28</v>
      </c>
      <c r="B40" s="103" t="str">
        <f t="shared" si="3"/>
        <v/>
      </c>
      <c r="C40" s="125"/>
      <c r="D40" s="26" t="str">
        <f t="shared" si="4"/>
        <v/>
      </c>
      <c r="E40" s="26" t="str">
        <f t="shared" si="13"/>
        <v/>
      </c>
      <c r="F40" s="130"/>
      <c r="G40" s="130"/>
      <c r="H40" s="106" t="str">
        <f t="shared" si="5"/>
        <v/>
      </c>
      <c r="I40" s="107" t="str">
        <f t="shared" si="6"/>
        <v/>
      </c>
      <c r="J40" s="106" t="str">
        <f t="shared" si="7"/>
        <v/>
      </c>
      <c r="K40" s="126"/>
      <c r="L40" s="127"/>
      <c r="M40" s="127"/>
      <c r="N40" s="88" t="str">
        <f t="shared" si="8"/>
        <v/>
      </c>
      <c r="O40" s="110" t="str">
        <f t="shared" si="9"/>
        <v/>
      </c>
      <c r="P40" s="128"/>
      <c r="Q40" s="129"/>
      <c r="R40" s="84" t="str">
        <f t="shared" si="10"/>
        <v/>
      </c>
      <c r="S40" s="86" t="str">
        <f>IF(AND($V40=0,$W40=1,$X40=0),プルダウン!$A$6,"")</f>
        <v/>
      </c>
      <c r="T40" s="87" t="str">
        <f>IF(AND($V40=0,$W40=1,$X40=0),プルダウン!$B$6,"")</f>
        <v/>
      </c>
      <c r="V40" s="50">
        <f t="shared" si="11"/>
        <v>0</v>
      </c>
      <c r="W40" s="15">
        <f t="shared" si="1"/>
        <v>0</v>
      </c>
      <c r="X40" s="15">
        <f t="shared" si="12"/>
        <v>0</v>
      </c>
    </row>
    <row r="41" spans="1:24" s="12" customFormat="1" ht="45" customHeight="1">
      <c r="A41" s="124">
        <f t="shared" si="2"/>
        <v>29</v>
      </c>
      <c r="B41" s="103" t="str">
        <f t="shared" si="3"/>
        <v/>
      </c>
      <c r="C41" s="125"/>
      <c r="D41" s="26" t="str">
        <f t="shared" si="4"/>
        <v/>
      </c>
      <c r="E41" s="26" t="str">
        <f t="shared" si="13"/>
        <v/>
      </c>
      <c r="F41" s="130"/>
      <c r="G41" s="130"/>
      <c r="H41" s="106" t="str">
        <f t="shared" si="5"/>
        <v/>
      </c>
      <c r="I41" s="107" t="str">
        <f t="shared" si="6"/>
        <v/>
      </c>
      <c r="J41" s="106" t="str">
        <f t="shared" si="7"/>
        <v/>
      </c>
      <c r="K41" s="126"/>
      <c r="L41" s="127"/>
      <c r="M41" s="127"/>
      <c r="N41" s="88" t="str">
        <f t="shared" si="8"/>
        <v/>
      </c>
      <c r="O41" s="110" t="str">
        <f t="shared" si="9"/>
        <v/>
      </c>
      <c r="P41" s="128"/>
      <c r="Q41" s="129"/>
      <c r="R41" s="84" t="str">
        <f t="shared" si="10"/>
        <v/>
      </c>
      <c r="S41" s="86" t="str">
        <f>IF(AND($V41=0,$W41=1,$X41=0),プルダウン!$A$6,"")</f>
        <v/>
      </c>
      <c r="T41" s="87" t="str">
        <f>IF(AND($V41=0,$W41=1,$X41=0),プルダウン!$B$6,"")</f>
        <v/>
      </c>
      <c r="V41" s="50">
        <f t="shared" si="11"/>
        <v>0</v>
      </c>
      <c r="W41" s="15">
        <f t="shared" si="1"/>
        <v>0</v>
      </c>
      <c r="X41" s="15">
        <f t="shared" si="12"/>
        <v>0</v>
      </c>
    </row>
    <row r="42" spans="1:24" s="12" customFormat="1" ht="45" customHeight="1">
      <c r="A42" s="124">
        <f t="shared" si="2"/>
        <v>30</v>
      </c>
      <c r="B42" s="103" t="str">
        <f t="shared" si="3"/>
        <v/>
      </c>
      <c r="C42" s="125"/>
      <c r="D42" s="26" t="str">
        <f t="shared" si="4"/>
        <v/>
      </c>
      <c r="E42" s="26" t="str">
        <f t="shared" si="13"/>
        <v/>
      </c>
      <c r="F42" s="130"/>
      <c r="G42" s="130"/>
      <c r="H42" s="106" t="str">
        <f t="shared" si="5"/>
        <v/>
      </c>
      <c r="I42" s="107" t="str">
        <f t="shared" si="6"/>
        <v/>
      </c>
      <c r="J42" s="106" t="str">
        <f t="shared" si="7"/>
        <v/>
      </c>
      <c r="K42" s="126"/>
      <c r="L42" s="127"/>
      <c r="M42" s="127"/>
      <c r="N42" s="88" t="str">
        <f t="shared" si="8"/>
        <v/>
      </c>
      <c r="O42" s="110" t="str">
        <f t="shared" si="9"/>
        <v/>
      </c>
      <c r="P42" s="128"/>
      <c r="Q42" s="129"/>
      <c r="R42" s="84" t="str">
        <f t="shared" si="10"/>
        <v/>
      </c>
      <c r="S42" s="86" t="str">
        <f>IF(AND($V42=0,$W42=1,$X42=0),プルダウン!$A$6,"")</f>
        <v/>
      </c>
      <c r="T42" s="87" t="str">
        <f>IF(AND($V42=0,$W42=1,$X42=0),プルダウン!$B$6,"")</f>
        <v/>
      </c>
      <c r="V42" s="50">
        <f t="shared" si="11"/>
        <v>0</v>
      </c>
      <c r="W42" s="15">
        <f t="shared" si="1"/>
        <v>0</v>
      </c>
      <c r="X42" s="15">
        <f t="shared" si="12"/>
        <v>0</v>
      </c>
    </row>
    <row r="43" spans="1:24" s="12" customFormat="1" ht="45" customHeight="1">
      <c r="A43" s="124">
        <f t="shared" si="2"/>
        <v>31</v>
      </c>
      <c r="B43" s="103" t="str">
        <f t="shared" si="3"/>
        <v/>
      </c>
      <c r="C43" s="125"/>
      <c r="D43" s="26" t="str">
        <f t="shared" si="4"/>
        <v/>
      </c>
      <c r="E43" s="26" t="str">
        <f t="shared" si="13"/>
        <v/>
      </c>
      <c r="F43" s="130"/>
      <c r="G43" s="130"/>
      <c r="H43" s="106" t="str">
        <f t="shared" si="5"/>
        <v/>
      </c>
      <c r="I43" s="107" t="str">
        <f t="shared" si="6"/>
        <v/>
      </c>
      <c r="J43" s="106" t="str">
        <f t="shared" si="7"/>
        <v/>
      </c>
      <c r="K43" s="126"/>
      <c r="L43" s="127"/>
      <c r="M43" s="127"/>
      <c r="N43" s="88" t="str">
        <f t="shared" si="8"/>
        <v/>
      </c>
      <c r="O43" s="110" t="str">
        <f t="shared" si="9"/>
        <v/>
      </c>
      <c r="P43" s="128"/>
      <c r="Q43" s="129"/>
      <c r="R43" s="84" t="str">
        <f t="shared" si="10"/>
        <v/>
      </c>
      <c r="S43" s="86" t="str">
        <f>IF(AND($V43=0,$W43=1,$X43=0),プルダウン!$A$6,"")</f>
        <v/>
      </c>
      <c r="T43" s="87" t="str">
        <f>IF(AND($V43=0,$W43=1,$X43=0),プルダウン!$B$6,"")</f>
        <v/>
      </c>
      <c r="V43" s="50">
        <f t="shared" si="11"/>
        <v>0</v>
      </c>
      <c r="W43" s="15">
        <f t="shared" si="1"/>
        <v>0</v>
      </c>
      <c r="X43" s="15">
        <f t="shared" si="12"/>
        <v>0</v>
      </c>
    </row>
    <row r="44" spans="1:24" s="12" customFormat="1" ht="45" customHeight="1">
      <c r="A44" s="124">
        <f t="shared" si="2"/>
        <v>32</v>
      </c>
      <c r="B44" s="103" t="str">
        <f t="shared" si="3"/>
        <v/>
      </c>
      <c r="C44" s="125"/>
      <c r="D44" s="26" t="str">
        <f t="shared" si="4"/>
        <v/>
      </c>
      <c r="E44" s="26" t="str">
        <f t="shared" si="13"/>
        <v/>
      </c>
      <c r="F44" s="130"/>
      <c r="G44" s="130"/>
      <c r="H44" s="106" t="str">
        <f t="shared" si="5"/>
        <v/>
      </c>
      <c r="I44" s="107" t="str">
        <f t="shared" si="6"/>
        <v/>
      </c>
      <c r="J44" s="106" t="str">
        <f t="shared" si="7"/>
        <v/>
      </c>
      <c r="K44" s="126"/>
      <c r="L44" s="127"/>
      <c r="M44" s="127"/>
      <c r="N44" s="88" t="str">
        <f t="shared" si="8"/>
        <v/>
      </c>
      <c r="O44" s="110" t="str">
        <f t="shared" si="9"/>
        <v/>
      </c>
      <c r="P44" s="128"/>
      <c r="Q44" s="129"/>
      <c r="R44" s="84" t="str">
        <f t="shared" si="10"/>
        <v/>
      </c>
      <c r="S44" s="86" t="str">
        <f>IF(AND($V44=0,$W44=1,$X44=0),プルダウン!$A$6,"")</f>
        <v/>
      </c>
      <c r="T44" s="87" t="str">
        <f>IF(AND($V44=0,$W44=1,$X44=0),プルダウン!$B$6,"")</f>
        <v/>
      </c>
      <c r="V44" s="50">
        <f t="shared" si="11"/>
        <v>0</v>
      </c>
      <c r="W44" s="15">
        <f t="shared" si="1"/>
        <v>0</v>
      </c>
      <c r="X44" s="15">
        <f t="shared" si="12"/>
        <v>0</v>
      </c>
    </row>
    <row r="45" spans="1:24" s="12" customFormat="1" ht="45" customHeight="1">
      <c r="A45" s="124">
        <f t="shared" si="2"/>
        <v>33</v>
      </c>
      <c r="B45" s="103" t="str">
        <f t="shared" si="3"/>
        <v/>
      </c>
      <c r="C45" s="125"/>
      <c r="D45" s="26" t="str">
        <f t="shared" si="4"/>
        <v/>
      </c>
      <c r="E45" s="26" t="str">
        <f t="shared" si="13"/>
        <v/>
      </c>
      <c r="F45" s="130"/>
      <c r="G45" s="130"/>
      <c r="H45" s="106" t="str">
        <f t="shared" si="5"/>
        <v/>
      </c>
      <c r="I45" s="107" t="str">
        <f t="shared" si="6"/>
        <v/>
      </c>
      <c r="J45" s="106" t="str">
        <f t="shared" si="7"/>
        <v/>
      </c>
      <c r="K45" s="126"/>
      <c r="L45" s="127"/>
      <c r="M45" s="127"/>
      <c r="N45" s="88" t="str">
        <f t="shared" si="8"/>
        <v/>
      </c>
      <c r="O45" s="110" t="str">
        <f t="shared" si="9"/>
        <v/>
      </c>
      <c r="P45" s="128"/>
      <c r="Q45" s="129"/>
      <c r="R45" s="84" t="str">
        <f t="shared" si="10"/>
        <v/>
      </c>
      <c r="S45" s="86" t="str">
        <f>IF(AND($V45=0,$W45=1,$X45=0),プルダウン!$A$6,"")</f>
        <v/>
      </c>
      <c r="T45" s="87" t="str">
        <f>IF(AND($V45=0,$W45=1,$X45=0),プルダウン!$B$6,"")</f>
        <v/>
      </c>
      <c r="V45" s="50">
        <f t="shared" si="11"/>
        <v>0</v>
      </c>
      <c r="W45" s="15">
        <f t="shared" si="1"/>
        <v>0</v>
      </c>
      <c r="X45" s="15">
        <f t="shared" si="12"/>
        <v>0</v>
      </c>
    </row>
    <row r="46" spans="1:24" s="12" customFormat="1" ht="45" customHeight="1">
      <c r="A46" s="124">
        <f t="shared" si="2"/>
        <v>34</v>
      </c>
      <c r="B46" s="103" t="str">
        <f t="shared" si="3"/>
        <v/>
      </c>
      <c r="C46" s="125"/>
      <c r="D46" s="26" t="str">
        <f t="shared" si="4"/>
        <v/>
      </c>
      <c r="E46" s="26" t="str">
        <f t="shared" si="13"/>
        <v/>
      </c>
      <c r="F46" s="130"/>
      <c r="G46" s="130"/>
      <c r="H46" s="106" t="str">
        <f t="shared" si="5"/>
        <v/>
      </c>
      <c r="I46" s="107" t="str">
        <f t="shared" si="6"/>
        <v/>
      </c>
      <c r="J46" s="106" t="str">
        <f t="shared" si="7"/>
        <v/>
      </c>
      <c r="K46" s="126"/>
      <c r="L46" s="127"/>
      <c r="M46" s="127"/>
      <c r="N46" s="88" t="str">
        <f t="shared" si="8"/>
        <v/>
      </c>
      <c r="O46" s="110" t="str">
        <f t="shared" si="9"/>
        <v/>
      </c>
      <c r="P46" s="128"/>
      <c r="Q46" s="129"/>
      <c r="R46" s="84" t="str">
        <f t="shared" si="10"/>
        <v/>
      </c>
      <c r="S46" s="86" t="str">
        <f>IF(AND($V46=0,$W46=1,$X46=0),プルダウン!$A$6,"")</f>
        <v/>
      </c>
      <c r="T46" s="87" t="str">
        <f>IF(AND($V46=0,$W46=1,$X46=0),プルダウン!$B$6,"")</f>
        <v/>
      </c>
      <c r="V46" s="50">
        <f t="shared" si="11"/>
        <v>0</v>
      </c>
      <c r="W46" s="15">
        <f t="shared" si="1"/>
        <v>0</v>
      </c>
      <c r="X46" s="15">
        <f t="shared" si="12"/>
        <v>0</v>
      </c>
    </row>
    <row r="47" spans="1:24" s="12" customFormat="1" ht="45" customHeight="1">
      <c r="A47" s="124">
        <f t="shared" si="2"/>
        <v>35</v>
      </c>
      <c r="B47" s="103" t="str">
        <f t="shared" si="3"/>
        <v/>
      </c>
      <c r="C47" s="125"/>
      <c r="D47" s="26" t="str">
        <f t="shared" si="4"/>
        <v/>
      </c>
      <c r="E47" s="26" t="str">
        <f t="shared" si="13"/>
        <v/>
      </c>
      <c r="F47" s="130"/>
      <c r="G47" s="130"/>
      <c r="H47" s="106" t="str">
        <f t="shared" si="5"/>
        <v/>
      </c>
      <c r="I47" s="107" t="str">
        <f t="shared" si="6"/>
        <v/>
      </c>
      <c r="J47" s="106" t="str">
        <f t="shared" si="7"/>
        <v/>
      </c>
      <c r="K47" s="126"/>
      <c r="L47" s="127"/>
      <c r="M47" s="127"/>
      <c r="N47" s="88" t="str">
        <f t="shared" si="8"/>
        <v/>
      </c>
      <c r="O47" s="110" t="str">
        <f t="shared" si="9"/>
        <v/>
      </c>
      <c r="P47" s="128"/>
      <c r="Q47" s="129"/>
      <c r="R47" s="84" t="str">
        <f t="shared" si="10"/>
        <v/>
      </c>
      <c r="S47" s="86" t="str">
        <f>IF(AND($V47=0,$W47=1,$X47=0),プルダウン!$A$6,"")</f>
        <v/>
      </c>
      <c r="T47" s="87" t="str">
        <f>IF(AND($V47=0,$W47=1,$X47=0),プルダウン!$B$6,"")</f>
        <v/>
      </c>
      <c r="V47" s="50">
        <f t="shared" si="11"/>
        <v>0</v>
      </c>
      <c r="W47" s="15">
        <f t="shared" si="1"/>
        <v>0</v>
      </c>
      <c r="X47" s="15">
        <f t="shared" si="12"/>
        <v>0</v>
      </c>
    </row>
    <row r="48" spans="1:24" s="12" customFormat="1" ht="45" customHeight="1">
      <c r="A48" s="124">
        <f t="shared" si="2"/>
        <v>36</v>
      </c>
      <c r="B48" s="103" t="str">
        <f t="shared" si="3"/>
        <v/>
      </c>
      <c r="C48" s="125"/>
      <c r="D48" s="26" t="str">
        <f t="shared" si="4"/>
        <v/>
      </c>
      <c r="E48" s="26" t="str">
        <f t="shared" si="13"/>
        <v/>
      </c>
      <c r="F48" s="130"/>
      <c r="G48" s="130"/>
      <c r="H48" s="106" t="str">
        <f t="shared" si="5"/>
        <v/>
      </c>
      <c r="I48" s="107" t="str">
        <f t="shared" si="6"/>
        <v/>
      </c>
      <c r="J48" s="106" t="str">
        <f t="shared" si="7"/>
        <v/>
      </c>
      <c r="K48" s="126"/>
      <c r="L48" s="127"/>
      <c r="M48" s="127"/>
      <c r="N48" s="88" t="str">
        <f t="shared" si="8"/>
        <v/>
      </c>
      <c r="O48" s="110" t="str">
        <f t="shared" si="9"/>
        <v/>
      </c>
      <c r="P48" s="128"/>
      <c r="Q48" s="129"/>
      <c r="R48" s="84" t="str">
        <f t="shared" si="10"/>
        <v/>
      </c>
      <c r="S48" s="86" t="str">
        <f>IF(AND($V48=0,$W48=1,$X48=0),プルダウン!$A$6,"")</f>
        <v/>
      </c>
      <c r="T48" s="87" t="str">
        <f>IF(AND($V48=0,$W48=1,$X48=0),プルダウン!$B$6,"")</f>
        <v/>
      </c>
      <c r="V48" s="50">
        <f t="shared" si="11"/>
        <v>0</v>
      </c>
      <c r="W48" s="15">
        <f t="shared" si="1"/>
        <v>0</v>
      </c>
      <c r="X48" s="15">
        <f t="shared" si="12"/>
        <v>0</v>
      </c>
    </row>
    <row r="49" spans="1:35" s="12" customFormat="1" ht="45" customHeight="1">
      <c r="A49" s="124">
        <f t="shared" si="2"/>
        <v>37</v>
      </c>
      <c r="B49" s="103" t="str">
        <f t="shared" si="3"/>
        <v/>
      </c>
      <c r="C49" s="125"/>
      <c r="D49" s="26" t="str">
        <f t="shared" si="4"/>
        <v/>
      </c>
      <c r="E49" s="26" t="str">
        <f t="shared" si="13"/>
        <v/>
      </c>
      <c r="F49" s="130"/>
      <c r="G49" s="130"/>
      <c r="H49" s="106" t="str">
        <f t="shared" si="5"/>
        <v/>
      </c>
      <c r="I49" s="107" t="str">
        <f t="shared" si="6"/>
        <v/>
      </c>
      <c r="J49" s="106" t="str">
        <f t="shared" si="7"/>
        <v/>
      </c>
      <c r="K49" s="126"/>
      <c r="L49" s="127"/>
      <c r="M49" s="127"/>
      <c r="N49" s="88" t="str">
        <f t="shared" si="8"/>
        <v/>
      </c>
      <c r="O49" s="110" t="str">
        <f t="shared" si="9"/>
        <v/>
      </c>
      <c r="P49" s="128"/>
      <c r="Q49" s="129"/>
      <c r="R49" s="84" t="str">
        <f t="shared" si="10"/>
        <v/>
      </c>
      <c r="S49" s="86" t="str">
        <f>IF(AND($V49=0,$W49=1,$X49=0),プルダウン!$A$6,"")</f>
        <v/>
      </c>
      <c r="T49" s="87" t="str">
        <f>IF(AND($V49=0,$W49=1,$X49=0),プルダウン!$B$6,"")</f>
        <v/>
      </c>
      <c r="V49" s="50">
        <f t="shared" si="11"/>
        <v>0</v>
      </c>
      <c r="W49" s="15">
        <f t="shared" si="1"/>
        <v>0</v>
      </c>
      <c r="X49" s="15">
        <f t="shared" si="12"/>
        <v>0</v>
      </c>
    </row>
    <row r="50" spans="1:35" s="12" customFormat="1" ht="45" customHeight="1">
      <c r="A50" s="124">
        <f t="shared" si="2"/>
        <v>38</v>
      </c>
      <c r="B50" s="103" t="str">
        <f t="shared" si="3"/>
        <v/>
      </c>
      <c r="C50" s="125"/>
      <c r="D50" s="26" t="str">
        <f t="shared" si="4"/>
        <v/>
      </c>
      <c r="E50" s="26" t="str">
        <f t="shared" si="13"/>
        <v/>
      </c>
      <c r="F50" s="130"/>
      <c r="G50" s="130"/>
      <c r="H50" s="106" t="str">
        <f t="shared" si="5"/>
        <v/>
      </c>
      <c r="I50" s="107" t="str">
        <f t="shared" si="6"/>
        <v/>
      </c>
      <c r="J50" s="106" t="str">
        <f t="shared" si="7"/>
        <v/>
      </c>
      <c r="K50" s="126"/>
      <c r="L50" s="127"/>
      <c r="M50" s="127"/>
      <c r="N50" s="88" t="str">
        <f t="shared" si="8"/>
        <v/>
      </c>
      <c r="O50" s="110" t="str">
        <f t="shared" si="9"/>
        <v/>
      </c>
      <c r="P50" s="128"/>
      <c r="Q50" s="129"/>
      <c r="R50" s="84" t="str">
        <f t="shared" si="10"/>
        <v/>
      </c>
      <c r="S50" s="86" t="str">
        <f>IF(AND($V50=0,$W50=1,$X50=0),プルダウン!$A$6,"")</f>
        <v/>
      </c>
      <c r="T50" s="87" t="str">
        <f>IF(AND($V50=0,$W50=1,$X50=0),プルダウン!$B$6,"")</f>
        <v/>
      </c>
      <c r="V50" s="50">
        <f t="shared" si="11"/>
        <v>0</v>
      </c>
      <c r="W50" s="15">
        <f t="shared" si="1"/>
        <v>0</v>
      </c>
      <c r="X50" s="15">
        <f t="shared" si="12"/>
        <v>0</v>
      </c>
    </row>
    <row r="51" spans="1:35" s="12" customFormat="1" ht="45" customHeight="1">
      <c r="A51" s="124">
        <f t="shared" si="2"/>
        <v>39</v>
      </c>
      <c r="B51" s="103" t="str">
        <f t="shared" si="3"/>
        <v/>
      </c>
      <c r="C51" s="125"/>
      <c r="D51" s="26" t="str">
        <f t="shared" si="4"/>
        <v/>
      </c>
      <c r="E51" s="26" t="str">
        <f t="shared" si="13"/>
        <v/>
      </c>
      <c r="F51" s="130"/>
      <c r="G51" s="130"/>
      <c r="H51" s="106" t="str">
        <f t="shared" si="5"/>
        <v/>
      </c>
      <c r="I51" s="107" t="str">
        <f t="shared" si="6"/>
        <v/>
      </c>
      <c r="J51" s="106" t="str">
        <f t="shared" si="7"/>
        <v/>
      </c>
      <c r="K51" s="126"/>
      <c r="L51" s="127"/>
      <c r="M51" s="127"/>
      <c r="N51" s="88" t="str">
        <f t="shared" si="8"/>
        <v/>
      </c>
      <c r="O51" s="110" t="str">
        <f t="shared" si="9"/>
        <v/>
      </c>
      <c r="P51" s="128"/>
      <c r="Q51" s="129"/>
      <c r="R51" s="84" t="str">
        <f t="shared" si="10"/>
        <v/>
      </c>
      <c r="S51" s="86" t="str">
        <f>IF(AND($V51=0,$W51=1,$X51=0),プルダウン!$A$6,"")</f>
        <v/>
      </c>
      <c r="T51" s="87" t="str">
        <f>IF(AND($V51=0,$W51=1,$X51=0),プルダウン!$B$6,"")</f>
        <v/>
      </c>
      <c r="V51" s="50">
        <f t="shared" si="11"/>
        <v>0</v>
      </c>
      <c r="W51" s="15">
        <f t="shared" si="1"/>
        <v>0</v>
      </c>
      <c r="X51" s="15">
        <f t="shared" si="12"/>
        <v>0</v>
      </c>
    </row>
    <row r="52" spans="1:35" s="12" customFormat="1" ht="45" customHeight="1">
      <c r="A52" s="124">
        <f t="shared" si="2"/>
        <v>40</v>
      </c>
      <c r="B52" s="103" t="str">
        <f t="shared" si="3"/>
        <v/>
      </c>
      <c r="C52" s="125"/>
      <c r="D52" s="26" t="str">
        <f t="shared" si="4"/>
        <v/>
      </c>
      <c r="E52" s="26" t="str">
        <f t="shared" si="13"/>
        <v/>
      </c>
      <c r="F52" s="130"/>
      <c r="G52" s="130"/>
      <c r="H52" s="106" t="str">
        <f t="shared" si="5"/>
        <v/>
      </c>
      <c r="I52" s="107" t="str">
        <f t="shared" si="6"/>
        <v/>
      </c>
      <c r="J52" s="106" t="str">
        <f t="shared" si="7"/>
        <v/>
      </c>
      <c r="K52" s="126"/>
      <c r="L52" s="127"/>
      <c r="M52" s="127"/>
      <c r="N52" s="88" t="str">
        <f t="shared" si="8"/>
        <v/>
      </c>
      <c r="O52" s="110" t="str">
        <f t="shared" si="9"/>
        <v/>
      </c>
      <c r="P52" s="128"/>
      <c r="Q52" s="129"/>
      <c r="R52" s="84" t="str">
        <f t="shared" si="10"/>
        <v/>
      </c>
      <c r="S52" s="86" t="str">
        <f>IF(AND($V52=0,$W52=1,$X52=0),プルダウン!$A$6,"")</f>
        <v/>
      </c>
      <c r="T52" s="87" t="str">
        <f>IF(AND($V52=0,$W52=1,$X52=0),プルダウン!$B$6,"")</f>
        <v/>
      </c>
      <c r="V52" s="50">
        <f t="shared" si="11"/>
        <v>0</v>
      </c>
      <c r="W52" s="15">
        <f t="shared" si="1"/>
        <v>0</v>
      </c>
      <c r="X52" s="15">
        <f t="shared" si="12"/>
        <v>0</v>
      </c>
    </row>
    <row r="53" spans="1:35" s="12" customFormat="1" ht="45" customHeight="1">
      <c r="A53" s="124">
        <f t="shared" si="2"/>
        <v>41</v>
      </c>
      <c r="B53" s="103" t="str">
        <f t="shared" si="3"/>
        <v/>
      </c>
      <c r="C53" s="125"/>
      <c r="D53" s="26" t="str">
        <f t="shared" si="4"/>
        <v/>
      </c>
      <c r="E53" s="26" t="str">
        <f t="shared" si="13"/>
        <v/>
      </c>
      <c r="F53" s="130"/>
      <c r="G53" s="130"/>
      <c r="H53" s="106" t="str">
        <f t="shared" si="5"/>
        <v/>
      </c>
      <c r="I53" s="107" t="str">
        <f t="shared" si="6"/>
        <v/>
      </c>
      <c r="J53" s="106" t="str">
        <f t="shared" si="7"/>
        <v/>
      </c>
      <c r="K53" s="126"/>
      <c r="L53" s="127"/>
      <c r="M53" s="127"/>
      <c r="N53" s="88" t="str">
        <f t="shared" si="8"/>
        <v/>
      </c>
      <c r="O53" s="110" t="str">
        <f t="shared" si="9"/>
        <v/>
      </c>
      <c r="P53" s="128"/>
      <c r="Q53" s="129"/>
      <c r="R53" s="84" t="str">
        <f t="shared" si="10"/>
        <v/>
      </c>
      <c r="S53" s="86" t="str">
        <f>IF(AND($V53=0,$W53=1,$X53=0),プルダウン!$A$6,"")</f>
        <v/>
      </c>
      <c r="T53" s="87" t="str">
        <f>IF(AND($V53=0,$W53=1,$X53=0),プルダウン!$B$6,"")</f>
        <v/>
      </c>
      <c r="V53" s="50">
        <f t="shared" si="11"/>
        <v>0</v>
      </c>
      <c r="W53" s="15">
        <f t="shared" si="1"/>
        <v>0</v>
      </c>
      <c r="X53" s="15">
        <f t="shared" si="12"/>
        <v>0</v>
      </c>
    </row>
    <row r="54" spans="1:35" s="12" customFormat="1" ht="45" customHeight="1">
      <c r="A54" s="124">
        <f t="shared" si="2"/>
        <v>42</v>
      </c>
      <c r="B54" s="103" t="str">
        <f t="shared" si="3"/>
        <v/>
      </c>
      <c r="C54" s="125"/>
      <c r="D54" s="26" t="str">
        <f t="shared" si="4"/>
        <v/>
      </c>
      <c r="E54" s="26" t="str">
        <f t="shared" si="13"/>
        <v/>
      </c>
      <c r="F54" s="130"/>
      <c r="G54" s="130"/>
      <c r="H54" s="106" t="str">
        <f t="shared" si="5"/>
        <v/>
      </c>
      <c r="I54" s="107" t="str">
        <f t="shared" si="6"/>
        <v/>
      </c>
      <c r="J54" s="106" t="str">
        <f t="shared" si="7"/>
        <v/>
      </c>
      <c r="K54" s="126"/>
      <c r="L54" s="127"/>
      <c r="M54" s="127"/>
      <c r="N54" s="88" t="str">
        <f t="shared" si="8"/>
        <v/>
      </c>
      <c r="O54" s="110" t="str">
        <f t="shared" si="9"/>
        <v/>
      </c>
      <c r="P54" s="128"/>
      <c r="Q54" s="129"/>
      <c r="R54" s="84" t="str">
        <f t="shared" si="10"/>
        <v/>
      </c>
      <c r="S54" s="86" t="str">
        <f>IF(AND($V54=0,$W54=1,$X54=0),プルダウン!$A$6,"")</f>
        <v/>
      </c>
      <c r="T54" s="87" t="str">
        <f>IF(AND($V54=0,$W54=1,$X54=0),プルダウン!$B$6,"")</f>
        <v/>
      </c>
      <c r="V54" s="50">
        <f t="shared" si="11"/>
        <v>0</v>
      </c>
      <c r="W54" s="15">
        <f t="shared" si="1"/>
        <v>0</v>
      </c>
      <c r="X54" s="15">
        <f t="shared" si="12"/>
        <v>0</v>
      </c>
    </row>
    <row r="55" spans="1:35" s="12" customFormat="1" ht="45" customHeight="1">
      <c r="A55" s="124">
        <f t="shared" si="2"/>
        <v>43</v>
      </c>
      <c r="B55" s="103" t="str">
        <f t="shared" si="3"/>
        <v/>
      </c>
      <c r="C55" s="125"/>
      <c r="D55" s="26" t="str">
        <f t="shared" si="4"/>
        <v/>
      </c>
      <c r="E55" s="26" t="str">
        <f t="shared" si="13"/>
        <v/>
      </c>
      <c r="F55" s="130"/>
      <c r="G55" s="130"/>
      <c r="H55" s="106" t="str">
        <f t="shared" si="5"/>
        <v/>
      </c>
      <c r="I55" s="107" t="str">
        <f t="shared" si="6"/>
        <v/>
      </c>
      <c r="J55" s="106" t="str">
        <f t="shared" si="7"/>
        <v/>
      </c>
      <c r="K55" s="126"/>
      <c r="L55" s="127"/>
      <c r="M55" s="127"/>
      <c r="N55" s="88" t="str">
        <f t="shared" si="8"/>
        <v/>
      </c>
      <c r="O55" s="110" t="str">
        <f t="shared" si="9"/>
        <v/>
      </c>
      <c r="P55" s="128"/>
      <c r="Q55" s="129"/>
      <c r="R55" s="84" t="str">
        <f t="shared" si="10"/>
        <v/>
      </c>
      <c r="S55" s="86" t="str">
        <f>IF(AND($V55=0,$W55=1,$X55=0),プルダウン!$A$6,"")</f>
        <v/>
      </c>
      <c r="T55" s="87" t="str">
        <f>IF(AND($V55=0,$W55=1,$X55=0),プルダウン!$B$6,"")</f>
        <v/>
      </c>
      <c r="V55" s="50">
        <f t="shared" si="11"/>
        <v>0</v>
      </c>
      <c r="W55" s="15">
        <f t="shared" si="1"/>
        <v>0</v>
      </c>
      <c r="X55" s="15">
        <f t="shared" si="12"/>
        <v>0</v>
      </c>
    </row>
    <row r="56" spans="1:35" s="12" customFormat="1" ht="45" customHeight="1">
      <c r="A56" s="124">
        <f t="shared" si="2"/>
        <v>44</v>
      </c>
      <c r="B56" s="103" t="str">
        <f t="shared" si="3"/>
        <v/>
      </c>
      <c r="C56" s="125"/>
      <c r="D56" s="26" t="str">
        <f t="shared" si="4"/>
        <v/>
      </c>
      <c r="E56" s="26" t="str">
        <f t="shared" si="13"/>
        <v/>
      </c>
      <c r="F56" s="130"/>
      <c r="G56" s="130"/>
      <c r="H56" s="106" t="str">
        <f t="shared" si="5"/>
        <v/>
      </c>
      <c r="I56" s="107" t="str">
        <f t="shared" si="6"/>
        <v/>
      </c>
      <c r="J56" s="106" t="str">
        <f t="shared" si="7"/>
        <v/>
      </c>
      <c r="K56" s="126"/>
      <c r="L56" s="127"/>
      <c r="M56" s="127"/>
      <c r="N56" s="88" t="str">
        <f t="shared" si="8"/>
        <v/>
      </c>
      <c r="O56" s="110" t="str">
        <f t="shared" si="9"/>
        <v/>
      </c>
      <c r="P56" s="128"/>
      <c r="Q56" s="129"/>
      <c r="R56" s="84" t="str">
        <f t="shared" si="10"/>
        <v/>
      </c>
      <c r="S56" s="86" t="str">
        <f>IF(AND($V56=0,$W56=1,$X56=0),プルダウン!$A$6,"")</f>
        <v/>
      </c>
      <c r="T56" s="87" t="str">
        <f>IF(AND($V56=0,$W56=1,$X56=0),プルダウン!$B$6,"")</f>
        <v/>
      </c>
      <c r="V56" s="50">
        <f t="shared" si="11"/>
        <v>0</v>
      </c>
      <c r="W56" s="15">
        <f t="shared" si="1"/>
        <v>0</v>
      </c>
      <c r="X56" s="15">
        <f t="shared" si="12"/>
        <v>0</v>
      </c>
    </row>
    <row r="57" spans="1:35" s="12" customFormat="1" ht="45" customHeight="1">
      <c r="A57" s="124">
        <f t="shared" si="2"/>
        <v>45</v>
      </c>
      <c r="B57" s="103" t="str">
        <f t="shared" si="3"/>
        <v/>
      </c>
      <c r="C57" s="125"/>
      <c r="D57" s="26" t="str">
        <f t="shared" si="4"/>
        <v/>
      </c>
      <c r="E57" s="26" t="str">
        <f t="shared" si="13"/>
        <v/>
      </c>
      <c r="F57" s="130"/>
      <c r="G57" s="130"/>
      <c r="H57" s="106" t="str">
        <f t="shared" si="5"/>
        <v/>
      </c>
      <c r="I57" s="107" t="str">
        <f t="shared" si="6"/>
        <v/>
      </c>
      <c r="J57" s="106" t="str">
        <f t="shared" si="7"/>
        <v/>
      </c>
      <c r="K57" s="126"/>
      <c r="L57" s="127"/>
      <c r="M57" s="127"/>
      <c r="N57" s="88" t="str">
        <f t="shared" si="8"/>
        <v/>
      </c>
      <c r="O57" s="110" t="str">
        <f t="shared" si="9"/>
        <v/>
      </c>
      <c r="P57" s="128"/>
      <c r="Q57" s="129"/>
      <c r="R57" s="84" t="str">
        <f t="shared" si="10"/>
        <v/>
      </c>
      <c r="S57" s="86" t="str">
        <f>IF(AND($V57=0,$W57=1,$X57=0),プルダウン!$A$6,"")</f>
        <v/>
      </c>
      <c r="T57" s="87" t="str">
        <f>IF(AND($V57=0,$W57=1,$X57=0),プルダウン!$B$6,"")</f>
        <v/>
      </c>
      <c r="V57" s="50">
        <f t="shared" si="11"/>
        <v>0</v>
      </c>
      <c r="W57" s="15">
        <f t="shared" si="1"/>
        <v>0</v>
      </c>
      <c r="X57" s="15">
        <f t="shared" si="12"/>
        <v>0</v>
      </c>
    </row>
    <row r="58" spans="1:35" s="12" customFormat="1" ht="45" customHeight="1">
      <c r="A58" s="124">
        <f t="shared" si="2"/>
        <v>46</v>
      </c>
      <c r="B58" s="103" t="str">
        <f t="shared" si="3"/>
        <v/>
      </c>
      <c r="C58" s="125"/>
      <c r="D58" s="26" t="str">
        <f t="shared" si="4"/>
        <v/>
      </c>
      <c r="E58" s="26" t="str">
        <f t="shared" si="13"/>
        <v/>
      </c>
      <c r="F58" s="130"/>
      <c r="G58" s="130"/>
      <c r="H58" s="106" t="str">
        <f t="shared" si="5"/>
        <v/>
      </c>
      <c r="I58" s="107" t="str">
        <f t="shared" si="6"/>
        <v/>
      </c>
      <c r="J58" s="106" t="str">
        <f t="shared" si="7"/>
        <v/>
      </c>
      <c r="K58" s="126"/>
      <c r="L58" s="127"/>
      <c r="M58" s="127"/>
      <c r="N58" s="88" t="str">
        <f t="shared" si="8"/>
        <v/>
      </c>
      <c r="O58" s="110" t="str">
        <f t="shared" si="9"/>
        <v/>
      </c>
      <c r="P58" s="128"/>
      <c r="Q58" s="129"/>
      <c r="R58" s="84" t="str">
        <f t="shared" si="10"/>
        <v/>
      </c>
      <c r="S58" s="86" t="str">
        <f>IF(AND($V58=0,$W58=1,$X58=0),プルダウン!$A$6,"")</f>
        <v/>
      </c>
      <c r="T58" s="87" t="str">
        <f>IF(AND($V58=0,$W58=1,$X58=0),プルダウン!$B$6,"")</f>
        <v/>
      </c>
      <c r="V58" s="50">
        <f t="shared" si="11"/>
        <v>0</v>
      </c>
      <c r="W58" s="15">
        <f t="shared" si="1"/>
        <v>0</v>
      </c>
      <c r="X58" s="15">
        <f t="shared" si="12"/>
        <v>0</v>
      </c>
    </row>
    <row r="59" spans="1:35" s="12" customFormat="1" ht="45" customHeight="1">
      <c r="A59" s="124">
        <f t="shared" si="2"/>
        <v>47</v>
      </c>
      <c r="B59" s="103" t="str">
        <f t="shared" si="3"/>
        <v/>
      </c>
      <c r="C59" s="125"/>
      <c r="D59" s="26" t="str">
        <f t="shared" si="4"/>
        <v/>
      </c>
      <c r="E59" s="26" t="str">
        <f t="shared" si="13"/>
        <v/>
      </c>
      <c r="F59" s="130"/>
      <c r="G59" s="130"/>
      <c r="H59" s="106" t="str">
        <f t="shared" si="5"/>
        <v/>
      </c>
      <c r="I59" s="107" t="str">
        <f t="shared" si="6"/>
        <v/>
      </c>
      <c r="J59" s="106" t="str">
        <f t="shared" si="7"/>
        <v/>
      </c>
      <c r="K59" s="126"/>
      <c r="L59" s="131"/>
      <c r="M59" s="131"/>
      <c r="N59" s="88" t="str">
        <f t="shared" si="8"/>
        <v/>
      </c>
      <c r="O59" s="110" t="str">
        <f t="shared" si="9"/>
        <v/>
      </c>
      <c r="P59" s="128"/>
      <c r="Q59" s="129"/>
      <c r="R59" s="84" t="str">
        <f t="shared" si="10"/>
        <v/>
      </c>
      <c r="S59" s="86" t="str">
        <f>IF(AND($V59=0,$W59=1,$X59=0),プルダウン!$A$6,"")</f>
        <v/>
      </c>
      <c r="T59" s="87" t="str">
        <f>IF(AND($V59=0,$W59=1,$X59=0),プルダウン!$B$6,"")</f>
        <v/>
      </c>
      <c r="V59" s="50">
        <f t="shared" si="11"/>
        <v>0</v>
      </c>
      <c r="W59" s="15">
        <f t="shared" si="1"/>
        <v>0</v>
      </c>
      <c r="X59" s="15">
        <f t="shared" si="12"/>
        <v>0</v>
      </c>
    </row>
    <row r="60" spans="1:35" s="12" customFormat="1" ht="45" customHeight="1">
      <c r="A60" s="124">
        <f t="shared" si="2"/>
        <v>48</v>
      </c>
      <c r="B60" s="103" t="str">
        <f t="shared" si="3"/>
        <v/>
      </c>
      <c r="C60" s="125"/>
      <c r="D60" s="26" t="str">
        <f t="shared" si="4"/>
        <v/>
      </c>
      <c r="E60" s="26" t="str">
        <f t="shared" si="13"/>
        <v/>
      </c>
      <c r="F60" s="130"/>
      <c r="G60" s="130"/>
      <c r="H60" s="106" t="str">
        <f t="shared" si="5"/>
        <v/>
      </c>
      <c r="I60" s="107" t="str">
        <f t="shared" si="6"/>
        <v/>
      </c>
      <c r="J60" s="106" t="str">
        <f t="shared" si="7"/>
        <v/>
      </c>
      <c r="K60" s="126"/>
      <c r="L60" s="131"/>
      <c r="M60" s="131"/>
      <c r="N60" s="88" t="str">
        <f t="shared" si="8"/>
        <v/>
      </c>
      <c r="O60" s="110" t="str">
        <f t="shared" si="9"/>
        <v/>
      </c>
      <c r="P60" s="128"/>
      <c r="Q60" s="129"/>
      <c r="R60" s="84" t="str">
        <f t="shared" si="10"/>
        <v/>
      </c>
      <c r="S60" s="86" t="str">
        <f>IF(AND($V60=0,$W60=1,$X60=0),プルダウン!$A$6,"")</f>
        <v/>
      </c>
      <c r="T60" s="87" t="str">
        <f>IF(AND($V60=0,$W60=1,$X60=0),プルダウン!$B$6,"")</f>
        <v/>
      </c>
      <c r="V60" s="50">
        <f t="shared" si="11"/>
        <v>0</v>
      </c>
      <c r="W60" s="15">
        <f t="shared" si="1"/>
        <v>0</v>
      </c>
      <c r="X60" s="15">
        <f t="shared" si="12"/>
        <v>0</v>
      </c>
    </row>
    <row r="61" spans="1:35" s="12" customFormat="1" ht="45" customHeight="1">
      <c r="A61" s="124">
        <f t="shared" si="2"/>
        <v>49</v>
      </c>
      <c r="B61" s="103" t="str">
        <f t="shared" si="3"/>
        <v/>
      </c>
      <c r="C61" s="125"/>
      <c r="D61" s="26" t="str">
        <f t="shared" si="4"/>
        <v/>
      </c>
      <c r="E61" s="26" t="str">
        <f t="shared" si="13"/>
        <v/>
      </c>
      <c r="F61" s="130"/>
      <c r="G61" s="130"/>
      <c r="H61" s="106" t="str">
        <f t="shared" si="5"/>
        <v/>
      </c>
      <c r="I61" s="107" t="str">
        <f t="shared" si="6"/>
        <v/>
      </c>
      <c r="J61" s="106" t="str">
        <f t="shared" si="7"/>
        <v/>
      </c>
      <c r="K61" s="126"/>
      <c r="L61" s="131"/>
      <c r="M61" s="131"/>
      <c r="N61" s="88" t="str">
        <f t="shared" si="8"/>
        <v/>
      </c>
      <c r="O61" s="110" t="str">
        <f t="shared" si="9"/>
        <v/>
      </c>
      <c r="P61" s="128"/>
      <c r="Q61" s="129"/>
      <c r="R61" s="84" t="str">
        <f t="shared" si="10"/>
        <v/>
      </c>
      <c r="S61" s="86" t="str">
        <f>IF(AND($V61=0,$W61=1,$X61=0),プルダウン!$A$6,"")</f>
        <v/>
      </c>
      <c r="T61" s="87" t="str">
        <f>IF(AND($V61=0,$W61=1,$X61=0),プルダウン!$B$6,"")</f>
        <v/>
      </c>
      <c r="V61" s="50">
        <f t="shared" si="11"/>
        <v>0</v>
      </c>
      <c r="W61" s="15">
        <f t="shared" si="1"/>
        <v>0</v>
      </c>
      <c r="X61" s="15">
        <f t="shared" si="12"/>
        <v>0</v>
      </c>
    </row>
    <row r="62" spans="1:35" s="12" customFormat="1" ht="45" customHeight="1" thickBot="1">
      <c r="A62" s="132">
        <f t="shared" si="2"/>
        <v>50</v>
      </c>
      <c r="B62" s="104" t="str">
        <f t="shared" si="3"/>
        <v/>
      </c>
      <c r="C62" s="133"/>
      <c r="D62" s="30" t="str">
        <f t="shared" si="4"/>
        <v/>
      </c>
      <c r="E62" s="30" t="str">
        <f t="shared" si="13"/>
        <v/>
      </c>
      <c r="F62" s="134"/>
      <c r="G62" s="134"/>
      <c r="H62" s="108" t="str">
        <f t="shared" si="5"/>
        <v/>
      </c>
      <c r="I62" s="109" t="str">
        <f t="shared" si="6"/>
        <v/>
      </c>
      <c r="J62" s="108" t="str">
        <f t="shared" si="7"/>
        <v/>
      </c>
      <c r="K62" s="135"/>
      <c r="L62" s="136"/>
      <c r="M62" s="136"/>
      <c r="N62" s="89" t="str">
        <f t="shared" si="8"/>
        <v/>
      </c>
      <c r="O62" s="110" t="str">
        <f t="shared" si="9"/>
        <v/>
      </c>
      <c r="P62" s="137"/>
      <c r="Q62" s="138"/>
      <c r="R62" s="85" t="str">
        <f t="shared" si="10"/>
        <v/>
      </c>
      <c r="S62" s="86" t="str">
        <f>IF(AND($V62=0,$W62=1,$X62=0),プルダウン!$A$6,"")</f>
        <v/>
      </c>
      <c r="T62" s="87" t="str">
        <f>IF(AND($V62=0,$W62=1,$X62=0),プルダウン!$B$6,"")</f>
        <v/>
      </c>
      <c r="V62" s="50">
        <f t="shared" si="11"/>
        <v>0</v>
      </c>
      <c r="W62" s="15">
        <f t="shared" si="1"/>
        <v>0</v>
      </c>
      <c r="X62" s="15">
        <f t="shared" si="12"/>
        <v>0</v>
      </c>
    </row>
    <row r="63" spans="1:35" ht="30" customHeight="1">
      <c r="O63" s="140"/>
      <c r="S63" s="17"/>
      <c r="T63" s="17"/>
      <c r="U63" s="17"/>
      <c r="V63" s="141">
        <f>SUM(V13:V62)</f>
        <v>0</v>
      </c>
      <c r="W63" s="142" t="str">
        <f>IF(COUNTIF(W13:W62,"&gt;=2"),2,"1")</f>
        <v>1</v>
      </c>
      <c r="X63" s="142">
        <f>SUM(X13:X62)</f>
        <v>0</v>
      </c>
      <c r="AE63" s="1"/>
      <c r="AF63" s="17"/>
      <c r="AG63" s="1"/>
      <c r="AH63" s="16"/>
      <c r="AI63" s="1"/>
    </row>
  </sheetData>
  <sheetProtection algorithmName="SHA-512" hashValue="b2pK+8oL4I0C5YlWFVDY8CExOt69+iqGhRyeNgS5/vXnhqHtU6RNwnjJp3sTdlBo4rAa5TnN+u1coWCfJlxuMA==" saltValue="vZapoPbFV0LIc3F6dfeaEg==" spinCount="100000" sheet="1" objects="1" scenarios="1"/>
  <autoFilter ref="A9:O11" xr:uid="{3F30F848-6EA9-49D8-B6A3-01AA60D8A058}"/>
  <dataConsolidate/>
  <mergeCells count="35">
    <mergeCell ref="D7:E7"/>
    <mergeCell ref="S7:T7"/>
    <mergeCell ref="A1:G1"/>
    <mergeCell ref="I1:K1"/>
    <mergeCell ref="L1:O1"/>
    <mergeCell ref="A2:B2"/>
    <mergeCell ref="C2:D2"/>
    <mergeCell ref="F2:G2"/>
    <mergeCell ref="J2:K2"/>
    <mergeCell ref="A3:E4"/>
    <mergeCell ref="J3:K3"/>
    <mergeCell ref="J4:K4"/>
    <mergeCell ref="D6:E6"/>
    <mergeCell ref="S6:T6"/>
    <mergeCell ref="O9:O10"/>
    <mergeCell ref="S8:T8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J9:J11"/>
    <mergeCell ref="K9:K10"/>
    <mergeCell ref="L9:L10"/>
    <mergeCell ref="M9:M10"/>
    <mergeCell ref="N9:N11"/>
    <mergeCell ref="P9:P11"/>
    <mergeCell ref="Q9:Q11"/>
    <mergeCell ref="R9:R11"/>
    <mergeCell ref="S9:S11"/>
    <mergeCell ref="T9:T11"/>
  </mergeCells>
  <phoneticPr fontId="18"/>
  <conditionalFormatting sqref="C2">
    <cfRule type="expression" dxfId="31" priority="11">
      <formula>$C$2=""</formula>
    </cfRule>
  </conditionalFormatting>
  <conditionalFormatting sqref="F2">
    <cfRule type="expression" dxfId="30" priority="10">
      <formula>$F$2=""</formula>
    </cfRule>
  </conditionalFormatting>
  <conditionalFormatting sqref="G13:G62">
    <cfRule type="duplicateValues" dxfId="29" priority="12"/>
  </conditionalFormatting>
  <conditionalFormatting sqref="G3">
    <cfRule type="expression" dxfId="28" priority="5">
      <formula>$B$13=""</formula>
    </cfRule>
    <cfRule type="expression" dxfId="27" priority="8">
      <formula>$G$3=""</formula>
    </cfRule>
    <cfRule type="expression" dxfId="26" priority="15">
      <formula>$B$13=""</formula>
    </cfRule>
    <cfRule type="expression" dxfId="25" priority="16">
      <formula>$G$3=""</formula>
    </cfRule>
  </conditionalFormatting>
  <conditionalFormatting sqref="O13:O63">
    <cfRule type="expression" dxfId="24" priority="9">
      <formula>AND($N13&lt;&gt;"",$N13&gt;$O13)</formula>
    </cfRule>
  </conditionalFormatting>
  <conditionalFormatting sqref="K13:M62 F13:G62">
    <cfRule type="expression" dxfId="23" priority="14" stopIfTrue="1">
      <formula>$C13&lt;&gt;""</formula>
    </cfRule>
  </conditionalFormatting>
  <conditionalFormatting sqref="C2:D2">
    <cfRule type="expression" dxfId="22" priority="7">
      <formula>$B$13=""</formula>
    </cfRule>
  </conditionalFormatting>
  <conditionalFormatting sqref="F2:G2">
    <cfRule type="expression" dxfId="21" priority="6">
      <formula>$B$13=""</formula>
    </cfRule>
  </conditionalFormatting>
  <conditionalFormatting sqref="J3">
    <cfRule type="expression" dxfId="20" priority="4">
      <formula>$W$63=2</formula>
    </cfRule>
  </conditionalFormatting>
  <conditionalFormatting sqref="J2">
    <cfRule type="expression" dxfId="19" priority="3">
      <formula>$V$63&gt;=1</formula>
    </cfRule>
  </conditionalFormatting>
  <conditionalFormatting sqref="J4">
    <cfRule type="expression" dxfId="18" priority="2">
      <formula>$X$63&gt;=1</formula>
    </cfRule>
  </conditionalFormatting>
  <conditionalFormatting sqref="N13:N62">
    <cfRule type="expression" dxfId="17" priority="1">
      <formula>$N13="対象外"</formula>
    </cfRule>
  </conditionalFormatting>
  <conditionalFormatting sqref="F13:G62 K13:M62">
    <cfRule type="notContainsBlanks" dxfId="16" priority="13" stopIfTrue="1">
      <formula>LEN(TRIM(F13))&gt;0</formula>
    </cfRule>
  </conditionalFormatting>
  <dataValidations count="14">
    <dataValidation type="whole" allowBlank="1" showInputMessage="1" showErrorMessage="1" errorTitle="無効な入力" error="10文字以内の数値を入力してください。" prompt="10文字以内の数値を入力してください。" sqref="P13:P62" xr:uid="{83F50713-E2A5-4E23-B8B8-B7DD6E03E9D3}">
      <formula1>1</formula1>
      <formula2>9999999999</formula2>
    </dataValidation>
    <dataValidation type="custom" operator="lessThanOrEqual" allowBlank="1" showInputMessage="1" showErrorMessage="1" errorTitle="無効な入力" error="小数点第二位までの数値を入力してください。" prompt="小数点第二位までの数値を入力してください。" sqref="L13:L62" xr:uid="{CE5C2762-6C2C-4BE6-9785-DD034C77038E}">
      <formula1>$L13*100=INT($L13*100)</formula1>
    </dataValidation>
    <dataValidation type="whole" allowBlank="1" showInputMessage="1" showErrorMessage="1" errorTitle="無効な入力" error="45(℃)～65(℃)の間、2文字の数値を入力してください。" prompt="45(℃)～65(℃)の間、2文字の数値を入力してください。" sqref="K13:K62" xr:uid="{474FA858-37A3-4E4E-87C9-B6B13A2BDBFC}">
      <formula1>45</formula1>
      <formula2>65</formula2>
    </dataValidation>
    <dataValidation type="custom" operator="lessThanOrEqual" allowBlank="1" showInputMessage="1" showErrorMessage="1" errorTitle="無効な入力" error="小数点第二位までの数値を入力してください。" prompt="小数点第二位までの数値を入力してください。" sqref="M13:M62" xr:uid="{08C7B6BB-D1D1-4076-94E1-D7010FB15C64}">
      <formula1>$M13*100=INT($M13*100)</formula1>
    </dataValidation>
    <dataValidation operator="lessThanOrEqual" allowBlank="1" showErrorMessage="1" errorTitle="無効な入力" error="プルダウンより選択してください。" sqref="Q12:R12" xr:uid="{A726BE2B-0BBC-41EB-BAB8-07E391FF7492}"/>
    <dataValidation type="whole" allowBlank="1" showInputMessage="1" showErrorMessage="1" errorTitle="無効な入力" error="単位に注意して入力してください。_x000a_半角数字で10字以内で入力してください。" prompt="単位に注意して入力してください。_x000a_半角数字で10字以内で入力してください。" sqref="P12" xr:uid="{977FDE4D-FC8A-4D65-93A6-8D3015FBCD40}">
      <formula1>1</formula1>
      <formula2>9999999999</formula2>
    </dataValidation>
    <dataValidation type="textLength" operator="lessThanOrEqual" allowBlank="1" showInputMessage="1" showErrorMessage="1" prompt="40字以内で入力してください。" sqref="F13" xr:uid="{EB79AF04-EE0E-446D-A5C6-766A68A36F41}">
      <formula1>40</formula1>
    </dataValidation>
    <dataValidation allowBlank="1" showErrorMessage="1" sqref="I63:J1048576" xr:uid="{3C5665E4-3517-44B4-97E6-C0B31BDF4A06}"/>
    <dataValidation type="textLength" operator="lessThanOrEqual" allowBlank="1" showInputMessage="1" showErrorMessage="1" error="40字以内で入力してください。" prompt="40字以内で入力してください。" sqref="C2:D2" xr:uid="{2C9C655B-1CB6-40B7-A7D5-D17786507F30}">
      <formula1>40</formula1>
    </dataValidation>
    <dataValidation type="date" imeMode="disabled" operator="greaterThanOrEqual" allowBlank="1" showInputMessage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G3" xr:uid="{ED566082-B7D0-46D8-B835-74AFE6FFD870}">
      <formula1>44256</formula1>
    </dataValidation>
    <dataValidation type="textLength" imeMode="disabled" operator="lessThanOrEqual" allowBlank="1" showInputMessage="1" showErrorMessage="1" errorTitle="無効な入力" error="40字以内で入力してください。" prompt="40字以内で入力してください。" sqref="G13:G62" xr:uid="{1AFEE909-8E13-4A3D-8A38-65F7E61F0F20}">
      <formula1>40</formula1>
    </dataValidation>
    <dataValidation type="textLength" operator="lessThanOrEqual" allowBlank="1" showInputMessage="1" showErrorMessage="1" errorTitle="無効な入力" error="40字以内で入力してください。" prompt="40字以内で入力してください。" sqref="F14:F62 Q13:Q62" xr:uid="{E816B028-7721-46DE-A9D9-6D6EBE1BD7E2}">
      <formula1>40</formula1>
    </dataValidation>
    <dataValidation imeMode="fullKatakana" operator="lessThanOrEqual" allowBlank="1" showInputMessage="1" showErrorMessage="1" sqref="E2" xr:uid="{B3BAF29A-92F6-4C51-B2E3-3EF775D5D769}"/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F2:G2" xr:uid="{BAB78706-F748-40BE-9688-5A8DCD6897E1}">
      <formula1>40</formula1>
    </dataValidation>
  </dataValidations>
  <pageMargins left="0.23622047244094491" right="0.23622047244094491" top="0.74803149606299213" bottom="0.74803149606299213" header="0.31496062992125984" footer="0.31496062992125984"/>
  <pageSetup paperSize="8" scale="35" fitToHeight="0" orientation="landscape" r:id="rId1"/>
  <headerFooter>
    <oddHeader>&amp;R&amp;20&amp;F</oddHeader>
    <oddFooter>&amp;C&amp;28&amp;P/&amp;N</oddFooter>
  </headerFooter>
  <rowBreaks count="1" manualBreakCount="1">
    <brk id="47" max="2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41583C4-83C2-49D9-8EB3-2F5957844B2B}">
          <x14:formula1>
            <xm:f>プルダウン!$B$2</xm:f>
          </x14:formula1>
          <xm:sqref>C13:C62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84E2D-849B-41CF-83B3-A359CF1C7A35}">
  <sheetPr>
    <pageSetUpPr fitToPage="1"/>
  </sheetPr>
  <dimension ref="A1:AI63"/>
  <sheetViews>
    <sheetView view="pageBreakPreview" zoomScale="70" zoomScaleNormal="55" zoomScaleSheetLayoutView="70" zoomScalePageLayoutView="55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sqref="A1:G1"/>
    </sheetView>
  </sheetViews>
  <sheetFormatPr defaultColWidth="9" defaultRowHeight="12" outlineLevelCol="1"/>
  <cols>
    <col min="1" max="1" width="12.5" style="3" customWidth="1"/>
    <col min="2" max="2" width="29" style="3" bestFit="1" customWidth="1"/>
    <col min="3" max="7" width="30.625" style="4" customWidth="1"/>
    <col min="8" max="8" width="25.625" style="4" customWidth="1"/>
    <col min="9" max="10" width="40.625" style="4" customWidth="1"/>
    <col min="11" max="11" width="30.625" style="4" customWidth="1"/>
    <col min="12" max="12" width="25.625" style="4" customWidth="1"/>
    <col min="13" max="16" width="30.625" style="4" customWidth="1"/>
    <col min="17" max="17" width="75.625" style="4" customWidth="1"/>
    <col min="18" max="18" width="25.625" style="4" customWidth="1"/>
    <col min="19" max="20" width="22.125" style="4" hidden="1" customWidth="1" outlineLevel="1"/>
    <col min="21" max="21" width="20.875" style="4" hidden="1" customWidth="1" outlineLevel="1"/>
    <col min="22" max="22" width="16.125" style="4" hidden="1" customWidth="1" outlineLevel="1"/>
    <col min="23" max="23" width="20.25" style="4" hidden="1" customWidth="1" outlineLevel="1"/>
    <col min="24" max="24" width="19.25" style="4" hidden="1" customWidth="1" outlineLevel="1"/>
    <col min="25" max="25" width="19.25" style="4" customWidth="1" collapsed="1"/>
    <col min="26" max="26" width="19.25" style="7" customWidth="1"/>
    <col min="27" max="29" width="19.25" style="4" customWidth="1"/>
    <col min="30" max="31" width="19.25" style="10" customWidth="1"/>
    <col min="32" max="35" width="9" style="10" customWidth="1"/>
    <col min="36" max="16384" width="9" style="4"/>
  </cols>
  <sheetData>
    <row r="1" spans="1:35" ht="36.75" customHeight="1">
      <c r="A1" s="164" t="s">
        <v>57</v>
      </c>
      <c r="B1" s="165"/>
      <c r="C1" s="165"/>
      <c r="D1" s="165"/>
      <c r="E1" s="165"/>
      <c r="F1" s="165"/>
      <c r="G1" s="166"/>
      <c r="I1" s="167" t="s">
        <v>15</v>
      </c>
      <c r="J1" s="168"/>
      <c r="K1" s="169"/>
      <c r="L1" s="170"/>
      <c r="M1" s="170"/>
      <c r="N1" s="170"/>
      <c r="O1" s="170"/>
      <c r="S1" s="71" t="s">
        <v>53</v>
      </c>
      <c r="T1" s="72">
        <v>44274</v>
      </c>
      <c r="U1" s="72" t="s">
        <v>79</v>
      </c>
      <c r="V1" s="7"/>
      <c r="Y1" s="10"/>
      <c r="Z1" s="10"/>
      <c r="AA1" s="10"/>
      <c r="AB1" s="10"/>
      <c r="AC1" s="10"/>
      <c r="AE1" s="4"/>
      <c r="AF1" s="4"/>
      <c r="AG1" s="4"/>
      <c r="AH1" s="4"/>
      <c r="AI1" s="4"/>
    </row>
    <row r="2" spans="1:35" ht="110.1" customHeight="1">
      <c r="A2" s="171" t="s">
        <v>20</v>
      </c>
      <c r="B2" s="172"/>
      <c r="C2" s="186"/>
      <c r="D2" s="187"/>
      <c r="E2" s="45" t="s">
        <v>30</v>
      </c>
      <c r="F2" s="188"/>
      <c r="G2" s="189"/>
      <c r="I2" s="47" t="s">
        <v>13</v>
      </c>
      <c r="J2" s="191" t="s">
        <v>31</v>
      </c>
      <c r="K2" s="192"/>
      <c r="L2" s="51"/>
      <c r="M2" s="53"/>
      <c r="N2" s="53"/>
      <c r="O2" s="53"/>
      <c r="P2" s="42"/>
      <c r="Q2" s="5"/>
      <c r="R2" s="5"/>
      <c r="S2" s="73"/>
      <c r="T2" s="5"/>
      <c r="U2" s="5"/>
      <c r="Y2" s="10"/>
      <c r="Z2" s="10"/>
      <c r="AA2" s="10"/>
      <c r="AB2" s="10"/>
      <c r="AC2" s="10"/>
      <c r="AE2" s="4"/>
      <c r="AF2" s="4"/>
      <c r="AG2" s="4"/>
      <c r="AH2" s="4"/>
      <c r="AI2" s="4"/>
    </row>
    <row r="3" spans="1:35" ht="110.1" customHeight="1">
      <c r="A3" s="190" t="s">
        <v>41</v>
      </c>
      <c r="B3" s="190"/>
      <c r="C3" s="190"/>
      <c r="D3" s="190"/>
      <c r="E3" s="190"/>
      <c r="F3" s="44" t="s">
        <v>28</v>
      </c>
      <c r="G3" s="46"/>
      <c r="I3" s="47" t="s">
        <v>14</v>
      </c>
      <c r="J3" s="180" t="s">
        <v>32</v>
      </c>
      <c r="K3" s="181"/>
      <c r="L3" s="51"/>
      <c r="M3" s="54"/>
      <c r="N3" s="54"/>
      <c r="O3" s="54"/>
      <c r="P3" s="43"/>
      <c r="S3" s="73"/>
      <c r="T3" s="5"/>
      <c r="U3" s="5"/>
      <c r="Y3" s="10"/>
      <c r="Z3" s="10"/>
      <c r="AA3" s="10"/>
      <c r="AB3" s="10"/>
      <c r="AC3" s="10"/>
      <c r="AE3" s="4"/>
      <c r="AF3" s="4"/>
      <c r="AG3" s="4"/>
      <c r="AH3" s="4"/>
      <c r="AI3" s="4"/>
    </row>
    <row r="4" spans="1:35" ht="110.1" customHeight="1" thickBot="1">
      <c r="A4" s="190"/>
      <c r="B4" s="190"/>
      <c r="C4" s="190"/>
      <c r="D4" s="190"/>
      <c r="E4" s="190"/>
      <c r="F4" s="41" t="s">
        <v>29</v>
      </c>
      <c r="G4" s="41">
        <f>COUNTIF($C$13:$C$62,"空冷ヒートポンプチラー")</f>
        <v>0</v>
      </c>
      <c r="I4" s="48" t="s">
        <v>37</v>
      </c>
      <c r="J4" s="182" t="s">
        <v>42</v>
      </c>
      <c r="K4" s="183"/>
      <c r="L4" s="52"/>
      <c r="M4" s="54"/>
      <c r="N4" s="54"/>
      <c r="O4" s="54"/>
      <c r="P4" s="42"/>
      <c r="S4" s="73"/>
      <c r="T4" s="5"/>
      <c r="U4" s="5"/>
      <c r="Y4" s="10"/>
      <c r="Z4" s="10"/>
      <c r="AA4" s="10"/>
      <c r="AB4" s="10"/>
      <c r="AC4" s="10"/>
      <c r="AE4" s="4"/>
      <c r="AF4" s="4"/>
      <c r="AG4" s="4"/>
      <c r="AH4" s="4"/>
      <c r="AI4" s="4"/>
    </row>
    <row r="5" spans="1:35" s="2" customFormat="1" ht="25.5" customHeight="1" thickBot="1">
      <c r="A5" s="40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9"/>
      <c r="AD5" s="11"/>
      <c r="AE5" s="11"/>
      <c r="AF5" s="11"/>
      <c r="AG5" s="11"/>
      <c r="AH5" s="11"/>
      <c r="AI5" s="11"/>
    </row>
    <row r="6" spans="1:35" s="6" customFormat="1" ht="36" customHeight="1">
      <c r="A6" s="18" t="s">
        <v>18</v>
      </c>
      <c r="B6" s="64">
        <f>COLUMN()-1</f>
        <v>1</v>
      </c>
      <c r="C6" s="64">
        <f>COLUMN()-1</f>
        <v>2</v>
      </c>
      <c r="D6" s="184">
        <v>3</v>
      </c>
      <c r="E6" s="185"/>
      <c r="F6" s="64">
        <f>COLUMN()-2</f>
        <v>4</v>
      </c>
      <c r="G6" s="64">
        <f t="shared" ref="G6:R6" si="0">COLUMN()-2</f>
        <v>5</v>
      </c>
      <c r="H6" s="62">
        <f t="shared" si="0"/>
        <v>6</v>
      </c>
      <c r="I6" s="62">
        <f t="shared" si="0"/>
        <v>7</v>
      </c>
      <c r="J6" s="62">
        <f t="shared" si="0"/>
        <v>8</v>
      </c>
      <c r="K6" s="62">
        <f t="shared" si="0"/>
        <v>9</v>
      </c>
      <c r="L6" s="64">
        <f t="shared" si="0"/>
        <v>10</v>
      </c>
      <c r="M6" s="62">
        <f t="shared" si="0"/>
        <v>11</v>
      </c>
      <c r="N6" s="62">
        <f t="shared" si="0"/>
        <v>12</v>
      </c>
      <c r="O6" s="62">
        <f t="shared" si="0"/>
        <v>13</v>
      </c>
      <c r="P6" s="62">
        <f t="shared" si="0"/>
        <v>14</v>
      </c>
      <c r="Q6" s="62">
        <f t="shared" si="0"/>
        <v>15</v>
      </c>
      <c r="R6" s="63">
        <f t="shared" si="0"/>
        <v>16</v>
      </c>
      <c r="S6" s="195">
        <f>COLUMN()-2</f>
        <v>17</v>
      </c>
      <c r="T6" s="196"/>
      <c r="U6" s="12"/>
      <c r="V6" s="12"/>
      <c r="W6" s="12"/>
      <c r="X6" s="12"/>
    </row>
    <row r="7" spans="1:35" s="6" customFormat="1" ht="39">
      <c r="A7" s="19" t="s">
        <v>6</v>
      </c>
      <c r="B7" s="65" t="s">
        <v>7</v>
      </c>
      <c r="C7" s="65" t="s">
        <v>7</v>
      </c>
      <c r="D7" s="162" t="s">
        <v>7</v>
      </c>
      <c r="E7" s="163"/>
      <c r="F7" s="65" t="s">
        <v>7</v>
      </c>
      <c r="G7" s="65" t="s">
        <v>7</v>
      </c>
      <c r="H7" s="66" t="s">
        <v>8</v>
      </c>
      <c r="I7" s="66" t="s">
        <v>8</v>
      </c>
      <c r="J7" s="66" t="s">
        <v>8</v>
      </c>
      <c r="K7" s="66" t="s">
        <v>8</v>
      </c>
      <c r="L7" s="65" t="s">
        <v>7</v>
      </c>
      <c r="M7" s="66" t="s">
        <v>8</v>
      </c>
      <c r="N7" s="66" t="s">
        <v>8</v>
      </c>
      <c r="O7" s="66" t="s">
        <v>8</v>
      </c>
      <c r="P7" s="66" t="s">
        <v>8</v>
      </c>
      <c r="Q7" s="66" t="s">
        <v>8</v>
      </c>
      <c r="R7" s="67" t="s">
        <v>8</v>
      </c>
      <c r="S7" s="195" t="s">
        <v>51</v>
      </c>
      <c r="T7" s="196"/>
      <c r="U7" s="12"/>
      <c r="V7" s="12"/>
      <c r="W7" s="12"/>
      <c r="X7" s="12"/>
    </row>
    <row r="8" spans="1:35" s="6" customFormat="1" ht="31.5" customHeight="1" thickBot="1">
      <c r="A8" s="36" t="s">
        <v>27</v>
      </c>
      <c r="B8" s="38" t="s">
        <v>19</v>
      </c>
      <c r="C8" s="37" t="s">
        <v>10</v>
      </c>
      <c r="D8" s="38" t="s">
        <v>19</v>
      </c>
      <c r="E8" s="38" t="s">
        <v>19</v>
      </c>
      <c r="F8" s="37" t="s">
        <v>10</v>
      </c>
      <c r="G8" s="37" t="s">
        <v>10</v>
      </c>
      <c r="H8" s="38" t="s">
        <v>19</v>
      </c>
      <c r="I8" s="38" t="s">
        <v>19</v>
      </c>
      <c r="J8" s="38" t="s">
        <v>19</v>
      </c>
      <c r="K8" s="37" t="s">
        <v>10</v>
      </c>
      <c r="L8" s="37" t="s">
        <v>10</v>
      </c>
      <c r="M8" s="37" t="s">
        <v>10</v>
      </c>
      <c r="N8" s="38" t="s">
        <v>19</v>
      </c>
      <c r="O8" s="38" t="s">
        <v>19</v>
      </c>
      <c r="P8" s="39" t="s">
        <v>11</v>
      </c>
      <c r="Q8" s="39" t="s">
        <v>11</v>
      </c>
      <c r="R8" s="79" t="s">
        <v>19</v>
      </c>
      <c r="S8" s="195" t="s">
        <v>52</v>
      </c>
      <c r="T8" s="196"/>
      <c r="U8" s="12"/>
      <c r="V8" s="12"/>
      <c r="W8" s="12"/>
      <c r="X8" s="12"/>
    </row>
    <row r="9" spans="1:35" s="6" customFormat="1" ht="35.25" customHeight="1">
      <c r="A9" s="155" t="s">
        <v>9</v>
      </c>
      <c r="B9" s="157" t="s">
        <v>22</v>
      </c>
      <c r="C9" s="157" t="s">
        <v>12</v>
      </c>
      <c r="D9" s="158" t="s">
        <v>20</v>
      </c>
      <c r="E9" s="157" t="s">
        <v>44</v>
      </c>
      <c r="F9" s="158" t="s">
        <v>0</v>
      </c>
      <c r="G9" s="158" t="s">
        <v>2</v>
      </c>
      <c r="H9" s="143" t="s">
        <v>61</v>
      </c>
      <c r="I9" s="143" t="s">
        <v>43</v>
      </c>
      <c r="J9" s="143" t="s">
        <v>45</v>
      </c>
      <c r="K9" s="143" t="s">
        <v>46</v>
      </c>
      <c r="L9" s="158" t="s">
        <v>23</v>
      </c>
      <c r="M9" s="160" t="s">
        <v>24</v>
      </c>
      <c r="N9" s="201" t="s">
        <v>35</v>
      </c>
      <c r="O9" s="145" t="s">
        <v>36</v>
      </c>
      <c r="P9" s="143" t="s">
        <v>40</v>
      </c>
      <c r="Q9" s="201" t="s">
        <v>1</v>
      </c>
      <c r="R9" s="193" t="s">
        <v>76</v>
      </c>
      <c r="S9" s="197" t="s">
        <v>70</v>
      </c>
      <c r="T9" s="199" t="s">
        <v>71</v>
      </c>
      <c r="U9" s="12"/>
      <c r="V9" s="12"/>
      <c r="W9" s="12"/>
      <c r="X9" s="12"/>
    </row>
    <row r="10" spans="1:35" s="6" customFormat="1" ht="27" customHeight="1">
      <c r="A10" s="155"/>
      <c r="B10" s="158"/>
      <c r="C10" s="158"/>
      <c r="D10" s="158"/>
      <c r="E10" s="158"/>
      <c r="F10" s="158"/>
      <c r="G10" s="158"/>
      <c r="H10" s="160"/>
      <c r="I10" s="160"/>
      <c r="J10" s="144"/>
      <c r="K10" s="144"/>
      <c r="L10" s="158"/>
      <c r="M10" s="161"/>
      <c r="N10" s="201"/>
      <c r="O10" s="152"/>
      <c r="P10" s="144"/>
      <c r="Q10" s="201"/>
      <c r="R10" s="193"/>
      <c r="S10" s="198"/>
      <c r="T10" s="200"/>
      <c r="U10" s="12"/>
      <c r="V10" s="12"/>
      <c r="W10" s="12"/>
      <c r="X10" s="12"/>
    </row>
    <row r="11" spans="1:35" s="6" customFormat="1" ht="19.5">
      <c r="A11" s="156"/>
      <c r="B11" s="159"/>
      <c r="C11" s="159"/>
      <c r="D11" s="159"/>
      <c r="E11" s="159"/>
      <c r="F11" s="159"/>
      <c r="G11" s="159"/>
      <c r="H11" s="161"/>
      <c r="I11" s="161"/>
      <c r="J11" s="145"/>
      <c r="K11" s="61" t="s">
        <v>3</v>
      </c>
      <c r="L11" s="65" t="s">
        <v>3</v>
      </c>
      <c r="M11" s="61" t="s">
        <v>3</v>
      </c>
      <c r="N11" s="202"/>
      <c r="O11" s="61" t="s">
        <v>26</v>
      </c>
      <c r="P11" s="145"/>
      <c r="Q11" s="202"/>
      <c r="R11" s="194"/>
      <c r="S11" s="198"/>
      <c r="T11" s="200"/>
      <c r="U11" s="12"/>
      <c r="V11" s="12"/>
      <c r="W11" s="12"/>
      <c r="X11" s="12"/>
    </row>
    <row r="12" spans="1:35" s="6" customFormat="1" ht="45" customHeight="1">
      <c r="A12" s="20" t="s">
        <v>5</v>
      </c>
      <c r="B12" s="21" t="s">
        <v>34</v>
      </c>
      <c r="C12" s="21" t="s">
        <v>58</v>
      </c>
      <c r="D12" s="22" t="s">
        <v>68</v>
      </c>
      <c r="E12" s="22" t="s">
        <v>69</v>
      </c>
      <c r="F12" s="23" t="s">
        <v>25</v>
      </c>
      <c r="G12" s="23" t="s">
        <v>4</v>
      </c>
      <c r="H12" s="34" t="s">
        <v>60</v>
      </c>
      <c r="I12" s="70" t="s">
        <v>74</v>
      </c>
      <c r="J12" s="70" t="s">
        <v>77</v>
      </c>
      <c r="K12" s="92">
        <v>45</v>
      </c>
      <c r="L12" s="95">
        <v>20</v>
      </c>
      <c r="M12" s="95">
        <v>5</v>
      </c>
      <c r="N12" s="90">
        <v>3</v>
      </c>
      <c r="O12" s="91">
        <v>4</v>
      </c>
      <c r="P12" s="58">
        <v>3500</v>
      </c>
      <c r="Q12" s="60"/>
      <c r="R12" s="80"/>
      <c r="S12" s="77"/>
      <c r="T12" s="74"/>
      <c r="U12" s="12"/>
      <c r="V12" s="13" t="s">
        <v>16</v>
      </c>
      <c r="W12" s="14" t="s">
        <v>17</v>
      </c>
      <c r="X12" s="14" t="s">
        <v>33</v>
      </c>
    </row>
    <row r="13" spans="1:35" s="6" customFormat="1" ht="45" customHeight="1">
      <c r="A13" s="24">
        <f>ROW()-12</f>
        <v>1</v>
      </c>
      <c r="B13" s="103" t="str">
        <f>IF($C13="","","産業用ヒートポンプ")</f>
        <v/>
      </c>
      <c r="C13" s="25"/>
      <c r="D13" s="26" t="str">
        <f>IF($B13&lt;&gt;"",$C$2,"")</f>
        <v/>
      </c>
      <c r="E13" s="26" t="str">
        <f>IF($B13&lt;&gt;"",$F$2,"")</f>
        <v/>
      </c>
      <c r="F13" s="105"/>
      <c r="G13" s="105"/>
      <c r="H13" s="106" t="str">
        <f>IF($C13="","","空気熱源／循環式")</f>
        <v/>
      </c>
      <c r="I13" s="107" t="str">
        <f>IF($C13="","","温水出口温度：45℃
（ΔT：温水入出口温度差）：7℃")</f>
        <v/>
      </c>
      <c r="J13" s="107" t="str">
        <f>IF($C13="","","外気温度　乾球温度：7℃DB
湿球温度：6℃WB")</f>
        <v/>
      </c>
      <c r="K13" s="93"/>
      <c r="L13" s="96"/>
      <c r="M13" s="96"/>
      <c r="N13" s="88" t="str">
        <f>IF($C13="","",VALUE(3))</f>
        <v/>
      </c>
      <c r="O13" s="110" t="str">
        <f>IF(OR($L13="",$M13=""),"",ROUND($L13/$M13,2))</f>
        <v/>
      </c>
      <c r="P13" s="59"/>
      <c r="Q13" s="56"/>
      <c r="R13" s="84" t="str">
        <f>IF($L13="","",(($L13*26.545)-($L13*1365*(3.6/1000)))*0.0258)</f>
        <v/>
      </c>
      <c r="S13" s="86"/>
      <c r="T13" s="87"/>
      <c r="U13" s="12"/>
      <c r="V13" s="50">
        <f>IF(AND(($B13&lt;&gt;""),(OR($C$2="",$F$2="",$G$3="",C13="",F13="",G13="",H13="",I13="",L13="",M13="",O13=""))),1,0)</f>
        <v>0</v>
      </c>
      <c r="W13" s="15">
        <f t="shared" ref="W13:W44" si="1">COUNTIF(G$13:G$62,G13)</f>
        <v>0</v>
      </c>
      <c r="X13" s="15">
        <f>IF($N13&gt;$O13,1,0)</f>
        <v>0</v>
      </c>
    </row>
    <row r="14" spans="1:35" s="6" customFormat="1" ht="45" customHeight="1">
      <c r="A14" s="24">
        <f t="shared" ref="A14:A62" si="2">ROW()-12</f>
        <v>2</v>
      </c>
      <c r="B14" s="103" t="str">
        <f t="shared" ref="B14:B62" si="3">IF($C14="","","産業用ヒートポンプ")</f>
        <v/>
      </c>
      <c r="C14" s="25"/>
      <c r="D14" s="26" t="str">
        <f t="shared" ref="D14:D62" si="4">IF($B14&lt;&gt;"",$C$2,"")</f>
        <v/>
      </c>
      <c r="E14" s="26" t="str">
        <f>IF($B14&lt;&gt;"",$F$2,"")</f>
        <v/>
      </c>
      <c r="F14" s="27"/>
      <c r="G14" s="105"/>
      <c r="H14" s="106" t="str">
        <f t="shared" ref="H14:H62" si="5">IF($C14="","","空気熱源／循環式")</f>
        <v/>
      </c>
      <c r="I14" s="107" t="str">
        <f t="shared" ref="I14:I62" si="6">IF($C14="","","温水出口温度：45℃
（ΔT：温水入出口温度差）：7℃")</f>
        <v/>
      </c>
      <c r="J14" s="107" t="str">
        <f t="shared" ref="J14:J62" si="7">IF($C14="","","外気温度　乾球温度：7℃DB
湿球温度：6℃WB")</f>
        <v/>
      </c>
      <c r="K14" s="93"/>
      <c r="L14" s="96"/>
      <c r="M14" s="96"/>
      <c r="N14" s="88" t="str">
        <f t="shared" ref="N14:N62" si="8">IF($C14="","",VALUE(3))</f>
        <v/>
      </c>
      <c r="O14" s="110" t="str">
        <f t="shared" ref="O14:O62" si="9">IF(OR($L14="",$M14=""),"",ROUND($L14/$M14,2))</f>
        <v/>
      </c>
      <c r="P14" s="59"/>
      <c r="Q14" s="56"/>
      <c r="R14" s="84" t="str">
        <f t="shared" ref="R14:R62" si="10">IF($L14="","",(($L14*26.545)-($L14*1365*(3.6/1000)))*0.0258)</f>
        <v/>
      </c>
      <c r="S14" s="86"/>
      <c r="T14" s="87"/>
      <c r="U14" s="12"/>
      <c r="V14" s="50">
        <f t="shared" ref="V14:V62" si="11">IF(AND(($B14&lt;&gt;""),(OR($C$2="",$F$2="",$G$3="",C14="",F14="",G14="",H14="",I14="",L14="",M14="",O14=""))),1,0)</f>
        <v>0</v>
      </c>
      <c r="W14" s="15">
        <f t="shared" si="1"/>
        <v>0</v>
      </c>
      <c r="X14" s="15">
        <f t="shared" ref="X14:X62" si="12">IF($N14&gt;$O14,1,0)</f>
        <v>0</v>
      </c>
    </row>
    <row r="15" spans="1:35" s="6" customFormat="1" ht="45" customHeight="1">
      <c r="A15" s="24">
        <f t="shared" si="2"/>
        <v>3</v>
      </c>
      <c r="B15" s="103" t="str">
        <f t="shared" si="3"/>
        <v/>
      </c>
      <c r="C15" s="25"/>
      <c r="D15" s="26" t="str">
        <f t="shared" si="4"/>
        <v/>
      </c>
      <c r="E15" s="26" t="str">
        <f t="shared" ref="E15:E62" si="13">IF($B15&lt;&gt;"",$F$2,"")</f>
        <v/>
      </c>
      <c r="F15" s="27"/>
      <c r="G15" s="27"/>
      <c r="H15" s="106" t="str">
        <f t="shared" si="5"/>
        <v/>
      </c>
      <c r="I15" s="107" t="str">
        <f t="shared" si="6"/>
        <v/>
      </c>
      <c r="J15" s="107" t="str">
        <f t="shared" si="7"/>
        <v/>
      </c>
      <c r="K15" s="93"/>
      <c r="L15" s="96"/>
      <c r="M15" s="96"/>
      <c r="N15" s="88" t="str">
        <f t="shared" si="8"/>
        <v/>
      </c>
      <c r="O15" s="110" t="str">
        <f t="shared" si="9"/>
        <v/>
      </c>
      <c r="P15" s="59"/>
      <c r="Q15" s="56"/>
      <c r="R15" s="84" t="str">
        <f t="shared" si="10"/>
        <v/>
      </c>
      <c r="S15" s="86"/>
      <c r="T15" s="87"/>
      <c r="U15" s="12"/>
      <c r="V15" s="50">
        <f t="shared" si="11"/>
        <v>0</v>
      </c>
      <c r="W15" s="15">
        <f t="shared" si="1"/>
        <v>0</v>
      </c>
      <c r="X15" s="15">
        <f t="shared" si="12"/>
        <v>0</v>
      </c>
    </row>
    <row r="16" spans="1:35" s="6" customFormat="1" ht="45" customHeight="1">
      <c r="A16" s="24">
        <f t="shared" si="2"/>
        <v>4</v>
      </c>
      <c r="B16" s="103" t="str">
        <f t="shared" si="3"/>
        <v/>
      </c>
      <c r="C16" s="25"/>
      <c r="D16" s="26" t="str">
        <f t="shared" si="4"/>
        <v/>
      </c>
      <c r="E16" s="26" t="str">
        <f t="shared" si="13"/>
        <v/>
      </c>
      <c r="F16" s="27"/>
      <c r="G16" s="27"/>
      <c r="H16" s="106" t="str">
        <f t="shared" si="5"/>
        <v/>
      </c>
      <c r="I16" s="107" t="str">
        <f t="shared" si="6"/>
        <v/>
      </c>
      <c r="J16" s="107" t="str">
        <f t="shared" si="7"/>
        <v/>
      </c>
      <c r="K16" s="93"/>
      <c r="L16" s="96"/>
      <c r="M16" s="96"/>
      <c r="N16" s="88" t="str">
        <f t="shared" si="8"/>
        <v/>
      </c>
      <c r="O16" s="110" t="str">
        <f t="shared" si="9"/>
        <v/>
      </c>
      <c r="P16" s="59"/>
      <c r="Q16" s="56"/>
      <c r="R16" s="84" t="str">
        <f t="shared" si="10"/>
        <v/>
      </c>
      <c r="S16" s="86"/>
      <c r="T16" s="87"/>
      <c r="U16" s="12"/>
      <c r="V16" s="50">
        <f t="shared" si="11"/>
        <v>0</v>
      </c>
      <c r="W16" s="15">
        <f t="shared" si="1"/>
        <v>0</v>
      </c>
      <c r="X16" s="15">
        <f t="shared" si="12"/>
        <v>0</v>
      </c>
    </row>
    <row r="17" spans="1:24" s="6" customFormat="1" ht="45" customHeight="1">
      <c r="A17" s="24">
        <f t="shared" si="2"/>
        <v>5</v>
      </c>
      <c r="B17" s="103" t="str">
        <f t="shared" si="3"/>
        <v/>
      </c>
      <c r="C17" s="25"/>
      <c r="D17" s="26" t="str">
        <f t="shared" si="4"/>
        <v/>
      </c>
      <c r="E17" s="26" t="str">
        <f t="shared" si="13"/>
        <v/>
      </c>
      <c r="F17" s="27"/>
      <c r="G17" s="27"/>
      <c r="H17" s="106" t="str">
        <f t="shared" si="5"/>
        <v/>
      </c>
      <c r="I17" s="107" t="str">
        <f t="shared" si="6"/>
        <v/>
      </c>
      <c r="J17" s="107" t="str">
        <f t="shared" si="7"/>
        <v/>
      </c>
      <c r="K17" s="93"/>
      <c r="L17" s="96"/>
      <c r="M17" s="96"/>
      <c r="N17" s="88" t="str">
        <f t="shared" si="8"/>
        <v/>
      </c>
      <c r="O17" s="110" t="str">
        <f t="shared" si="9"/>
        <v/>
      </c>
      <c r="P17" s="59"/>
      <c r="Q17" s="56"/>
      <c r="R17" s="84" t="str">
        <f t="shared" si="10"/>
        <v/>
      </c>
      <c r="S17" s="86"/>
      <c r="T17" s="87"/>
      <c r="U17" s="12"/>
      <c r="V17" s="50">
        <f t="shared" si="11"/>
        <v>0</v>
      </c>
      <c r="W17" s="15">
        <f t="shared" si="1"/>
        <v>0</v>
      </c>
      <c r="X17" s="15">
        <f t="shared" si="12"/>
        <v>0</v>
      </c>
    </row>
    <row r="18" spans="1:24" s="6" customFormat="1" ht="45" customHeight="1">
      <c r="A18" s="24">
        <f t="shared" si="2"/>
        <v>6</v>
      </c>
      <c r="B18" s="103" t="str">
        <f t="shared" si="3"/>
        <v/>
      </c>
      <c r="C18" s="25"/>
      <c r="D18" s="26" t="str">
        <f t="shared" si="4"/>
        <v/>
      </c>
      <c r="E18" s="26" t="str">
        <f t="shared" si="13"/>
        <v/>
      </c>
      <c r="F18" s="27"/>
      <c r="G18" s="27"/>
      <c r="H18" s="106" t="str">
        <f t="shared" si="5"/>
        <v/>
      </c>
      <c r="I18" s="107" t="str">
        <f t="shared" si="6"/>
        <v/>
      </c>
      <c r="J18" s="107" t="str">
        <f t="shared" si="7"/>
        <v/>
      </c>
      <c r="K18" s="93"/>
      <c r="L18" s="96"/>
      <c r="M18" s="96"/>
      <c r="N18" s="88" t="str">
        <f t="shared" si="8"/>
        <v/>
      </c>
      <c r="O18" s="110" t="str">
        <f t="shared" si="9"/>
        <v/>
      </c>
      <c r="P18" s="59"/>
      <c r="Q18" s="56"/>
      <c r="R18" s="84" t="str">
        <f t="shared" si="10"/>
        <v/>
      </c>
      <c r="S18" s="86"/>
      <c r="T18" s="87"/>
      <c r="U18" s="12"/>
      <c r="V18" s="50">
        <f t="shared" si="11"/>
        <v>0</v>
      </c>
      <c r="W18" s="15">
        <f t="shared" si="1"/>
        <v>0</v>
      </c>
      <c r="X18" s="15">
        <f t="shared" si="12"/>
        <v>0</v>
      </c>
    </row>
    <row r="19" spans="1:24" s="6" customFormat="1" ht="45" customHeight="1">
      <c r="A19" s="24">
        <f t="shared" si="2"/>
        <v>7</v>
      </c>
      <c r="B19" s="103" t="str">
        <f t="shared" si="3"/>
        <v/>
      </c>
      <c r="C19" s="25"/>
      <c r="D19" s="26" t="str">
        <f t="shared" si="4"/>
        <v/>
      </c>
      <c r="E19" s="26" t="str">
        <f t="shared" si="13"/>
        <v/>
      </c>
      <c r="F19" s="27"/>
      <c r="G19" s="27"/>
      <c r="H19" s="106" t="str">
        <f t="shared" si="5"/>
        <v/>
      </c>
      <c r="I19" s="107" t="str">
        <f t="shared" si="6"/>
        <v/>
      </c>
      <c r="J19" s="107" t="str">
        <f t="shared" si="7"/>
        <v/>
      </c>
      <c r="K19" s="93"/>
      <c r="L19" s="96"/>
      <c r="M19" s="96"/>
      <c r="N19" s="88" t="str">
        <f t="shared" si="8"/>
        <v/>
      </c>
      <c r="O19" s="110" t="str">
        <f t="shared" si="9"/>
        <v/>
      </c>
      <c r="P19" s="59"/>
      <c r="Q19" s="56"/>
      <c r="R19" s="84" t="str">
        <f t="shared" si="10"/>
        <v/>
      </c>
      <c r="S19" s="86"/>
      <c r="T19" s="87"/>
      <c r="U19" s="12"/>
      <c r="V19" s="50">
        <f t="shared" si="11"/>
        <v>0</v>
      </c>
      <c r="W19" s="15">
        <f t="shared" si="1"/>
        <v>0</v>
      </c>
      <c r="X19" s="15">
        <f t="shared" si="12"/>
        <v>0</v>
      </c>
    </row>
    <row r="20" spans="1:24" s="6" customFormat="1" ht="45" customHeight="1">
      <c r="A20" s="24">
        <f t="shared" si="2"/>
        <v>8</v>
      </c>
      <c r="B20" s="103" t="str">
        <f t="shared" si="3"/>
        <v/>
      </c>
      <c r="C20" s="25"/>
      <c r="D20" s="26" t="str">
        <f t="shared" si="4"/>
        <v/>
      </c>
      <c r="E20" s="26" t="str">
        <f t="shared" si="13"/>
        <v/>
      </c>
      <c r="F20" s="27"/>
      <c r="G20" s="27"/>
      <c r="H20" s="106" t="str">
        <f t="shared" si="5"/>
        <v/>
      </c>
      <c r="I20" s="107" t="str">
        <f t="shared" si="6"/>
        <v/>
      </c>
      <c r="J20" s="107" t="str">
        <f t="shared" si="7"/>
        <v/>
      </c>
      <c r="K20" s="93"/>
      <c r="L20" s="96"/>
      <c r="M20" s="96"/>
      <c r="N20" s="88" t="str">
        <f t="shared" si="8"/>
        <v/>
      </c>
      <c r="O20" s="110" t="str">
        <f t="shared" si="9"/>
        <v/>
      </c>
      <c r="P20" s="59"/>
      <c r="Q20" s="56"/>
      <c r="R20" s="84" t="str">
        <f t="shared" si="10"/>
        <v/>
      </c>
      <c r="S20" s="86"/>
      <c r="T20" s="87"/>
      <c r="U20" s="12"/>
      <c r="V20" s="50">
        <f t="shared" si="11"/>
        <v>0</v>
      </c>
      <c r="W20" s="15">
        <f t="shared" si="1"/>
        <v>0</v>
      </c>
      <c r="X20" s="15">
        <f t="shared" si="12"/>
        <v>0</v>
      </c>
    </row>
    <row r="21" spans="1:24" s="6" customFormat="1" ht="45" customHeight="1">
      <c r="A21" s="24">
        <f t="shared" si="2"/>
        <v>9</v>
      </c>
      <c r="B21" s="103" t="str">
        <f t="shared" si="3"/>
        <v/>
      </c>
      <c r="C21" s="25"/>
      <c r="D21" s="26" t="str">
        <f t="shared" si="4"/>
        <v/>
      </c>
      <c r="E21" s="26" t="str">
        <f t="shared" si="13"/>
        <v/>
      </c>
      <c r="F21" s="27"/>
      <c r="G21" s="27"/>
      <c r="H21" s="106" t="str">
        <f t="shared" si="5"/>
        <v/>
      </c>
      <c r="I21" s="107" t="str">
        <f t="shared" si="6"/>
        <v/>
      </c>
      <c r="J21" s="107" t="str">
        <f t="shared" si="7"/>
        <v/>
      </c>
      <c r="K21" s="93"/>
      <c r="L21" s="96"/>
      <c r="M21" s="96"/>
      <c r="N21" s="88" t="str">
        <f t="shared" si="8"/>
        <v/>
      </c>
      <c r="O21" s="110" t="str">
        <f t="shared" si="9"/>
        <v/>
      </c>
      <c r="P21" s="59"/>
      <c r="Q21" s="56"/>
      <c r="R21" s="84" t="str">
        <f t="shared" si="10"/>
        <v/>
      </c>
      <c r="S21" s="86"/>
      <c r="T21" s="87"/>
      <c r="U21" s="12"/>
      <c r="V21" s="50">
        <f t="shared" si="11"/>
        <v>0</v>
      </c>
      <c r="W21" s="15">
        <f t="shared" si="1"/>
        <v>0</v>
      </c>
      <c r="X21" s="15">
        <f t="shared" si="12"/>
        <v>0</v>
      </c>
    </row>
    <row r="22" spans="1:24" s="6" customFormat="1" ht="45" customHeight="1">
      <c r="A22" s="24">
        <f t="shared" si="2"/>
        <v>10</v>
      </c>
      <c r="B22" s="103" t="str">
        <f t="shared" si="3"/>
        <v/>
      </c>
      <c r="C22" s="25"/>
      <c r="D22" s="26" t="str">
        <f t="shared" si="4"/>
        <v/>
      </c>
      <c r="E22" s="26" t="str">
        <f t="shared" si="13"/>
        <v/>
      </c>
      <c r="F22" s="27"/>
      <c r="G22" s="27"/>
      <c r="H22" s="106" t="str">
        <f t="shared" si="5"/>
        <v/>
      </c>
      <c r="I22" s="107" t="str">
        <f t="shared" si="6"/>
        <v/>
      </c>
      <c r="J22" s="107" t="str">
        <f t="shared" si="7"/>
        <v/>
      </c>
      <c r="K22" s="93"/>
      <c r="L22" s="96"/>
      <c r="M22" s="96"/>
      <c r="N22" s="88" t="str">
        <f t="shared" si="8"/>
        <v/>
      </c>
      <c r="O22" s="110" t="str">
        <f t="shared" si="9"/>
        <v/>
      </c>
      <c r="P22" s="59"/>
      <c r="Q22" s="56"/>
      <c r="R22" s="84" t="str">
        <f t="shared" si="10"/>
        <v/>
      </c>
      <c r="S22" s="86"/>
      <c r="T22" s="87"/>
      <c r="U22" s="12"/>
      <c r="V22" s="50">
        <f t="shared" si="11"/>
        <v>0</v>
      </c>
      <c r="W22" s="15">
        <f t="shared" si="1"/>
        <v>0</v>
      </c>
      <c r="X22" s="15">
        <f t="shared" si="12"/>
        <v>0</v>
      </c>
    </row>
    <row r="23" spans="1:24" s="6" customFormat="1" ht="45" customHeight="1">
      <c r="A23" s="24">
        <f t="shared" si="2"/>
        <v>11</v>
      </c>
      <c r="B23" s="103" t="str">
        <f t="shared" si="3"/>
        <v/>
      </c>
      <c r="C23" s="25"/>
      <c r="D23" s="26" t="str">
        <f t="shared" si="4"/>
        <v/>
      </c>
      <c r="E23" s="26" t="str">
        <f t="shared" si="13"/>
        <v/>
      </c>
      <c r="F23" s="27"/>
      <c r="G23" s="27"/>
      <c r="H23" s="106" t="str">
        <f t="shared" si="5"/>
        <v/>
      </c>
      <c r="I23" s="107" t="str">
        <f t="shared" si="6"/>
        <v/>
      </c>
      <c r="J23" s="107" t="str">
        <f t="shared" si="7"/>
        <v/>
      </c>
      <c r="K23" s="93"/>
      <c r="L23" s="96"/>
      <c r="M23" s="96"/>
      <c r="N23" s="88" t="str">
        <f t="shared" si="8"/>
        <v/>
      </c>
      <c r="O23" s="110" t="str">
        <f t="shared" si="9"/>
        <v/>
      </c>
      <c r="P23" s="59"/>
      <c r="Q23" s="56"/>
      <c r="R23" s="84" t="str">
        <f t="shared" si="10"/>
        <v/>
      </c>
      <c r="S23" s="86"/>
      <c r="T23" s="87"/>
      <c r="U23" s="12"/>
      <c r="V23" s="50">
        <f t="shared" si="11"/>
        <v>0</v>
      </c>
      <c r="W23" s="15">
        <f t="shared" si="1"/>
        <v>0</v>
      </c>
      <c r="X23" s="15">
        <f t="shared" si="12"/>
        <v>0</v>
      </c>
    </row>
    <row r="24" spans="1:24" s="6" customFormat="1" ht="45" customHeight="1">
      <c r="A24" s="24">
        <f t="shared" si="2"/>
        <v>12</v>
      </c>
      <c r="B24" s="103" t="str">
        <f t="shared" si="3"/>
        <v/>
      </c>
      <c r="C24" s="25"/>
      <c r="D24" s="26" t="str">
        <f t="shared" si="4"/>
        <v/>
      </c>
      <c r="E24" s="26" t="str">
        <f t="shared" si="13"/>
        <v/>
      </c>
      <c r="F24" s="27"/>
      <c r="G24" s="27"/>
      <c r="H24" s="106" t="str">
        <f t="shared" si="5"/>
        <v/>
      </c>
      <c r="I24" s="107" t="str">
        <f t="shared" si="6"/>
        <v/>
      </c>
      <c r="J24" s="107" t="str">
        <f t="shared" si="7"/>
        <v/>
      </c>
      <c r="K24" s="93"/>
      <c r="L24" s="96"/>
      <c r="M24" s="96"/>
      <c r="N24" s="88" t="str">
        <f t="shared" si="8"/>
        <v/>
      </c>
      <c r="O24" s="110" t="str">
        <f t="shared" si="9"/>
        <v/>
      </c>
      <c r="P24" s="59"/>
      <c r="Q24" s="56"/>
      <c r="R24" s="84" t="str">
        <f t="shared" si="10"/>
        <v/>
      </c>
      <c r="S24" s="86"/>
      <c r="T24" s="87"/>
      <c r="U24" s="12"/>
      <c r="V24" s="50">
        <f t="shared" si="11"/>
        <v>0</v>
      </c>
      <c r="W24" s="15">
        <f t="shared" si="1"/>
        <v>0</v>
      </c>
      <c r="X24" s="15">
        <f t="shared" si="12"/>
        <v>0</v>
      </c>
    </row>
    <row r="25" spans="1:24" s="6" customFormat="1" ht="45" customHeight="1">
      <c r="A25" s="24">
        <f t="shared" si="2"/>
        <v>13</v>
      </c>
      <c r="B25" s="103" t="str">
        <f t="shared" si="3"/>
        <v/>
      </c>
      <c r="C25" s="25"/>
      <c r="D25" s="26" t="str">
        <f t="shared" si="4"/>
        <v/>
      </c>
      <c r="E25" s="26" t="str">
        <f t="shared" si="13"/>
        <v/>
      </c>
      <c r="F25" s="27"/>
      <c r="G25" s="27"/>
      <c r="H25" s="106" t="str">
        <f t="shared" si="5"/>
        <v/>
      </c>
      <c r="I25" s="107" t="str">
        <f t="shared" si="6"/>
        <v/>
      </c>
      <c r="J25" s="107" t="str">
        <f t="shared" si="7"/>
        <v/>
      </c>
      <c r="K25" s="93"/>
      <c r="L25" s="96"/>
      <c r="M25" s="96"/>
      <c r="N25" s="88" t="str">
        <f t="shared" si="8"/>
        <v/>
      </c>
      <c r="O25" s="110" t="str">
        <f t="shared" si="9"/>
        <v/>
      </c>
      <c r="P25" s="59"/>
      <c r="Q25" s="56"/>
      <c r="R25" s="84" t="str">
        <f t="shared" si="10"/>
        <v/>
      </c>
      <c r="S25" s="86"/>
      <c r="T25" s="87"/>
      <c r="U25" s="12"/>
      <c r="V25" s="50">
        <f t="shared" si="11"/>
        <v>0</v>
      </c>
      <c r="W25" s="15">
        <f t="shared" si="1"/>
        <v>0</v>
      </c>
      <c r="X25" s="15">
        <f t="shared" si="12"/>
        <v>0</v>
      </c>
    </row>
    <row r="26" spans="1:24" s="6" customFormat="1" ht="45" customHeight="1">
      <c r="A26" s="24">
        <f t="shared" si="2"/>
        <v>14</v>
      </c>
      <c r="B26" s="103" t="str">
        <f t="shared" si="3"/>
        <v/>
      </c>
      <c r="C26" s="25"/>
      <c r="D26" s="26" t="str">
        <f t="shared" si="4"/>
        <v/>
      </c>
      <c r="E26" s="26" t="str">
        <f t="shared" si="13"/>
        <v/>
      </c>
      <c r="F26" s="27"/>
      <c r="G26" s="27"/>
      <c r="H26" s="106" t="str">
        <f t="shared" si="5"/>
        <v/>
      </c>
      <c r="I26" s="107" t="str">
        <f t="shared" si="6"/>
        <v/>
      </c>
      <c r="J26" s="107" t="str">
        <f t="shared" si="7"/>
        <v/>
      </c>
      <c r="K26" s="93"/>
      <c r="L26" s="96"/>
      <c r="M26" s="96"/>
      <c r="N26" s="88" t="str">
        <f t="shared" si="8"/>
        <v/>
      </c>
      <c r="O26" s="110" t="str">
        <f t="shared" si="9"/>
        <v/>
      </c>
      <c r="P26" s="59"/>
      <c r="Q26" s="56"/>
      <c r="R26" s="84" t="str">
        <f t="shared" si="10"/>
        <v/>
      </c>
      <c r="S26" s="86"/>
      <c r="T26" s="87"/>
      <c r="U26" s="12"/>
      <c r="V26" s="50">
        <f t="shared" si="11"/>
        <v>0</v>
      </c>
      <c r="W26" s="15">
        <f t="shared" si="1"/>
        <v>0</v>
      </c>
      <c r="X26" s="15">
        <f t="shared" si="12"/>
        <v>0</v>
      </c>
    </row>
    <row r="27" spans="1:24" s="6" customFormat="1" ht="45" customHeight="1">
      <c r="A27" s="24">
        <f t="shared" si="2"/>
        <v>15</v>
      </c>
      <c r="B27" s="103" t="str">
        <f t="shared" si="3"/>
        <v/>
      </c>
      <c r="C27" s="25"/>
      <c r="D27" s="26" t="str">
        <f t="shared" si="4"/>
        <v/>
      </c>
      <c r="E27" s="26" t="str">
        <f t="shared" si="13"/>
        <v/>
      </c>
      <c r="F27" s="27"/>
      <c r="G27" s="27"/>
      <c r="H27" s="106" t="str">
        <f t="shared" si="5"/>
        <v/>
      </c>
      <c r="I27" s="107" t="str">
        <f t="shared" si="6"/>
        <v/>
      </c>
      <c r="J27" s="107" t="str">
        <f t="shared" si="7"/>
        <v/>
      </c>
      <c r="K27" s="93"/>
      <c r="L27" s="96"/>
      <c r="M27" s="96"/>
      <c r="N27" s="88" t="str">
        <f t="shared" si="8"/>
        <v/>
      </c>
      <c r="O27" s="110" t="str">
        <f t="shared" si="9"/>
        <v/>
      </c>
      <c r="P27" s="59"/>
      <c r="Q27" s="56"/>
      <c r="R27" s="84" t="str">
        <f t="shared" si="10"/>
        <v/>
      </c>
      <c r="S27" s="86"/>
      <c r="T27" s="87"/>
      <c r="U27" s="12"/>
      <c r="V27" s="50">
        <f t="shared" si="11"/>
        <v>0</v>
      </c>
      <c r="W27" s="15">
        <f t="shared" si="1"/>
        <v>0</v>
      </c>
      <c r="X27" s="15">
        <f t="shared" si="12"/>
        <v>0</v>
      </c>
    </row>
    <row r="28" spans="1:24" s="6" customFormat="1" ht="45" customHeight="1">
      <c r="A28" s="24">
        <f t="shared" si="2"/>
        <v>16</v>
      </c>
      <c r="B28" s="103" t="str">
        <f t="shared" si="3"/>
        <v/>
      </c>
      <c r="C28" s="25"/>
      <c r="D28" s="26" t="str">
        <f t="shared" si="4"/>
        <v/>
      </c>
      <c r="E28" s="26" t="str">
        <f t="shared" si="13"/>
        <v/>
      </c>
      <c r="F28" s="27"/>
      <c r="G28" s="27"/>
      <c r="H28" s="106" t="str">
        <f t="shared" si="5"/>
        <v/>
      </c>
      <c r="I28" s="107" t="str">
        <f t="shared" si="6"/>
        <v/>
      </c>
      <c r="J28" s="107" t="str">
        <f t="shared" si="7"/>
        <v/>
      </c>
      <c r="K28" s="93"/>
      <c r="L28" s="96"/>
      <c r="M28" s="96"/>
      <c r="N28" s="88" t="str">
        <f t="shared" si="8"/>
        <v/>
      </c>
      <c r="O28" s="110" t="str">
        <f t="shared" si="9"/>
        <v/>
      </c>
      <c r="P28" s="59"/>
      <c r="Q28" s="56"/>
      <c r="R28" s="84" t="str">
        <f t="shared" si="10"/>
        <v/>
      </c>
      <c r="S28" s="86"/>
      <c r="T28" s="87"/>
      <c r="U28" s="12"/>
      <c r="V28" s="50">
        <f t="shared" si="11"/>
        <v>0</v>
      </c>
      <c r="W28" s="15">
        <f t="shared" si="1"/>
        <v>0</v>
      </c>
      <c r="X28" s="15">
        <f t="shared" si="12"/>
        <v>0</v>
      </c>
    </row>
    <row r="29" spans="1:24" s="6" customFormat="1" ht="45" customHeight="1">
      <c r="A29" s="24">
        <f t="shared" si="2"/>
        <v>17</v>
      </c>
      <c r="B29" s="103" t="str">
        <f t="shared" si="3"/>
        <v/>
      </c>
      <c r="C29" s="25"/>
      <c r="D29" s="26" t="str">
        <f t="shared" si="4"/>
        <v/>
      </c>
      <c r="E29" s="26" t="str">
        <f t="shared" si="13"/>
        <v/>
      </c>
      <c r="F29" s="27"/>
      <c r="G29" s="27"/>
      <c r="H29" s="106" t="str">
        <f t="shared" si="5"/>
        <v/>
      </c>
      <c r="I29" s="107" t="str">
        <f t="shared" si="6"/>
        <v/>
      </c>
      <c r="J29" s="107" t="str">
        <f t="shared" si="7"/>
        <v/>
      </c>
      <c r="K29" s="93"/>
      <c r="L29" s="96"/>
      <c r="M29" s="96"/>
      <c r="N29" s="88" t="str">
        <f t="shared" si="8"/>
        <v/>
      </c>
      <c r="O29" s="110" t="str">
        <f t="shared" si="9"/>
        <v/>
      </c>
      <c r="P29" s="59"/>
      <c r="Q29" s="56"/>
      <c r="R29" s="84" t="str">
        <f t="shared" si="10"/>
        <v/>
      </c>
      <c r="S29" s="86"/>
      <c r="T29" s="87"/>
      <c r="U29" s="12"/>
      <c r="V29" s="50">
        <f t="shared" si="11"/>
        <v>0</v>
      </c>
      <c r="W29" s="15">
        <f t="shared" si="1"/>
        <v>0</v>
      </c>
      <c r="X29" s="15">
        <f t="shared" si="12"/>
        <v>0</v>
      </c>
    </row>
    <row r="30" spans="1:24" s="6" customFormat="1" ht="45" customHeight="1">
      <c r="A30" s="24">
        <f t="shared" si="2"/>
        <v>18</v>
      </c>
      <c r="B30" s="103" t="str">
        <f t="shared" si="3"/>
        <v/>
      </c>
      <c r="C30" s="25"/>
      <c r="D30" s="26" t="str">
        <f t="shared" si="4"/>
        <v/>
      </c>
      <c r="E30" s="26" t="str">
        <f t="shared" si="13"/>
        <v/>
      </c>
      <c r="F30" s="27"/>
      <c r="G30" s="27"/>
      <c r="H30" s="106" t="str">
        <f t="shared" si="5"/>
        <v/>
      </c>
      <c r="I30" s="107" t="str">
        <f t="shared" si="6"/>
        <v/>
      </c>
      <c r="J30" s="107" t="str">
        <f t="shared" si="7"/>
        <v/>
      </c>
      <c r="K30" s="93"/>
      <c r="L30" s="96"/>
      <c r="M30" s="96"/>
      <c r="N30" s="88" t="str">
        <f t="shared" si="8"/>
        <v/>
      </c>
      <c r="O30" s="110" t="str">
        <f t="shared" si="9"/>
        <v/>
      </c>
      <c r="P30" s="59"/>
      <c r="Q30" s="56"/>
      <c r="R30" s="84" t="str">
        <f t="shared" si="10"/>
        <v/>
      </c>
      <c r="S30" s="86"/>
      <c r="T30" s="87"/>
      <c r="U30" s="12"/>
      <c r="V30" s="50">
        <f t="shared" si="11"/>
        <v>0</v>
      </c>
      <c r="W30" s="15">
        <f t="shared" si="1"/>
        <v>0</v>
      </c>
      <c r="X30" s="15">
        <f t="shared" si="12"/>
        <v>0</v>
      </c>
    </row>
    <row r="31" spans="1:24" s="6" customFormat="1" ht="45" customHeight="1">
      <c r="A31" s="24">
        <f t="shared" si="2"/>
        <v>19</v>
      </c>
      <c r="B31" s="103" t="str">
        <f t="shared" si="3"/>
        <v/>
      </c>
      <c r="C31" s="25"/>
      <c r="D31" s="26" t="str">
        <f t="shared" si="4"/>
        <v/>
      </c>
      <c r="E31" s="26" t="str">
        <f t="shared" si="13"/>
        <v/>
      </c>
      <c r="F31" s="27"/>
      <c r="G31" s="27"/>
      <c r="H31" s="106" t="str">
        <f t="shared" si="5"/>
        <v/>
      </c>
      <c r="I31" s="107" t="str">
        <f t="shared" si="6"/>
        <v/>
      </c>
      <c r="J31" s="107" t="str">
        <f t="shared" si="7"/>
        <v/>
      </c>
      <c r="K31" s="93"/>
      <c r="L31" s="96"/>
      <c r="M31" s="96"/>
      <c r="N31" s="88" t="str">
        <f t="shared" si="8"/>
        <v/>
      </c>
      <c r="O31" s="110" t="str">
        <f t="shared" si="9"/>
        <v/>
      </c>
      <c r="P31" s="59"/>
      <c r="Q31" s="56"/>
      <c r="R31" s="84" t="str">
        <f t="shared" si="10"/>
        <v/>
      </c>
      <c r="S31" s="86"/>
      <c r="T31" s="87"/>
      <c r="U31" s="12"/>
      <c r="V31" s="50">
        <f t="shared" si="11"/>
        <v>0</v>
      </c>
      <c r="W31" s="15">
        <f t="shared" si="1"/>
        <v>0</v>
      </c>
      <c r="X31" s="15">
        <f t="shared" si="12"/>
        <v>0</v>
      </c>
    </row>
    <row r="32" spans="1:24" s="6" customFormat="1" ht="45" customHeight="1">
      <c r="A32" s="24">
        <f t="shared" si="2"/>
        <v>20</v>
      </c>
      <c r="B32" s="103" t="str">
        <f t="shared" si="3"/>
        <v/>
      </c>
      <c r="C32" s="25"/>
      <c r="D32" s="26" t="str">
        <f t="shared" si="4"/>
        <v/>
      </c>
      <c r="E32" s="26" t="str">
        <f t="shared" si="13"/>
        <v/>
      </c>
      <c r="F32" s="27"/>
      <c r="G32" s="27"/>
      <c r="H32" s="106" t="str">
        <f t="shared" si="5"/>
        <v/>
      </c>
      <c r="I32" s="107" t="str">
        <f t="shared" si="6"/>
        <v/>
      </c>
      <c r="J32" s="107" t="str">
        <f t="shared" si="7"/>
        <v/>
      </c>
      <c r="K32" s="93"/>
      <c r="L32" s="96"/>
      <c r="M32" s="96"/>
      <c r="N32" s="88" t="str">
        <f t="shared" si="8"/>
        <v/>
      </c>
      <c r="O32" s="110" t="str">
        <f t="shared" si="9"/>
        <v/>
      </c>
      <c r="P32" s="59"/>
      <c r="Q32" s="56"/>
      <c r="R32" s="84" t="str">
        <f t="shared" si="10"/>
        <v/>
      </c>
      <c r="S32" s="86"/>
      <c r="T32" s="87"/>
      <c r="U32" s="12"/>
      <c r="V32" s="50">
        <f t="shared" si="11"/>
        <v>0</v>
      </c>
      <c r="W32" s="15">
        <f t="shared" si="1"/>
        <v>0</v>
      </c>
      <c r="X32" s="15">
        <f t="shared" si="12"/>
        <v>0</v>
      </c>
    </row>
    <row r="33" spans="1:24" s="6" customFormat="1" ht="45" customHeight="1">
      <c r="A33" s="24">
        <f t="shared" si="2"/>
        <v>21</v>
      </c>
      <c r="B33" s="103" t="str">
        <f t="shared" si="3"/>
        <v/>
      </c>
      <c r="C33" s="25"/>
      <c r="D33" s="26" t="str">
        <f t="shared" si="4"/>
        <v/>
      </c>
      <c r="E33" s="26" t="str">
        <f t="shared" si="13"/>
        <v/>
      </c>
      <c r="F33" s="27"/>
      <c r="G33" s="27"/>
      <c r="H33" s="106" t="str">
        <f t="shared" si="5"/>
        <v/>
      </c>
      <c r="I33" s="107" t="str">
        <f t="shared" si="6"/>
        <v/>
      </c>
      <c r="J33" s="107" t="str">
        <f t="shared" si="7"/>
        <v/>
      </c>
      <c r="K33" s="93"/>
      <c r="L33" s="96"/>
      <c r="M33" s="96"/>
      <c r="N33" s="88" t="str">
        <f t="shared" si="8"/>
        <v/>
      </c>
      <c r="O33" s="110" t="str">
        <f t="shared" si="9"/>
        <v/>
      </c>
      <c r="P33" s="59"/>
      <c r="Q33" s="56"/>
      <c r="R33" s="84" t="str">
        <f t="shared" si="10"/>
        <v/>
      </c>
      <c r="S33" s="86"/>
      <c r="T33" s="87"/>
      <c r="U33" s="12"/>
      <c r="V33" s="50">
        <f t="shared" si="11"/>
        <v>0</v>
      </c>
      <c r="W33" s="15">
        <f t="shared" si="1"/>
        <v>0</v>
      </c>
      <c r="X33" s="15">
        <f t="shared" si="12"/>
        <v>0</v>
      </c>
    </row>
    <row r="34" spans="1:24" s="6" customFormat="1" ht="45" customHeight="1">
      <c r="A34" s="24">
        <f t="shared" si="2"/>
        <v>22</v>
      </c>
      <c r="B34" s="103" t="str">
        <f t="shared" si="3"/>
        <v/>
      </c>
      <c r="C34" s="25"/>
      <c r="D34" s="26" t="str">
        <f t="shared" si="4"/>
        <v/>
      </c>
      <c r="E34" s="26" t="str">
        <f t="shared" si="13"/>
        <v/>
      </c>
      <c r="F34" s="27"/>
      <c r="G34" s="27"/>
      <c r="H34" s="106" t="str">
        <f t="shared" si="5"/>
        <v/>
      </c>
      <c r="I34" s="107" t="str">
        <f t="shared" si="6"/>
        <v/>
      </c>
      <c r="J34" s="107" t="str">
        <f t="shared" si="7"/>
        <v/>
      </c>
      <c r="K34" s="93"/>
      <c r="L34" s="96"/>
      <c r="M34" s="96"/>
      <c r="N34" s="88" t="str">
        <f t="shared" si="8"/>
        <v/>
      </c>
      <c r="O34" s="110" t="str">
        <f t="shared" si="9"/>
        <v/>
      </c>
      <c r="P34" s="59"/>
      <c r="Q34" s="56"/>
      <c r="R34" s="84" t="str">
        <f t="shared" si="10"/>
        <v/>
      </c>
      <c r="S34" s="86"/>
      <c r="T34" s="87"/>
      <c r="U34" s="12"/>
      <c r="V34" s="50">
        <f t="shared" si="11"/>
        <v>0</v>
      </c>
      <c r="W34" s="15">
        <f t="shared" si="1"/>
        <v>0</v>
      </c>
      <c r="X34" s="15">
        <f t="shared" si="12"/>
        <v>0</v>
      </c>
    </row>
    <row r="35" spans="1:24" s="6" customFormat="1" ht="45" customHeight="1">
      <c r="A35" s="24">
        <f t="shared" si="2"/>
        <v>23</v>
      </c>
      <c r="B35" s="103" t="str">
        <f t="shared" si="3"/>
        <v/>
      </c>
      <c r="C35" s="25"/>
      <c r="D35" s="26" t="str">
        <f t="shared" si="4"/>
        <v/>
      </c>
      <c r="E35" s="26" t="str">
        <f t="shared" si="13"/>
        <v/>
      </c>
      <c r="F35" s="27"/>
      <c r="G35" s="27"/>
      <c r="H35" s="106" t="str">
        <f t="shared" si="5"/>
        <v/>
      </c>
      <c r="I35" s="107" t="str">
        <f t="shared" si="6"/>
        <v/>
      </c>
      <c r="J35" s="107" t="str">
        <f t="shared" si="7"/>
        <v/>
      </c>
      <c r="K35" s="93"/>
      <c r="L35" s="96"/>
      <c r="M35" s="96"/>
      <c r="N35" s="88" t="str">
        <f t="shared" si="8"/>
        <v/>
      </c>
      <c r="O35" s="110" t="str">
        <f t="shared" si="9"/>
        <v/>
      </c>
      <c r="P35" s="59"/>
      <c r="Q35" s="56"/>
      <c r="R35" s="84" t="str">
        <f t="shared" si="10"/>
        <v/>
      </c>
      <c r="S35" s="86"/>
      <c r="T35" s="87"/>
      <c r="U35" s="12"/>
      <c r="V35" s="50">
        <f t="shared" si="11"/>
        <v>0</v>
      </c>
      <c r="W35" s="15">
        <f t="shared" si="1"/>
        <v>0</v>
      </c>
      <c r="X35" s="15">
        <f t="shared" si="12"/>
        <v>0</v>
      </c>
    </row>
    <row r="36" spans="1:24" s="6" customFormat="1" ht="45" customHeight="1">
      <c r="A36" s="24">
        <f t="shared" si="2"/>
        <v>24</v>
      </c>
      <c r="B36" s="103" t="str">
        <f t="shared" si="3"/>
        <v/>
      </c>
      <c r="C36" s="25"/>
      <c r="D36" s="26" t="str">
        <f t="shared" si="4"/>
        <v/>
      </c>
      <c r="E36" s="26" t="str">
        <f t="shared" si="13"/>
        <v/>
      </c>
      <c r="F36" s="27"/>
      <c r="G36" s="27"/>
      <c r="H36" s="106" t="str">
        <f t="shared" si="5"/>
        <v/>
      </c>
      <c r="I36" s="107" t="str">
        <f t="shared" si="6"/>
        <v/>
      </c>
      <c r="J36" s="107" t="str">
        <f t="shared" si="7"/>
        <v/>
      </c>
      <c r="K36" s="93"/>
      <c r="L36" s="96"/>
      <c r="M36" s="96"/>
      <c r="N36" s="88" t="str">
        <f t="shared" si="8"/>
        <v/>
      </c>
      <c r="O36" s="110" t="str">
        <f t="shared" si="9"/>
        <v/>
      </c>
      <c r="P36" s="59"/>
      <c r="Q36" s="56"/>
      <c r="R36" s="84" t="str">
        <f t="shared" si="10"/>
        <v/>
      </c>
      <c r="S36" s="86"/>
      <c r="T36" s="87"/>
      <c r="U36" s="12"/>
      <c r="V36" s="50">
        <f t="shared" si="11"/>
        <v>0</v>
      </c>
      <c r="W36" s="15">
        <f t="shared" si="1"/>
        <v>0</v>
      </c>
      <c r="X36" s="15">
        <f t="shared" si="12"/>
        <v>0</v>
      </c>
    </row>
    <row r="37" spans="1:24" s="6" customFormat="1" ht="45" customHeight="1">
      <c r="A37" s="24">
        <f t="shared" si="2"/>
        <v>25</v>
      </c>
      <c r="B37" s="103" t="str">
        <f t="shared" si="3"/>
        <v/>
      </c>
      <c r="C37" s="25"/>
      <c r="D37" s="26" t="str">
        <f t="shared" si="4"/>
        <v/>
      </c>
      <c r="E37" s="26" t="str">
        <f t="shared" si="13"/>
        <v/>
      </c>
      <c r="F37" s="27"/>
      <c r="G37" s="27"/>
      <c r="H37" s="106" t="str">
        <f t="shared" si="5"/>
        <v/>
      </c>
      <c r="I37" s="107" t="str">
        <f t="shared" si="6"/>
        <v/>
      </c>
      <c r="J37" s="107" t="str">
        <f t="shared" si="7"/>
        <v/>
      </c>
      <c r="K37" s="93"/>
      <c r="L37" s="96"/>
      <c r="M37" s="96"/>
      <c r="N37" s="88" t="str">
        <f t="shared" si="8"/>
        <v/>
      </c>
      <c r="O37" s="110" t="str">
        <f t="shared" si="9"/>
        <v/>
      </c>
      <c r="P37" s="59"/>
      <c r="Q37" s="56"/>
      <c r="R37" s="84" t="str">
        <f t="shared" si="10"/>
        <v/>
      </c>
      <c r="S37" s="86"/>
      <c r="T37" s="87"/>
      <c r="U37" s="12"/>
      <c r="V37" s="50">
        <f t="shared" si="11"/>
        <v>0</v>
      </c>
      <c r="W37" s="15">
        <f t="shared" si="1"/>
        <v>0</v>
      </c>
      <c r="X37" s="15">
        <f t="shared" si="12"/>
        <v>0</v>
      </c>
    </row>
    <row r="38" spans="1:24" s="6" customFormat="1" ht="45" customHeight="1">
      <c r="A38" s="24">
        <f t="shared" si="2"/>
        <v>26</v>
      </c>
      <c r="B38" s="103" t="str">
        <f t="shared" si="3"/>
        <v/>
      </c>
      <c r="C38" s="25"/>
      <c r="D38" s="26" t="str">
        <f t="shared" si="4"/>
        <v/>
      </c>
      <c r="E38" s="26" t="str">
        <f t="shared" si="13"/>
        <v/>
      </c>
      <c r="F38" s="27"/>
      <c r="G38" s="27"/>
      <c r="H38" s="106" t="str">
        <f t="shared" si="5"/>
        <v/>
      </c>
      <c r="I38" s="107" t="str">
        <f t="shared" si="6"/>
        <v/>
      </c>
      <c r="J38" s="107" t="str">
        <f t="shared" si="7"/>
        <v/>
      </c>
      <c r="K38" s="93"/>
      <c r="L38" s="96"/>
      <c r="M38" s="96"/>
      <c r="N38" s="88" t="str">
        <f t="shared" si="8"/>
        <v/>
      </c>
      <c r="O38" s="110" t="str">
        <f t="shared" si="9"/>
        <v/>
      </c>
      <c r="P38" s="59"/>
      <c r="Q38" s="56"/>
      <c r="R38" s="84" t="str">
        <f t="shared" si="10"/>
        <v/>
      </c>
      <c r="S38" s="86"/>
      <c r="T38" s="87"/>
      <c r="U38" s="12"/>
      <c r="V38" s="50">
        <f t="shared" si="11"/>
        <v>0</v>
      </c>
      <c r="W38" s="15">
        <f t="shared" si="1"/>
        <v>0</v>
      </c>
      <c r="X38" s="15">
        <f t="shared" si="12"/>
        <v>0</v>
      </c>
    </row>
    <row r="39" spans="1:24" s="6" customFormat="1" ht="45" customHeight="1">
      <c r="A39" s="24">
        <f t="shared" si="2"/>
        <v>27</v>
      </c>
      <c r="B39" s="103" t="str">
        <f t="shared" si="3"/>
        <v/>
      </c>
      <c r="C39" s="25"/>
      <c r="D39" s="26" t="str">
        <f t="shared" si="4"/>
        <v/>
      </c>
      <c r="E39" s="26" t="str">
        <f t="shared" si="13"/>
        <v/>
      </c>
      <c r="F39" s="27"/>
      <c r="G39" s="27"/>
      <c r="H39" s="106" t="str">
        <f t="shared" si="5"/>
        <v/>
      </c>
      <c r="I39" s="107" t="str">
        <f t="shared" si="6"/>
        <v/>
      </c>
      <c r="J39" s="107" t="str">
        <f t="shared" si="7"/>
        <v/>
      </c>
      <c r="K39" s="93"/>
      <c r="L39" s="96"/>
      <c r="M39" s="96"/>
      <c r="N39" s="88" t="str">
        <f t="shared" si="8"/>
        <v/>
      </c>
      <c r="O39" s="110" t="str">
        <f t="shared" si="9"/>
        <v/>
      </c>
      <c r="P39" s="59"/>
      <c r="Q39" s="56"/>
      <c r="R39" s="84" t="str">
        <f t="shared" si="10"/>
        <v/>
      </c>
      <c r="S39" s="86"/>
      <c r="T39" s="87"/>
      <c r="U39" s="12"/>
      <c r="V39" s="50">
        <f t="shared" si="11"/>
        <v>0</v>
      </c>
      <c r="W39" s="15">
        <f t="shared" si="1"/>
        <v>0</v>
      </c>
      <c r="X39" s="15">
        <f t="shared" si="12"/>
        <v>0</v>
      </c>
    </row>
    <row r="40" spans="1:24" s="6" customFormat="1" ht="45" customHeight="1">
      <c r="A40" s="24">
        <f t="shared" si="2"/>
        <v>28</v>
      </c>
      <c r="B40" s="103" t="str">
        <f t="shared" si="3"/>
        <v/>
      </c>
      <c r="C40" s="25"/>
      <c r="D40" s="26" t="str">
        <f t="shared" si="4"/>
        <v/>
      </c>
      <c r="E40" s="26" t="str">
        <f t="shared" si="13"/>
        <v/>
      </c>
      <c r="F40" s="27"/>
      <c r="G40" s="27"/>
      <c r="H40" s="106" t="str">
        <f t="shared" si="5"/>
        <v/>
      </c>
      <c r="I40" s="107" t="str">
        <f t="shared" si="6"/>
        <v/>
      </c>
      <c r="J40" s="107" t="str">
        <f t="shared" si="7"/>
        <v/>
      </c>
      <c r="K40" s="93"/>
      <c r="L40" s="96"/>
      <c r="M40" s="96"/>
      <c r="N40" s="88" t="str">
        <f t="shared" si="8"/>
        <v/>
      </c>
      <c r="O40" s="110" t="str">
        <f t="shared" si="9"/>
        <v/>
      </c>
      <c r="P40" s="59"/>
      <c r="Q40" s="56"/>
      <c r="R40" s="84" t="str">
        <f t="shared" si="10"/>
        <v/>
      </c>
      <c r="S40" s="86"/>
      <c r="T40" s="87"/>
      <c r="U40" s="12"/>
      <c r="V40" s="50">
        <f t="shared" si="11"/>
        <v>0</v>
      </c>
      <c r="W40" s="15">
        <f t="shared" si="1"/>
        <v>0</v>
      </c>
      <c r="X40" s="15">
        <f t="shared" si="12"/>
        <v>0</v>
      </c>
    </row>
    <row r="41" spans="1:24" s="6" customFormat="1" ht="45" customHeight="1">
      <c r="A41" s="24">
        <f t="shared" si="2"/>
        <v>29</v>
      </c>
      <c r="B41" s="103" t="str">
        <f t="shared" si="3"/>
        <v/>
      </c>
      <c r="C41" s="25"/>
      <c r="D41" s="26" t="str">
        <f t="shared" si="4"/>
        <v/>
      </c>
      <c r="E41" s="26" t="str">
        <f t="shared" si="13"/>
        <v/>
      </c>
      <c r="F41" s="27"/>
      <c r="G41" s="27"/>
      <c r="H41" s="106" t="str">
        <f t="shared" si="5"/>
        <v/>
      </c>
      <c r="I41" s="107" t="str">
        <f t="shared" si="6"/>
        <v/>
      </c>
      <c r="J41" s="107" t="str">
        <f t="shared" si="7"/>
        <v/>
      </c>
      <c r="K41" s="93"/>
      <c r="L41" s="96"/>
      <c r="M41" s="96"/>
      <c r="N41" s="88" t="str">
        <f t="shared" si="8"/>
        <v/>
      </c>
      <c r="O41" s="110" t="str">
        <f t="shared" si="9"/>
        <v/>
      </c>
      <c r="P41" s="59"/>
      <c r="Q41" s="56"/>
      <c r="R41" s="84" t="str">
        <f t="shared" si="10"/>
        <v/>
      </c>
      <c r="S41" s="86"/>
      <c r="T41" s="87"/>
      <c r="U41" s="12"/>
      <c r="V41" s="50">
        <f t="shared" si="11"/>
        <v>0</v>
      </c>
      <c r="W41" s="15">
        <f t="shared" si="1"/>
        <v>0</v>
      </c>
      <c r="X41" s="15">
        <f t="shared" si="12"/>
        <v>0</v>
      </c>
    </row>
    <row r="42" spans="1:24" s="6" customFormat="1" ht="45" customHeight="1">
      <c r="A42" s="24">
        <f t="shared" si="2"/>
        <v>30</v>
      </c>
      <c r="B42" s="103" t="str">
        <f t="shared" si="3"/>
        <v/>
      </c>
      <c r="C42" s="25"/>
      <c r="D42" s="26" t="str">
        <f t="shared" si="4"/>
        <v/>
      </c>
      <c r="E42" s="26" t="str">
        <f t="shared" si="13"/>
        <v/>
      </c>
      <c r="F42" s="27"/>
      <c r="G42" s="27"/>
      <c r="H42" s="106" t="str">
        <f t="shared" si="5"/>
        <v/>
      </c>
      <c r="I42" s="107" t="str">
        <f t="shared" si="6"/>
        <v/>
      </c>
      <c r="J42" s="107" t="str">
        <f t="shared" si="7"/>
        <v/>
      </c>
      <c r="K42" s="93"/>
      <c r="L42" s="96"/>
      <c r="M42" s="96"/>
      <c r="N42" s="88" t="str">
        <f t="shared" si="8"/>
        <v/>
      </c>
      <c r="O42" s="110" t="str">
        <f t="shared" si="9"/>
        <v/>
      </c>
      <c r="P42" s="59"/>
      <c r="Q42" s="56"/>
      <c r="R42" s="84" t="str">
        <f t="shared" si="10"/>
        <v/>
      </c>
      <c r="S42" s="86"/>
      <c r="T42" s="87"/>
      <c r="U42" s="12"/>
      <c r="V42" s="50">
        <f t="shared" si="11"/>
        <v>0</v>
      </c>
      <c r="W42" s="15">
        <f t="shared" si="1"/>
        <v>0</v>
      </c>
      <c r="X42" s="15">
        <f t="shared" si="12"/>
        <v>0</v>
      </c>
    </row>
    <row r="43" spans="1:24" s="6" customFormat="1" ht="45" customHeight="1">
      <c r="A43" s="24">
        <f t="shared" si="2"/>
        <v>31</v>
      </c>
      <c r="B43" s="103" t="str">
        <f t="shared" si="3"/>
        <v/>
      </c>
      <c r="C43" s="25"/>
      <c r="D43" s="26" t="str">
        <f t="shared" si="4"/>
        <v/>
      </c>
      <c r="E43" s="26" t="str">
        <f t="shared" si="13"/>
        <v/>
      </c>
      <c r="F43" s="27"/>
      <c r="G43" s="27"/>
      <c r="H43" s="106" t="str">
        <f t="shared" si="5"/>
        <v/>
      </c>
      <c r="I43" s="107" t="str">
        <f t="shared" si="6"/>
        <v/>
      </c>
      <c r="J43" s="107" t="str">
        <f t="shared" si="7"/>
        <v/>
      </c>
      <c r="K43" s="93"/>
      <c r="L43" s="96"/>
      <c r="M43" s="96"/>
      <c r="N43" s="88" t="str">
        <f t="shared" si="8"/>
        <v/>
      </c>
      <c r="O43" s="110" t="str">
        <f t="shared" si="9"/>
        <v/>
      </c>
      <c r="P43" s="59"/>
      <c r="Q43" s="56"/>
      <c r="R43" s="84" t="str">
        <f t="shared" si="10"/>
        <v/>
      </c>
      <c r="S43" s="86"/>
      <c r="T43" s="87"/>
      <c r="U43" s="12"/>
      <c r="V43" s="50">
        <f t="shared" si="11"/>
        <v>0</v>
      </c>
      <c r="W43" s="15">
        <f t="shared" si="1"/>
        <v>0</v>
      </c>
      <c r="X43" s="15">
        <f t="shared" si="12"/>
        <v>0</v>
      </c>
    </row>
    <row r="44" spans="1:24" s="6" customFormat="1" ht="45" customHeight="1">
      <c r="A44" s="24">
        <f t="shared" si="2"/>
        <v>32</v>
      </c>
      <c r="B44" s="103" t="str">
        <f t="shared" si="3"/>
        <v/>
      </c>
      <c r="C44" s="25"/>
      <c r="D44" s="26" t="str">
        <f t="shared" si="4"/>
        <v/>
      </c>
      <c r="E44" s="26" t="str">
        <f t="shared" si="13"/>
        <v/>
      </c>
      <c r="F44" s="27"/>
      <c r="G44" s="27"/>
      <c r="H44" s="106" t="str">
        <f t="shared" si="5"/>
        <v/>
      </c>
      <c r="I44" s="107" t="str">
        <f t="shared" si="6"/>
        <v/>
      </c>
      <c r="J44" s="107" t="str">
        <f t="shared" si="7"/>
        <v/>
      </c>
      <c r="K44" s="93"/>
      <c r="L44" s="96"/>
      <c r="M44" s="96"/>
      <c r="N44" s="88" t="str">
        <f t="shared" si="8"/>
        <v/>
      </c>
      <c r="O44" s="110" t="str">
        <f t="shared" si="9"/>
        <v/>
      </c>
      <c r="P44" s="59"/>
      <c r="Q44" s="56"/>
      <c r="R44" s="84" t="str">
        <f t="shared" si="10"/>
        <v/>
      </c>
      <c r="S44" s="86"/>
      <c r="T44" s="87"/>
      <c r="U44" s="12"/>
      <c r="V44" s="50">
        <f t="shared" si="11"/>
        <v>0</v>
      </c>
      <c r="W44" s="15">
        <f t="shared" si="1"/>
        <v>0</v>
      </c>
      <c r="X44" s="15">
        <f t="shared" si="12"/>
        <v>0</v>
      </c>
    </row>
    <row r="45" spans="1:24" s="6" customFormat="1" ht="45" customHeight="1">
      <c r="A45" s="24">
        <f t="shared" si="2"/>
        <v>33</v>
      </c>
      <c r="B45" s="103" t="str">
        <f t="shared" si="3"/>
        <v/>
      </c>
      <c r="C45" s="25"/>
      <c r="D45" s="26" t="str">
        <f t="shared" si="4"/>
        <v/>
      </c>
      <c r="E45" s="26" t="str">
        <f t="shared" si="13"/>
        <v/>
      </c>
      <c r="F45" s="27"/>
      <c r="G45" s="27"/>
      <c r="H45" s="106" t="str">
        <f t="shared" si="5"/>
        <v/>
      </c>
      <c r="I45" s="107" t="str">
        <f t="shared" si="6"/>
        <v/>
      </c>
      <c r="J45" s="107" t="str">
        <f t="shared" si="7"/>
        <v/>
      </c>
      <c r="K45" s="93"/>
      <c r="L45" s="96"/>
      <c r="M45" s="96"/>
      <c r="N45" s="88" t="str">
        <f t="shared" si="8"/>
        <v/>
      </c>
      <c r="O45" s="110" t="str">
        <f t="shared" si="9"/>
        <v/>
      </c>
      <c r="P45" s="59"/>
      <c r="Q45" s="56"/>
      <c r="R45" s="84" t="str">
        <f t="shared" si="10"/>
        <v/>
      </c>
      <c r="S45" s="86"/>
      <c r="T45" s="87"/>
      <c r="U45" s="12"/>
      <c r="V45" s="50">
        <f t="shared" si="11"/>
        <v>0</v>
      </c>
      <c r="W45" s="15">
        <f t="shared" ref="W45:W62" si="14">COUNTIF(G$13:G$62,G45)</f>
        <v>0</v>
      </c>
      <c r="X45" s="15">
        <f t="shared" si="12"/>
        <v>0</v>
      </c>
    </row>
    <row r="46" spans="1:24" s="6" customFormat="1" ht="45" customHeight="1">
      <c r="A46" s="24">
        <f t="shared" si="2"/>
        <v>34</v>
      </c>
      <c r="B46" s="103" t="str">
        <f t="shared" si="3"/>
        <v/>
      </c>
      <c r="C46" s="25"/>
      <c r="D46" s="26" t="str">
        <f t="shared" si="4"/>
        <v/>
      </c>
      <c r="E46" s="26" t="str">
        <f t="shared" si="13"/>
        <v/>
      </c>
      <c r="F46" s="27"/>
      <c r="G46" s="27"/>
      <c r="H46" s="106" t="str">
        <f t="shared" si="5"/>
        <v/>
      </c>
      <c r="I46" s="107" t="str">
        <f t="shared" si="6"/>
        <v/>
      </c>
      <c r="J46" s="107" t="str">
        <f t="shared" si="7"/>
        <v/>
      </c>
      <c r="K46" s="93"/>
      <c r="L46" s="96"/>
      <c r="M46" s="96"/>
      <c r="N46" s="88" t="str">
        <f t="shared" si="8"/>
        <v/>
      </c>
      <c r="O46" s="110" t="str">
        <f t="shared" si="9"/>
        <v/>
      </c>
      <c r="P46" s="59"/>
      <c r="Q46" s="56"/>
      <c r="R46" s="84" t="str">
        <f t="shared" si="10"/>
        <v/>
      </c>
      <c r="S46" s="86"/>
      <c r="T46" s="87"/>
      <c r="U46" s="12"/>
      <c r="V46" s="50">
        <f t="shared" si="11"/>
        <v>0</v>
      </c>
      <c r="W46" s="15">
        <f t="shared" si="14"/>
        <v>0</v>
      </c>
      <c r="X46" s="15">
        <f t="shared" si="12"/>
        <v>0</v>
      </c>
    </row>
    <row r="47" spans="1:24" s="6" customFormat="1" ht="45" customHeight="1">
      <c r="A47" s="24">
        <f t="shared" si="2"/>
        <v>35</v>
      </c>
      <c r="B47" s="103" t="str">
        <f t="shared" si="3"/>
        <v/>
      </c>
      <c r="C47" s="25"/>
      <c r="D47" s="26" t="str">
        <f t="shared" si="4"/>
        <v/>
      </c>
      <c r="E47" s="26" t="str">
        <f t="shared" si="13"/>
        <v/>
      </c>
      <c r="F47" s="27"/>
      <c r="G47" s="27"/>
      <c r="H47" s="106" t="str">
        <f t="shared" si="5"/>
        <v/>
      </c>
      <c r="I47" s="107" t="str">
        <f t="shared" si="6"/>
        <v/>
      </c>
      <c r="J47" s="107" t="str">
        <f t="shared" si="7"/>
        <v/>
      </c>
      <c r="K47" s="93"/>
      <c r="L47" s="96"/>
      <c r="M47" s="96"/>
      <c r="N47" s="88" t="str">
        <f t="shared" si="8"/>
        <v/>
      </c>
      <c r="O47" s="110" t="str">
        <f t="shared" si="9"/>
        <v/>
      </c>
      <c r="P47" s="59"/>
      <c r="Q47" s="56"/>
      <c r="R47" s="84" t="str">
        <f t="shared" si="10"/>
        <v/>
      </c>
      <c r="S47" s="86"/>
      <c r="T47" s="87"/>
      <c r="U47" s="12"/>
      <c r="V47" s="50">
        <f t="shared" si="11"/>
        <v>0</v>
      </c>
      <c r="W47" s="15">
        <f t="shared" si="14"/>
        <v>0</v>
      </c>
      <c r="X47" s="15">
        <f t="shared" si="12"/>
        <v>0</v>
      </c>
    </row>
    <row r="48" spans="1:24" s="6" customFormat="1" ht="45" customHeight="1">
      <c r="A48" s="24">
        <f t="shared" si="2"/>
        <v>36</v>
      </c>
      <c r="B48" s="103" t="str">
        <f t="shared" si="3"/>
        <v/>
      </c>
      <c r="C48" s="25"/>
      <c r="D48" s="26" t="str">
        <f t="shared" si="4"/>
        <v/>
      </c>
      <c r="E48" s="26" t="str">
        <f t="shared" si="13"/>
        <v/>
      </c>
      <c r="F48" s="27"/>
      <c r="G48" s="27"/>
      <c r="H48" s="106" t="str">
        <f t="shared" si="5"/>
        <v/>
      </c>
      <c r="I48" s="107" t="str">
        <f t="shared" si="6"/>
        <v/>
      </c>
      <c r="J48" s="107" t="str">
        <f t="shared" si="7"/>
        <v/>
      </c>
      <c r="K48" s="93"/>
      <c r="L48" s="96"/>
      <c r="M48" s="96"/>
      <c r="N48" s="88" t="str">
        <f t="shared" si="8"/>
        <v/>
      </c>
      <c r="O48" s="110" t="str">
        <f t="shared" si="9"/>
        <v/>
      </c>
      <c r="P48" s="59"/>
      <c r="Q48" s="56"/>
      <c r="R48" s="84" t="str">
        <f t="shared" si="10"/>
        <v/>
      </c>
      <c r="S48" s="86"/>
      <c r="T48" s="87"/>
      <c r="U48" s="12"/>
      <c r="V48" s="50">
        <f t="shared" si="11"/>
        <v>0</v>
      </c>
      <c r="W48" s="15">
        <f t="shared" si="14"/>
        <v>0</v>
      </c>
      <c r="X48" s="15">
        <f t="shared" si="12"/>
        <v>0</v>
      </c>
    </row>
    <row r="49" spans="1:35" s="6" customFormat="1" ht="45" customHeight="1">
      <c r="A49" s="24">
        <f t="shared" si="2"/>
        <v>37</v>
      </c>
      <c r="B49" s="103" t="str">
        <f t="shared" si="3"/>
        <v/>
      </c>
      <c r="C49" s="25"/>
      <c r="D49" s="26" t="str">
        <f t="shared" si="4"/>
        <v/>
      </c>
      <c r="E49" s="26" t="str">
        <f t="shared" si="13"/>
        <v/>
      </c>
      <c r="F49" s="27"/>
      <c r="G49" s="27"/>
      <c r="H49" s="106" t="str">
        <f t="shared" si="5"/>
        <v/>
      </c>
      <c r="I49" s="107" t="str">
        <f t="shared" si="6"/>
        <v/>
      </c>
      <c r="J49" s="107" t="str">
        <f t="shared" si="7"/>
        <v/>
      </c>
      <c r="K49" s="93"/>
      <c r="L49" s="96"/>
      <c r="M49" s="96"/>
      <c r="N49" s="88" t="str">
        <f t="shared" si="8"/>
        <v/>
      </c>
      <c r="O49" s="110" t="str">
        <f t="shared" si="9"/>
        <v/>
      </c>
      <c r="P49" s="59"/>
      <c r="Q49" s="56"/>
      <c r="R49" s="84" t="str">
        <f t="shared" si="10"/>
        <v/>
      </c>
      <c r="S49" s="86"/>
      <c r="T49" s="87"/>
      <c r="U49" s="12"/>
      <c r="V49" s="50">
        <f t="shared" si="11"/>
        <v>0</v>
      </c>
      <c r="W49" s="15">
        <f t="shared" si="14"/>
        <v>0</v>
      </c>
      <c r="X49" s="15">
        <f t="shared" si="12"/>
        <v>0</v>
      </c>
    </row>
    <row r="50" spans="1:35" s="6" customFormat="1" ht="45" customHeight="1">
      <c r="A50" s="24">
        <f t="shared" si="2"/>
        <v>38</v>
      </c>
      <c r="B50" s="103" t="str">
        <f t="shared" si="3"/>
        <v/>
      </c>
      <c r="C50" s="25"/>
      <c r="D50" s="26" t="str">
        <f t="shared" si="4"/>
        <v/>
      </c>
      <c r="E50" s="26" t="str">
        <f t="shared" si="13"/>
        <v/>
      </c>
      <c r="F50" s="27"/>
      <c r="G50" s="27"/>
      <c r="H50" s="106" t="str">
        <f t="shared" si="5"/>
        <v/>
      </c>
      <c r="I50" s="107" t="str">
        <f t="shared" si="6"/>
        <v/>
      </c>
      <c r="J50" s="107" t="str">
        <f t="shared" si="7"/>
        <v/>
      </c>
      <c r="K50" s="93"/>
      <c r="L50" s="96"/>
      <c r="M50" s="96"/>
      <c r="N50" s="88" t="str">
        <f t="shared" si="8"/>
        <v/>
      </c>
      <c r="O50" s="110" t="str">
        <f t="shared" si="9"/>
        <v/>
      </c>
      <c r="P50" s="59"/>
      <c r="Q50" s="56"/>
      <c r="R50" s="84" t="str">
        <f t="shared" si="10"/>
        <v/>
      </c>
      <c r="S50" s="86"/>
      <c r="T50" s="87"/>
      <c r="U50" s="12"/>
      <c r="V50" s="50">
        <f t="shared" si="11"/>
        <v>0</v>
      </c>
      <c r="W50" s="15">
        <f t="shared" si="14"/>
        <v>0</v>
      </c>
      <c r="X50" s="15">
        <f t="shared" si="12"/>
        <v>0</v>
      </c>
    </row>
    <row r="51" spans="1:35" s="6" customFormat="1" ht="45" customHeight="1">
      <c r="A51" s="24">
        <f t="shared" si="2"/>
        <v>39</v>
      </c>
      <c r="B51" s="103" t="str">
        <f t="shared" si="3"/>
        <v/>
      </c>
      <c r="C51" s="25"/>
      <c r="D51" s="26" t="str">
        <f t="shared" si="4"/>
        <v/>
      </c>
      <c r="E51" s="26" t="str">
        <f t="shared" si="13"/>
        <v/>
      </c>
      <c r="F51" s="27"/>
      <c r="G51" s="27"/>
      <c r="H51" s="106" t="str">
        <f t="shared" si="5"/>
        <v/>
      </c>
      <c r="I51" s="107" t="str">
        <f t="shared" si="6"/>
        <v/>
      </c>
      <c r="J51" s="107" t="str">
        <f t="shared" si="7"/>
        <v/>
      </c>
      <c r="K51" s="93"/>
      <c r="L51" s="96"/>
      <c r="M51" s="96"/>
      <c r="N51" s="88" t="str">
        <f t="shared" si="8"/>
        <v/>
      </c>
      <c r="O51" s="110" t="str">
        <f t="shared" si="9"/>
        <v/>
      </c>
      <c r="P51" s="59"/>
      <c r="Q51" s="56"/>
      <c r="R51" s="84" t="str">
        <f t="shared" si="10"/>
        <v/>
      </c>
      <c r="S51" s="86"/>
      <c r="T51" s="87"/>
      <c r="U51" s="12"/>
      <c r="V51" s="50">
        <f t="shared" si="11"/>
        <v>0</v>
      </c>
      <c r="W51" s="15">
        <f t="shared" si="14"/>
        <v>0</v>
      </c>
      <c r="X51" s="15">
        <f t="shared" si="12"/>
        <v>0</v>
      </c>
    </row>
    <row r="52" spans="1:35" s="6" customFormat="1" ht="45" customHeight="1">
      <c r="A52" s="24">
        <f t="shared" si="2"/>
        <v>40</v>
      </c>
      <c r="B52" s="103" t="str">
        <f t="shared" si="3"/>
        <v/>
      </c>
      <c r="C52" s="25"/>
      <c r="D52" s="26" t="str">
        <f t="shared" si="4"/>
        <v/>
      </c>
      <c r="E52" s="26" t="str">
        <f t="shared" si="13"/>
        <v/>
      </c>
      <c r="F52" s="27"/>
      <c r="G52" s="27"/>
      <c r="H52" s="106" t="str">
        <f t="shared" si="5"/>
        <v/>
      </c>
      <c r="I52" s="107" t="str">
        <f t="shared" si="6"/>
        <v/>
      </c>
      <c r="J52" s="107" t="str">
        <f t="shared" si="7"/>
        <v/>
      </c>
      <c r="K52" s="93"/>
      <c r="L52" s="96"/>
      <c r="M52" s="96"/>
      <c r="N52" s="88" t="str">
        <f t="shared" si="8"/>
        <v/>
      </c>
      <c r="O52" s="110" t="str">
        <f t="shared" si="9"/>
        <v/>
      </c>
      <c r="P52" s="59"/>
      <c r="Q52" s="56"/>
      <c r="R52" s="84" t="str">
        <f t="shared" si="10"/>
        <v/>
      </c>
      <c r="S52" s="86"/>
      <c r="T52" s="87"/>
      <c r="U52" s="12"/>
      <c r="V52" s="50">
        <f t="shared" si="11"/>
        <v>0</v>
      </c>
      <c r="W52" s="15">
        <f t="shared" si="14"/>
        <v>0</v>
      </c>
      <c r="X52" s="15">
        <f t="shared" si="12"/>
        <v>0</v>
      </c>
    </row>
    <row r="53" spans="1:35" s="6" customFormat="1" ht="45" customHeight="1">
      <c r="A53" s="24">
        <f t="shared" si="2"/>
        <v>41</v>
      </c>
      <c r="B53" s="103" t="str">
        <f t="shared" si="3"/>
        <v/>
      </c>
      <c r="C53" s="25"/>
      <c r="D53" s="26" t="str">
        <f t="shared" si="4"/>
        <v/>
      </c>
      <c r="E53" s="26" t="str">
        <f t="shared" si="13"/>
        <v/>
      </c>
      <c r="F53" s="27"/>
      <c r="G53" s="27"/>
      <c r="H53" s="106" t="str">
        <f t="shared" si="5"/>
        <v/>
      </c>
      <c r="I53" s="107" t="str">
        <f t="shared" si="6"/>
        <v/>
      </c>
      <c r="J53" s="107" t="str">
        <f t="shared" si="7"/>
        <v/>
      </c>
      <c r="K53" s="93"/>
      <c r="L53" s="96"/>
      <c r="M53" s="96"/>
      <c r="N53" s="88" t="str">
        <f t="shared" si="8"/>
        <v/>
      </c>
      <c r="O53" s="110" t="str">
        <f t="shared" si="9"/>
        <v/>
      </c>
      <c r="P53" s="59"/>
      <c r="Q53" s="56"/>
      <c r="R53" s="84" t="str">
        <f t="shared" si="10"/>
        <v/>
      </c>
      <c r="S53" s="86"/>
      <c r="T53" s="87"/>
      <c r="U53" s="12"/>
      <c r="V53" s="50">
        <f t="shared" si="11"/>
        <v>0</v>
      </c>
      <c r="W53" s="15">
        <f t="shared" si="14"/>
        <v>0</v>
      </c>
      <c r="X53" s="15">
        <f t="shared" si="12"/>
        <v>0</v>
      </c>
    </row>
    <row r="54" spans="1:35" s="6" customFormat="1" ht="45" customHeight="1">
      <c r="A54" s="24">
        <f t="shared" si="2"/>
        <v>42</v>
      </c>
      <c r="B54" s="103" t="str">
        <f t="shared" si="3"/>
        <v/>
      </c>
      <c r="C54" s="25"/>
      <c r="D54" s="26" t="str">
        <f t="shared" si="4"/>
        <v/>
      </c>
      <c r="E54" s="26" t="str">
        <f t="shared" si="13"/>
        <v/>
      </c>
      <c r="F54" s="27"/>
      <c r="G54" s="27"/>
      <c r="H54" s="106" t="str">
        <f t="shared" si="5"/>
        <v/>
      </c>
      <c r="I54" s="107" t="str">
        <f t="shared" si="6"/>
        <v/>
      </c>
      <c r="J54" s="107" t="str">
        <f t="shared" si="7"/>
        <v/>
      </c>
      <c r="K54" s="93"/>
      <c r="L54" s="96"/>
      <c r="M54" s="96"/>
      <c r="N54" s="88" t="str">
        <f t="shared" si="8"/>
        <v/>
      </c>
      <c r="O54" s="110" t="str">
        <f t="shared" si="9"/>
        <v/>
      </c>
      <c r="P54" s="59"/>
      <c r="Q54" s="56"/>
      <c r="R54" s="84" t="str">
        <f t="shared" si="10"/>
        <v/>
      </c>
      <c r="S54" s="86"/>
      <c r="T54" s="87"/>
      <c r="U54" s="12"/>
      <c r="V54" s="50">
        <f t="shared" si="11"/>
        <v>0</v>
      </c>
      <c r="W54" s="15">
        <f t="shared" si="14"/>
        <v>0</v>
      </c>
      <c r="X54" s="15">
        <f t="shared" si="12"/>
        <v>0</v>
      </c>
    </row>
    <row r="55" spans="1:35" s="6" customFormat="1" ht="45" customHeight="1">
      <c r="A55" s="24">
        <f t="shared" si="2"/>
        <v>43</v>
      </c>
      <c r="B55" s="103" t="str">
        <f t="shared" si="3"/>
        <v/>
      </c>
      <c r="C55" s="25"/>
      <c r="D55" s="26" t="str">
        <f t="shared" si="4"/>
        <v/>
      </c>
      <c r="E55" s="26" t="str">
        <f t="shared" si="13"/>
        <v/>
      </c>
      <c r="F55" s="27"/>
      <c r="G55" s="27"/>
      <c r="H55" s="106" t="str">
        <f t="shared" si="5"/>
        <v/>
      </c>
      <c r="I55" s="107" t="str">
        <f t="shared" si="6"/>
        <v/>
      </c>
      <c r="J55" s="107" t="str">
        <f t="shared" si="7"/>
        <v/>
      </c>
      <c r="K55" s="93"/>
      <c r="L55" s="96"/>
      <c r="M55" s="96"/>
      <c r="N55" s="88" t="str">
        <f t="shared" si="8"/>
        <v/>
      </c>
      <c r="O55" s="110" t="str">
        <f t="shared" si="9"/>
        <v/>
      </c>
      <c r="P55" s="59"/>
      <c r="Q55" s="56"/>
      <c r="R55" s="84" t="str">
        <f>IF($L55="","",(($L55*26.545)-($L55*1365*(3.6/1000)))*0.0258)</f>
        <v/>
      </c>
      <c r="S55" s="86"/>
      <c r="T55" s="87"/>
      <c r="U55" s="12"/>
      <c r="V55" s="50">
        <f t="shared" si="11"/>
        <v>0</v>
      </c>
      <c r="W55" s="15">
        <f t="shared" si="14"/>
        <v>0</v>
      </c>
      <c r="X55" s="15">
        <f t="shared" si="12"/>
        <v>0</v>
      </c>
    </row>
    <row r="56" spans="1:35" s="6" customFormat="1" ht="45" customHeight="1">
      <c r="A56" s="24">
        <f t="shared" si="2"/>
        <v>44</v>
      </c>
      <c r="B56" s="103" t="str">
        <f t="shared" si="3"/>
        <v/>
      </c>
      <c r="C56" s="25"/>
      <c r="D56" s="26" t="str">
        <f t="shared" si="4"/>
        <v/>
      </c>
      <c r="E56" s="26" t="str">
        <f t="shared" si="13"/>
        <v/>
      </c>
      <c r="F56" s="27"/>
      <c r="G56" s="27"/>
      <c r="H56" s="106" t="str">
        <f t="shared" si="5"/>
        <v/>
      </c>
      <c r="I56" s="107" t="str">
        <f t="shared" si="6"/>
        <v/>
      </c>
      <c r="J56" s="107" t="str">
        <f t="shared" si="7"/>
        <v/>
      </c>
      <c r="K56" s="93"/>
      <c r="L56" s="96"/>
      <c r="M56" s="96"/>
      <c r="N56" s="88" t="str">
        <f t="shared" si="8"/>
        <v/>
      </c>
      <c r="O56" s="110" t="str">
        <f t="shared" si="9"/>
        <v/>
      </c>
      <c r="P56" s="59"/>
      <c r="Q56" s="56"/>
      <c r="R56" s="84" t="str">
        <f t="shared" si="10"/>
        <v/>
      </c>
      <c r="S56" s="86"/>
      <c r="T56" s="87"/>
      <c r="U56" s="12"/>
      <c r="V56" s="50">
        <f t="shared" si="11"/>
        <v>0</v>
      </c>
      <c r="W56" s="15">
        <f t="shared" si="14"/>
        <v>0</v>
      </c>
      <c r="X56" s="15">
        <f t="shared" si="12"/>
        <v>0</v>
      </c>
    </row>
    <row r="57" spans="1:35" s="6" customFormat="1" ht="45" customHeight="1">
      <c r="A57" s="24">
        <f t="shared" si="2"/>
        <v>45</v>
      </c>
      <c r="B57" s="103" t="str">
        <f t="shared" si="3"/>
        <v/>
      </c>
      <c r="C57" s="25"/>
      <c r="D57" s="26" t="str">
        <f t="shared" si="4"/>
        <v/>
      </c>
      <c r="E57" s="26" t="str">
        <f t="shared" si="13"/>
        <v/>
      </c>
      <c r="F57" s="27"/>
      <c r="G57" s="27"/>
      <c r="H57" s="106" t="str">
        <f t="shared" si="5"/>
        <v/>
      </c>
      <c r="I57" s="107" t="str">
        <f t="shared" si="6"/>
        <v/>
      </c>
      <c r="J57" s="107" t="str">
        <f t="shared" si="7"/>
        <v/>
      </c>
      <c r="K57" s="93"/>
      <c r="L57" s="96"/>
      <c r="M57" s="96"/>
      <c r="N57" s="88" t="str">
        <f t="shared" si="8"/>
        <v/>
      </c>
      <c r="O57" s="110" t="str">
        <f t="shared" si="9"/>
        <v/>
      </c>
      <c r="P57" s="59"/>
      <c r="Q57" s="56"/>
      <c r="R57" s="84" t="str">
        <f t="shared" si="10"/>
        <v/>
      </c>
      <c r="S57" s="86"/>
      <c r="T57" s="87"/>
      <c r="U57" s="12"/>
      <c r="V57" s="50">
        <f t="shared" si="11"/>
        <v>0</v>
      </c>
      <c r="W57" s="15">
        <f t="shared" si="14"/>
        <v>0</v>
      </c>
      <c r="X57" s="15">
        <f t="shared" si="12"/>
        <v>0</v>
      </c>
    </row>
    <row r="58" spans="1:35" s="6" customFormat="1" ht="45" customHeight="1">
      <c r="A58" s="24">
        <f t="shared" si="2"/>
        <v>46</v>
      </c>
      <c r="B58" s="103" t="str">
        <f t="shared" si="3"/>
        <v/>
      </c>
      <c r="C58" s="25"/>
      <c r="D58" s="26" t="str">
        <f t="shared" si="4"/>
        <v/>
      </c>
      <c r="E58" s="26" t="str">
        <f t="shared" si="13"/>
        <v/>
      </c>
      <c r="F58" s="27"/>
      <c r="G58" s="27"/>
      <c r="H58" s="106" t="str">
        <f t="shared" si="5"/>
        <v/>
      </c>
      <c r="I58" s="107" t="str">
        <f t="shared" si="6"/>
        <v/>
      </c>
      <c r="J58" s="107" t="str">
        <f t="shared" si="7"/>
        <v/>
      </c>
      <c r="K58" s="93"/>
      <c r="L58" s="96"/>
      <c r="M58" s="96"/>
      <c r="N58" s="88" t="str">
        <f t="shared" si="8"/>
        <v/>
      </c>
      <c r="O58" s="110" t="str">
        <f t="shared" si="9"/>
        <v/>
      </c>
      <c r="P58" s="59"/>
      <c r="Q58" s="56"/>
      <c r="R58" s="84" t="str">
        <f t="shared" si="10"/>
        <v/>
      </c>
      <c r="S58" s="86"/>
      <c r="T58" s="87"/>
      <c r="U58" s="12"/>
      <c r="V58" s="50">
        <f t="shared" si="11"/>
        <v>0</v>
      </c>
      <c r="W58" s="15">
        <f t="shared" si="14"/>
        <v>0</v>
      </c>
      <c r="X58" s="15">
        <f t="shared" si="12"/>
        <v>0</v>
      </c>
    </row>
    <row r="59" spans="1:35" s="6" customFormat="1" ht="45" customHeight="1">
      <c r="A59" s="24">
        <f t="shared" si="2"/>
        <v>47</v>
      </c>
      <c r="B59" s="103" t="str">
        <f t="shared" si="3"/>
        <v/>
      </c>
      <c r="C59" s="25"/>
      <c r="D59" s="26" t="str">
        <f t="shared" si="4"/>
        <v/>
      </c>
      <c r="E59" s="26" t="str">
        <f t="shared" si="13"/>
        <v/>
      </c>
      <c r="F59" s="27"/>
      <c r="G59" s="27"/>
      <c r="H59" s="106" t="str">
        <f t="shared" si="5"/>
        <v/>
      </c>
      <c r="I59" s="107" t="str">
        <f t="shared" si="6"/>
        <v/>
      </c>
      <c r="J59" s="107" t="str">
        <f t="shared" si="7"/>
        <v/>
      </c>
      <c r="K59" s="93"/>
      <c r="L59" s="35"/>
      <c r="M59" s="35"/>
      <c r="N59" s="88" t="str">
        <f t="shared" si="8"/>
        <v/>
      </c>
      <c r="O59" s="110" t="str">
        <f t="shared" si="9"/>
        <v/>
      </c>
      <c r="P59" s="59"/>
      <c r="Q59" s="56"/>
      <c r="R59" s="84" t="str">
        <f t="shared" si="10"/>
        <v/>
      </c>
      <c r="S59" s="86"/>
      <c r="T59" s="87"/>
      <c r="U59" s="12"/>
      <c r="V59" s="50">
        <f t="shared" si="11"/>
        <v>0</v>
      </c>
      <c r="W59" s="15">
        <f t="shared" si="14"/>
        <v>0</v>
      </c>
      <c r="X59" s="15">
        <f t="shared" si="12"/>
        <v>0</v>
      </c>
    </row>
    <row r="60" spans="1:35" s="6" customFormat="1" ht="45" customHeight="1">
      <c r="A60" s="24">
        <f t="shared" si="2"/>
        <v>48</v>
      </c>
      <c r="B60" s="103" t="str">
        <f t="shared" si="3"/>
        <v/>
      </c>
      <c r="C60" s="25"/>
      <c r="D60" s="26" t="str">
        <f t="shared" si="4"/>
        <v/>
      </c>
      <c r="E60" s="26" t="str">
        <f t="shared" si="13"/>
        <v/>
      </c>
      <c r="F60" s="27"/>
      <c r="G60" s="27"/>
      <c r="H60" s="106" t="str">
        <f t="shared" si="5"/>
        <v/>
      </c>
      <c r="I60" s="107" t="str">
        <f t="shared" si="6"/>
        <v/>
      </c>
      <c r="J60" s="107" t="str">
        <f t="shared" si="7"/>
        <v/>
      </c>
      <c r="K60" s="93"/>
      <c r="L60" s="35"/>
      <c r="M60" s="35"/>
      <c r="N60" s="88" t="str">
        <f t="shared" si="8"/>
        <v/>
      </c>
      <c r="O60" s="110" t="str">
        <f t="shared" si="9"/>
        <v/>
      </c>
      <c r="P60" s="59"/>
      <c r="Q60" s="56"/>
      <c r="R60" s="84" t="str">
        <f t="shared" si="10"/>
        <v/>
      </c>
      <c r="S60" s="86"/>
      <c r="T60" s="87"/>
      <c r="U60" s="12"/>
      <c r="V60" s="50">
        <f t="shared" si="11"/>
        <v>0</v>
      </c>
      <c r="W60" s="15">
        <f t="shared" si="14"/>
        <v>0</v>
      </c>
      <c r="X60" s="15">
        <f t="shared" si="12"/>
        <v>0</v>
      </c>
    </row>
    <row r="61" spans="1:35" s="6" customFormat="1" ht="45" customHeight="1">
      <c r="A61" s="24">
        <f t="shared" si="2"/>
        <v>49</v>
      </c>
      <c r="B61" s="103" t="str">
        <f t="shared" si="3"/>
        <v/>
      </c>
      <c r="C61" s="25"/>
      <c r="D61" s="26" t="str">
        <f t="shared" si="4"/>
        <v/>
      </c>
      <c r="E61" s="26" t="str">
        <f t="shared" si="13"/>
        <v/>
      </c>
      <c r="F61" s="27"/>
      <c r="G61" s="27"/>
      <c r="H61" s="106" t="str">
        <f t="shared" si="5"/>
        <v/>
      </c>
      <c r="I61" s="107" t="str">
        <f t="shared" si="6"/>
        <v/>
      </c>
      <c r="J61" s="107" t="str">
        <f t="shared" si="7"/>
        <v/>
      </c>
      <c r="K61" s="93"/>
      <c r="L61" s="35"/>
      <c r="M61" s="35"/>
      <c r="N61" s="88" t="str">
        <f t="shared" si="8"/>
        <v/>
      </c>
      <c r="O61" s="110" t="str">
        <f t="shared" si="9"/>
        <v/>
      </c>
      <c r="P61" s="59"/>
      <c r="Q61" s="56"/>
      <c r="R61" s="84" t="str">
        <f t="shared" si="10"/>
        <v/>
      </c>
      <c r="S61" s="86"/>
      <c r="T61" s="87"/>
      <c r="U61" s="12"/>
      <c r="V61" s="50">
        <f t="shared" si="11"/>
        <v>0</v>
      </c>
      <c r="W61" s="15">
        <f t="shared" si="14"/>
        <v>0</v>
      </c>
      <c r="X61" s="15">
        <f t="shared" si="12"/>
        <v>0</v>
      </c>
    </row>
    <row r="62" spans="1:35" s="6" customFormat="1" ht="45" customHeight="1" thickBot="1">
      <c r="A62" s="28">
        <f t="shared" si="2"/>
        <v>50</v>
      </c>
      <c r="B62" s="104" t="str">
        <f t="shared" si="3"/>
        <v/>
      </c>
      <c r="C62" s="29"/>
      <c r="D62" s="30" t="str">
        <f t="shared" si="4"/>
        <v/>
      </c>
      <c r="E62" s="30" t="str">
        <f t="shared" si="13"/>
        <v/>
      </c>
      <c r="F62" s="31"/>
      <c r="G62" s="31"/>
      <c r="H62" s="108" t="str">
        <f t="shared" si="5"/>
        <v/>
      </c>
      <c r="I62" s="109" t="str">
        <f t="shared" si="6"/>
        <v/>
      </c>
      <c r="J62" s="109" t="str">
        <f t="shared" si="7"/>
        <v/>
      </c>
      <c r="K62" s="94"/>
      <c r="L62" s="81"/>
      <c r="M62" s="81"/>
      <c r="N62" s="89" t="str">
        <f t="shared" si="8"/>
        <v/>
      </c>
      <c r="O62" s="110" t="str">
        <f t="shared" si="9"/>
        <v/>
      </c>
      <c r="P62" s="82"/>
      <c r="Q62" s="83"/>
      <c r="R62" s="85" t="str">
        <f t="shared" si="10"/>
        <v/>
      </c>
      <c r="S62" s="86"/>
      <c r="T62" s="87"/>
      <c r="U62" s="12"/>
      <c r="V62" s="50">
        <f t="shared" si="11"/>
        <v>0</v>
      </c>
      <c r="W62" s="15">
        <f t="shared" si="14"/>
        <v>0</v>
      </c>
      <c r="X62" s="15">
        <f t="shared" si="12"/>
        <v>0</v>
      </c>
    </row>
    <row r="63" spans="1:35" ht="30" customHeight="1">
      <c r="O63" s="78"/>
      <c r="S63" s="49"/>
      <c r="T63" s="49"/>
      <c r="U63" s="49"/>
      <c r="V63" s="75">
        <f>SUM(V13:V62)</f>
        <v>0</v>
      </c>
      <c r="W63" s="76" t="str">
        <f>IF(COUNTIF(W13:W62,"&gt;=2"),2,"1")</f>
        <v>1</v>
      </c>
      <c r="X63" s="76">
        <f>SUM(X13:X62)</f>
        <v>0</v>
      </c>
      <c r="AE63" s="1"/>
      <c r="AF63" s="17"/>
      <c r="AG63" s="1"/>
      <c r="AH63" s="16"/>
      <c r="AI63" s="1"/>
    </row>
  </sheetData>
  <sheetProtection algorithmName="SHA-512" hashValue="j0DQD1riJkDPWK/7PKuxJsQCIIGzIAtZlsHyTSk75492MmYXNLomQXeR6eL+Ce5qrhue66RgkCkFwwXLm5kLlw==" saltValue="314GOONrhWO0YRRDMSmScA==" spinCount="100000" sheet="1" objects="1" scenarios="1"/>
  <autoFilter ref="A9:O11" xr:uid="{3F30F848-6EA9-49D8-B6A3-01AA60D8A058}"/>
  <dataConsolidate/>
  <mergeCells count="35">
    <mergeCell ref="R9:R11"/>
    <mergeCell ref="K9:K10"/>
    <mergeCell ref="S6:T6"/>
    <mergeCell ref="S7:T7"/>
    <mergeCell ref="S8:T8"/>
    <mergeCell ref="S9:S11"/>
    <mergeCell ref="T9:T11"/>
    <mergeCell ref="N9:N11"/>
    <mergeCell ref="O9:O10"/>
    <mergeCell ref="Q9:Q11"/>
    <mergeCell ref="P9:P11"/>
    <mergeCell ref="I1:K1"/>
    <mergeCell ref="J2:K2"/>
    <mergeCell ref="J3:K3"/>
    <mergeCell ref="J4:K4"/>
    <mergeCell ref="L1:O1"/>
    <mergeCell ref="F9:F11"/>
    <mergeCell ref="G9:G11"/>
    <mergeCell ref="L9:L10"/>
    <mergeCell ref="M9:M10"/>
    <mergeCell ref="H9:H11"/>
    <mergeCell ref="I9:I11"/>
    <mergeCell ref="J9:J11"/>
    <mergeCell ref="D7:E7"/>
    <mergeCell ref="A9:A11"/>
    <mergeCell ref="B9:B11"/>
    <mergeCell ref="C9:C11"/>
    <mergeCell ref="D9:D11"/>
    <mergeCell ref="E9:E11"/>
    <mergeCell ref="D6:E6"/>
    <mergeCell ref="A1:G1"/>
    <mergeCell ref="A2:B2"/>
    <mergeCell ref="C2:D2"/>
    <mergeCell ref="F2:G2"/>
    <mergeCell ref="A3:E4"/>
  </mergeCells>
  <phoneticPr fontId="18"/>
  <conditionalFormatting sqref="C2">
    <cfRule type="expression" dxfId="15" priority="39">
      <formula>$C$2=""</formula>
    </cfRule>
  </conditionalFormatting>
  <conditionalFormatting sqref="F2">
    <cfRule type="expression" dxfId="14" priority="37">
      <formula>$F$2=""</formula>
    </cfRule>
  </conditionalFormatting>
  <conditionalFormatting sqref="G13:G62">
    <cfRule type="duplicateValues" dxfId="13" priority="43"/>
  </conditionalFormatting>
  <conditionalFormatting sqref="G3">
    <cfRule type="expression" dxfId="12" priority="6">
      <formula>$B$13=""</formula>
    </cfRule>
    <cfRule type="expression" dxfId="11" priority="9">
      <formula>$G$3=""</formula>
    </cfRule>
    <cfRule type="expression" dxfId="10" priority="161">
      <formula>$B$13=""</formula>
    </cfRule>
    <cfRule type="expression" dxfId="9" priority="162">
      <formula>$G$3=""</formula>
    </cfRule>
  </conditionalFormatting>
  <conditionalFormatting sqref="O13:O63">
    <cfRule type="expression" dxfId="8" priority="10">
      <formula>AND($N13&lt;&gt;"",$N13&gt;$O13)</formula>
    </cfRule>
  </conditionalFormatting>
  <conditionalFormatting sqref="K13:M62 F13:G62">
    <cfRule type="expression" dxfId="7" priority="142" stopIfTrue="1">
      <formula>$C13&lt;&gt;""</formula>
    </cfRule>
  </conditionalFormatting>
  <conditionalFormatting sqref="C2:D2">
    <cfRule type="expression" dxfId="6" priority="8">
      <formula>$B$13=""</formula>
    </cfRule>
  </conditionalFormatting>
  <conditionalFormatting sqref="F2:G2">
    <cfRule type="expression" dxfId="5" priority="7">
      <formula>$B$13=""</formula>
    </cfRule>
  </conditionalFormatting>
  <conditionalFormatting sqref="J3">
    <cfRule type="expression" dxfId="4" priority="5">
      <formula>$W$63=2</formula>
    </cfRule>
  </conditionalFormatting>
  <conditionalFormatting sqref="J2">
    <cfRule type="expression" dxfId="3" priority="4">
      <formula>$V$63&gt;=1</formula>
    </cfRule>
  </conditionalFormatting>
  <conditionalFormatting sqref="J4">
    <cfRule type="expression" dxfId="2" priority="3">
      <formula>$X$63&gt;=1</formula>
    </cfRule>
  </conditionalFormatting>
  <conditionalFormatting sqref="N13:N62">
    <cfRule type="expression" dxfId="1" priority="1">
      <formula>$N13="対象外"</formula>
    </cfRule>
  </conditionalFormatting>
  <conditionalFormatting sqref="F13:G62 K13:M62">
    <cfRule type="notContainsBlanks" dxfId="0" priority="44" stopIfTrue="1">
      <formula>LEN(TRIM(F13))&gt;0</formula>
    </cfRule>
  </conditionalFormatting>
  <dataValidations xWindow="586" yWindow="370" count="14"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F2:G2" xr:uid="{B3C824BD-6405-4064-BE9E-A73A6556F544}">
      <formula1>40</formula1>
    </dataValidation>
    <dataValidation imeMode="fullKatakana" operator="lessThanOrEqual" allowBlank="1" showInputMessage="1" showErrorMessage="1" sqref="E2" xr:uid="{E79E56C9-DEFF-4BEE-8EEE-C7386427F888}"/>
    <dataValidation type="textLength" operator="lessThanOrEqual" allowBlank="1" showInputMessage="1" showErrorMessage="1" errorTitle="無効な入力" error="40字以内で入力してください。" prompt="40字以内で入力してください。" sqref="F14:F62 Q13:Q62" xr:uid="{03A404ED-0885-4F9B-990B-AEBB52B2BE20}">
      <formula1>40</formula1>
    </dataValidation>
    <dataValidation type="textLength" imeMode="disabled" operator="lessThanOrEqual" allowBlank="1" showInputMessage="1" showErrorMessage="1" errorTitle="無効な入力" error="40字以内で入力してください。" prompt="40字以内で入力してください。" sqref="G13:G62" xr:uid="{7E7B2345-5CC5-491C-B37A-B0263884F79F}">
      <formula1>40</formula1>
    </dataValidation>
    <dataValidation type="date" imeMode="disabled" operator="greaterThanOrEqual" allowBlank="1" showInputMessage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G3" xr:uid="{068A3C14-8FD9-42BC-8DAD-FE0FA19C76C2}">
      <formula1>44256</formula1>
    </dataValidation>
    <dataValidation type="textLength" operator="lessThanOrEqual" allowBlank="1" showInputMessage="1" showErrorMessage="1" error="40字以内で入力してください。" prompt="40字以内で入力してください。" sqref="C2:D2" xr:uid="{0769623C-F0D3-4C7A-8611-0CF1B5407B4C}">
      <formula1>40</formula1>
    </dataValidation>
    <dataValidation allowBlank="1" showErrorMessage="1" sqref="I63:J1048576" xr:uid="{1C3F17C5-316E-4A8B-9FBD-71114D1B333B}"/>
    <dataValidation type="textLength" operator="lessThanOrEqual" allowBlank="1" showInputMessage="1" showErrorMessage="1" prompt="40字以内で入力してください。" sqref="F13" xr:uid="{4B7600BA-1474-4379-8798-3FE5ACF47B70}">
      <formula1>40</formula1>
    </dataValidation>
    <dataValidation type="whole" allowBlank="1" showInputMessage="1" showErrorMessage="1" errorTitle="無効な入力" error="単位に注意して入力してください。_x000a_半角数字で10字以内で入力してください。" prompt="単位に注意して入力してください。_x000a_半角数字で10字以内で入力してください。" sqref="P12" xr:uid="{27284984-A503-4714-8E32-DD4E1BF29439}">
      <formula1>1</formula1>
      <formula2>9999999999</formula2>
    </dataValidation>
    <dataValidation operator="lessThanOrEqual" allowBlank="1" showErrorMessage="1" errorTitle="無効な入力" error="プルダウンより選択してください。" sqref="Q12:R12" xr:uid="{008161A4-6033-4957-A04A-E93664C1BF98}"/>
    <dataValidation type="custom" operator="lessThanOrEqual" allowBlank="1" showInputMessage="1" showErrorMessage="1" errorTitle="無効な入力" error="小数点第二位までの数値を入力してください。" prompt="小数点第二位までの数値を入力してください。" sqref="M13:M62" xr:uid="{8F4FAF3D-2997-4839-A0CA-14DA2AF55D85}">
      <formula1>$M13*100=INT($M13*100)</formula1>
    </dataValidation>
    <dataValidation type="whole" allowBlank="1" showInputMessage="1" showErrorMessage="1" errorTitle="無効な入力" error="45(℃)～65(℃)の間で、2文字の数値を入力してください。" prompt="45(℃)～65(℃)の間で、2文字の数値を入力してください。" sqref="K13:K62" xr:uid="{3B59CAEC-D8D3-4261-A848-7F60ADE27FA9}">
      <formula1>45</formula1>
      <formula2>65</formula2>
    </dataValidation>
    <dataValidation type="custom" operator="lessThanOrEqual" allowBlank="1" showInputMessage="1" showErrorMessage="1" errorTitle="無効な入力" error="小数点第二位までの数値を入力してください。" prompt="小数点第二位までの数値を入力してください。" sqref="L13:L62" xr:uid="{AB779319-4357-49BC-9F76-22CA17EA262B}">
      <formula1>$L13*100=INT($L13*100)</formula1>
    </dataValidation>
    <dataValidation type="whole" allowBlank="1" showInputMessage="1" showErrorMessage="1" errorTitle="無効な入力" error="10文字以内の数値を入力してください。" prompt="10文字以内の数値を入力してください。" sqref="P13:P62" xr:uid="{D5DF519A-909F-4097-BDF8-45862819EFCD}">
      <formula1>1</formula1>
      <formula2>9999999999</formula2>
    </dataValidation>
  </dataValidations>
  <pageMargins left="0.23622047244094491" right="0.23622047244094491" top="0.74803149606299213" bottom="0.74803149606299213" header="0.31496062992125984" footer="0.31496062992125984"/>
  <pageSetup paperSize="8" scale="35" fitToHeight="0" orientation="landscape" r:id="rId1"/>
  <headerFooter>
    <oddHeader>&amp;R&amp;20&amp;F</oddHeader>
    <oddFooter>&amp;C&amp;28&amp;P/&amp;N</oddFooter>
  </headerFooter>
  <rowBreaks count="1" manualBreakCount="1">
    <brk id="47" max="17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586" yWindow="370" count="1">
        <x14:dataValidation type="list" allowBlank="1" showInputMessage="1" showErrorMessage="1" xr:uid="{B2BAA41B-AA7B-4CE7-A0A8-3A2BDFF3AF7D}">
          <x14:formula1>
            <xm:f>プルダウン!$B$2</xm:f>
          </x14:formula1>
          <xm:sqref>C13:C62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82586-467D-453B-AFEE-267149307F29}">
  <dimension ref="A1:F6"/>
  <sheetViews>
    <sheetView zoomScale="85" zoomScaleNormal="85" workbookViewId="0"/>
  </sheetViews>
  <sheetFormatPr defaultRowHeight="16.5"/>
  <cols>
    <col min="1" max="1" width="18.5" style="33" bestFit="1" customWidth="1"/>
    <col min="2" max="2" width="21.5" style="33" bestFit="1" customWidth="1"/>
    <col min="3" max="3" width="9" style="33"/>
    <col min="4" max="4" width="28.375" style="33" bestFit="1" customWidth="1"/>
    <col min="5" max="6" width="45.625" style="33" customWidth="1"/>
    <col min="7" max="16384" width="9" style="33"/>
  </cols>
  <sheetData>
    <row r="1" spans="1:6">
      <c r="A1" s="32" t="s">
        <v>22</v>
      </c>
      <c r="B1" s="32" t="s">
        <v>21</v>
      </c>
      <c r="C1" s="57"/>
      <c r="D1" s="32" t="s">
        <v>38</v>
      </c>
      <c r="E1" s="32" t="s">
        <v>47</v>
      </c>
      <c r="F1" s="32" t="s">
        <v>39</v>
      </c>
    </row>
    <row r="2" spans="1:6" ht="45" customHeight="1">
      <c r="A2" s="33" t="s">
        <v>34</v>
      </c>
      <c r="B2" s="33" t="s">
        <v>58</v>
      </c>
      <c r="D2" s="33" t="s">
        <v>59</v>
      </c>
      <c r="E2" s="68" t="s">
        <v>75</v>
      </c>
      <c r="F2" s="68" t="s">
        <v>73</v>
      </c>
    </row>
    <row r="3" spans="1:6" ht="45" customHeight="1">
      <c r="E3" s="68"/>
      <c r="F3" s="68"/>
    </row>
    <row r="4" spans="1:6" ht="45" customHeight="1"/>
    <row r="5" spans="1:6" ht="30" customHeight="1">
      <c r="A5" s="69" t="s">
        <v>48</v>
      </c>
      <c r="B5" s="69" t="s">
        <v>49</v>
      </c>
    </row>
    <row r="6" spans="1:6" ht="30" customHeight="1">
      <c r="A6" s="33" t="s">
        <v>50</v>
      </c>
      <c r="B6" s="33" t="s">
        <v>50</v>
      </c>
    </row>
  </sheetData>
  <phoneticPr fontId="1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7360A-8AC6-428F-AD01-295C4964031D}">
  <dimension ref="A13"/>
  <sheetViews>
    <sheetView showGridLines="0" view="pageBreakPreview" zoomScaleNormal="100" zoomScaleSheetLayoutView="100" workbookViewId="0"/>
  </sheetViews>
  <sheetFormatPr defaultRowHeight="13.5"/>
  <sheetData>
    <row r="13" spans="1:1">
      <c r="A13" t="s">
        <v>78</v>
      </c>
    </row>
  </sheetData>
  <sheetProtection algorithmName="SHA-512" hashValue="4zQl+0Mr/PekYBgB+ckLvGAeBlCYWg2crKJk4etb7DOV1xIyvMK+ZCOwN9M3OudLL/rC3guc/cpmYh1AtZhFUg==" saltValue="rJL2/M50px6QmjeYTDbkWQ==" spinCount="100000" sheet="1" objects="1" scenarios="1"/>
  <phoneticPr fontId="18"/>
  <pageMargins left="0.7" right="0.7" top="0.75" bottom="0.75" header="0.3" footer="0.3"/>
  <pageSetup paperSize="9" scale="9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01845-73EF-432A-9C22-D31D9A3AE24E}">
  <dimension ref="A1:B28"/>
  <sheetViews>
    <sheetView showGridLines="0" view="pageBreakPreview" zoomScaleNormal="100" zoomScaleSheetLayoutView="100" workbookViewId="0"/>
  </sheetViews>
  <sheetFormatPr defaultRowHeight="13.5"/>
  <cols>
    <col min="1" max="1" width="13.5" customWidth="1"/>
    <col min="2" max="2" width="86.875" customWidth="1"/>
  </cols>
  <sheetData>
    <row r="1" spans="1:2" ht="17.25">
      <c r="A1" s="97" t="s">
        <v>62</v>
      </c>
    </row>
    <row r="2" spans="1:2">
      <c r="A2" s="98"/>
      <c r="B2" s="98"/>
    </row>
    <row r="3" spans="1:2" ht="22.5" customHeight="1">
      <c r="A3" s="99" t="s">
        <v>63</v>
      </c>
      <c r="B3" s="100" t="s">
        <v>72</v>
      </c>
    </row>
    <row r="4" spans="1:2" ht="22.5" customHeight="1">
      <c r="A4" s="99" t="s">
        <v>64</v>
      </c>
      <c r="B4" s="101" t="s">
        <v>65</v>
      </c>
    </row>
    <row r="5" spans="1:2" ht="19.5" customHeight="1">
      <c r="A5" s="203" t="s">
        <v>66</v>
      </c>
      <c r="B5" s="206" t="s">
        <v>67</v>
      </c>
    </row>
    <row r="6" spans="1:2" ht="19.5" customHeight="1">
      <c r="A6" s="204"/>
      <c r="B6" s="207"/>
    </row>
    <row r="7" spans="1:2" ht="19.5" customHeight="1">
      <c r="A7" s="204"/>
      <c r="B7" s="207"/>
    </row>
    <row r="8" spans="1:2" ht="19.5" customHeight="1">
      <c r="A8" s="204"/>
      <c r="B8" s="207"/>
    </row>
    <row r="9" spans="1:2" ht="19.5" customHeight="1">
      <c r="A9" s="204"/>
      <c r="B9" s="207"/>
    </row>
    <row r="10" spans="1:2" ht="19.5" customHeight="1">
      <c r="A10" s="204"/>
      <c r="B10" s="207"/>
    </row>
    <row r="11" spans="1:2" ht="19.5" customHeight="1">
      <c r="A11" s="204"/>
      <c r="B11" s="207"/>
    </row>
    <row r="12" spans="1:2" ht="19.5" customHeight="1">
      <c r="A12" s="204"/>
      <c r="B12" s="207"/>
    </row>
    <row r="13" spans="1:2" ht="19.5" customHeight="1">
      <c r="A13" s="204"/>
      <c r="B13" s="207"/>
    </row>
    <row r="14" spans="1:2" ht="19.5" customHeight="1">
      <c r="A14" s="204"/>
      <c r="B14" s="207"/>
    </row>
    <row r="15" spans="1:2" ht="19.5" customHeight="1">
      <c r="A15" s="204"/>
      <c r="B15" s="207"/>
    </row>
    <row r="16" spans="1:2" ht="19.5" customHeight="1">
      <c r="A16" s="204"/>
      <c r="B16" s="207"/>
    </row>
    <row r="17" spans="1:2" ht="19.5" customHeight="1">
      <c r="A17" s="204"/>
      <c r="B17" s="207"/>
    </row>
    <row r="18" spans="1:2" ht="19.5" customHeight="1">
      <c r="A18" s="204"/>
      <c r="B18" s="207"/>
    </row>
    <row r="19" spans="1:2" ht="19.5" customHeight="1">
      <c r="A19" s="204"/>
      <c r="B19" s="207"/>
    </row>
    <row r="20" spans="1:2" ht="19.5" customHeight="1">
      <c r="A20" s="204"/>
      <c r="B20" s="207"/>
    </row>
    <row r="21" spans="1:2" ht="19.5" customHeight="1">
      <c r="A21" s="204"/>
      <c r="B21" s="207"/>
    </row>
    <row r="22" spans="1:2" ht="19.5" customHeight="1">
      <c r="A22" s="204"/>
      <c r="B22" s="207"/>
    </row>
    <row r="23" spans="1:2" ht="19.5" customHeight="1">
      <c r="A23" s="204"/>
      <c r="B23" s="207"/>
    </row>
    <row r="24" spans="1:2" ht="19.5" customHeight="1">
      <c r="A24" s="204"/>
      <c r="B24" s="207"/>
    </row>
    <row r="25" spans="1:2" ht="19.5" customHeight="1">
      <c r="A25" s="204"/>
      <c r="B25" s="207"/>
    </row>
    <row r="26" spans="1:2" ht="19.5" customHeight="1">
      <c r="A26" s="204"/>
      <c r="B26" s="207"/>
    </row>
    <row r="27" spans="1:2" ht="19.5" customHeight="1">
      <c r="A27" s="204"/>
      <c r="B27" s="207"/>
    </row>
    <row r="28" spans="1:2" ht="19.5" customHeight="1">
      <c r="A28" s="205"/>
      <c r="B28" s="208"/>
    </row>
  </sheetData>
  <sheetProtection algorithmName="SHA-512" hashValue="3atg2vS80K2gCTZkgkogayyYgoPDprXiKLVc5Cl3OuJb2MhK+MujvWbl84sJXjrVuK8XYlInRsDn9qqNvK4ZfQ==" saltValue="Gr0bUMXRzZEENI2BUORd+w==" spinCount="100000" sheet="1" objects="1" scenarios="1"/>
  <mergeCells count="2">
    <mergeCell ref="A5:A28"/>
    <mergeCell ref="B5:B28"/>
  </mergeCells>
  <phoneticPr fontId="18"/>
  <hyperlinks>
    <hyperlink ref="B3" r:id="rId1" xr:uid="{4564DDED-2B66-469A-9B90-698860001E64}"/>
  </hyperlinks>
  <pageMargins left="0.7" right="0.7" top="0.75" bottom="0.75" header="0.3" footer="0.3"/>
  <pageSetup paperSize="9" scale="74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入力例</vt:lpstr>
      <vt:lpstr>製品型番リスト(空冷ヒートポンプチラー)</vt:lpstr>
      <vt:lpstr>プルダウン</vt:lpstr>
      <vt:lpstr>基準値</vt:lpstr>
      <vt:lpstr>登録申請メールテンプレート</vt:lpstr>
      <vt:lpstr>基準値!Print_Area</vt:lpstr>
      <vt:lpstr>'製品型番リスト(空冷ヒートポンプチラー)'!Print_Area</vt:lpstr>
      <vt:lpstr>登録申請メールテンプレート!Print_Area</vt:lpstr>
      <vt:lpstr>入力例!Print_Area</vt:lpstr>
      <vt:lpstr>'製品型番リスト(空冷ヒートポンプチラー)'!Print_Titles</vt:lpstr>
      <vt:lpstr>入力例!Print_Titles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2019-04-05T02:22:18Z</dcterms:created>
  <dcterms:modified xsi:type="dcterms:W3CDTF">2021-03-22T06:34:28Z</dcterms:modified>
</cp:coreProperties>
</file>