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BB1C16EE-4735-4162-8A3A-3BA4D60F9F62}" xr6:coauthVersionLast="47" xr6:coauthVersionMax="47" xr10:uidLastSave="{00000000-0000-0000-0000-000000000000}"/>
  <workbookProtection workbookAlgorithmName="SHA-512" workbookHashValue="xLQJRLEl0dHQ7Kr2is7peNHAikQVXZPBTQun28XkM+3uu+xDhp+Xfu62fKI1JZRA4aQIZbvXCwTN0WpXg8R0fw==" workbookSaltValue="s+qPfVKlafz0ce/JkUui6w==" workbookSpinCount="100000" lockStructure="1"/>
  <bookViews>
    <workbookView xWindow="28680" yWindow="-120" windowWidth="29040" windowHeight="15720" xr2:uid="{00000000-000D-0000-FFFF-FFFF00000000}"/>
  </bookViews>
  <sheets>
    <sheet name="ａ－２－２－４" sheetId="6" r:id="rId1"/>
  </sheets>
  <definedNames>
    <definedName name="_xlnm.Print_Area" localSheetId="0">'ａ－２－２－４'!$B$2:$N$120</definedName>
    <definedName name="_xlnm.Print_Titles" localSheetId="0">'ａ－２－２－４'!$4:$6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8" i="6" l="1"/>
  <c r="K98" i="6"/>
  <c r="N96" i="6"/>
  <c r="K96" i="6"/>
  <c r="R95" i="6"/>
  <c r="R92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R8" i="6"/>
  <c r="I109" i="6"/>
  <c r="K95" i="6"/>
  <c r="N95" i="6"/>
  <c r="K72" i="6"/>
  <c r="K92" i="6"/>
  <c r="L92" i="6"/>
  <c r="S92" i="6" l="1"/>
  <c r="S95" i="6" s="1"/>
  <c r="I94" i="6"/>
  <c r="I92" i="6"/>
  <c r="J92" i="6"/>
  <c r="I93" i="6"/>
  <c r="J93" i="6"/>
  <c r="J94" i="6"/>
  <c r="M92" i="6"/>
  <c r="L93" i="6"/>
  <c r="M93" i="6"/>
  <c r="L94" i="6"/>
  <c r="M94" i="6"/>
  <c r="N88" i="6"/>
  <c r="N89" i="6"/>
  <c r="N90" i="6"/>
  <c r="N91" i="6"/>
  <c r="K91" i="6"/>
  <c r="K90" i="6"/>
  <c r="K89" i="6"/>
  <c r="K88" i="6"/>
  <c r="K83" i="6"/>
  <c r="I110" i="6" l="1"/>
  <c r="K77" i="6"/>
  <c r="K76" i="6"/>
  <c r="K75" i="6"/>
  <c r="K74" i="6"/>
  <c r="N86" i="6" l="1"/>
  <c r="K86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N65" i="6"/>
  <c r="K56" i="6"/>
  <c r="K94" i="6" l="1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4" i="6" l="1"/>
  <c r="N93" i="6"/>
  <c r="N92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7" i="6" l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7" i="6" l="1"/>
  <c r="I119" i="6" l="1"/>
  <c r="H113" i="6"/>
  <c r="I108" i="6"/>
  <c r="L100" i="6"/>
</calcChain>
</file>

<file path=xl/sharedStrings.xml><?xml version="1.0" encoding="utf-8"?>
<sst xmlns="http://schemas.openxmlformats.org/spreadsheetml/2006/main" count="310" uniqueCount="161">
  <si>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</si>
  <si>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</si>
  <si>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</si>
  <si>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</si>
  <si>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</si>
  <si>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</si>
  <si>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</si>
  <si>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</si>
  <si>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</si>
  <si>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</si>
  <si>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</si>
  <si>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</si>
  <si>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</si>
  <si>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</si>
  <si>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</si>
  <si>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</si>
  <si>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</si>
  <si>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</si>
  <si>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</si>
  <si>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</si>
  <si>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</si>
  <si>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</si>
  <si>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</si>
  <si>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</si>
  <si>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</si>
  <si>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</si>
  <si>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</si>
  <si>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</si>
  <si>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</si>
  <si>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</si>
  <si>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</si>
  <si>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</si>
  <si>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</si>
  <si>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</si>
  <si>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</si>
  <si>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</si>
  <si>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</si>
  <si>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</si>
  <si>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</si>
  <si>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</si>
  <si>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</si>
  <si>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</si>
  <si>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</si>
  <si>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</si>
  <si>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</si>
  <si>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</si>
  <si>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</si>
  <si>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</si>
  <si>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</si>
  <si>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</si>
  <si>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</si>
  <si>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</si>
  <si>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</si>
  <si>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</si>
  <si>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</si>
  <si>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</si>
  <si>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</si>
  <si>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</si>
  <si>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</si>
  <si>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</si>
  <si>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</si>
  <si>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</si>
  <si>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</si>
  <si>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</si>
  <si>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</si>
  <si>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</si>
  <si>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</si>
  <si>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</si>
  <si>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</si>
  <si>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</si>
  <si>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</si>
  <si>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</si>
  <si>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</si>
  <si>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</si>
  <si>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</si>
  <si>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</si>
  <si>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</si>
  <si>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</si>
  <si>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</si>
  <si>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</si>
  <si>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</si>
  <si>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</si>
  <si>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</si>
  <si>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</si>
  <si>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</si>
  <si>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</si>
  <si>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</si>
  <si>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</si>
  <si>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</si>
  <si>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</si>
  <si>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</si>
  <si>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</si>
  <si>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</si>
  <si>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</si>
  <si>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</si>
  <si>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</si>
  <si>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</si>
  <si>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</si>
  <si>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</si>
  <si>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</si>
  <si>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</si>
  <si>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</si>
  <si>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</si>
  <si>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</si>
  <si>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</si>
  <si>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</si>
  <si>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</si>
  <si>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</si>
  <si>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</si>
  <si>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</si>
  <si>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</si>
  <si>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</si>
  <si>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</si>
  <si>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</si>
  <si>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</si>
  <si>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</si>
  <si>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</si>
  <si>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</si>
  <si>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</si>
  <si>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</si>
  <si>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</si>
  <si>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</si>
  <si>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</si>
  <si>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</si>
  <si>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</si>
  <si>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</si>
  <si>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</si>
  <si>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</si>
  <si>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</si>
  <si>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</si>
  <si>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</si>
  <si>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</si>
  <si>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</si>
  <si>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</si>
  <si>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</si>
  <si>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</si>
  <si>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</si>
  <si>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</si>
  <si>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</si>
  <si>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</si>
  <si>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</si>
  <si>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</si>
  <si>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</si>
  <si>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 xml:space="preserve">   L／（ｂーｄ）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</si>
  <si>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</si>
  <si>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</si>
  <si>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</si>
  <si>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</si>
  <si>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</si>
  <si>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ａ－２－２－４　エネルギー使用量の原油換算表（ａ）</t>
    <phoneticPr fontId="3"/>
  </si>
  <si>
    <t>-</t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</si>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</sst>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vertical="center"/>
    </xf>
    <xf numFmtId="0" fontId="13" fillId="2" borderId="0" xfId="0" applyFont="1" applyFill="1" applyAlignment="1">
      <alignment vertical="center"/>
    </xf>
    <xf numFmtId="0" fontId="13" fillId="0" borderId="0" xfId="0" applyFont="1" applyAlignment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255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38831</xdr:rowOff>
    </xdr:from>
    <xdr:to>
      <xdr:col>13</xdr:col>
      <xdr:colOff>640618</xdr:colOff>
      <xdr:row>111</xdr:row>
      <xdr:rowOff>188931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880281"/>
          <a:ext cx="2300898" cy="512050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16</xdr:col>
      <xdr:colOff>95250</xdr:colOff>
      <xdr:row>1</xdr:row>
      <xdr:rowOff>60324</xdr:rowOff>
    </xdr:from>
    <xdr:to>
      <xdr:col>18</xdr:col>
      <xdr:colOff>1447800</xdr:colOff>
      <xdr:row>2</xdr:row>
      <xdr:rowOff>222249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B8FAEC0-1520-EF14-1EF9-5BA2D3502E6B}"/>
            </a:ext>
          </a:extLst>
        </xdr:cNvPr>
        <xdr:cNvSpPr/>
      </xdr:nvSpPr>
      <xdr:spPr>
        <a:xfrm>
          <a:off x="9648825" y="222249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8" customWidth="1"/>
    <col min="3" max="3" width="8.08984375" style="28" customWidth="1"/>
    <col min="4" max="4" width="5" style="28" customWidth="1"/>
    <col min="5" max="5" width="2.1796875" style="28" customWidth="1"/>
    <col min="6" max="6" width="13.81640625" style="28" bestFit="1" customWidth="1"/>
    <col min="7" max="7" width="9" style="28" customWidth="1"/>
    <col min="8" max="8" width="5.90625" style="28" customWidth="1"/>
    <col min="9" max="10" width="12" style="28" customWidth="1"/>
    <col min="11" max="11" width="17.453125" style="28" customWidth="1"/>
    <col min="12" max="13" width="12" style="28" customWidth="1"/>
    <col min="14" max="14" width="17.453125" style="28" customWidth="1"/>
    <col min="15" max="15" width="1.1796875" style="30" customWidth="1"/>
    <col min="16" max="16" width="1.90625" style="30" hidden="1" customWidth="1"/>
    <col min="17" max="17" width="9" style="28" hidden="1" customWidth="1"/>
    <col min="18" max="18" width="20" style="28" hidden="1" customWidth="1"/>
    <col min="19" max="19" width="22.36328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5">
      <c r="B2" s="31" t="s">
        <v>149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88" t="s">
        <v>67</v>
      </c>
      <c r="C4" s="189"/>
      <c r="D4" s="189"/>
      <c r="E4" s="189"/>
      <c r="F4" s="190"/>
      <c r="G4" s="174" t="s">
        <v>0</v>
      </c>
      <c r="H4" s="177" t="s">
        <v>1</v>
      </c>
      <c r="I4" s="180" t="s">
        <v>160</v>
      </c>
      <c r="J4" s="181"/>
      <c r="K4" s="181"/>
      <c r="L4" s="180" t="s">
        <v>159</v>
      </c>
      <c r="M4" s="181"/>
      <c r="N4" s="182"/>
      <c r="Q4" s="98"/>
      <c r="R4" s="118" t="s">
        <v>153</v>
      </c>
      <c r="S4" s="118" t="s">
        <v>154</v>
      </c>
    </row>
    <row r="5" spans="2:19" ht="45" customHeight="1" x14ac:dyDescent="0.2">
      <c r="B5" s="191"/>
      <c r="C5" s="192"/>
      <c r="D5" s="192"/>
      <c r="E5" s="192"/>
      <c r="F5" s="193"/>
      <c r="G5" s="175"/>
      <c r="H5" s="17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31" t="s">
        <v>157</v>
      </c>
      <c r="R5" s="117" t="s">
        <v>151</v>
      </c>
      <c r="S5" s="117" t="s">
        <v>151</v>
      </c>
    </row>
    <row r="6" spans="2:19" ht="19.5" customHeight="1" thickBot="1" x14ac:dyDescent="0.25">
      <c r="B6" s="194"/>
      <c r="C6" s="195"/>
      <c r="D6" s="195"/>
      <c r="E6" s="195"/>
      <c r="F6" s="196"/>
      <c r="G6" s="176"/>
      <c r="H6" s="17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31"/>
      <c r="R6" s="118" t="s">
        <v>152</v>
      </c>
      <c r="S6" s="118" t="s">
        <v>152</v>
      </c>
    </row>
    <row r="7" spans="2:19" ht="17" thickTop="1" x14ac:dyDescent="0.2">
      <c r="B7" s="185" t="s">
        <v>10</v>
      </c>
      <c r="C7" s="186"/>
      <c r="D7" s="187"/>
      <c r="E7" s="41"/>
      <c r="F7" s="41"/>
      <c r="G7" s="7" t="s">
        <v>11</v>
      </c>
      <c r="H7" s="42"/>
      <c r="I7" s="6" t="s">
        <v>12</v>
      </c>
      <c r="J7" s="183">
        <v>3000</v>
      </c>
      <c r="K7" s="183"/>
      <c r="L7" s="5"/>
      <c r="M7" s="183">
        <v>3000</v>
      </c>
      <c r="N7" s="184"/>
      <c r="Q7" s="98"/>
      <c r="R7" s="98"/>
      <c r="S7" s="98"/>
    </row>
    <row r="8" spans="2:19" ht="19.5" customHeight="1" x14ac:dyDescent="0.2">
      <c r="B8" s="160" t="s">
        <v>76</v>
      </c>
      <c r="C8" s="138" t="s">
        <v>13</v>
      </c>
      <c r="D8" s="139"/>
      <c r="E8" s="139"/>
      <c r="F8" s="140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23">
        <v>2.67</v>
      </c>
      <c r="R8" s="120">
        <f>IFERROR((I8-J8)*Q8,"-")</f>
        <v>0</v>
      </c>
      <c r="S8" s="124">
        <f>IFERROR((L8-M8)*Q8,"-")</f>
        <v>0</v>
      </c>
    </row>
    <row r="9" spans="2:19" ht="20.25" customHeight="1" x14ac:dyDescent="0.2">
      <c r="B9" s="134"/>
      <c r="C9" s="138" t="s">
        <v>56</v>
      </c>
      <c r="D9" s="139"/>
      <c r="E9" s="139"/>
      <c r="F9" s="140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23">
        <v>2.34</v>
      </c>
      <c r="R9" s="120">
        <f t="shared" ref="R9:R72" si="1">IFERROR((I9-J9)*Q9,"-")</f>
        <v>0</v>
      </c>
      <c r="S9" s="124">
        <f t="shared" ref="S9:S72" si="2">IFERROR((L9-M9)*Q9,"-")</f>
        <v>0</v>
      </c>
    </row>
    <row r="10" spans="2:19" ht="19.5" customHeight="1" x14ac:dyDescent="0.2">
      <c r="B10" s="134"/>
      <c r="C10" s="138" t="s">
        <v>15</v>
      </c>
      <c r="D10" s="139"/>
      <c r="E10" s="139"/>
      <c r="F10" s="140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23">
        <v>2.29</v>
      </c>
      <c r="R10" s="120">
        <f t="shared" si="1"/>
        <v>0</v>
      </c>
      <c r="S10" s="124">
        <f t="shared" si="2"/>
        <v>0</v>
      </c>
    </row>
    <row r="11" spans="2:19" ht="19.5" customHeight="1" x14ac:dyDescent="0.2">
      <c r="B11" s="134"/>
      <c r="C11" s="138" t="s">
        <v>16</v>
      </c>
      <c r="D11" s="139"/>
      <c r="E11" s="139"/>
      <c r="F11" s="140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23">
        <v>2.27</v>
      </c>
      <c r="R11" s="120">
        <f t="shared" si="1"/>
        <v>0</v>
      </c>
      <c r="S11" s="124">
        <f t="shared" si="2"/>
        <v>0</v>
      </c>
    </row>
    <row r="12" spans="2:19" s="46" customFormat="1" ht="19.5" customHeight="1" x14ac:dyDescent="0.2">
      <c r="B12" s="134"/>
      <c r="C12" s="138" t="s">
        <v>69</v>
      </c>
      <c r="D12" s="139"/>
      <c r="E12" s="139"/>
      <c r="F12" s="140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23">
        <v>2.48</v>
      </c>
      <c r="R12" s="120">
        <f t="shared" si="1"/>
        <v>0</v>
      </c>
      <c r="S12" s="124">
        <f t="shared" si="2"/>
        <v>0</v>
      </c>
    </row>
    <row r="13" spans="2:19" ht="19.5" customHeight="1" x14ac:dyDescent="0.2">
      <c r="B13" s="134"/>
      <c r="C13" s="138" t="s">
        <v>17</v>
      </c>
      <c r="D13" s="139"/>
      <c r="E13" s="139"/>
      <c r="F13" s="140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23">
        <v>2.5</v>
      </c>
      <c r="R13" s="120">
        <f t="shared" si="1"/>
        <v>0</v>
      </c>
      <c r="S13" s="124">
        <f t="shared" si="2"/>
        <v>0</v>
      </c>
    </row>
    <row r="14" spans="2:19" ht="19.5" customHeight="1" x14ac:dyDescent="0.2">
      <c r="B14" s="134"/>
      <c r="C14" s="138" t="s">
        <v>18</v>
      </c>
      <c r="D14" s="139"/>
      <c r="E14" s="139"/>
      <c r="F14" s="140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23">
        <v>2.62</v>
      </c>
      <c r="R14" s="120">
        <f t="shared" si="1"/>
        <v>0</v>
      </c>
      <c r="S14" s="124">
        <f t="shared" si="2"/>
        <v>0</v>
      </c>
    </row>
    <row r="15" spans="2:19" ht="19.5" customHeight="1" x14ac:dyDescent="0.2">
      <c r="B15" s="134"/>
      <c r="C15" s="138" t="s">
        <v>19</v>
      </c>
      <c r="D15" s="139"/>
      <c r="E15" s="139"/>
      <c r="F15" s="140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23">
        <v>2.75</v>
      </c>
      <c r="R15" s="120">
        <f t="shared" si="1"/>
        <v>13750</v>
      </c>
      <c r="S15" s="124">
        <f t="shared" si="2"/>
        <v>11000</v>
      </c>
    </row>
    <row r="16" spans="2:19" ht="19.5" customHeight="1" x14ac:dyDescent="0.2">
      <c r="B16" s="134"/>
      <c r="C16" s="138" t="s">
        <v>20</v>
      </c>
      <c r="D16" s="139"/>
      <c r="E16" s="139"/>
      <c r="F16" s="140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23">
        <v>3.1</v>
      </c>
      <c r="R16" s="120">
        <f t="shared" si="1"/>
        <v>0</v>
      </c>
      <c r="S16" s="124">
        <f t="shared" si="2"/>
        <v>0</v>
      </c>
    </row>
    <row r="17" spans="2:19" ht="19.5" customHeight="1" x14ac:dyDescent="0.2">
      <c r="B17" s="134"/>
      <c r="C17" s="138" t="s">
        <v>21</v>
      </c>
      <c r="D17" s="139"/>
      <c r="E17" s="139"/>
      <c r="F17" s="140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23">
        <v>2.99</v>
      </c>
      <c r="R17" s="120">
        <f t="shared" si="1"/>
        <v>0</v>
      </c>
      <c r="S17" s="124">
        <f t="shared" si="2"/>
        <v>0</v>
      </c>
    </row>
    <row r="18" spans="2:19" ht="19.5" customHeight="1" x14ac:dyDescent="0.2">
      <c r="B18" s="134"/>
      <c r="C18" s="138" t="s">
        <v>23</v>
      </c>
      <c r="D18" s="139"/>
      <c r="E18" s="139"/>
      <c r="F18" s="140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23">
        <v>3.06</v>
      </c>
      <c r="R18" s="120">
        <f t="shared" si="1"/>
        <v>0</v>
      </c>
      <c r="S18" s="124">
        <f t="shared" si="2"/>
        <v>0</v>
      </c>
    </row>
    <row r="19" spans="2:19" ht="19.5" customHeight="1" x14ac:dyDescent="0.2">
      <c r="B19" s="134"/>
      <c r="C19" s="141" t="s">
        <v>24</v>
      </c>
      <c r="D19" s="138" t="s">
        <v>25</v>
      </c>
      <c r="E19" s="139"/>
      <c r="F19" s="140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23">
        <v>2.99</v>
      </c>
      <c r="R19" s="120">
        <f t="shared" si="1"/>
        <v>0</v>
      </c>
      <c r="S19" s="124">
        <f t="shared" si="2"/>
        <v>0</v>
      </c>
    </row>
    <row r="20" spans="2:19" ht="19.5" customHeight="1" x14ac:dyDescent="0.2">
      <c r="B20" s="134"/>
      <c r="C20" s="141"/>
      <c r="D20" s="138" t="s">
        <v>26</v>
      </c>
      <c r="E20" s="139"/>
      <c r="F20" s="140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23">
        <v>2.4300000000000002</v>
      </c>
      <c r="R20" s="120">
        <f t="shared" si="1"/>
        <v>0</v>
      </c>
      <c r="S20" s="124">
        <f t="shared" si="2"/>
        <v>0</v>
      </c>
    </row>
    <row r="21" spans="2:19" ht="19.5" customHeight="1" x14ac:dyDescent="0.2">
      <c r="B21" s="134"/>
      <c r="C21" s="141" t="s">
        <v>28</v>
      </c>
      <c r="D21" s="138" t="s">
        <v>29</v>
      </c>
      <c r="E21" s="139"/>
      <c r="F21" s="140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23">
        <v>2.79</v>
      </c>
      <c r="R21" s="120">
        <f t="shared" si="1"/>
        <v>15345</v>
      </c>
      <c r="S21" s="124">
        <f t="shared" si="2"/>
        <v>15345</v>
      </c>
    </row>
    <row r="22" spans="2:19" ht="19.5" customHeight="1" x14ac:dyDescent="0.2">
      <c r="B22" s="134"/>
      <c r="C22" s="141"/>
      <c r="D22" s="138" t="s">
        <v>30</v>
      </c>
      <c r="E22" s="139"/>
      <c r="F22" s="140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23">
        <v>1.96</v>
      </c>
      <c r="R22" s="120">
        <f t="shared" si="1"/>
        <v>0</v>
      </c>
      <c r="S22" s="124">
        <f t="shared" si="2"/>
        <v>0</v>
      </c>
    </row>
    <row r="23" spans="2:19" ht="19.5" customHeight="1" x14ac:dyDescent="0.2">
      <c r="B23" s="134"/>
      <c r="C23" s="141" t="s">
        <v>31</v>
      </c>
      <c r="D23" s="138" t="s">
        <v>70</v>
      </c>
      <c r="E23" s="139"/>
      <c r="F23" s="140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23">
        <v>2.59</v>
      </c>
      <c r="R23" s="120">
        <f t="shared" si="1"/>
        <v>0</v>
      </c>
      <c r="S23" s="124">
        <f t="shared" si="2"/>
        <v>0</v>
      </c>
    </row>
    <row r="24" spans="2:19" ht="19.5" customHeight="1" x14ac:dyDescent="0.2">
      <c r="B24" s="134"/>
      <c r="C24" s="141"/>
      <c r="D24" s="138" t="s">
        <v>71</v>
      </c>
      <c r="E24" s="139"/>
      <c r="F24" s="140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23">
        <v>2.6</v>
      </c>
      <c r="R24" s="120">
        <f t="shared" si="1"/>
        <v>0</v>
      </c>
      <c r="S24" s="124">
        <f t="shared" si="2"/>
        <v>0</v>
      </c>
    </row>
    <row r="25" spans="2:19" ht="19.5" customHeight="1" x14ac:dyDescent="0.2">
      <c r="B25" s="134"/>
      <c r="C25" s="141"/>
      <c r="D25" s="138" t="s">
        <v>72</v>
      </c>
      <c r="E25" s="139"/>
      <c r="F25" s="140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23">
        <v>2.6</v>
      </c>
      <c r="R25" s="120">
        <f t="shared" si="1"/>
        <v>0</v>
      </c>
      <c r="S25" s="124">
        <f t="shared" si="2"/>
        <v>0</v>
      </c>
    </row>
    <row r="26" spans="2:19" ht="19.5" customHeight="1" x14ac:dyDescent="0.2">
      <c r="B26" s="134"/>
      <c r="C26" s="141"/>
      <c r="D26" s="138" t="s">
        <v>73</v>
      </c>
      <c r="E26" s="139"/>
      <c r="F26" s="140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23">
        <v>2.33</v>
      </c>
      <c r="R26" s="120">
        <f t="shared" si="1"/>
        <v>0</v>
      </c>
      <c r="S26" s="124">
        <f t="shared" si="2"/>
        <v>0</v>
      </c>
    </row>
    <row r="27" spans="2:19" ht="19.5" customHeight="1" x14ac:dyDescent="0.2">
      <c r="B27" s="134"/>
      <c r="C27" s="141"/>
      <c r="D27" s="138" t="s">
        <v>74</v>
      </c>
      <c r="E27" s="139"/>
      <c r="F27" s="140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23">
        <v>2.15</v>
      </c>
      <c r="R27" s="120">
        <f t="shared" si="1"/>
        <v>0</v>
      </c>
      <c r="S27" s="124">
        <f t="shared" si="2"/>
        <v>0</v>
      </c>
    </row>
    <row r="28" spans="2:19" ht="19.5" customHeight="1" x14ac:dyDescent="0.2">
      <c r="B28" s="134"/>
      <c r="C28" s="141"/>
      <c r="D28" s="138" t="s">
        <v>75</v>
      </c>
      <c r="E28" s="139"/>
      <c r="F28" s="140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23">
        <v>2.64</v>
      </c>
      <c r="R28" s="120">
        <f t="shared" si="1"/>
        <v>0</v>
      </c>
      <c r="S28" s="124">
        <f t="shared" si="2"/>
        <v>0</v>
      </c>
    </row>
    <row r="29" spans="2:19" ht="19.5" customHeight="1" x14ac:dyDescent="0.2">
      <c r="B29" s="134"/>
      <c r="C29" s="138" t="s">
        <v>32</v>
      </c>
      <c r="D29" s="139"/>
      <c r="E29" s="139"/>
      <c r="F29" s="140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23">
        <v>3.18</v>
      </c>
      <c r="R29" s="120">
        <f t="shared" si="1"/>
        <v>0</v>
      </c>
      <c r="S29" s="124">
        <f t="shared" si="2"/>
        <v>0</v>
      </c>
    </row>
    <row r="30" spans="2:19" ht="19.5" customHeight="1" x14ac:dyDescent="0.2">
      <c r="B30" s="134"/>
      <c r="C30" s="138" t="s">
        <v>33</v>
      </c>
      <c r="D30" s="139"/>
      <c r="E30" s="139"/>
      <c r="F30" s="140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23">
        <v>2.86</v>
      </c>
      <c r="R30" s="120">
        <f t="shared" si="1"/>
        <v>0</v>
      </c>
      <c r="S30" s="124">
        <f t="shared" si="2"/>
        <v>0</v>
      </c>
    </row>
    <row r="31" spans="2:19" ht="19.5" customHeight="1" x14ac:dyDescent="0.2">
      <c r="B31" s="134"/>
      <c r="C31" s="138" t="s">
        <v>34</v>
      </c>
      <c r="D31" s="139"/>
      <c r="E31" s="139"/>
      <c r="F31" s="140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23">
        <v>0.73499999999999999</v>
      </c>
      <c r="R31" s="120">
        <f t="shared" si="1"/>
        <v>0</v>
      </c>
      <c r="S31" s="124">
        <f t="shared" si="2"/>
        <v>0</v>
      </c>
    </row>
    <row r="32" spans="2:19" ht="19.5" customHeight="1" x14ac:dyDescent="0.2">
      <c r="B32" s="134"/>
      <c r="C32" s="138" t="s">
        <v>35</v>
      </c>
      <c r="D32" s="139"/>
      <c r="E32" s="139"/>
      <c r="F32" s="140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23">
        <v>0.313</v>
      </c>
      <c r="R32" s="120">
        <f t="shared" si="1"/>
        <v>0</v>
      </c>
      <c r="S32" s="124">
        <f t="shared" si="2"/>
        <v>0</v>
      </c>
    </row>
    <row r="33" spans="2:19" ht="19.5" customHeight="1" x14ac:dyDescent="0.2">
      <c r="B33" s="134"/>
      <c r="C33" s="138" t="s">
        <v>77</v>
      </c>
      <c r="D33" s="139"/>
      <c r="E33" s="139"/>
      <c r="F33" s="140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23">
        <v>0.33400000000000002</v>
      </c>
      <c r="R33" s="120">
        <f t="shared" si="1"/>
        <v>0</v>
      </c>
      <c r="S33" s="124">
        <f t="shared" si="2"/>
        <v>0</v>
      </c>
    </row>
    <row r="34" spans="2:19" ht="19.5" customHeight="1" x14ac:dyDescent="0.2">
      <c r="B34" s="134"/>
      <c r="C34" s="138" t="s">
        <v>36</v>
      </c>
      <c r="D34" s="139"/>
      <c r="E34" s="139"/>
      <c r="F34" s="140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23">
        <v>1.1599999999999999</v>
      </c>
      <c r="R34" s="120">
        <f t="shared" si="1"/>
        <v>0</v>
      </c>
      <c r="S34" s="124">
        <f t="shared" si="2"/>
        <v>0</v>
      </c>
    </row>
    <row r="35" spans="2:19" ht="19.5" customHeight="1" x14ac:dyDescent="0.2">
      <c r="B35" s="134"/>
      <c r="C35" s="141" t="s">
        <v>120</v>
      </c>
      <c r="D35" s="141"/>
      <c r="E35" s="141" t="s">
        <v>37</v>
      </c>
      <c r="F35" s="141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23">
        <v>2.23</v>
      </c>
      <c r="R35" s="120">
        <f t="shared" si="1"/>
        <v>0</v>
      </c>
      <c r="S35" s="124">
        <f t="shared" si="2"/>
        <v>0</v>
      </c>
    </row>
    <row r="36" spans="2:19" ht="19.5" customHeight="1" x14ac:dyDescent="0.2">
      <c r="B36" s="134"/>
      <c r="C36" s="141"/>
      <c r="D36" s="141"/>
      <c r="E36" s="143" t="s">
        <v>131</v>
      </c>
      <c r="F36" s="143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23" t="s">
        <v>150</v>
      </c>
      <c r="R36" s="120" t="str">
        <f t="shared" si="1"/>
        <v>-</v>
      </c>
      <c r="S36" s="124" t="str">
        <f t="shared" si="2"/>
        <v>-</v>
      </c>
    </row>
    <row r="37" spans="2:19" ht="19.5" customHeight="1" x14ac:dyDescent="0.2">
      <c r="B37" s="135"/>
      <c r="C37" s="141"/>
      <c r="D37" s="141"/>
      <c r="E37" s="143" t="s">
        <v>131</v>
      </c>
      <c r="F37" s="143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23" t="s">
        <v>150</v>
      </c>
      <c r="R37" s="120" t="str">
        <f t="shared" si="1"/>
        <v>-</v>
      </c>
      <c r="S37" s="124" t="str">
        <f t="shared" si="2"/>
        <v>-</v>
      </c>
    </row>
    <row r="38" spans="2:19" ht="19.5" customHeight="1" x14ac:dyDescent="0.2">
      <c r="B38" s="134" t="s">
        <v>78</v>
      </c>
      <c r="C38" s="138" t="s">
        <v>79</v>
      </c>
      <c r="D38" s="139"/>
      <c r="E38" s="139"/>
      <c r="F38" s="140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23" t="s">
        <v>150</v>
      </c>
      <c r="R38" s="120" t="str">
        <f t="shared" si="1"/>
        <v>-</v>
      </c>
      <c r="S38" s="124" t="str">
        <f t="shared" si="2"/>
        <v>-</v>
      </c>
    </row>
    <row r="39" spans="2:19" ht="19.5" customHeight="1" x14ac:dyDescent="0.2">
      <c r="B39" s="134"/>
      <c r="C39" s="138" t="s">
        <v>80</v>
      </c>
      <c r="D39" s="139"/>
      <c r="E39" s="139"/>
      <c r="F39" s="140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23" t="s">
        <v>150</v>
      </c>
      <c r="R39" s="120" t="str">
        <f t="shared" si="1"/>
        <v>-</v>
      </c>
      <c r="S39" s="124" t="str">
        <f t="shared" si="2"/>
        <v>-</v>
      </c>
    </row>
    <row r="40" spans="2:19" ht="19.5" customHeight="1" x14ac:dyDescent="0.2">
      <c r="B40" s="134"/>
      <c r="C40" s="138" t="s">
        <v>81</v>
      </c>
      <c r="D40" s="139"/>
      <c r="E40" s="139"/>
      <c r="F40" s="140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23" t="s">
        <v>150</v>
      </c>
      <c r="R40" s="120" t="str">
        <f t="shared" si="1"/>
        <v>-</v>
      </c>
      <c r="S40" s="124" t="str">
        <f t="shared" si="2"/>
        <v>-</v>
      </c>
    </row>
    <row r="41" spans="2:19" ht="19.5" customHeight="1" x14ac:dyDescent="0.2">
      <c r="B41" s="134"/>
      <c r="C41" s="138" t="s">
        <v>82</v>
      </c>
      <c r="D41" s="139"/>
      <c r="E41" s="139"/>
      <c r="F41" s="140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23" t="s">
        <v>150</v>
      </c>
      <c r="R41" s="120" t="str">
        <f t="shared" si="1"/>
        <v>-</v>
      </c>
      <c r="S41" s="124" t="str">
        <f t="shared" si="2"/>
        <v>-</v>
      </c>
    </row>
    <row r="42" spans="2:19" ht="19.5" customHeight="1" x14ac:dyDescent="0.2">
      <c r="B42" s="134"/>
      <c r="C42" s="138" t="s">
        <v>83</v>
      </c>
      <c r="D42" s="139"/>
      <c r="E42" s="139"/>
      <c r="F42" s="140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23" t="s">
        <v>150</v>
      </c>
      <c r="R42" s="120" t="str">
        <f t="shared" si="1"/>
        <v>-</v>
      </c>
      <c r="S42" s="124" t="str">
        <f t="shared" si="2"/>
        <v>-</v>
      </c>
    </row>
    <row r="43" spans="2:19" ht="19.5" customHeight="1" x14ac:dyDescent="0.2">
      <c r="B43" s="134"/>
      <c r="C43" s="138" t="s">
        <v>84</v>
      </c>
      <c r="D43" s="139"/>
      <c r="E43" s="139"/>
      <c r="F43" s="140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23" t="s">
        <v>150</v>
      </c>
      <c r="R43" s="120" t="str">
        <f t="shared" si="1"/>
        <v>-</v>
      </c>
      <c r="S43" s="124" t="str">
        <f t="shared" si="2"/>
        <v>-</v>
      </c>
    </row>
    <row r="44" spans="2:19" s="46" customFormat="1" ht="19.5" customHeight="1" x14ac:dyDescent="0.2">
      <c r="B44" s="134"/>
      <c r="C44" s="138" t="s">
        <v>85</v>
      </c>
      <c r="D44" s="139"/>
      <c r="E44" s="139"/>
      <c r="F44" s="140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5" t="s">
        <v>150</v>
      </c>
      <c r="R44" s="120" t="str">
        <f t="shared" si="1"/>
        <v>-</v>
      </c>
      <c r="S44" s="124" t="str">
        <f t="shared" si="2"/>
        <v>-</v>
      </c>
    </row>
    <row r="45" spans="2:19" ht="19.5" customHeight="1" x14ac:dyDescent="0.2">
      <c r="B45" s="134"/>
      <c r="C45" s="138" t="s">
        <v>86</v>
      </c>
      <c r="D45" s="139"/>
      <c r="E45" s="139"/>
      <c r="F45" s="140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5">
        <v>1.07</v>
      </c>
      <c r="R45" s="120">
        <f t="shared" si="1"/>
        <v>0</v>
      </c>
      <c r="S45" s="124">
        <f t="shared" si="2"/>
        <v>0</v>
      </c>
    </row>
    <row r="46" spans="2:19" ht="19.5" customHeight="1" x14ac:dyDescent="0.2">
      <c r="B46" s="134"/>
      <c r="C46" s="138" t="s">
        <v>87</v>
      </c>
      <c r="D46" s="139"/>
      <c r="E46" s="139"/>
      <c r="F46" s="140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5">
        <v>1.64</v>
      </c>
      <c r="R46" s="120">
        <f t="shared" si="1"/>
        <v>0</v>
      </c>
      <c r="S46" s="124">
        <f t="shared" si="2"/>
        <v>0</v>
      </c>
    </row>
    <row r="47" spans="2:19" ht="19.5" customHeight="1" x14ac:dyDescent="0.2">
      <c r="B47" s="134"/>
      <c r="C47" s="138" t="s">
        <v>88</v>
      </c>
      <c r="D47" s="139"/>
      <c r="E47" s="139"/>
      <c r="F47" s="140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5">
        <v>1.64</v>
      </c>
      <c r="R47" s="120">
        <f t="shared" si="1"/>
        <v>0</v>
      </c>
      <c r="S47" s="124">
        <f t="shared" si="2"/>
        <v>0</v>
      </c>
    </row>
    <row r="48" spans="2:19" s="46" customFormat="1" ht="19.5" customHeight="1" x14ac:dyDescent="0.2">
      <c r="B48" s="134"/>
      <c r="C48" s="138" t="s">
        <v>89</v>
      </c>
      <c r="D48" s="139"/>
      <c r="E48" s="139"/>
      <c r="F48" s="140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5">
        <v>2.76</v>
      </c>
      <c r="R48" s="120">
        <f t="shared" si="1"/>
        <v>0</v>
      </c>
      <c r="S48" s="124">
        <f t="shared" si="2"/>
        <v>0</v>
      </c>
    </row>
    <row r="49" spans="2:19" ht="19.5" customHeight="1" x14ac:dyDescent="0.2">
      <c r="B49" s="134"/>
      <c r="C49" s="138" t="s">
        <v>90</v>
      </c>
      <c r="D49" s="139"/>
      <c r="E49" s="139"/>
      <c r="F49" s="140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5">
        <v>2.64</v>
      </c>
      <c r="R49" s="120">
        <f t="shared" si="1"/>
        <v>0</v>
      </c>
      <c r="S49" s="124">
        <f t="shared" si="2"/>
        <v>0</v>
      </c>
    </row>
    <row r="50" spans="2:19" ht="19.5" customHeight="1" x14ac:dyDescent="0.2">
      <c r="B50" s="134"/>
      <c r="C50" s="138" t="s">
        <v>91</v>
      </c>
      <c r="D50" s="139"/>
      <c r="E50" s="139"/>
      <c r="F50" s="140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5" t="s">
        <v>150</v>
      </c>
      <c r="R50" s="120" t="str">
        <f t="shared" si="1"/>
        <v>-</v>
      </c>
      <c r="S50" s="124" t="str">
        <f t="shared" si="2"/>
        <v>-</v>
      </c>
    </row>
    <row r="51" spans="2:19" ht="19.5" customHeight="1" x14ac:dyDescent="0.2">
      <c r="B51" s="134"/>
      <c r="C51" s="138" t="s">
        <v>92</v>
      </c>
      <c r="D51" s="139"/>
      <c r="E51" s="139"/>
      <c r="F51" s="140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5" t="s">
        <v>150</v>
      </c>
      <c r="R51" s="120" t="str">
        <f t="shared" si="1"/>
        <v>-</v>
      </c>
      <c r="S51" s="124" t="str">
        <f t="shared" si="2"/>
        <v>-</v>
      </c>
    </row>
    <row r="52" spans="2:19" ht="19.5" customHeight="1" x14ac:dyDescent="0.2">
      <c r="B52" s="134"/>
      <c r="C52" s="138" t="s">
        <v>93</v>
      </c>
      <c r="D52" s="139"/>
      <c r="E52" s="139"/>
      <c r="F52" s="140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5" t="s">
        <v>150</v>
      </c>
      <c r="R52" s="120" t="str">
        <f t="shared" si="1"/>
        <v>-</v>
      </c>
      <c r="S52" s="124" t="str">
        <f t="shared" si="2"/>
        <v>-</v>
      </c>
    </row>
    <row r="53" spans="2:19" ht="19.5" customHeight="1" x14ac:dyDescent="0.2">
      <c r="B53" s="134"/>
      <c r="C53" s="138" t="s">
        <v>94</v>
      </c>
      <c r="D53" s="139"/>
      <c r="E53" s="139"/>
      <c r="F53" s="140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5" t="s">
        <v>150</v>
      </c>
      <c r="R53" s="120" t="str">
        <f t="shared" si="1"/>
        <v>-</v>
      </c>
      <c r="S53" s="124" t="str">
        <f t="shared" si="2"/>
        <v>-</v>
      </c>
    </row>
    <row r="54" spans="2:19" ht="19.5" customHeight="1" x14ac:dyDescent="0.2">
      <c r="B54" s="134"/>
      <c r="C54" s="172" t="s">
        <v>105</v>
      </c>
      <c r="D54" s="173"/>
      <c r="E54" s="136" t="s">
        <v>131</v>
      </c>
      <c r="F54" s="137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5" t="s">
        <v>150</v>
      </c>
      <c r="R54" s="120" t="str">
        <f t="shared" si="1"/>
        <v>-</v>
      </c>
      <c r="S54" s="124" t="str">
        <f t="shared" si="2"/>
        <v>-</v>
      </c>
    </row>
    <row r="55" spans="2:19" ht="19.5" customHeight="1" x14ac:dyDescent="0.2">
      <c r="B55" s="135"/>
      <c r="C55" s="167"/>
      <c r="D55" s="168"/>
      <c r="E55" s="136" t="s">
        <v>131</v>
      </c>
      <c r="F55" s="137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5" t="s">
        <v>150</v>
      </c>
      <c r="R55" s="120" t="str">
        <f t="shared" si="1"/>
        <v>-</v>
      </c>
      <c r="S55" s="124" t="str">
        <f t="shared" si="2"/>
        <v>-</v>
      </c>
    </row>
    <row r="56" spans="2:19" ht="19.5" customHeight="1" x14ac:dyDescent="0.2">
      <c r="B56" s="160" t="s">
        <v>101</v>
      </c>
      <c r="C56" s="169" t="s">
        <v>95</v>
      </c>
      <c r="D56" s="149" t="s">
        <v>38</v>
      </c>
      <c r="E56" s="149"/>
      <c r="F56" s="141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5">
        <v>6.54E-2</v>
      </c>
      <c r="R56" s="120">
        <f t="shared" si="1"/>
        <v>0</v>
      </c>
      <c r="S56" s="124">
        <f t="shared" si="2"/>
        <v>0</v>
      </c>
    </row>
    <row r="57" spans="2:19" ht="19.5" customHeight="1" x14ac:dyDescent="0.2">
      <c r="B57" s="134"/>
      <c r="C57" s="170"/>
      <c r="D57" s="167"/>
      <c r="E57" s="168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5">
        <v>6.54E-2</v>
      </c>
      <c r="R57" s="120">
        <f t="shared" si="1"/>
        <v>0</v>
      </c>
      <c r="S57" s="124">
        <f t="shared" si="2"/>
        <v>0</v>
      </c>
    </row>
    <row r="58" spans="2:19" ht="19.5" customHeight="1" x14ac:dyDescent="0.2">
      <c r="B58" s="134"/>
      <c r="C58" s="170"/>
      <c r="D58" s="149" t="s">
        <v>40</v>
      </c>
      <c r="E58" s="149"/>
      <c r="F58" s="141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5">
        <v>5.7000000000000002E-2</v>
      </c>
      <c r="R58" s="120">
        <f t="shared" si="1"/>
        <v>0</v>
      </c>
      <c r="S58" s="124">
        <f t="shared" si="2"/>
        <v>0</v>
      </c>
    </row>
    <row r="59" spans="2:19" ht="19.5" customHeight="1" x14ac:dyDescent="0.2">
      <c r="B59" s="134"/>
      <c r="C59" s="170"/>
      <c r="D59" s="167"/>
      <c r="E59" s="168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5">
        <v>5.7000000000000002E-2</v>
      </c>
      <c r="R59" s="120">
        <f t="shared" si="1"/>
        <v>0</v>
      </c>
      <c r="S59" s="124">
        <f t="shared" si="2"/>
        <v>0</v>
      </c>
    </row>
    <row r="60" spans="2:19" ht="19.5" customHeight="1" x14ac:dyDescent="0.2">
      <c r="B60" s="134"/>
      <c r="C60" s="170"/>
      <c r="D60" s="149" t="s">
        <v>41</v>
      </c>
      <c r="E60" s="149"/>
      <c r="F60" s="141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5">
        <v>5.7000000000000002E-2</v>
      </c>
      <c r="R60" s="120">
        <f t="shared" si="1"/>
        <v>0</v>
      </c>
      <c r="S60" s="124">
        <f t="shared" si="2"/>
        <v>0</v>
      </c>
    </row>
    <row r="61" spans="2:19" ht="19.5" customHeight="1" x14ac:dyDescent="0.2">
      <c r="B61" s="134"/>
      <c r="C61" s="170"/>
      <c r="D61" s="167"/>
      <c r="E61" s="168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5">
        <v>5.7000000000000002E-2</v>
      </c>
      <c r="R61" s="120">
        <f t="shared" si="1"/>
        <v>0</v>
      </c>
      <c r="S61" s="124">
        <f t="shared" si="2"/>
        <v>0</v>
      </c>
    </row>
    <row r="62" spans="2:19" ht="19.5" customHeight="1" x14ac:dyDescent="0.2">
      <c r="B62" s="134"/>
      <c r="C62" s="170"/>
      <c r="D62" s="149" t="s">
        <v>42</v>
      </c>
      <c r="E62" s="149"/>
      <c r="F62" s="141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5">
        <v>5.7000000000000002E-2</v>
      </c>
      <c r="R62" s="120">
        <f t="shared" si="1"/>
        <v>0</v>
      </c>
      <c r="S62" s="124">
        <f t="shared" si="2"/>
        <v>0</v>
      </c>
    </row>
    <row r="63" spans="2:19" ht="19.5" customHeight="1" x14ac:dyDescent="0.2">
      <c r="B63" s="134"/>
      <c r="C63" s="170"/>
      <c r="D63" s="167"/>
      <c r="E63" s="168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5">
        <v>5.7000000000000002E-2</v>
      </c>
      <c r="R63" s="120">
        <f t="shared" si="1"/>
        <v>0</v>
      </c>
      <c r="S63" s="124">
        <f t="shared" si="2"/>
        <v>0</v>
      </c>
    </row>
    <row r="64" spans="2:19" ht="19.5" customHeight="1" x14ac:dyDescent="0.2">
      <c r="B64" s="134"/>
      <c r="C64" s="170"/>
      <c r="D64" s="141" t="s">
        <v>102</v>
      </c>
      <c r="E64" s="146" t="s">
        <v>131</v>
      </c>
      <c r="F64" s="143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5" t="s">
        <v>150</v>
      </c>
      <c r="R64" s="120" t="str">
        <f t="shared" si="1"/>
        <v>-</v>
      </c>
      <c r="S64" s="124" t="str">
        <f t="shared" si="2"/>
        <v>-</v>
      </c>
    </row>
    <row r="65" spans="2:19" ht="19.5" customHeight="1" x14ac:dyDescent="0.2">
      <c r="B65" s="134"/>
      <c r="C65" s="171"/>
      <c r="D65" s="141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5" t="s">
        <v>150</v>
      </c>
      <c r="R65" s="120" t="str">
        <f t="shared" si="1"/>
        <v>-</v>
      </c>
      <c r="S65" s="124" t="str">
        <f t="shared" si="2"/>
        <v>-</v>
      </c>
    </row>
    <row r="66" spans="2:19" ht="19.5" customHeight="1" x14ac:dyDescent="0.2">
      <c r="B66" s="134"/>
      <c r="C66" s="142" t="s">
        <v>96</v>
      </c>
      <c r="D66" s="141" t="s">
        <v>97</v>
      </c>
      <c r="E66" s="141"/>
      <c r="F66" s="141"/>
      <c r="G66" s="43" t="s">
        <v>39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5" t="s">
        <v>150</v>
      </c>
      <c r="R66" s="120" t="str">
        <f t="shared" si="1"/>
        <v>-</v>
      </c>
      <c r="S66" s="124" t="str">
        <f t="shared" si="2"/>
        <v>-</v>
      </c>
    </row>
    <row r="67" spans="2:19" ht="19.5" customHeight="1" x14ac:dyDescent="0.2">
      <c r="B67" s="134"/>
      <c r="C67" s="142"/>
      <c r="D67" s="141" t="s">
        <v>98</v>
      </c>
      <c r="E67" s="141"/>
      <c r="F67" s="141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5" t="s">
        <v>150</v>
      </c>
      <c r="R67" s="120" t="str">
        <f t="shared" si="1"/>
        <v>-</v>
      </c>
      <c r="S67" s="124" t="str">
        <f t="shared" si="2"/>
        <v>-</v>
      </c>
    </row>
    <row r="68" spans="2:19" ht="19.5" customHeight="1" x14ac:dyDescent="0.2">
      <c r="B68" s="134"/>
      <c r="C68" s="142"/>
      <c r="D68" s="141" t="s">
        <v>99</v>
      </c>
      <c r="E68" s="141"/>
      <c r="F68" s="141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5" t="s">
        <v>150</v>
      </c>
      <c r="R68" s="120" t="str">
        <f t="shared" si="1"/>
        <v>-</v>
      </c>
      <c r="S68" s="124" t="str">
        <f t="shared" si="2"/>
        <v>-</v>
      </c>
    </row>
    <row r="69" spans="2:19" ht="19.5" customHeight="1" x14ac:dyDescent="0.2">
      <c r="B69" s="134"/>
      <c r="C69" s="142"/>
      <c r="D69" s="141" t="s">
        <v>100</v>
      </c>
      <c r="E69" s="141"/>
      <c r="F69" s="141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5" t="s">
        <v>150</v>
      </c>
      <c r="R69" s="120" t="str">
        <f t="shared" si="1"/>
        <v>-</v>
      </c>
      <c r="S69" s="124" t="str">
        <f t="shared" si="2"/>
        <v>-</v>
      </c>
    </row>
    <row r="70" spans="2:19" ht="19.5" customHeight="1" x14ac:dyDescent="0.2">
      <c r="B70" s="134"/>
      <c r="C70" s="142"/>
      <c r="D70" s="141" t="s">
        <v>102</v>
      </c>
      <c r="E70" s="143" t="s">
        <v>104</v>
      </c>
      <c r="F70" s="143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5" t="s">
        <v>150</v>
      </c>
      <c r="R70" s="120" t="str">
        <f t="shared" si="1"/>
        <v>-</v>
      </c>
      <c r="S70" s="124" t="str">
        <f t="shared" si="2"/>
        <v>-</v>
      </c>
    </row>
    <row r="71" spans="2:19" ht="19.5" customHeight="1" x14ac:dyDescent="0.2">
      <c r="B71" s="135"/>
      <c r="C71" s="142"/>
      <c r="D71" s="141"/>
      <c r="E71" s="143" t="s">
        <v>104</v>
      </c>
      <c r="F71" s="143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5" t="s">
        <v>150</v>
      </c>
      <c r="R71" s="120" t="str">
        <f t="shared" si="1"/>
        <v>-</v>
      </c>
      <c r="S71" s="124" t="str">
        <f t="shared" si="2"/>
        <v>-</v>
      </c>
    </row>
    <row r="72" spans="2:19" ht="19.5" customHeight="1" x14ac:dyDescent="0.2">
      <c r="B72" s="160" t="s">
        <v>43</v>
      </c>
      <c r="C72" s="149" t="s">
        <v>118</v>
      </c>
      <c r="D72" s="149" t="s">
        <v>106</v>
      </c>
      <c r="E72" s="141"/>
      <c r="F72" s="141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5">
        <v>0.438</v>
      </c>
      <c r="R72" s="120">
        <f t="shared" si="1"/>
        <v>4292.3999999999996</v>
      </c>
      <c r="S72" s="124">
        <f t="shared" si="2"/>
        <v>4292.3999999999996</v>
      </c>
    </row>
    <row r="73" spans="2:19" ht="19.5" customHeight="1" x14ac:dyDescent="0.2">
      <c r="B73" s="134"/>
      <c r="C73" s="151"/>
      <c r="D73" s="60"/>
      <c r="E73" s="150" t="s">
        <v>103</v>
      </c>
      <c r="F73" s="150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5">
        <v>0.438</v>
      </c>
      <c r="R73" s="120">
        <f t="shared" ref="R73:R87" si="26">IFERROR((I73-J73)*Q73,"-")</f>
        <v>0</v>
      </c>
      <c r="S73" s="124">
        <f t="shared" ref="S73:S87" si="27">IFERROR((L73-M73)*Q73,"-")</f>
        <v>0</v>
      </c>
    </row>
    <row r="74" spans="2:19" ht="20.25" customHeight="1" x14ac:dyDescent="0.2">
      <c r="B74" s="134"/>
      <c r="C74" s="149" t="s">
        <v>119</v>
      </c>
      <c r="D74" s="149" t="s">
        <v>132</v>
      </c>
      <c r="E74" s="141"/>
      <c r="F74" s="141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5" t="s">
        <v>150</v>
      </c>
      <c r="R74" s="120" t="str">
        <f t="shared" si="26"/>
        <v>-</v>
      </c>
      <c r="S74" s="124" t="str">
        <f t="shared" si="27"/>
        <v>-</v>
      </c>
    </row>
    <row r="75" spans="2:19" ht="20.25" customHeight="1" x14ac:dyDescent="0.2">
      <c r="B75" s="134"/>
      <c r="C75" s="159"/>
      <c r="D75" s="149" t="s">
        <v>133</v>
      </c>
      <c r="E75" s="141"/>
      <c r="F75" s="141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5" t="s">
        <v>150</v>
      </c>
      <c r="R75" s="120" t="str">
        <f t="shared" si="26"/>
        <v>-</v>
      </c>
      <c r="S75" s="124" t="str">
        <f t="shared" si="27"/>
        <v>-</v>
      </c>
    </row>
    <row r="76" spans="2:19" ht="20.25" customHeight="1" x14ac:dyDescent="0.2">
      <c r="B76" s="134"/>
      <c r="C76" s="159"/>
      <c r="D76" s="149" t="s">
        <v>134</v>
      </c>
      <c r="E76" s="141"/>
      <c r="F76" s="141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5" t="s">
        <v>150</v>
      </c>
      <c r="R76" s="120" t="str">
        <f t="shared" si="26"/>
        <v>-</v>
      </c>
      <c r="S76" s="124" t="str">
        <f t="shared" si="27"/>
        <v>-</v>
      </c>
    </row>
    <row r="77" spans="2:19" ht="19.5" customHeight="1" x14ac:dyDescent="0.2">
      <c r="B77" s="134"/>
      <c r="C77" s="159"/>
      <c r="D77" s="149" t="s">
        <v>135</v>
      </c>
      <c r="E77" s="141"/>
      <c r="F77" s="141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5">
        <v>0.438</v>
      </c>
      <c r="R77" s="120">
        <f t="shared" si="26"/>
        <v>0</v>
      </c>
      <c r="S77" s="124">
        <f t="shared" si="27"/>
        <v>0</v>
      </c>
    </row>
    <row r="78" spans="2:19" ht="19.5" customHeight="1" x14ac:dyDescent="0.2">
      <c r="B78" s="134"/>
      <c r="C78" s="159"/>
      <c r="D78" s="60"/>
      <c r="E78" s="162" t="s">
        <v>103</v>
      </c>
      <c r="F78" s="163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5">
        <v>0.438</v>
      </c>
      <c r="R78" s="120">
        <f t="shared" si="26"/>
        <v>0</v>
      </c>
      <c r="S78" s="124">
        <f t="shared" si="27"/>
        <v>0</v>
      </c>
    </row>
    <row r="79" spans="2:19" ht="19.5" customHeight="1" x14ac:dyDescent="0.2">
      <c r="B79" s="134"/>
      <c r="C79" s="159"/>
      <c r="D79" s="60"/>
      <c r="E79" s="162" t="s">
        <v>107</v>
      </c>
      <c r="F79" s="163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5">
        <v>0.438</v>
      </c>
      <c r="R79" s="120">
        <f t="shared" si="26"/>
        <v>0</v>
      </c>
      <c r="S79" s="124">
        <f t="shared" si="27"/>
        <v>0</v>
      </c>
    </row>
    <row r="80" spans="2:19" ht="19.5" customHeight="1" x14ac:dyDescent="0.2">
      <c r="B80" s="134"/>
      <c r="C80" s="159"/>
      <c r="D80" s="146" t="s">
        <v>104</v>
      </c>
      <c r="E80" s="143"/>
      <c r="F80" s="143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5" t="s">
        <v>150</v>
      </c>
      <c r="R80" s="120" t="str">
        <f t="shared" si="26"/>
        <v>-</v>
      </c>
      <c r="S80" s="124" t="str">
        <f t="shared" si="27"/>
        <v>-</v>
      </c>
    </row>
    <row r="81" spans="2:19" ht="19.5" customHeight="1" x14ac:dyDescent="0.2">
      <c r="B81" s="134"/>
      <c r="C81" s="159"/>
      <c r="D81" s="60"/>
      <c r="E81" s="150" t="s">
        <v>103</v>
      </c>
      <c r="F81" s="150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5" t="s">
        <v>150</v>
      </c>
      <c r="R81" s="120" t="str">
        <f t="shared" si="26"/>
        <v>-</v>
      </c>
      <c r="S81" s="124" t="str">
        <f t="shared" si="27"/>
        <v>-</v>
      </c>
    </row>
    <row r="82" spans="2:19" ht="19.5" customHeight="1" x14ac:dyDescent="0.2">
      <c r="B82" s="135"/>
      <c r="C82" s="151"/>
      <c r="D82" s="61"/>
      <c r="E82" s="150" t="s">
        <v>107</v>
      </c>
      <c r="F82" s="150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5" t="s">
        <v>150</v>
      </c>
      <c r="R82" s="120" t="str">
        <f t="shared" si="26"/>
        <v>-</v>
      </c>
      <c r="S82" s="124" t="str">
        <f t="shared" si="27"/>
        <v>-</v>
      </c>
    </row>
    <row r="83" spans="2:19" ht="19.5" customHeight="1" x14ac:dyDescent="0.2">
      <c r="B83" s="134" t="s">
        <v>43</v>
      </c>
      <c r="C83" s="149" t="s">
        <v>108</v>
      </c>
      <c r="D83" s="141" t="s">
        <v>109</v>
      </c>
      <c r="E83" s="141"/>
      <c r="F83" s="141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5" t="s">
        <v>150</v>
      </c>
      <c r="R83" s="120" t="str">
        <f t="shared" si="26"/>
        <v>-</v>
      </c>
      <c r="S83" s="124" t="str">
        <f t="shared" si="27"/>
        <v>-</v>
      </c>
    </row>
    <row r="84" spans="2:19" ht="19.5" customHeight="1" x14ac:dyDescent="0.2">
      <c r="B84" s="134"/>
      <c r="C84" s="159"/>
      <c r="D84" s="141" t="s">
        <v>110</v>
      </c>
      <c r="E84" s="141"/>
      <c r="F84" s="141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5" t="s">
        <v>150</v>
      </c>
      <c r="R84" s="120" t="str">
        <f t="shared" si="26"/>
        <v>-</v>
      </c>
      <c r="S84" s="124" t="str">
        <f t="shared" si="27"/>
        <v>-</v>
      </c>
    </row>
    <row r="85" spans="2:19" ht="19.5" customHeight="1" x14ac:dyDescent="0.2">
      <c r="B85" s="134"/>
      <c r="C85" s="159"/>
      <c r="D85" s="141" t="s">
        <v>111</v>
      </c>
      <c r="E85" s="141"/>
      <c r="F85" s="141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5" t="s">
        <v>150</v>
      </c>
      <c r="R85" s="120" t="str">
        <f t="shared" si="26"/>
        <v>-</v>
      </c>
      <c r="S85" s="124" t="str">
        <f t="shared" si="27"/>
        <v>-</v>
      </c>
    </row>
    <row r="86" spans="2:19" ht="19.5" customHeight="1" x14ac:dyDescent="0.2">
      <c r="B86" s="134"/>
      <c r="C86" s="159"/>
      <c r="D86" s="138" t="s">
        <v>136</v>
      </c>
      <c r="E86" s="139"/>
      <c r="F86" s="140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5" t="s">
        <v>150</v>
      </c>
      <c r="R86" s="120" t="str">
        <f t="shared" si="26"/>
        <v>-</v>
      </c>
      <c r="S86" s="124" t="str">
        <f t="shared" si="27"/>
        <v>-</v>
      </c>
    </row>
    <row r="87" spans="2:19" ht="20.25" customHeight="1" x14ac:dyDescent="0.2">
      <c r="B87" s="134"/>
      <c r="C87" s="159"/>
      <c r="D87" s="138" t="s">
        <v>137</v>
      </c>
      <c r="E87" s="139"/>
      <c r="F87" s="140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23" t="s">
        <v>150</v>
      </c>
      <c r="R87" s="120" t="str">
        <f t="shared" si="26"/>
        <v>-</v>
      </c>
      <c r="S87" s="124" t="str">
        <f t="shared" si="27"/>
        <v>-</v>
      </c>
    </row>
    <row r="88" spans="2:19" ht="19.5" customHeight="1" x14ac:dyDescent="0.2">
      <c r="B88" s="134"/>
      <c r="C88" s="159"/>
      <c r="D88" s="141" t="s">
        <v>138</v>
      </c>
      <c r="E88" s="141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>(-J88)*$H88</f>
        <v>0</v>
      </c>
      <c r="L88" s="1">
        <v>0</v>
      </c>
      <c r="M88" s="2">
        <v>0</v>
      </c>
      <c r="N88" s="18">
        <f>(-M88)*$H88</f>
        <v>0</v>
      </c>
      <c r="Q88" s="125"/>
      <c r="R88" s="120"/>
      <c r="S88" s="124"/>
    </row>
    <row r="89" spans="2:19" ht="19.5" customHeight="1" x14ac:dyDescent="0.2">
      <c r="B89" s="134"/>
      <c r="C89" s="159"/>
      <c r="D89" s="141"/>
      <c r="E89" s="141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>(-J89)*$H89</f>
        <v>0</v>
      </c>
      <c r="L89" s="1">
        <v>0</v>
      </c>
      <c r="M89" s="2">
        <v>0</v>
      </c>
      <c r="N89" s="18">
        <f>(-M89)*$H89</f>
        <v>0</v>
      </c>
      <c r="Q89" s="125"/>
      <c r="R89" s="120"/>
      <c r="S89" s="124"/>
    </row>
    <row r="90" spans="2:19" ht="19.5" customHeight="1" x14ac:dyDescent="0.2">
      <c r="B90" s="134"/>
      <c r="C90" s="159"/>
      <c r="D90" s="141" t="s">
        <v>139</v>
      </c>
      <c r="E90" s="141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>(-J90)*$H90</f>
        <v>0</v>
      </c>
      <c r="L90" s="1">
        <v>0</v>
      </c>
      <c r="M90" s="2">
        <v>0</v>
      </c>
      <c r="N90" s="18">
        <f>(-M90)*$H90</f>
        <v>0</v>
      </c>
      <c r="Q90" s="125"/>
      <c r="R90" s="120"/>
      <c r="S90" s="124"/>
    </row>
    <row r="91" spans="2:19" ht="19.5" customHeight="1" x14ac:dyDescent="0.2">
      <c r="B91" s="134"/>
      <c r="C91" s="151"/>
      <c r="D91" s="141"/>
      <c r="E91" s="141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>(-J91)*$H91</f>
        <v>0</v>
      </c>
      <c r="L91" s="1">
        <v>0</v>
      </c>
      <c r="M91" s="2">
        <v>0</v>
      </c>
      <c r="N91" s="18">
        <f>(-M91)*$H91</f>
        <v>0</v>
      </c>
      <c r="Q91" s="125"/>
      <c r="R91" s="120"/>
      <c r="S91" s="124"/>
    </row>
    <row r="92" spans="2:19" ht="19.5" customHeight="1" x14ac:dyDescent="0.2">
      <c r="B92" s="134"/>
      <c r="C92" s="149" t="s">
        <v>148</v>
      </c>
      <c r="D92" s="141"/>
      <c r="E92" s="141"/>
      <c r="F92" s="141"/>
      <c r="G92" s="43" t="s">
        <v>44</v>
      </c>
      <c r="H92" s="63" t="s">
        <v>45</v>
      </c>
      <c r="I92" s="112">
        <f t="shared" ref="I92:N92" si="36">SUM(I72,I74:I77,I80,I83:I87)</f>
        <v>10750</v>
      </c>
      <c r="J92" s="12">
        <f t="shared" si="36"/>
        <v>0</v>
      </c>
      <c r="K92" s="12">
        <f>SUM(K72,K74:K77,K80,K83:K87)</f>
        <v>88092</v>
      </c>
      <c r="L92" s="112">
        <f>SUM(L72,L74:L77,L80,L83:L87)</f>
        <v>10750</v>
      </c>
      <c r="M92" s="12">
        <f t="shared" si="36"/>
        <v>0</v>
      </c>
      <c r="N92" s="18">
        <f t="shared" si="36"/>
        <v>88092</v>
      </c>
      <c r="Q92" s="122"/>
      <c r="R92" s="120">
        <f>SUM(R72,R74:R77,R80,R83:R87)</f>
        <v>4292.3999999999996</v>
      </c>
      <c r="S92" s="121">
        <f>SUM(S72,S74:S77,S80,S83:S87)</f>
        <v>4292.3999999999996</v>
      </c>
    </row>
    <row r="93" spans="2:19" ht="19.5" customHeight="1" x14ac:dyDescent="0.2">
      <c r="B93" s="134"/>
      <c r="C93" s="64"/>
      <c r="D93" s="141" t="s">
        <v>103</v>
      </c>
      <c r="E93" s="141"/>
      <c r="F93" s="141"/>
      <c r="G93" s="43" t="s">
        <v>44</v>
      </c>
      <c r="H93" s="63" t="s">
        <v>45</v>
      </c>
      <c r="I93" s="112">
        <f t="shared" ref="I93:N93" si="37">SUM(I73:I74,I76,I78,I81,I83:I87)</f>
        <v>950</v>
      </c>
      <c r="J93" s="12">
        <f t="shared" si="37"/>
        <v>0</v>
      </c>
      <c r="K93" s="12">
        <f t="shared" si="37"/>
        <v>3420</v>
      </c>
      <c r="L93" s="112">
        <f t="shared" si="37"/>
        <v>950</v>
      </c>
      <c r="M93" s="114">
        <f t="shared" si="37"/>
        <v>0</v>
      </c>
      <c r="N93" s="20">
        <f t="shared" si="37"/>
        <v>3420</v>
      </c>
      <c r="Q93" s="122"/>
      <c r="R93" s="119"/>
      <c r="S93" s="98"/>
    </row>
    <row r="94" spans="2:19" ht="19.5" customHeight="1" thickBot="1" x14ac:dyDescent="0.25">
      <c r="B94" s="161"/>
      <c r="C94" s="64"/>
      <c r="D94" s="149" t="s">
        <v>114</v>
      </c>
      <c r="E94" s="149"/>
      <c r="F94" s="149"/>
      <c r="G94" s="65" t="s">
        <v>44</v>
      </c>
      <c r="H94" s="66" t="s">
        <v>45</v>
      </c>
      <c r="I94" s="113">
        <f t="shared" ref="I94:N94" si="38">SUM(I75,I79,I82)</f>
        <v>0</v>
      </c>
      <c r="J94" s="14">
        <f t="shared" si="38"/>
        <v>0</v>
      </c>
      <c r="K94" s="14">
        <f t="shared" si="38"/>
        <v>0</v>
      </c>
      <c r="L94" s="113">
        <f t="shared" si="38"/>
        <v>0</v>
      </c>
      <c r="M94" s="115">
        <f t="shared" si="38"/>
        <v>0</v>
      </c>
      <c r="N94" s="21">
        <f t="shared" si="38"/>
        <v>0</v>
      </c>
      <c r="Q94" s="122"/>
      <c r="R94" s="119"/>
      <c r="S94" s="98"/>
    </row>
    <row r="95" spans="2:19" ht="22.5" customHeight="1" thickTop="1" x14ac:dyDescent="0.2">
      <c r="B95" s="156" t="s">
        <v>48</v>
      </c>
      <c r="C95" s="157"/>
      <c r="D95" s="157"/>
      <c r="E95" s="157"/>
      <c r="F95" s="158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118"/>
      <c r="R95" s="121">
        <f>ROUND(SUM(R8:R56,R58,R60,R62,R64,R66:R71,R92,R88:R91),3)</f>
        <v>33387.4</v>
      </c>
      <c r="S95" s="121">
        <f>ROUND(SUM(S8:S56,S58,S60,S62,S64,S66:S71,S92,S88:S91),3)</f>
        <v>30637.4</v>
      </c>
    </row>
    <row r="96" spans="2:19" ht="22.5" customHeight="1" x14ac:dyDescent="0.2">
      <c r="B96" s="73"/>
      <c r="C96" s="152" t="s">
        <v>103</v>
      </c>
      <c r="D96" s="152"/>
      <c r="E96" s="152"/>
      <c r="F96" s="152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  <c r="Q96" s="116"/>
    </row>
    <row r="97" spans="2:17" ht="24" customHeight="1" x14ac:dyDescent="0.2">
      <c r="B97" s="154" t="s">
        <v>49</v>
      </c>
      <c r="C97" s="155"/>
      <c r="D97" s="155"/>
      <c r="E97" s="155"/>
      <c r="F97" s="155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  <c r="Q97" s="116"/>
    </row>
    <row r="98" spans="2:17" ht="24" customHeight="1" thickBot="1" x14ac:dyDescent="0.25">
      <c r="B98" s="81"/>
      <c r="C98" s="153" t="s">
        <v>103</v>
      </c>
      <c r="D98" s="153"/>
      <c r="E98" s="153"/>
      <c r="F98" s="153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  <c r="Q98" s="116"/>
    </row>
    <row r="99" spans="2:17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  <c r="Q99" s="116"/>
    </row>
    <row r="100" spans="2:17" ht="27.75" customHeight="1" thickBot="1" x14ac:dyDescent="0.25">
      <c r="B100" s="86"/>
      <c r="C100" s="129" t="s">
        <v>147</v>
      </c>
      <c r="D100" s="129"/>
      <c r="E100" s="129"/>
      <c r="F100" s="129"/>
      <c r="G100" s="129"/>
      <c r="H100" s="130"/>
      <c r="I100" s="147">
        <v>506700000</v>
      </c>
      <c r="J100" s="148"/>
      <c r="K100" s="92" t="s">
        <v>59</v>
      </c>
      <c r="L100" s="144">
        <f>ROUND(($I$100/($K$97-$K$98)),1)</f>
        <v>33662</v>
      </c>
      <c r="M100" s="145"/>
      <c r="N100" s="93" t="s">
        <v>143</v>
      </c>
    </row>
    <row r="101" spans="2:17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7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7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7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7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7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7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7" ht="21" customHeight="1" x14ac:dyDescent="0.2">
      <c r="B108" s="86"/>
      <c r="C108" s="98"/>
      <c r="D108" s="97"/>
      <c r="E108" s="127" t="s">
        <v>121</v>
      </c>
      <c r="F108" s="127"/>
      <c r="G108" s="128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7" ht="21" customHeight="1" thickBot="1" x14ac:dyDescent="0.25">
      <c r="B109" s="86"/>
      <c r="C109" s="97"/>
      <c r="D109" s="97"/>
      <c r="E109" s="127" t="s">
        <v>122</v>
      </c>
      <c r="F109" s="127"/>
      <c r="G109" s="128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7" ht="21" customHeight="1" thickBot="1" x14ac:dyDescent="0.25">
      <c r="B110" s="86"/>
      <c r="C110" s="127" t="s">
        <v>158</v>
      </c>
      <c r="D110" s="127"/>
      <c r="E110" s="127"/>
      <c r="F110" s="127"/>
      <c r="G110" s="128"/>
      <c r="H110" s="102" t="s">
        <v>155</v>
      </c>
      <c r="I110" s="126">
        <f>ROUND(R95-S95,3)</f>
        <v>2750</v>
      </c>
      <c r="J110" s="103" t="s">
        <v>156</v>
      </c>
      <c r="K110" s="90"/>
      <c r="L110" s="86"/>
      <c r="M110" s="86"/>
      <c r="N110" s="86"/>
      <c r="O110" s="72"/>
      <c r="P110" s="72"/>
    </row>
    <row r="111" spans="2:17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7" ht="15" customHeight="1" thickBot="1" x14ac:dyDescent="0.25">
      <c r="B112" s="86"/>
      <c r="C112" s="97" t="s">
        <v>145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4" t="str">
        <f>IF(K97&gt;=((N97-(N98-K98))+(N98-K98)*0.8),"増エネではない","増エネ（申請不可）")</f>
        <v>増エネではない</v>
      </c>
      <c r="I113" s="165"/>
      <c r="J113" s="166"/>
      <c r="K113" s="30"/>
      <c r="L113" s="30"/>
      <c r="M113" s="30"/>
      <c r="N113" s="30"/>
    </row>
    <row r="114" spans="2:14" ht="22.5" customHeight="1" thickBot="1" x14ac:dyDescent="0.25">
      <c r="C114" s="97" t="s">
        <v>144</v>
      </c>
      <c r="D114" s="104"/>
      <c r="E114" s="105"/>
      <c r="F114" s="106"/>
      <c r="G114" s="106"/>
    </row>
    <row r="115" spans="2:14" ht="22.5" customHeight="1" x14ac:dyDescent="0.2">
      <c r="D115" s="132" t="s">
        <v>146</v>
      </c>
      <c r="E115" s="132"/>
      <c r="F115" s="132"/>
      <c r="G115" s="133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7" t="s">
        <v>124</v>
      </c>
      <c r="E116" s="127"/>
      <c r="F116" s="127"/>
      <c r="G116" s="128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7" t="s">
        <v>116</v>
      </c>
      <c r="F118" s="127"/>
      <c r="G118" s="128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7" t="s">
        <v>117</v>
      </c>
      <c r="F119" s="127"/>
      <c r="G119" s="128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kuAs/5mbP7BdQAZF8kapSrakNrvUxfKJ5kb4ci9uxCWaWdKbaTv8w/hMQ8RYRp3wRSux/FSsW1g+tWT8gUbWMA==" saltValue="21JfRO1GWPh2s2m+0kSwYA==" spinCount="100000" sheet="1" scenarios="1" formatCells="0" formatColumns="0" formatRows="0" selectLockedCells="1"/>
  <mergeCells count="125"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B56:B71"/>
    <mergeCell ref="C74:C82"/>
    <mergeCell ref="D86:F86"/>
    <mergeCell ref="E109:G109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B97:F97"/>
    <mergeCell ref="B95:F95"/>
    <mergeCell ref="D84:F84"/>
    <mergeCell ref="D85:F85"/>
    <mergeCell ref="D90:E91"/>
    <mergeCell ref="C83:C91"/>
    <mergeCell ref="D87:F87"/>
    <mergeCell ref="B72:B82"/>
    <mergeCell ref="B83:B94"/>
    <mergeCell ref="D74:F74"/>
    <mergeCell ref="D75:F75"/>
    <mergeCell ref="D76:F76"/>
    <mergeCell ref="D77:F77"/>
    <mergeCell ref="E78:F78"/>
    <mergeCell ref="E79:F79"/>
    <mergeCell ref="C50:F50"/>
    <mergeCell ref="C51:F51"/>
    <mergeCell ref="C46:F46"/>
    <mergeCell ref="C30:F30"/>
    <mergeCell ref="C35:D37"/>
    <mergeCell ref="E35:F35"/>
    <mergeCell ref="E36:F36"/>
    <mergeCell ref="E37:F37"/>
    <mergeCell ref="L100:M100"/>
    <mergeCell ref="D80:F80"/>
    <mergeCell ref="D70:D71"/>
    <mergeCell ref="I100:J100"/>
    <mergeCell ref="D72:F72"/>
    <mergeCell ref="E73:F73"/>
    <mergeCell ref="C72:C73"/>
    <mergeCell ref="C110:G110"/>
    <mergeCell ref="C100:H100"/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</mergeCells>
  <phoneticPr fontId="3"/>
  <conditionalFormatting sqref="C107 B108 D108:E108 B109:E109 B110 H115:H116">
    <cfRule type="expression" dxfId="12" priority="16">
      <formula>$B$4="（イ）"</formula>
    </cfRule>
  </conditionalFormatting>
  <conditionalFormatting sqref="C112">
    <cfRule type="expression" dxfId="11" priority="15">
      <formula>$B$4="（イ）"</formula>
    </cfRule>
  </conditionalFormatting>
  <conditionalFormatting sqref="C114">
    <cfRule type="expression" dxfId="10" priority="3">
      <formula>$B$4="（イ）"</formula>
    </cfRule>
  </conditionalFormatting>
  <conditionalFormatting sqref="C116:C119">
    <cfRule type="expression" dxfId="9" priority="12">
      <formula>$B$4="（イ）"</formula>
    </cfRule>
  </conditionalFormatting>
  <conditionalFormatting sqref="D116:D117">
    <cfRule type="expression" dxfId="8" priority="7">
      <formula>$B$4="（イ）"</formula>
    </cfRule>
  </conditionalFormatting>
  <conditionalFormatting sqref="E118:E119">
    <cfRule type="expression" dxfId="7" priority="4">
      <formula>$B$4="（イ）"</formula>
    </cfRule>
  </conditionalFormatting>
  <conditionalFormatting sqref="H118:H119">
    <cfRule type="expression" dxfId="6" priority="9">
      <formula>$B$4="（イ）"</formula>
    </cfRule>
    <cfRule type="expression" dxfId="5" priority="10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 H115:H116">
    <cfRule type="expression" dxfId="3" priority="17">
      <formula>$B$4="（イ）"</formula>
    </cfRule>
  </conditionalFormatting>
  <conditionalFormatting sqref="J115:J116">
    <cfRule type="expression" dxfId="2" priority="11">
      <formula>$B$4="（イ）"</formula>
    </cfRule>
  </conditionalFormatting>
  <conditionalFormatting sqref="J118:J119">
    <cfRule type="expression" dxfId="1" priority="8">
      <formula>$B$4="（イ）"</formula>
    </cfRule>
  </conditionalFormatting>
  <conditionalFormatting sqref="K116">
    <cfRule type="expression" dxfId="0" priority="2">
      <formula>$B$4="（イ）"</formula>
    </cfRule>
  </conditionalFormatting>
  <printOptions horizontalCentered="1"/>
  <pageMargins left="0.36" right="0.23622047244094491" top="0.55118110236220474" bottom="0.51" header="0.31496062992125984" footer="0.31496062992125984"/>
  <pageSetup paperSize="9" scale="75" fitToHeight="0" orientation="portrait" r:id="rId1"/>
  <headerFooter alignWithMargins="0">
    <oddHeader>&amp;Lver5.0&amp;R&amp;D</oddHeader>
  </headerFooter>
  <rowBreaks count="2" manualBreakCount="2">
    <brk id="55" min="1" max="13" man="1"/>
    <brk id="82" min="1" max="13" man="1"/>
  </rowBreaks>
  <ignoredErrors>
    <ignoredError sqref="L93:M94 I92:J94 M9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ａ－２－２－４</vt:lpstr>
      <vt:lpstr>'ａ－２－２－４'!Print_Area</vt:lpstr>
      <vt:lpstr>'ａ－２－２－４'!Print_Titles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2024-09-11T08:48:28Z</dcterms:modified>
</cp:coreProperties>
</file>