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sii.local\SII-fileserver\share\zeh\2021\02_集合ZEH-M\01_超高層ZEH-M実証事業（METI）\04.交付申請書様式\02.新規公募\"/>
    </mc:Choice>
  </mc:AlternateContent>
  <xr:revisionPtr revIDLastSave="0" documentId="13_ncr:1_{76C59FEB-EAEA-4D3B-8F29-AEAFE8094A40}" xr6:coauthVersionLast="46" xr6:coauthVersionMax="46" xr10:uidLastSave="{00000000-0000-0000-0000-000000000000}"/>
  <bookViews>
    <workbookView xWindow="-120" yWindow="-120" windowWidth="29040" windowHeight="15840" tabRatio="881" xr2:uid="{F693C8F1-BCF9-43DB-841A-6468144F355C}"/>
  </bookViews>
  <sheets>
    <sheet name="入力シート" sheetId="35" r:id="rId1"/>
    <sheet name="申請書類リスト" sheetId="3" r:id="rId2"/>
    <sheet name="提出書類チェックシート" sheetId="47" r:id="rId3"/>
    <sheet name="様式第1_交付申請書" sheetId="4" r:id="rId4"/>
    <sheet name="誓約書" sheetId="5" r:id="rId5"/>
    <sheet name="1.申請者の詳細" sheetId="6" r:id="rId6"/>
    <sheet name="2.全体概要" sheetId="7" r:id="rId7"/>
    <sheet name="3.補助事業概要図" sheetId="8" r:id="rId8"/>
    <sheet name="4.5.事業予定・補助事業実施体制" sheetId="9" r:id="rId9"/>
    <sheet name="6.住戸情報入力" sheetId="18" r:id="rId10"/>
    <sheet name="7.補助対象経費総括表（まとめ）" sheetId="15" r:id="rId11"/>
    <sheet name="8-1.補助対象経費総括表（1年目）" sheetId="12" r:id="rId12"/>
    <sheet name="8-2.補助対象経費総括表（2年目）" sheetId="41" r:id="rId13"/>
    <sheet name="8-3.補助対象経費総括表（3年目）" sheetId="42" r:id="rId14"/>
    <sheet name="8-4.補助対象経費総括表（4年目）" sheetId="40" r:id="rId15"/>
    <sheet name="8-5.補助対象経費総括表（5年目）" sheetId="46" r:id="rId16"/>
    <sheet name="9-1.費用明細書（専有部）" sheetId="43" r:id="rId17"/>
    <sheet name="9-2.費用明細書（共用部）" sheetId="44" r:id="rId18"/>
    <sheet name="9-3.設計費費用明細書" sheetId="45" r:id="rId19"/>
    <sheet name="10.エネルギー計測計画図" sheetId="16" r:id="rId20"/>
    <sheet name="11.事業実施工程" sheetId="17" r:id="rId21"/>
  </sheets>
  <definedNames>
    <definedName name="_Key1" localSheetId="9" hidden="1">#REF!</definedName>
    <definedName name="_Key1" hidden="1">#REF!</definedName>
    <definedName name="_Key2" localSheetId="9" hidden="1">#REF!</definedName>
    <definedName name="_Key2" hidden="1">#REF!</definedName>
    <definedName name="_Order1" hidden="1">255</definedName>
    <definedName name="_Order2" hidden="1">255</definedName>
    <definedName name="_Sort" localSheetId="9" hidden="1">#REF!</definedName>
    <definedName name="_Sort" hidden="1">#REF!</definedName>
    <definedName name="A_1" localSheetId="10">'8-1.補助対象経費総括表（1年目）'!$M$13</definedName>
    <definedName name="B_1" localSheetId="10">'8-1.補助対象経費総括表（1年目）'!$M$14</definedName>
    <definedName name="C_1" localSheetId="10">'8-1.補助対象経費総括表（1年目）'!$M$23</definedName>
    <definedName name="D_1" localSheetId="10">'8-1.補助対象経費総括表（1年目）'!$M$27</definedName>
    <definedName name="E_1" localSheetId="10">'8-1.補助対象経費総括表（1年目）'!$M$38</definedName>
    <definedName name="Esub一覧" localSheetId="9" hidden="1">#REF!</definedName>
    <definedName name="Esub一覧" hidden="1">#REF!</definedName>
    <definedName name="ＨＵＵ" localSheetId="9" hidden="1">#REF!</definedName>
    <definedName name="ＨＵＵ" hidden="1">#REF!</definedName>
    <definedName name="J_1" localSheetId="10">'8-1.補助対象経費総括表（1年目）'!$M$44</definedName>
    <definedName name="_xlnm.Print_Area" localSheetId="5">'1.申請者の詳細'!$A$4:$J$148</definedName>
    <definedName name="_xlnm.Print_Area" localSheetId="19">'10.エネルギー計測計画図'!$A$5:$O$60</definedName>
    <definedName name="_xlnm.Print_Area" localSheetId="20">'11.事業実施工程'!$A$4:$AI$59</definedName>
    <definedName name="_xlnm.Print_Area" localSheetId="6">'2.全体概要'!$A$4:$AK$64</definedName>
    <definedName name="_xlnm.Print_Area" localSheetId="7">'3.補助事業概要図'!$A$3:$O$57</definedName>
    <definedName name="_xlnm.Print_Area" localSheetId="8">'4.5.事業予定・補助事業実施体制'!$A$3:$I$54</definedName>
    <definedName name="_xlnm.Print_Area" localSheetId="9">'6.住戸情報入力'!$A$4:$AT$512</definedName>
    <definedName name="_xlnm.Print_Area" localSheetId="10">'7.補助対象経費総括表（まとめ）'!$A$2:$F$41</definedName>
    <definedName name="_xlnm.Print_Area" localSheetId="11">'8-1.補助対象経費総括表（1年目）'!$A$2:$O$48</definedName>
    <definedName name="_xlnm.Print_Area" localSheetId="12">'8-2.補助対象経費総括表（2年目）'!$A$2:$O$48</definedName>
    <definedName name="_xlnm.Print_Area" localSheetId="13">'8-3.補助対象経費総括表（3年目）'!$A$2:$O$48</definedName>
    <definedName name="_xlnm.Print_Area" localSheetId="14">'8-4.補助対象経費総括表（4年目）'!$A$2:$O$48</definedName>
    <definedName name="_xlnm.Print_Area" localSheetId="15">'8-5.補助対象経費総括表（5年目）'!$A$2:$O$48</definedName>
    <definedName name="_xlnm.Print_Area" localSheetId="16">'9-1.費用明細書（専有部）'!$A$5:$BH$51</definedName>
    <definedName name="_xlnm.Print_Area" localSheetId="17">'9-2.費用明細書（共用部）'!$A$5:$BH$76</definedName>
    <definedName name="_xlnm.Print_Area" localSheetId="18">'9-3.設計費費用明細書'!$A$4:$K$30</definedName>
    <definedName name="_xlnm.Print_Area" localSheetId="1">申請書類リスト!$A$4:$H$37</definedName>
    <definedName name="_xlnm.Print_Area" localSheetId="4">誓約書!$A$3:$I$74</definedName>
    <definedName name="_xlnm.Print_Area" localSheetId="0">入力シート!$B$1:$J$190</definedName>
    <definedName name="_xlnm.Print_Area" localSheetId="3">様式第1_交付申請書!$A$4:$M$352</definedName>
    <definedName name="_xlnm.Print_Titles" localSheetId="9">'6.住戸情報入力'!$8:$12</definedName>
    <definedName name="_xlnm.Print_Titles" localSheetId="16">'9-1.費用明細書（専有部）'!$6:$9</definedName>
    <definedName name="_xlnm.Print_Titles" localSheetId="2">提出書類チェックシート!$11:$11</definedName>
    <definedName name="あ" localSheetId="9" hidden="1">#REF!</definedName>
    <definedName name="あ"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08" i="18" l="1"/>
  <c r="F15" i="15" l="1"/>
  <c r="E4" i="8" l="1"/>
  <c r="G27" i="4"/>
  <c r="G28" i="4"/>
  <c r="G29" i="4"/>
  <c r="G30" i="4"/>
  <c r="K30" i="4"/>
  <c r="G31" i="4"/>
  <c r="G21" i="4"/>
  <c r="G22" i="4"/>
  <c r="G23" i="4"/>
  <c r="G24" i="4"/>
  <c r="K24" i="4"/>
  <c r="G25" i="4"/>
  <c r="G15" i="4"/>
  <c r="G16" i="4"/>
  <c r="G17" i="4"/>
  <c r="G18" i="4"/>
  <c r="K18" i="4"/>
  <c r="G19" i="4"/>
  <c r="K15" i="12"/>
  <c r="C144" i="6"/>
  <c r="C145" i="6"/>
  <c r="C146" i="6"/>
  <c r="C147" i="6"/>
  <c r="C148" i="6"/>
  <c r="C143" i="6"/>
  <c r="F142" i="6"/>
  <c r="C142" i="6"/>
  <c r="C109" i="6"/>
  <c r="C111" i="6" l="1"/>
  <c r="C112" i="6"/>
  <c r="C113" i="6"/>
  <c r="C114" i="6"/>
  <c r="C115" i="6"/>
  <c r="C110" i="6"/>
  <c r="F109" i="6"/>
  <c r="C78" i="6"/>
  <c r="C79" i="6"/>
  <c r="C80" i="6"/>
  <c r="C81" i="6"/>
  <c r="C82" i="6"/>
  <c r="C77" i="6"/>
  <c r="F76" i="6"/>
  <c r="C76" i="6"/>
  <c r="C49" i="6"/>
  <c r="C138" i="6"/>
  <c r="C139" i="6"/>
  <c r="C137" i="6"/>
  <c r="C136" i="6"/>
  <c r="C135" i="6"/>
  <c r="C132" i="6"/>
  <c r="C133" i="6"/>
  <c r="C134" i="6"/>
  <c r="C131" i="6"/>
  <c r="D130" i="6"/>
  <c r="C104" i="6"/>
  <c r="C105" i="6"/>
  <c r="C106" i="6"/>
  <c r="C103" i="6"/>
  <c r="C102" i="6"/>
  <c r="C99" i="6"/>
  <c r="C100" i="6"/>
  <c r="C101" i="6"/>
  <c r="C98" i="6"/>
  <c r="D97" i="6"/>
  <c r="D64" i="6"/>
  <c r="C71" i="6"/>
  <c r="C72" i="6"/>
  <c r="C73" i="6"/>
  <c r="C70" i="6"/>
  <c r="C69" i="6"/>
  <c r="C66" i="6"/>
  <c r="C67" i="6"/>
  <c r="C68" i="6"/>
  <c r="C65" i="6"/>
  <c r="D31" i="6"/>
  <c r="C22" i="6"/>
  <c r="C26" i="6"/>
  <c r="C29" i="6"/>
  <c r="C55" i="6"/>
  <c r="C59" i="6"/>
  <c r="C62" i="6"/>
  <c r="C88" i="6"/>
  <c r="C92" i="6"/>
  <c r="C95" i="6"/>
  <c r="C128" i="6"/>
  <c r="C125" i="6"/>
  <c r="C121" i="6"/>
  <c r="C127" i="6"/>
  <c r="C126" i="6"/>
  <c r="C124" i="6"/>
  <c r="C123" i="6"/>
  <c r="C122" i="6"/>
  <c r="C120" i="6"/>
  <c r="C119" i="6"/>
  <c r="C86" i="6"/>
  <c r="BC20" i="44"/>
  <c r="BG20" i="44" s="1"/>
  <c r="BE20" i="44"/>
  <c r="BF20" i="44"/>
  <c r="BC21" i="44"/>
  <c r="BG21" i="44" s="1"/>
  <c r="BE21" i="44"/>
  <c r="BF21" i="44"/>
  <c r="BC22" i="44"/>
  <c r="BG22" i="44" s="1"/>
  <c r="BE22" i="44"/>
  <c r="BF22" i="44"/>
  <c r="BC23" i="44"/>
  <c r="BE23" i="44"/>
  <c r="BF23" i="44"/>
  <c r="BG23" i="44"/>
  <c r="BC24" i="44"/>
  <c r="BE24" i="44"/>
  <c r="BF24" i="44"/>
  <c r="BG24" i="44"/>
  <c r="BC25" i="44"/>
  <c r="BE25" i="44"/>
  <c r="BF25" i="44"/>
  <c r="AQ20" i="44"/>
  <c r="AU20" i="44" s="1"/>
  <c r="AS20" i="44"/>
  <c r="AT20" i="44"/>
  <c r="AQ21" i="44"/>
  <c r="AU21" i="44" s="1"/>
  <c r="AS21" i="44"/>
  <c r="AT21" i="44"/>
  <c r="AQ22" i="44"/>
  <c r="AU22" i="44" s="1"/>
  <c r="AS22" i="44"/>
  <c r="AT22" i="44"/>
  <c r="AQ23" i="44"/>
  <c r="AS23" i="44"/>
  <c r="AT23" i="44"/>
  <c r="AU23" i="44"/>
  <c r="AQ24" i="44"/>
  <c r="AS24" i="44"/>
  <c r="AU24" i="44" s="1"/>
  <c r="AT24" i="44"/>
  <c r="AE20" i="44"/>
  <c r="AG20" i="44"/>
  <c r="AH20" i="44"/>
  <c r="AI20" i="44"/>
  <c r="AE21" i="44"/>
  <c r="AG21" i="44"/>
  <c r="AH21" i="44"/>
  <c r="AI21" i="44"/>
  <c r="AE22" i="44"/>
  <c r="AG22" i="44"/>
  <c r="AH22" i="44"/>
  <c r="AE23" i="44"/>
  <c r="AI23" i="44" s="1"/>
  <c r="AG23" i="44"/>
  <c r="AH23" i="44"/>
  <c r="AE24" i="44"/>
  <c r="AI24" i="44" s="1"/>
  <c r="AG24" i="44"/>
  <c r="AH24" i="44"/>
  <c r="AE25" i="44"/>
  <c r="AI25" i="44" s="1"/>
  <c r="AG25" i="44"/>
  <c r="AH25" i="44"/>
  <c r="S20" i="44"/>
  <c r="U20" i="44"/>
  <c r="V20" i="44"/>
  <c r="W20" i="44"/>
  <c r="S21" i="44"/>
  <c r="U21" i="44"/>
  <c r="W21" i="44" s="1"/>
  <c r="V21" i="44"/>
  <c r="S22" i="44"/>
  <c r="U22" i="44"/>
  <c r="V22" i="44"/>
  <c r="S23" i="44"/>
  <c r="W23" i="44" s="1"/>
  <c r="U23" i="44"/>
  <c r="V23" i="44"/>
  <c r="S24" i="44"/>
  <c r="W24" i="44" s="1"/>
  <c r="U24" i="44"/>
  <c r="V24" i="44"/>
  <c r="G20" i="44"/>
  <c r="K20" i="44" s="1"/>
  <c r="I20" i="44"/>
  <c r="J20" i="44"/>
  <c r="G21" i="44"/>
  <c r="K21" i="44" s="1"/>
  <c r="I21" i="44"/>
  <c r="J21" i="44"/>
  <c r="G22" i="44"/>
  <c r="K22" i="44" s="1"/>
  <c r="I22" i="44"/>
  <c r="J22" i="44"/>
  <c r="G23" i="44"/>
  <c r="I23" i="44"/>
  <c r="J23" i="44"/>
  <c r="K23" i="44"/>
  <c r="G24" i="44"/>
  <c r="I24" i="44"/>
  <c r="K24" i="44" s="1"/>
  <c r="J24" i="44"/>
  <c r="C8" i="44"/>
  <c r="C8" i="43"/>
  <c r="G6" i="46"/>
  <c r="G6" i="40"/>
  <c r="G6" i="42"/>
  <c r="G6" i="41"/>
  <c r="G6" i="12"/>
  <c r="C4" i="15"/>
  <c r="F7" i="18"/>
  <c r="F26" i="35"/>
  <c r="E20" i="9"/>
  <c r="E24" i="9"/>
  <c r="D25" i="9"/>
  <c r="G23" i="9"/>
  <c r="D23" i="9"/>
  <c r="D22" i="9"/>
  <c r="D21" i="9"/>
  <c r="G19" i="9"/>
  <c r="D19" i="9"/>
  <c r="D18" i="9"/>
  <c r="E14" i="9"/>
  <c r="E15" i="9"/>
  <c r="E13" i="9"/>
  <c r="E10" i="9"/>
  <c r="E5" i="9"/>
  <c r="E6" i="9"/>
  <c r="G13" i="4"/>
  <c r="C8" i="7"/>
  <c r="AI22" i="44" l="1"/>
  <c r="BG25" i="44"/>
  <c r="W22" i="44"/>
  <c r="H57" i="4"/>
  <c r="H58" i="4"/>
  <c r="C94" i="6" l="1"/>
  <c r="C93" i="6"/>
  <c r="C91" i="6"/>
  <c r="C90" i="6"/>
  <c r="C89" i="6"/>
  <c r="C87" i="6"/>
  <c r="C61" i="6"/>
  <c r="C60" i="6"/>
  <c r="C58" i="6"/>
  <c r="C57" i="6"/>
  <c r="C56" i="6"/>
  <c r="C54" i="6"/>
  <c r="C53" i="6"/>
  <c r="C36" i="6"/>
  <c r="C25" i="6"/>
  <c r="C45" i="6"/>
  <c r="C46" i="6"/>
  <c r="C47" i="6"/>
  <c r="C48" i="6"/>
  <c r="C44" i="6"/>
  <c r="F43" i="6"/>
  <c r="C43" i="6"/>
  <c r="C40" i="6"/>
  <c r="C39" i="6"/>
  <c r="C38" i="6"/>
  <c r="C37" i="6"/>
  <c r="C35" i="6"/>
  <c r="C34" i="6"/>
  <c r="C33" i="6"/>
  <c r="C32" i="6"/>
  <c r="C28" i="6"/>
  <c r="C27" i="6"/>
  <c r="C24" i="6"/>
  <c r="C23" i="6"/>
  <c r="C21" i="6"/>
  <c r="C20" i="6"/>
  <c r="C16" i="6"/>
  <c r="C15" i="6" l="1"/>
  <c r="C14" i="6"/>
  <c r="G12" i="4"/>
  <c r="C13" i="6"/>
  <c r="C10" i="6"/>
  <c r="C9" i="6"/>
  <c r="C8" i="6"/>
  <c r="C10" i="7"/>
  <c r="C11" i="7"/>
  <c r="M10" i="7"/>
  <c r="C6" i="7"/>
  <c r="G74" i="5"/>
  <c r="F74" i="5"/>
  <c r="F73" i="5"/>
  <c r="G71" i="5"/>
  <c r="F71" i="5"/>
  <c r="F70" i="5"/>
  <c r="G68" i="5"/>
  <c r="F68" i="5"/>
  <c r="F67" i="5"/>
  <c r="G65" i="5"/>
  <c r="F65" i="5"/>
  <c r="F64" i="5"/>
  <c r="G11" i="4"/>
  <c r="G9" i="4"/>
  <c r="K12" i="4"/>
  <c r="G10" i="4"/>
  <c r="H59" i="4" l="1"/>
  <c r="E7" i="9"/>
  <c r="P6" i="7"/>
  <c r="I23" i="7" l="1"/>
  <c r="I19" i="7"/>
  <c r="T44" i="7"/>
  <c r="E20" i="7" s="1"/>
  <c r="J311" i="4" l="1"/>
  <c r="J267" i="4"/>
  <c r="J223" i="4"/>
  <c r="J179" i="4"/>
  <c r="J5" i="4"/>
  <c r="L314" i="18"/>
  <c r="M314" i="18"/>
  <c r="N314" i="18"/>
  <c r="L315" i="18"/>
  <c r="M315" i="18"/>
  <c r="N315" i="18"/>
  <c r="L316" i="18"/>
  <c r="M316" i="18"/>
  <c r="N316" i="18"/>
  <c r="L317" i="18"/>
  <c r="M317" i="18"/>
  <c r="N317" i="18"/>
  <c r="L318" i="18"/>
  <c r="M318" i="18"/>
  <c r="N318" i="18"/>
  <c r="L319" i="18"/>
  <c r="M319" i="18"/>
  <c r="N319" i="18"/>
  <c r="L320" i="18"/>
  <c r="M320" i="18"/>
  <c r="N320" i="18"/>
  <c r="L321" i="18"/>
  <c r="M321" i="18"/>
  <c r="N321" i="18"/>
  <c r="L322" i="18"/>
  <c r="M322" i="18"/>
  <c r="N322" i="18"/>
  <c r="L323" i="18"/>
  <c r="M323" i="18"/>
  <c r="N323" i="18"/>
  <c r="L324" i="18"/>
  <c r="M324" i="18"/>
  <c r="N324" i="18"/>
  <c r="L325" i="18"/>
  <c r="M325" i="18"/>
  <c r="N325" i="18"/>
  <c r="L326" i="18"/>
  <c r="M326" i="18"/>
  <c r="N326" i="18"/>
  <c r="L327" i="18"/>
  <c r="M327" i="18"/>
  <c r="N327" i="18"/>
  <c r="L328" i="18"/>
  <c r="M328" i="18"/>
  <c r="N328" i="18"/>
  <c r="L329" i="18"/>
  <c r="M329" i="18"/>
  <c r="N329" i="18"/>
  <c r="L330" i="18"/>
  <c r="M330" i="18"/>
  <c r="N330" i="18"/>
  <c r="L331" i="18"/>
  <c r="M331" i="18"/>
  <c r="N331" i="18"/>
  <c r="L332" i="18"/>
  <c r="M332" i="18"/>
  <c r="N332" i="18"/>
  <c r="L333" i="18"/>
  <c r="M333" i="18"/>
  <c r="N333" i="18"/>
  <c r="L334" i="18"/>
  <c r="M334" i="18"/>
  <c r="N334" i="18"/>
  <c r="L335" i="18"/>
  <c r="M335" i="18"/>
  <c r="N335" i="18"/>
  <c r="L336" i="18"/>
  <c r="M336" i="18"/>
  <c r="N336" i="18"/>
  <c r="L337" i="18"/>
  <c r="M337" i="18"/>
  <c r="N337" i="18"/>
  <c r="L338" i="18"/>
  <c r="M338" i="18"/>
  <c r="N338" i="18"/>
  <c r="L339" i="18"/>
  <c r="M339" i="18"/>
  <c r="N339" i="18"/>
  <c r="L340" i="18"/>
  <c r="M340" i="18"/>
  <c r="N340" i="18"/>
  <c r="L341" i="18"/>
  <c r="M341" i="18"/>
  <c r="N341" i="18"/>
  <c r="L342" i="18"/>
  <c r="M342" i="18"/>
  <c r="N342" i="18"/>
  <c r="L343" i="18"/>
  <c r="M343" i="18"/>
  <c r="N343" i="18"/>
  <c r="L344" i="18"/>
  <c r="M344" i="18"/>
  <c r="N344" i="18"/>
  <c r="L345" i="18"/>
  <c r="M345" i="18"/>
  <c r="N345" i="18"/>
  <c r="L346" i="18"/>
  <c r="M346" i="18"/>
  <c r="N346" i="18"/>
  <c r="L347" i="18"/>
  <c r="M347" i="18"/>
  <c r="N347" i="18"/>
  <c r="L348" i="18"/>
  <c r="M348" i="18"/>
  <c r="N348" i="18"/>
  <c r="L349" i="18"/>
  <c r="M349" i="18"/>
  <c r="N349" i="18"/>
  <c r="L350" i="18"/>
  <c r="M350" i="18"/>
  <c r="N350" i="18"/>
  <c r="L351" i="18"/>
  <c r="M351" i="18"/>
  <c r="N351" i="18"/>
  <c r="L352" i="18"/>
  <c r="M352" i="18"/>
  <c r="N352" i="18"/>
  <c r="L353" i="18"/>
  <c r="M353" i="18"/>
  <c r="N353" i="18"/>
  <c r="L354" i="18"/>
  <c r="M354" i="18"/>
  <c r="N354" i="18"/>
  <c r="L355" i="18"/>
  <c r="M355" i="18"/>
  <c r="N355" i="18"/>
  <c r="L356" i="18"/>
  <c r="M356" i="18"/>
  <c r="N356" i="18"/>
  <c r="L357" i="18"/>
  <c r="M357" i="18"/>
  <c r="N357" i="18"/>
  <c r="L358" i="18"/>
  <c r="M358" i="18"/>
  <c r="N358" i="18"/>
  <c r="L359" i="18"/>
  <c r="M359" i="18"/>
  <c r="N359" i="18"/>
  <c r="L360" i="18"/>
  <c r="M360" i="18"/>
  <c r="N360" i="18"/>
  <c r="L361" i="18"/>
  <c r="M361" i="18"/>
  <c r="N361" i="18"/>
  <c r="L362" i="18"/>
  <c r="M362" i="18"/>
  <c r="N362" i="18"/>
  <c r="L363" i="18"/>
  <c r="M363" i="18"/>
  <c r="N363" i="18"/>
  <c r="L364" i="18"/>
  <c r="M364" i="18"/>
  <c r="N364" i="18"/>
  <c r="L365" i="18"/>
  <c r="M365" i="18"/>
  <c r="N365" i="18"/>
  <c r="L366" i="18"/>
  <c r="M366" i="18"/>
  <c r="N366" i="18"/>
  <c r="L367" i="18"/>
  <c r="M367" i="18"/>
  <c r="N367" i="18"/>
  <c r="L368" i="18"/>
  <c r="M368" i="18"/>
  <c r="N368" i="18"/>
  <c r="L369" i="18"/>
  <c r="M369" i="18"/>
  <c r="N369" i="18"/>
  <c r="L370" i="18"/>
  <c r="M370" i="18"/>
  <c r="N370" i="18"/>
  <c r="L371" i="18"/>
  <c r="M371" i="18"/>
  <c r="N371" i="18"/>
  <c r="L372" i="18"/>
  <c r="M372" i="18"/>
  <c r="N372" i="18"/>
  <c r="L373" i="18"/>
  <c r="M373" i="18"/>
  <c r="N373" i="18"/>
  <c r="L374" i="18"/>
  <c r="M374" i="18"/>
  <c r="N374" i="18"/>
  <c r="L375" i="18"/>
  <c r="M375" i="18"/>
  <c r="N375" i="18"/>
  <c r="L376" i="18"/>
  <c r="M376" i="18"/>
  <c r="N376" i="18"/>
  <c r="L377" i="18"/>
  <c r="M377" i="18"/>
  <c r="N377" i="18"/>
  <c r="L378" i="18"/>
  <c r="M378" i="18"/>
  <c r="N378" i="18"/>
  <c r="L379" i="18"/>
  <c r="M379" i="18"/>
  <c r="N379" i="18"/>
  <c r="L380" i="18"/>
  <c r="M380" i="18"/>
  <c r="N380" i="18"/>
  <c r="L381" i="18"/>
  <c r="M381" i="18"/>
  <c r="N381" i="18"/>
  <c r="L382" i="18"/>
  <c r="M382" i="18"/>
  <c r="N382" i="18"/>
  <c r="L383" i="18"/>
  <c r="M383" i="18"/>
  <c r="N383" i="18"/>
  <c r="L384" i="18"/>
  <c r="M384" i="18"/>
  <c r="N384" i="18"/>
  <c r="L385" i="18"/>
  <c r="M385" i="18"/>
  <c r="N385" i="18"/>
  <c r="L386" i="18"/>
  <c r="M386" i="18"/>
  <c r="N386" i="18"/>
  <c r="L387" i="18"/>
  <c r="M387" i="18"/>
  <c r="N387" i="18"/>
  <c r="L388" i="18"/>
  <c r="M388" i="18"/>
  <c r="N388" i="18"/>
  <c r="L389" i="18"/>
  <c r="M389" i="18"/>
  <c r="N389" i="18"/>
  <c r="L390" i="18"/>
  <c r="M390" i="18"/>
  <c r="N390" i="18"/>
  <c r="L391" i="18"/>
  <c r="M391" i="18"/>
  <c r="N391" i="18"/>
  <c r="L392" i="18"/>
  <c r="M392" i="18"/>
  <c r="N392" i="18"/>
  <c r="L393" i="18"/>
  <c r="M393" i="18"/>
  <c r="N393" i="18"/>
  <c r="L394" i="18"/>
  <c r="M394" i="18"/>
  <c r="N394" i="18"/>
  <c r="L395" i="18"/>
  <c r="M395" i="18"/>
  <c r="N395" i="18"/>
  <c r="L396" i="18"/>
  <c r="M396" i="18"/>
  <c r="N396" i="18"/>
  <c r="L397" i="18"/>
  <c r="M397" i="18"/>
  <c r="N397" i="18"/>
  <c r="L398" i="18"/>
  <c r="M398" i="18"/>
  <c r="N398" i="18"/>
  <c r="L399" i="18"/>
  <c r="M399" i="18"/>
  <c r="N399" i="18"/>
  <c r="L400" i="18"/>
  <c r="M400" i="18"/>
  <c r="N400" i="18"/>
  <c r="L401" i="18"/>
  <c r="M401" i="18"/>
  <c r="N401" i="18"/>
  <c r="L402" i="18"/>
  <c r="M402" i="18"/>
  <c r="N402" i="18"/>
  <c r="L403" i="18"/>
  <c r="M403" i="18"/>
  <c r="N403" i="18"/>
  <c r="L404" i="18"/>
  <c r="M404" i="18"/>
  <c r="N404" i="18"/>
  <c r="L405" i="18"/>
  <c r="M405" i="18"/>
  <c r="N405" i="18"/>
  <c r="L406" i="18"/>
  <c r="M406" i="18"/>
  <c r="N406" i="18"/>
  <c r="L407" i="18"/>
  <c r="M407" i="18"/>
  <c r="N407" i="18"/>
  <c r="L408" i="18"/>
  <c r="M408" i="18"/>
  <c r="N408" i="18"/>
  <c r="L409" i="18"/>
  <c r="M409" i="18"/>
  <c r="N409" i="18"/>
  <c r="L410" i="18"/>
  <c r="M410" i="18"/>
  <c r="N410" i="18"/>
  <c r="L411" i="18"/>
  <c r="M411" i="18"/>
  <c r="N411" i="18"/>
  <c r="L412" i="18"/>
  <c r="M412" i="18"/>
  <c r="N412" i="18"/>
  <c r="L413" i="18"/>
  <c r="M413" i="18"/>
  <c r="N413" i="18"/>
  <c r="L414" i="18"/>
  <c r="M414" i="18"/>
  <c r="N414" i="18"/>
  <c r="L415" i="18"/>
  <c r="M415" i="18"/>
  <c r="N415" i="18"/>
  <c r="L416" i="18"/>
  <c r="M416" i="18"/>
  <c r="N416" i="18"/>
  <c r="L417" i="18"/>
  <c r="M417" i="18"/>
  <c r="N417" i="18"/>
  <c r="L418" i="18"/>
  <c r="M418" i="18"/>
  <c r="N418" i="18"/>
  <c r="L419" i="18"/>
  <c r="M419" i="18"/>
  <c r="N419" i="18"/>
  <c r="L420" i="18"/>
  <c r="M420" i="18"/>
  <c r="N420" i="18"/>
  <c r="L421" i="18"/>
  <c r="M421" i="18"/>
  <c r="N421" i="18"/>
  <c r="L422" i="18"/>
  <c r="M422" i="18"/>
  <c r="N422" i="18"/>
  <c r="L423" i="18"/>
  <c r="M423" i="18"/>
  <c r="N423" i="18"/>
  <c r="L424" i="18"/>
  <c r="M424" i="18"/>
  <c r="N424" i="18"/>
  <c r="L425" i="18"/>
  <c r="M425" i="18"/>
  <c r="N425" i="18"/>
  <c r="L426" i="18"/>
  <c r="M426" i="18"/>
  <c r="N426" i="18"/>
  <c r="L427" i="18"/>
  <c r="M427" i="18"/>
  <c r="N427" i="18"/>
  <c r="L428" i="18"/>
  <c r="M428" i="18"/>
  <c r="N428" i="18"/>
  <c r="L429" i="18"/>
  <c r="M429" i="18"/>
  <c r="N429" i="18"/>
  <c r="L430" i="18"/>
  <c r="M430" i="18"/>
  <c r="N430" i="18"/>
  <c r="L431" i="18"/>
  <c r="M431" i="18"/>
  <c r="N431" i="18"/>
  <c r="L432" i="18"/>
  <c r="M432" i="18"/>
  <c r="N432" i="18"/>
  <c r="L433" i="18"/>
  <c r="M433" i="18"/>
  <c r="N433" i="18"/>
  <c r="L434" i="18"/>
  <c r="M434" i="18"/>
  <c r="N434" i="18"/>
  <c r="L435" i="18"/>
  <c r="M435" i="18"/>
  <c r="N435" i="18"/>
  <c r="L436" i="18"/>
  <c r="M436" i="18"/>
  <c r="N436" i="18"/>
  <c r="L437" i="18"/>
  <c r="M437" i="18"/>
  <c r="N437" i="18"/>
  <c r="L438" i="18"/>
  <c r="M438" i="18"/>
  <c r="N438" i="18"/>
  <c r="L439" i="18"/>
  <c r="M439" i="18"/>
  <c r="N439" i="18"/>
  <c r="L440" i="18"/>
  <c r="M440" i="18"/>
  <c r="N440" i="18"/>
  <c r="L441" i="18"/>
  <c r="M441" i="18"/>
  <c r="N441" i="18"/>
  <c r="L442" i="18"/>
  <c r="M442" i="18"/>
  <c r="N442" i="18"/>
  <c r="L443" i="18"/>
  <c r="M443" i="18"/>
  <c r="N443" i="18"/>
  <c r="L444" i="18"/>
  <c r="M444" i="18"/>
  <c r="N444" i="18"/>
  <c r="L445" i="18"/>
  <c r="M445" i="18"/>
  <c r="N445" i="18"/>
  <c r="L446" i="18"/>
  <c r="M446" i="18"/>
  <c r="N446" i="18"/>
  <c r="L447" i="18"/>
  <c r="M447" i="18"/>
  <c r="N447" i="18"/>
  <c r="L448" i="18"/>
  <c r="M448" i="18"/>
  <c r="N448" i="18"/>
  <c r="L449" i="18"/>
  <c r="M449" i="18"/>
  <c r="N449" i="18"/>
  <c r="L450" i="18"/>
  <c r="M450" i="18"/>
  <c r="N450" i="18"/>
  <c r="L451" i="18"/>
  <c r="M451" i="18"/>
  <c r="N451" i="18"/>
  <c r="L452" i="18"/>
  <c r="M452" i="18"/>
  <c r="N452" i="18"/>
  <c r="L453" i="18"/>
  <c r="M453" i="18"/>
  <c r="N453" i="18"/>
  <c r="L454" i="18"/>
  <c r="M454" i="18"/>
  <c r="N454" i="18"/>
  <c r="L455" i="18"/>
  <c r="M455" i="18"/>
  <c r="N455" i="18"/>
  <c r="L456" i="18"/>
  <c r="M456" i="18"/>
  <c r="N456" i="18"/>
  <c r="L457" i="18"/>
  <c r="M457" i="18"/>
  <c r="N457" i="18"/>
  <c r="L458" i="18"/>
  <c r="M458" i="18"/>
  <c r="N458" i="18"/>
  <c r="L459" i="18"/>
  <c r="M459" i="18"/>
  <c r="N459" i="18"/>
  <c r="L460" i="18"/>
  <c r="M460" i="18"/>
  <c r="N460" i="18"/>
  <c r="L461" i="18"/>
  <c r="M461" i="18"/>
  <c r="N461" i="18"/>
  <c r="L462" i="18"/>
  <c r="M462" i="18"/>
  <c r="N462" i="18"/>
  <c r="L463" i="18"/>
  <c r="M463" i="18"/>
  <c r="N463" i="18"/>
  <c r="L464" i="18"/>
  <c r="M464" i="18"/>
  <c r="N464" i="18"/>
  <c r="L465" i="18"/>
  <c r="M465" i="18"/>
  <c r="N465" i="18"/>
  <c r="L466" i="18"/>
  <c r="M466" i="18"/>
  <c r="N466" i="18"/>
  <c r="L467" i="18"/>
  <c r="M467" i="18"/>
  <c r="N467" i="18"/>
  <c r="L468" i="18"/>
  <c r="M468" i="18"/>
  <c r="N468" i="18"/>
  <c r="L469" i="18"/>
  <c r="M469" i="18"/>
  <c r="N469" i="18"/>
  <c r="L470" i="18"/>
  <c r="M470" i="18"/>
  <c r="N470" i="18"/>
  <c r="L471" i="18"/>
  <c r="M471" i="18"/>
  <c r="N471" i="18"/>
  <c r="L472" i="18"/>
  <c r="M472" i="18"/>
  <c r="N472" i="18"/>
  <c r="L473" i="18"/>
  <c r="M473" i="18"/>
  <c r="N473" i="18"/>
  <c r="L474" i="18"/>
  <c r="M474" i="18"/>
  <c r="N474" i="18"/>
  <c r="L475" i="18"/>
  <c r="M475" i="18"/>
  <c r="N475" i="18"/>
  <c r="L476" i="18"/>
  <c r="M476" i="18"/>
  <c r="N476" i="18"/>
  <c r="L477" i="18"/>
  <c r="M477" i="18"/>
  <c r="N477" i="18"/>
  <c r="L478" i="18"/>
  <c r="M478" i="18"/>
  <c r="N478" i="18"/>
  <c r="L479" i="18"/>
  <c r="M479" i="18"/>
  <c r="N479" i="18"/>
  <c r="L480" i="18"/>
  <c r="M480" i="18"/>
  <c r="N480" i="18"/>
  <c r="L481" i="18"/>
  <c r="M481" i="18"/>
  <c r="N481" i="18"/>
  <c r="L482" i="18"/>
  <c r="M482" i="18"/>
  <c r="N482" i="18"/>
  <c r="L483" i="18"/>
  <c r="M483" i="18"/>
  <c r="N483" i="18"/>
  <c r="L484" i="18"/>
  <c r="M484" i="18"/>
  <c r="N484" i="18"/>
  <c r="L485" i="18"/>
  <c r="M485" i="18"/>
  <c r="N485" i="18"/>
  <c r="L486" i="18"/>
  <c r="M486" i="18"/>
  <c r="N486" i="18"/>
  <c r="L487" i="18"/>
  <c r="M487" i="18"/>
  <c r="N487" i="18"/>
  <c r="L488" i="18"/>
  <c r="M488" i="18"/>
  <c r="N488" i="18"/>
  <c r="L489" i="18"/>
  <c r="M489" i="18"/>
  <c r="N489" i="18"/>
  <c r="L490" i="18"/>
  <c r="M490" i="18"/>
  <c r="N490" i="18"/>
  <c r="L491" i="18"/>
  <c r="M491" i="18"/>
  <c r="N491" i="18"/>
  <c r="L492" i="18"/>
  <c r="M492" i="18"/>
  <c r="N492" i="18"/>
  <c r="L493" i="18"/>
  <c r="M493" i="18"/>
  <c r="N493" i="18"/>
  <c r="L494" i="18"/>
  <c r="M494" i="18"/>
  <c r="N494" i="18"/>
  <c r="L495" i="18"/>
  <c r="M495" i="18"/>
  <c r="N495" i="18"/>
  <c r="L496" i="18"/>
  <c r="M496" i="18"/>
  <c r="N496" i="18"/>
  <c r="L497" i="18"/>
  <c r="M497" i="18"/>
  <c r="N497" i="18"/>
  <c r="L498" i="18"/>
  <c r="M498" i="18"/>
  <c r="N498" i="18"/>
  <c r="L499" i="18"/>
  <c r="M499" i="18"/>
  <c r="N499" i="18"/>
  <c r="L500" i="18"/>
  <c r="M500" i="18"/>
  <c r="N500" i="18"/>
  <c r="L501" i="18"/>
  <c r="M501" i="18"/>
  <c r="N501" i="18"/>
  <c r="L502" i="18"/>
  <c r="M502" i="18"/>
  <c r="N502" i="18"/>
  <c r="L503" i="18"/>
  <c r="M503" i="18"/>
  <c r="N503" i="18"/>
  <c r="L504" i="18"/>
  <c r="M504" i="18"/>
  <c r="N504" i="18"/>
  <c r="L505" i="18"/>
  <c r="M505" i="18"/>
  <c r="N505" i="18"/>
  <c r="L506" i="18"/>
  <c r="M506" i="18"/>
  <c r="N506" i="18"/>
  <c r="L507" i="18"/>
  <c r="M507" i="18"/>
  <c r="N507" i="18"/>
  <c r="M508" i="18"/>
  <c r="N508" i="18"/>
  <c r="L509" i="18"/>
  <c r="M509" i="18"/>
  <c r="N509" i="18"/>
  <c r="L510" i="18"/>
  <c r="M510" i="18"/>
  <c r="N510" i="18"/>
  <c r="L511" i="18"/>
  <c r="M511" i="18"/>
  <c r="N511" i="18"/>
  <c r="L512" i="18"/>
  <c r="M512" i="18"/>
  <c r="N512" i="18"/>
  <c r="O451" i="18" l="1"/>
  <c r="O415" i="18"/>
  <c r="O379" i="18"/>
  <c r="O343" i="18"/>
  <c r="O487" i="18"/>
  <c r="O388" i="18"/>
  <c r="O352" i="18"/>
  <c r="O316" i="18"/>
  <c r="O478" i="18"/>
  <c r="O442" i="18"/>
  <c r="O406" i="18"/>
  <c r="O370" i="18"/>
  <c r="O334" i="18"/>
  <c r="O496" i="18"/>
  <c r="O424" i="18"/>
  <c r="O460" i="18"/>
  <c r="O508" i="18"/>
  <c r="O469" i="18"/>
  <c r="O433" i="18"/>
  <c r="O397" i="18"/>
  <c r="O361" i="18"/>
  <c r="O325" i="18"/>
  <c r="O495" i="18"/>
  <c r="O493" i="18"/>
  <c r="O485" i="18"/>
  <c r="O481" i="18"/>
  <c r="O449" i="18"/>
  <c r="O445" i="18"/>
  <c r="O441" i="18"/>
  <c r="O439" i="18"/>
  <c r="O431" i="18"/>
  <c r="O427" i="18"/>
  <c r="O395" i="18"/>
  <c r="O391" i="18"/>
  <c r="O387" i="18"/>
  <c r="O373" i="18"/>
  <c r="O341" i="18"/>
  <c r="O339" i="18"/>
  <c r="O337" i="18"/>
  <c r="O505" i="18"/>
  <c r="O368" i="18"/>
  <c r="O364" i="18"/>
  <c r="O331" i="18"/>
  <c r="O319" i="18"/>
  <c r="O333" i="18"/>
  <c r="O476" i="18"/>
  <c r="O472" i="18"/>
  <c r="O468" i="18"/>
  <c r="O466" i="18"/>
  <c r="O458" i="18"/>
  <c r="O454" i="18"/>
  <c r="O422" i="18"/>
  <c r="O418" i="18"/>
  <c r="O414" i="18"/>
  <c r="O412" i="18"/>
  <c r="O404" i="18"/>
  <c r="O400" i="18"/>
  <c r="O358" i="18"/>
  <c r="O360" i="18"/>
  <c r="O350" i="18"/>
  <c r="O348" i="18"/>
  <c r="O346" i="18"/>
  <c r="O503" i="18"/>
  <c r="O499" i="18"/>
  <c r="O385" i="18"/>
  <c r="O377" i="18"/>
  <c r="O367" i="18"/>
  <c r="O340" i="18"/>
  <c r="O323" i="18"/>
  <c r="O321" i="18"/>
  <c r="O504" i="18"/>
  <c r="O502" i="18"/>
  <c r="O477" i="18"/>
  <c r="O475" i="18"/>
  <c r="O450" i="18"/>
  <c r="O448" i="18"/>
  <c r="O423" i="18"/>
  <c r="O421" i="18"/>
  <c r="O396" i="18"/>
  <c r="O394" i="18"/>
  <c r="O369" i="18"/>
  <c r="O342" i="18"/>
  <c r="O328" i="18"/>
  <c r="O494" i="18"/>
  <c r="O467" i="18"/>
  <c r="O463" i="18"/>
  <c r="O440" i="18"/>
  <c r="O436" i="18"/>
  <c r="O413" i="18"/>
  <c r="O409" i="18"/>
  <c r="O386" i="18"/>
  <c r="O382" i="18"/>
  <c r="O376" i="18"/>
  <c r="O359" i="18"/>
  <c r="O355" i="18"/>
  <c r="O349" i="18"/>
  <c r="O332" i="18"/>
  <c r="O330" i="18"/>
  <c r="O322" i="18"/>
  <c r="O490" i="18"/>
  <c r="O511" i="18"/>
  <c r="O486" i="18"/>
  <c r="O484" i="18"/>
  <c r="O459" i="18"/>
  <c r="O457" i="18"/>
  <c r="O432" i="18"/>
  <c r="O430" i="18"/>
  <c r="O405" i="18"/>
  <c r="O403" i="18"/>
  <c r="O378" i="18"/>
  <c r="O351" i="18"/>
  <c r="O324" i="18"/>
  <c r="O314" i="18"/>
  <c r="O512" i="18"/>
  <c r="O510" i="18"/>
  <c r="O501" i="18"/>
  <c r="O492" i="18"/>
  <c r="O483" i="18"/>
  <c r="O474" i="18"/>
  <c r="O465" i="18"/>
  <c r="O456" i="18"/>
  <c r="O447" i="18"/>
  <c r="O438" i="18"/>
  <c r="O429" i="18"/>
  <c r="O420" i="18"/>
  <c r="O411" i="18"/>
  <c r="O402" i="18"/>
  <c r="O393" i="18"/>
  <c r="O384" i="18"/>
  <c r="O375" i="18"/>
  <c r="O366" i="18"/>
  <c r="O357" i="18"/>
  <c r="O506" i="18"/>
  <c r="O497" i="18"/>
  <c r="O488" i="18"/>
  <c r="O479" i="18"/>
  <c r="O470" i="18"/>
  <c r="O461" i="18"/>
  <c r="O452" i="18"/>
  <c r="O443" i="18"/>
  <c r="O434" i="18"/>
  <c r="O425" i="18"/>
  <c r="O416" i="18"/>
  <c r="O407" i="18"/>
  <c r="O398" i="18"/>
  <c r="O389" i="18"/>
  <c r="O380" i="18"/>
  <c r="O371" i="18"/>
  <c r="O362" i="18"/>
  <c r="O353" i="18"/>
  <c r="O344" i="18"/>
  <c r="O335" i="18"/>
  <c r="O326" i="18"/>
  <c r="O317" i="18"/>
  <c r="O315" i="18"/>
  <c r="O509" i="18"/>
  <c r="O500" i="18"/>
  <c r="O491" i="18"/>
  <c r="O482" i="18"/>
  <c r="O473" i="18"/>
  <c r="O464" i="18"/>
  <c r="O455" i="18"/>
  <c r="O446" i="18"/>
  <c r="O437" i="18"/>
  <c r="O428" i="18"/>
  <c r="O419" i="18"/>
  <c r="O410" i="18"/>
  <c r="O401" i="18"/>
  <c r="O392" i="18"/>
  <c r="O383" i="18"/>
  <c r="O374" i="18"/>
  <c r="O365" i="18"/>
  <c r="O356" i="18"/>
  <c r="O347" i="18"/>
  <c r="O338" i="18"/>
  <c r="O329" i="18"/>
  <c r="O320" i="18"/>
  <c r="O507" i="18"/>
  <c r="O498" i="18"/>
  <c r="O489" i="18"/>
  <c r="O480" i="18"/>
  <c r="O471" i="18"/>
  <c r="O462" i="18"/>
  <c r="O453" i="18"/>
  <c r="O444" i="18"/>
  <c r="O435" i="18"/>
  <c r="O426" i="18"/>
  <c r="O417" i="18"/>
  <c r="O408" i="18"/>
  <c r="O399" i="18"/>
  <c r="O390" i="18"/>
  <c r="O381" i="18"/>
  <c r="O372" i="18"/>
  <c r="O363" i="18"/>
  <c r="O354" i="18"/>
  <c r="O345" i="18"/>
  <c r="O336" i="18"/>
  <c r="O327" i="18"/>
  <c r="O318" i="18"/>
  <c r="BF49" i="43" l="1"/>
  <c r="BE49" i="43"/>
  <c r="BC49" i="43"/>
  <c r="BF48" i="43"/>
  <c r="BE48" i="43"/>
  <c r="BC48" i="43"/>
  <c r="BF47" i="43"/>
  <c r="BE47" i="43"/>
  <c r="BC47" i="43"/>
  <c r="BF46" i="43"/>
  <c r="BE46" i="43"/>
  <c r="BC46" i="43"/>
  <c r="BF45" i="43"/>
  <c r="BE45" i="43"/>
  <c r="BC45" i="43"/>
  <c r="BF44" i="43"/>
  <c r="BE44" i="43"/>
  <c r="BC44" i="43"/>
  <c r="BF43" i="43"/>
  <c r="BE43" i="43"/>
  <c r="BC43" i="43"/>
  <c r="BG43" i="43" s="1"/>
  <c r="BF42" i="43"/>
  <c r="BE42" i="43"/>
  <c r="BC42" i="43"/>
  <c r="BF41" i="43"/>
  <c r="BE41" i="43"/>
  <c r="BC41" i="43"/>
  <c r="BG41" i="43" s="1"/>
  <c r="BF40" i="43"/>
  <c r="BE40" i="43"/>
  <c r="BC40" i="43"/>
  <c r="BF38" i="43"/>
  <c r="BE38" i="43"/>
  <c r="BC38" i="43"/>
  <c r="BF37" i="43"/>
  <c r="BE37" i="43"/>
  <c r="BC37" i="43"/>
  <c r="BF36" i="43"/>
  <c r="BE36" i="43"/>
  <c r="BC36" i="43"/>
  <c r="BF35" i="43"/>
  <c r="BE35" i="43"/>
  <c r="BG35" i="43" s="1"/>
  <c r="BC35" i="43"/>
  <c r="BF34" i="43"/>
  <c r="BE34" i="43"/>
  <c r="BC34" i="43"/>
  <c r="BG34" i="43" s="1"/>
  <c r="BF33" i="43"/>
  <c r="BE33" i="43"/>
  <c r="BC33" i="43"/>
  <c r="BF32" i="43"/>
  <c r="BE32" i="43"/>
  <c r="BC32" i="43"/>
  <c r="BF31" i="43"/>
  <c r="BE31" i="43"/>
  <c r="BC31" i="43"/>
  <c r="BF30" i="43"/>
  <c r="BE30" i="43"/>
  <c r="BC30" i="43"/>
  <c r="BF29" i="43"/>
  <c r="BE29" i="43"/>
  <c r="BC29" i="43"/>
  <c r="BF28" i="43"/>
  <c r="BE28" i="43"/>
  <c r="BC28" i="43"/>
  <c r="BF27" i="43"/>
  <c r="BE27" i="43"/>
  <c r="BC27" i="43"/>
  <c r="BF25" i="43"/>
  <c r="BE25" i="43"/>
  <c r="BC25" i="43"/>
  <c r="BF24" i="43"/>
  <c r="BE24" i="43"/>
  <c r="BC24" i="43"/>
  <c r="BF23" i="43"/>
  <c r="BE23" i="43"/>
  <c r="BC23" i="43"/>
  <c r="BF22" i="43"/>
  <c r="BE22" i="43"/>
  <c r="BC22" i="43"/>
  <c r="BF21" i="43"/>
  <c r="BE21" i="43"/>
  <c r="BC21" i="43"/>
  <c r="BF20" i="43"/>
  <c r="BE20" i="43"/>
  <c r="BC20" i="43"/>
  <c r="BF19" i="43"/>
  <c r="BE19" i="43"/>
  <c r="BC19" i="43"/>
  <c r="BF18" i="43"/>
  <c r="BE18" i="43"/>
  <c r="BC18" i="43"/>
  <c r="BF17" i="43"/>
  <c r="BE17" i="43"/>
  <c r="BC17" i="43"/>
  <c r="BF16" i="43"/>
  <c r="BE16" i="43"/>
  <c r="BC16" i="43"/>
  <c r="AT49" i="43"/>
  <c r="AS49" i="43"/>
  <c r="AQ49" i="43"/>
  <c r="AT48" i="43"/>
  <c r="AS48" i="43"/>
  <c r="AQ48" i="43"/>
  <c r="AT47" i="43"/>
  <c r="AS47" i="43"/>
  <c r="AQ47" i="43"/>
  <c r="AT46" i="43"/>
  <c r="AS46" i="43"/>
  <c r="AQ46" i="43"/>
  <c r="AT45" i="43"/>
  <c r="AS45" i="43"/>
  <c r="AQ45" i="43"/>
  <c r="AT44" i="43"/>
  <c r="AS44" i="43"/>
  <c r="AQ44" i="43"/>
  <c r="AT43" i="43"/>
  <c r="AS43" i="43"/>
  <c r="AQ43" i="43"/>
  <c r="AT42" i="43"/>
  <c r="AS42" i="43"/>
  <c r="AQ42" i="43"/>
  <c r="AT41" i="43"/>
  <c r="AS41" i="43"/>
  <c r="AQ41" i="43"/>
  <c r="AT40" i="43"/>
  <c r="AS40" i="43"/>
  <c r="AQ40" i="43"/>
  <c r="AT38" i="43"/>
  <c r="AS38" i="43"/>
  <c r="AQ38" i="43"/>
  <c r="AT37" i="43"/>
  <c r="AS37" i="43"/>
  <c r="AQ37" i="43"/>
  <c r="AT36" i="43"/>
  <c r="AS36" i="43"/>
  <c r="AQ36" i="43"/>
  <c r="AT35" i="43"/>
  <c r="AS35" i="43"/>
  <c r="AQ35" i="43"/>
  <c r="AT34" i="43"/>
  <c r="AS34" i="43"/>
  <c r="AQ34" i="43"/>
  <c r="AU34" i="43" s="1"/>
  <c r="AT33" i="43"/>
  <c r="AS33" i="43"/>
  <c r="AQ33" i="43"/>
  <c r="AT32" i="43"/>
  <c r="AS32" i="43"/>
  <c r="AQ32" i="43"/>
  <c r="AT31" i="43"/>
  <c r="AS31" i="43"/>
  <c r="AU31" i="43" s="1"/>
  <c r="AQ31" i="43"/>
  <c r="AT30" i="43"/>
  <c r="AS30" i="43"/>
  <c r="AQ30" i="43"/>
  <c r="AT29" i="43"/>
  <c r="AS29" i="43"/>
  <c r="AU29" i="43" s="1"/>
  <c r="AQ29" i="43"/>
  <c r="AT28" i="43"/>
  <c r="AS28" i="43"/>
  <c r="AQ28" i="43"/>
  <c r="AT27" i="43"/>
  <c r="AS27" i="43"/>
  <c r="AQ27" i="43"/>
  <c r="AT25" i="43"/>
  <c r="AS25" i="43"/>
  <c r="AQ25" i="43"/>
  <c r="AT24" i="43"/>
  <c r="AS24" i="43"/>
  <c r="AQ24" i="43"/>
  <c r="AT23" i="43"/>
  <c r="AS23" i="43"/>
  <c r="AQ23" i="43"/>
  <c r="AT22" i="43"/>
  <c r="AS22" i="43"/>
  <c r="AQ22" i="43"/>
  <c r="AT21" i="43"/>
  <c r="AS21" i="43"/>
  <c r="AQ21" i="43"/>
  <c r="AT20" i="43"/>
  <c r="AS20" i="43"/>
  <c r="AQ20" i="43"/>
  <c r="AT19" i="43"/>
  <c r="AS19" i="43"/>
  <c r="AQ19" i="43"/>
  <c r="AT18" i="43"/>
  <c r="AS18" i="43"/>
  <c r="AQ18" i="43"/>
  <c r="AT17" i="43"/>
  <c r="AS17" i="43"/>
  <c r="AQ17" i="43"/>
  <c r="AT16" i="43"/>
  <c r="AS16" i="43"/>
  <c r="AQ16" i="43"/>
  <c r="AH49" i="43"/>
  <c r="AG49" i="43"/>
  <c r="AE49" i="43"/>
  <c r="AH48" i="43"/>
  <c r="AG48" i="43"/>
  <c r="AE48" i="43"/>
  <c r="AH47" i="43"/>
  <c r="AG47" i="43"/>
  <c r="AE47" i="43"/>
  <c r="AH46" i="43"/>
  <c r="AG46" i="43"/>
  <c r="AE46" i="43"/>
  <c r="AH45" i="43"/>
  <c r="AG45" i="43"/>
  <c r="AE45" i="43"/>
  <c r="AH44" i="43"/>
  <c r="AG44" i="43"/>
  <c r="AE44" i="43"/>
  <c r="AH43" i="43"/>
  <c r="AG43" i="43"/>
  <c r="AE43" i="43"/>
  <c r="AH42" i="43"/>
  <c r="AG42" i="43"/>
  <c r="AE42" i="43"/>
  <c r="AH41" i="43"/>
  <c r="AG41" i="43"/>
  <c r="AE41" i="43"/>
  <c r="AH40" i="43"/>
  <c r="AG40" i="43"/>
  <c r="AE40" i="43"/>
  <c r="AH38" i="43"/>
  <c r="AG38" i="43"/>
  <c r="AE38" i="43"/>
  <c r="AH37" i="43"/>
  <c r="AG37" i="43"/>
  <c r="AI37" i="43" s="1"/>
  <c r="AE37" i="43"/>
  <c r="AH36" i="43"/>
  <c r="AG36" i="43"/>
  <c r="AE36" i="43"/>
  <c r="AI36" i="43" s="1"/>
  <c r="AH35" i="43"/>
  <c r="AG35" i="43"/>
  <c r="AE35" i="43"/>
  <c r="AH34" i="43"/>
  <c r="AG34" i="43"/>
  <c r="AE34" i="43"/>
  <c r="AI34" i="43" s="1"/>
  <c r="AH33" i="43"/>
  <c r="AG33" i="43"/>
  <c r="AE33" i="43"/>
  <c r="AH32" i="43"/>
  <c r="AG32" i="43"/>
  <c r="AE32" i="43"/>
  <c r="AH31" i="43"/>
  <c r="AG31" i="43"/>
  <c r="AI31" i="43" s="1"/>
  <c r="AE31" i="43"/>
  <c r="AH30" i="43"/>
  <c r="AG30" i="43"/>
  <c r="AE30" i="43"/>
  <c r="AI30" i="43" s="1"/>
  <c r="AH29" i="43"/>
  <c r="AG29" i="43"/>
  <c r="AE29" i="43"/>
  <c r="AH28" i="43"/>
  <c r="AG28" i="43"/>
  <c r="AE28" i="43"/>
  <c r="AI28" i="43" s="1"/>
  <c r="AH27" i="43"/>
  <c r="AG27" i="43"/>
  <c r="AE27" i="43"/>
  <c r="AH25" i="43"/>
  <c r="AG25" i="43"/>
  <c r="AE25" i="43"/>
  <c r="AI25" i="43" s="1"/>
  <c r="AH24" i="43"/>
  <c r="AG24" i="43"/>
  <c r="AE24" i="43"/>
  <c r="AH23" i="43"/>
  <c r="AG23" i="43"/>
  <c r="AE23" i="43"/>
  <c r="AI23" i="43" s="1"/>
  <c r="AH22" i="43"/>
  <c r="AG22" i="43"/>
  <c r="AE22" i="43"/>
  <c r="AH21" i="43"/>
  <c r="AG21" i="43"/>
  <c r="AE21" i="43"/>
  <c r="AI21" i="43" s="1"/>
  <c r="AH20" i="43"/>
  <c r="AG20" i="43"/>
  <c r="AE20" i="43"/>
  <c r="AH19" i="43"/>
  <c r="AG19" i="43"/>
  <c r="AE19" i="43"/>
  <c r="AI19" i="43" s="1"/>
  <c r="AH18" i="43"/>
  <c r="AG18" i="43"/>
  <c r="AE18" i="43"/>
  <c r="AH17" i="43"/>
  <c r="AG17" i="43"/>
  <c r="AE17" i="43"/>
  <c r="AI17" i="43" s="1"/>
  <c r="AH16" i="43"/>
  <c r="AG16" i="43"/>
  <c r="AE16" i="43"/>
  <c r="V49" i="43"/>
  <c r="U49" i="43"/>
  <c r="S49" i="43"/>
  <c r="W49" i="43" s="1"/>
  <c r="V48" i="43"/>
  <c r="U48" i="43"/>
  <c r="S48" i="43"/>
  <c r="V47" i="43"/>
  <c r="U47" i="43"/>
  <c r="S47" i="43"/>
  <c r="W47" i="43" s="1"/>
  <c r="V46" i="43"/>
  <c r="U46" i="43"/>
  <c r="S46" i="43"/>
  <c r="V45" i="43"/>
  <c r="U45" i="43"/>
  <c r="S45" i="43"/>
  <c r="W45" i="43" s="1"/>
  <c r="V44" i="43"/>
  <c r="U44" i="43"/>
  <c r="S44" i="43"/>
  <c r="V43" i="43"/>
  <c r="U43" i="43"/>
  <c r="S43" i="43"/>
  <c r="V42" i="43"/>
  <c r="U42" i="43"/>
  <c r="S42" i="43"/>
  <c r="V41" i="43"/>
  <c r="U41" i="43"/>
  <c r="S41" i="43"/>
  <c r="S50" i="43" s="1"/>
  <c r="V40" i="43"/>
  <c r="U40" i="43"/>
  <c r="S40" i="43"/>
  <c r="V38" i="43"/>
  <c r="U38" i="43"/>
  <c r="S38" i="43"/>
  <c r="W38" i="43" s="1"/>
  <c r="V37" i="43"/>
  <c r="U37" i="43"/>
  <c r="S37" i="43"/>
  <c r="V36" i="43"/>
  <c r="U36" i="43"/>
  <c r="S36" i="43"/>
  <c r="V35" i="43"/>
  <c r="U35" i="43"/>
  <c r="S35" i="43"/>
  <c r="V34" i="43"/>
  <c r="U34" i="43"/>
  <c r="S34" i="43"/>
  <c r="V33" i="43"/>
  <c r="U33" i="43"/>
  <c r="S33" i="43"/>
  <c r="V32" i="43"/>
  <c r="U32" i="43"/>
  <c r="S32" i="43"/>
  <c r="V31" i="43"/>
  <c r="U31" i="43"/>
  <c r="S31" i="43"/>
  <c r="V30" i="43"/>
  <c r="U30" i="43"/>
  <c r="S30" i="43"/>
  <c r="V29" i="43"/>
  <c r="U29" i="43"/>
  <c r="S29" i="43"/>
  <c r="V28" i="43"/>
  <c r="U28" i="43"/>
  <c r="S28" i="43"/>
  <c r="W28" i="43" s="1"/>
  <c r="V27" i="43"/>
  <c r="U27" i="43"/>
  <c r="S27" i="43"/>
  <c r="V25" i="43"/>
  <c r="U25" i="43"/>
  <c r="S25" i="43"/>
  <c r="V24" i="43"/>
  <c r="U24" i="43"/>
  <c r="S24" i="43"/>
  <c r="V23" i="43"/>
  <c r="U23" i="43"/>
  <c r="S23" i="43"/>
  <c r="V22" i="43"/>
  <c r="U22" i="43"/>
  <c r="S22" i="43"/>
  <c r="V21" i="43"/>
  <c r="U21" i="43"/>
  <c r="S21" i="43"/>
  <c r="V20" i="43"/>
  <c r="U20" i="43"/>
  <c r="S20" i="43"/>
  <c r="V19" i="43"/>
  <c r="U19" i="43"/>
  <c r="S19" i="43"/>
  <c r="V18" i="43"/>
  <c r="U18" i="43"/>
  <c r="S18" i="43"/>
  <c r="V17" i="43"/>
  <c r="U17" i="43"/>
  <c r="S17" i="43"/>
  <c r="V16" i="43"/>
  <c r="U16" i="43"/>
  <c r="S16" i="43"/>
  <c r="I27" i="43"/>
  <c r="I28" i="43"/>
  <c r="I29" i="43"/>
  <c r="I30" i="43"/>
  <c r="K30" i="43" s="1"/>
  <c r="I31" i="43"/>
  <c r="I32" i="43"/>
  <c r="I33" i="43"/>
  <c r="I34" i="43"/>
  <c r="I35" i="43"/>
  <c r="I36" i="43"/>
  <c r="I37" i="43"/>
  <c r="I38" i="43"/>
  <c r="I40" i="43"/>
  <c r="I41" i="43"/>
  <c r="I42" i="43"/>
  <c r="K42" i="43" s="1"/>
  <c r="I43" i="43"/>
  <c r="I44" i="43"/>
  <c r="I45" i="43"/>
  <c r="I46" i="43"/>
  <c r="I47" i="43"/>
  <c r="I48" i="43"/>
  <c r="I49" i="43"/>
  <c r="J49" i="43"/>
  <c r="G49" i="43"/>
  <c r="J48" i="43"/>
  <c r="G48" i="43"/>
  <c r="J47" i="43"/>
  <c r="G47" i="43"/>
  <c r="K47" i="43" s="1"/>
  <c r="J46" i="43"/>
  <c r="G46" i="43"/>
  <c r="K46" i="43" s="1"/>
  <c r="J45" i="43"/>
  <c r="G45" i="43"/>
  <c r="J44" i="43"/>
  <c r="G44" i="43"/>
  <c r="K44" i="43" s="1"/>
  <c r="J43" i="43"/>
  <c r="G43" i="43"/>
  <c r="J42" i="43"/>
  <c r="G42" i="43"/>
  <c r="J41" i="43"/>
  <c r="G41" i="43"/>
  <c r="J40" i="43"/>
  <c r="G40" i="43"/>
  <c r="J38" i="43"/>
  <c r="G38" i="43"/>
  <c r="J37" i="43"/>
  <c r="G37" i="43"/>
  <c r="J36" i="43"/>
  <c r="G36" i="43"/>
  <c r="J35" i="43"/>
  <c r="G35" i="43"/>
  <c r="J34" i="43"/>
  <c r="G34" i="43"/>
  <c r="K34" i="43" s="1"/>
  <c r="J33" i="43"/>
  <c r="G33" i="43"/>
  <c r="J32" i="43"/>
  <c r="G32" i="43"/>
  <c r="J31" i="43"/>
  <c r="G31" i="43"/>
  <c r="J30" i="43"/>
  <c r="G30" i="43"/>
  <c r="J29" i="43"/>
  <c r="G29" i="43"/>
  <c r="J28" i="43"/>
  <c r="G28" i="43"/>
  <c r="K28" i="43" s="1"/>
  <c r="J27" i="43"/>
  <c r="G27" i="43"/>
  <c r="K27" i="43" s="1"/>
  <c r="J25" i="43"/>
  <c r="I25" i="43"/>
  <c r="G25" i="43"/>
  <c r="K25" i="43" s="1"/>
  <c r="J24" i="43"/>
  <c r="I24" i="43"/>
  <c r="G24" i="43"/>
  <c r="K24" i="43" s="1"/>
  <c r="J23" i="43"/>
  <c r="I23" i="43"/>
  <c r="G23" i="43"/>
  <c r="J22" i="43"/>
  <c r="I22" i="43"/>
  <c r="G22" i="43"/>
  <c r="J21" i="43"/>
  <c r="I21" i="43"/>
  <c r="G21" i="43"/>
  <c r="J20" i="43"/>
  <c r="I20" i="43"/>
  <c r="G20" i="43"/>
  <c r="K20" i="43" s="1"/>
  <c r="J19" i="43"/>
  <c r="I19" i="43"/>
  <c r="G19" i="43"/>
  <c r="K19" i="43" s="1"/>
  <c r="J18" i="43"/>
  <c r="I18" i="43"/>
  <c r="G18" i="43"/>
  <c r="J17" i="43"/>
  <c r="I17" i="43"/>
  <c r="G17" i="43"/>
  <c r="J16" i="43"/>
  <c r="I16" i="43"/>
  <c r="G16" i="43"/>
  <c r="AG50" i="43"/>
  <c r="BF74" i="44"/>
  <c r="BE74" i="44"/>
  <c r="BC74" i="44"/>
  <c r="BF73" i="44"/>
  <c r="BE73" i="44"/>
  <c r="BC73" i="44"/>
  <c r="BF72" i="44"/>
  <c r="BE72" i="44"/>
  <c r="BC72" i="44"/>
  <c r="BF71" i="44"/>
  <c r="BE71" i="44"/>
  <c r="BC71" i="44"/>
  <c r="BF70" i="44"/>
  <c r="BE70" i="44"/>
  <c r="BC70" i="44"/>
  <c r="BF69" i="44"/>
  <c r="BE69" i="44"/>
  <c r="BC69" i="44"/>
  <c r="BF68" i="44"/>
  <c r="BE68" i="44"/>
  <c r="BC68" i="44"/>
  <c r="BF67" i="44"/>
  <c r="BE67" i="44"/>
  <c r="BC67" i="44"/>
  <c r="BF66" i="44"/>
  <c r="BE66" i="44"/>
  <c r="BC66" i="44"/>
  <c r="BF65" i="44"/>
  <c r="BE65" i="44"/>
  <c r="BC65" i="44"/>
  <c r="BF63" i="44"/>
  <c r="BE63" i="44"/>
  <c r="BG63" i="44" s="1"/>
  <c r="BC63" i="44"/>
  <c r="BF62" i="44"/>
  <c r="BE62" i="44"/>
  <c r="BC62" i="44"/>
  <c r="BG62" i="44" s="1"/>
  <c r="BF61" i="44"/>
  <c r="BE61" i="44"/>
  <c r="BC61" i="44"/>
  <c r="BF60" i="44"/>
  <c r="BE60" i="44"/>
  <c r="BC60" i="44"/>
  <c r="BF59" i="44"/>
  <c r="BE59" i="44"/>
  <c r="BC59" i="44"/>
  <c r="BF58" i="44"/>
  <c r="BE58" i="44"/>
  <c r="BC58" i="44"/>
  <c r="BF57" i="44"/>
  <c r="BE57" i="44"/>
  <c r="BC57" i="44"/>
  <c r="BF56" i="44"/>
  <c r="BE56" i="44"/>
  <c r="BC56" i="44"/>
  <c r="BF55" i="44"/>
  <c r="BE55" i="44"/>
  <c r="BC55" i="44"/>
  <c r="BF54" i="44"/>
  <c r="BE54" i="44"/>
  <c r="BC54" i="44"/>
  <c r="BF52" i="44"/>
  <c r="BE52" i="44"/>
  <c r="BC52" i="44"/>
  <c r="BF51" i="44"/>
  <c r="BE51" i="44"/>
  <c r="BC51" i="44"/>
  <c r="BG51" i="44" s="1"/>
  <c r="BF50" i="44"/>
  <c r="BE50" i="44"/>
  <c r="BC50" i="44"/>
  <c r="BG50" i="44" s="1"/>
  <c r="BF49" i="44"/>
  <c r="BE49" i="44"/>
  <c r="BC49" i="44"/>
  <c r="BF48" i="44"/>
  <c r="BE48" i="44"/>
  <c r="BC48" i="44"/>
  <c r="BG48" i="44" s="1"/>
  <c r="BF47" i="44"/>
  <c r="BE47" i="44"/>
  <c r="BC47" i="44"/>
  <c r="BF46" i="44"/>
  <c r="BE46" i="44"/>
  <c r="BC46" i="44"/>
  <c r="BG46" i="44" s="1"/>
  <c r="BF45" i="44"/>
  <c r="BE45" i="44"/>
  <c r="BC45" i="44"/>
  <c r="BF44" i="44"/>
  <c r="BE44" i="44"/>
  <c r="BC44" i="44"/>
  <c r="BF43" i="44"/>
  <c r="BE43" i="44"/>
  <c r="BC43" i="44"/>
  <c r="BF41" i="44"/>
  <c r="BE41" i="44"/>
  <c r="BC41" i="44"/>
  <c r="BF40" i="44"/>
  <c r="BE40" i="44"/>
  <c r="BC40" i="44"/>
  <c r="BG40" i="44" s="1"/>
  <c r="BF39" i="44"/>
  <c r="BE39" i="44"/>
  <c r="BC39" i="44"/>
  <c r="BF38" i="44"/>
  <c r="BE38" i="44"/>
  <c r="BC38" i="44"/>
  <c r="BG38" i="44" s="1"/>
  <c r="BF37" i="44"/>
  <c r="BE37" i="44"/>
  <c r="BC37" i="44"/>
  <c r="BF36" i="44"/>
  <c r="BE36" i="44"/>
  <c r="BC36" i="44"/>
  <c r="BG36" i="44" s="1"/>
  <c r="BF35" i="44"/>
  <c r="BE35" i="44"/>
  <c r="BC35" i="44"/>
  <c r="BF34" i="44"/>
  <c r="BE34" i="44"/>
  <c r="BC34" i="44"/>
  <c r="BF33" i="44"/>
  <c r="BE33" i="44"/>
  <c r="BC33" i="44"/>
  <c r="BF32" i="44"/>
  <c r="BE32" i="44"/>
  <c r="BC32" i="44"/>
  <c r="BF30" i="44"/>
  <c r="BE30" i="44"/>
  <c r="BC30" i="44"/>
  <c r="BF29" i="44"/>
  <c r="BE29" i="44"/>
  <c r="BC29" i="44"/>
  <c r="BG29" i="44" s="1"/>
  <c r="BF28" i="44"/>
  <c r="BE28" i="44"/>
  <c r="BC28" i="44"/>
  <c r="BF27" i="44"/>
  <c r="BE27" i="44"/>
  <c r="BC27" i="44"/>
  <c r="BG27" i="44" s="1"/>
  <c r="BF26" i="44"/>
  <c r="BE26" i="44"/>
  <c r="BC26" i="44"/>
  <c r="BF19" i="44"/>
  <c r="BE19" i="44"/>
  <c r="BC19" i="44"/>
  <c r="BF18" i="44"/>
  <c r="BE18" i="44"/>
  <c r="BC18" i="44"/>
  <c r="BG18" i="44" s="1"/>
  <c r="BF17" i="44"/>
  <c r="BE17" i="44"/>
  <c r="BC17" i="44"/>
  <c r="BF16" i="44"/>
  <c r="BE16" i="44"/>
  <c r="BC16" i="44"/>
  <c r="AT74" i="44"/>
  <c r="AS74" i="44"/>
  <c r="AQ74" i="44"/>
  <c r="AT73" i="44"/>
  <c r="AS73" i="44"/>
  <c r="AQ73" i="44"/>
  <c r="AT72" i="44"/>
  <c r="AS72" i="44"/>
  <c r="AQ72" i="44"/>
  <c r="AT71" i="44"/>
  <c r="AS71" i="44"/>
  <c r="AQ71" i="44"/>
  <c r="AT70" i="44"/>
  <c r="AS70" i="44"/>
  <c r="AQ70" i="44"/>
  <c r="AT69" i="44"/>
  <c r="AS69" i="44"/>
  <c r="AQ69" i="44"/>
  <c r="AT68" i="44"/>
  <c r="AS68" i="44"/>
  <c r="AQ68" i="44"/>
  <c r="AT67" i="44"/>
  <c r="AS67" i="44"/>
  <c r="AQ67" i="44"/>
  <c r="AT66" i="44"/>
  <c r="AS66" i="44"/>
  <c r="AQ66" i="44"/>
  <c r="AT65" i="44"/>
  <c r="AS65" i="44"/>
  <c r="AQ65" i="44"/>
  <c r="AT63" i="44"/>
  <c r="AS63" i="44"/>
  <c r="AQ63" i="44"/>
  <c r="AT62" i="44"/>
  <c r="AS62" i="44"/>
  <c r="AQ62" i="44"/>
  <c r="AT61" i="44"/>
  <c r="AS61" i="44"/>
  <c r="AQ61" i="44"/>
  <c r="AT60" i="44"/>
  <c r="AS60" i="44"/>
  <c r="AQ60" i="44"/>
  <c r="AU60" i="44" s="1"/>
  <c r="AT59" i="44"/>
  <c r="AS59" i="44"/>
  <c r="AQ59" i="44"/>
  <c r="AT58" i="44"/>
  <c r="AS58" i="44"/>
  <c r="AQ58" i="44"/>
  <c r="AT57" i="44"/>
  <c r="AS57" i="44"/>
  <c r="AQ57" i="44"/>
  <c r="AT56" i="44"/>
  <c r="AS56" i="44"/>
  <c r="AQ56" i="44"/>
  <c r="AT55" i="44"/>
  <c r="AS55" i="44"/>
  <c r="AQ55" i="44"/>
  <c r="AT54" i="44"/>
  <c r="AS54" i="44"/>
  <c r="AQ54" i="44"/>
  <c r="AT52" i="44"/>
  <c r="AS52" i="44"/>
  <c r="AQ52" i="44"/>
  <c r="AT51" i="44"/>
  <c r="AS51" i="44"/>
  <c r="AQ51" i="44"/>
  <c r="AT50" i="44"/>
  <c r="AS50" i="44"/>
  <c r="AQ50" i="44"/>
  <c r="AT49" i="44"/>
  <c r="AS49" i="44"/>
  <c r="AQ49" i="44"/>
  <c r="AT48" i="44"/>
  <c r="AS48" i="44"/>
  <c r="AQ48" i="44"/>
  <c r="AT47" i="44"/>
  <c r="AS47" i="44"/>
  <c r="AQ47" i="44"/>
  <c r="AT46" i="44"/>
  <c r="AS46" i="44"/>
  <c r="AQ46" i="44"/>
  <c r="AT45" i="44"/>
  <c r="AS45" i="44"/>
  <c r="AQ45" i="44"/>
  <c r="AT44" i="44"/>
  <c r="AS44" i="44"/>
  <c r="AQ44" i="44"/>
  <c r="AT43" i="44"/>
  <c r="AS43" i="44"/>
  <c r="AQ43" i="44"/>
  <c r="AT41" i="44"/>
  <c r="AS41" i="44"/>
  <c r="AQ41" i="44"/>
  <c r="AT40" i="44"/>
  <c r="AS40" i="44"/>
  <c r="AQ40" i="44"/>
  <c r="AU40" i="44" s="1"/>
  <c r="AT39" i="44"/>
  <c r="AS39" i="44"/>
  <c r="AQ39" i="44"/>
  <c r="AT38" i="44"/>
  <c r="AS38" i="44"/>
  <c r="AQ38" i="44"/>
  <c r="AU38" i="44" s="1"/>
  <c r="AT37" i="44"/>
  <c r="AS37" i="44"/>
  <c r="AQ37" i="44"/>
  <c r="AT36" i="44"/>
  <c r="AS36" i="44"/>
  <c r="AQ36" i="44"/>
  <c r="AU36" i="44" s="1"/>
  <c r="AT35" i="44"/>
  <c r="AS35" i="44"/>
  <c r="AQ35" i="44"/>
  <c r="AT34" i="44"/>
  <c r="AS34" i="44"/>
  <c r="AQ34" i="44"/>
  <c r="AU34" i="44" s="1"/>
  <c r="AT33" i="44"/>
  <c r="AS33" i="44"/>
  <c r="AQ33" i="44"/>
  <c r="AT32" i="44"/>
  <c r="AS32" i="44"/>
  <c r="AQ32" i="44"/>
  <c r="AT30" i="44"/>
  <c r="AS30" i="44"/>
  <c r="AQ30" i="44"/>
  <c r="AT29" i="44"/>
  <c r="AS29" i="44"/>
  <c r="AQ29" i="44"/>
  <c r="AT28" i="44"/>
  <c r="AS28" i="44"/>
  <c r="AQ28" i="44"/>
  <c r="AT27" i="44"/>
  <c r="AS27" i="44"/>
  <c r="AQ27" i="44"/>
  <c r="AT26" i="44"/>
  <c r="AS26" i="44"/>
  <c r="AQ26" i="44"/>
  <c r="AT25" i="44"/>
  <c r="AS25" i="44"/>
  <c r="AQ25" i="44"/>
  <c r="AT19" i="44"/>
  <c r="AS19" i="44"/>
  <c r="AQ19" i="44"/>
  <c r="AT18" i="44"/>
  <c r="AS18" i="44"/>
  <c r="AQ18" i="44"/>
  <c r="AT17" i="44"/>
  <c r="AS17" i="44"/>
  <c r="AQ17" i="44"/>
  <c r="AT16" i="44"/>
  <c r="AS16" i="44"/>
  <c r="AQ16" i="44"/>
  <c r="AH74" i="44"/>
  <c r="AG74" i="44"/>
  <c r="AE74" i="44"/>
  <c r="AI74" i="44" s="1"/>
  <c r="AH73" i="44"/>
  <c r="AG73" i="44"/>
  <c r="AE73" i="44"/>
  <c r="AH72" i="44"/>
  <c r="AG72" i="44"/>
  <c r="AE72" i="44"/>
  <c r="AH71" i="44"/>
  <c r="AG71" i="44"/>
  <c r="AE71" i="44"/>
  <c r="AH70" i="44"/>
  <c r="AG70" i="44"/>
  <c r="AE70" i="44"/>
  <c r="AH69" i="44"/>
  <c r="AG69" i="44"/>
  <c r="AE69" i="44"/>
  <c r="AI69" i="44" s="1"/>
  <c r="AH68" i="44"/>
  <c r="AG68" i="44"/>
  <c r="AE68" i="44"/>
  <c r="AH67" i="44"/>
  <c r="AG67" i="44"/>
  <c r="AE67" i="44"/>
  <c r="AH66" i="44"/>
  <c r="AG66" i="44"/>
  <c r="AE66" i="44"/>
  <c r="AH65" i="44"/>
  <c r="AG65" i="44"/>
  <c r="AE65" i="44"/>
  <c r="AH63" i="44"/>
  <c r="AG63" i="44"/>
  <c r="AE63" i="44"/>
  <c r="AH62" i="44"/>
  <c r="AG62" i="44"/>
  <c r="AE62" i="44"/>
  <c r="AH61" i="44"/>
  <c r="AG61" i="44"/>
  <c r="AE61" i="44"/>
  <c r="AH60" i="44"/>
  <c r="AG60" i="44"/>
  <c r="AE60" i="44"/>
  <c r="AH59" i="44"/>
  <c r="AG59" i="44"/>
  <c r="AE59" i="44"/>
  <c r="AH58" i="44"/>
  <c r="AG58" i="44"/>
  <c r="AE58" i="44"/>
  <c r="AH57" i="44"/>
  <c r="AG57" i="44"/>
  <c r="AE57" i="44"/>
  <c r="AH56" i="44"/>
  <c r="AG56" i="44"/>
  <c r="AE56" i="44"/>
  <c r="AH55" i="44"/>
  <c r="AG55" i="44"/>
  <c r="AE55" i="44"/>
  <c r="AH54" i="44"/>
  <c r="AG54" i="44"/>
  <c r="AE54" i="44"/>
  <c r="AH52" i="44"/>
  <c r="AG52" i="44"/>
  <c r="AE52" i="44"/>
  <c r="AI52" i="44" s="1"/>
  <c r="AH51" i="44"/>
  <c r="AG51" i="44"/>
  <c r="AE51" i="44"/>
  <c r="AH50" i="44"/>
  <c r="AG50" i="44"/>
  <c r="AE50" i="44"/>
  <c r="AI50" i="44" s="1"/>
  <c r="AH49" i="44"/>
  <c r="AG49" i="44"/>
  <c r="AE49" i="44"/>
  <c r="AH48" i="44"/>
  <c r="AG48" i="44"/>
  <c r="AE48" i="44"/>
  <c r="AI48" i="44" s="1"/>
  <c r="AH47" i="44"/>
  <c r="AG47" i="44"/>
  <c r="AE47" i="44"/>
  <c r="AH46" i="44"/>
  <c r="AG46" i="44"/>
  <c r="AE46" i="44"/>
  <c r="AH45" i="44"/>
  <c r="AG45" i="44"/>
  <c r="AE45" i="44"/>
  <c r="AH44" i="44"/>
  <c r="AG44" i="44"/>
  <c r="AE44" i="44"/>
  <c r="AH43" i="44"/>
  <c r="AG43" i="44"/>
  <c r="AE43" i="44"/>
  <c r="AH41" i="44"/>
  <c r="AG41" i="44"/>
  <c r="AE41" i="44"/>
  <c r="AH40" i="44"/>
  <c r="AG40" i="44"/>
  <c r="AE40" i="44"/>
  <c r="AH39" i="44"/>
  <c r="AG39" i="44"/>
  <c r="AE39" i="44"/>
  <c r="AH38" i="44"/>
  <c r="AG38" i="44"/>
  <c r="AE38" i="44"/>
  <c r="AH37" i="44"/>
  <c r="AG37" i="44"/>
  <c r="AE37" i="44"/>
  <c r="AH36" i="44"/>
  <c r="AG36" i="44"/>
  <c r="AE36" i="44"/>
  <c r="AH35" i="44"/>
  <c r="AG35" i="44"/>
  <c r="AE35" i="44"/>
  <c r="AH34" i="44"/>
  <c r="AG34" i="44"/>
  <c r="AE34" i="44"/>
  <c r="AH33" i="44"/>
  <c r="AG33" i="44"/>
  <c r="AE33" i="44"/>
  <c r="AH32" i="44"/>
  <c r="AG32" i="44"/>
  <c r="AE32" i="44"/>
  <c r="AH30" i="44"/>
  <c r="AG30" i="44"/>
  <c r="AE30" i="44"/>
  <c r="AH29" i="44"/>
  <c r="AG29" i="44"/>
  <c r="AE29" i="44"/>
  <c r="AH28" i="44"/>
  <c r="AG28" i="44"/>
  <c r="AE28" i="44"/>
  <c r="AH27" i="44"/>
  <c r="AG27" i="44"/>
  <c r="AE27" i="44"/>
  <c r="AH26" i="44"/>
  <c r="AG26" i="44"/>
  <c r="AE26" i="44"/>
  <c r="AH19" i="44"/>
  <c r="AG19" i="44"/>
  <c r="AE19" i="44"/>
  <c r="AH18" i="44"/>
  <c r="AG18" i="44"/>
  <c r="AE18" i="44"/>
  <c r="AH17" i="44"/>
  <c r="AG17" i="44"/>
  <c r="AE17" i="44"/>
  <c r="AH16" i="44"/>
  <c r="AG16" i="44"/>
  <c r="AE16" i="44"/>
  <c r="V74" i="44"/>
  <c r="U74" i="44"/>
  <c r="S74" i="44"/>
  <c r="W74" i="44" s="1"/>
  <c r="V73" i="44"/>
  <c r="U73" i="44"/>
  <c r="S73" i="44"/>
  <c r="V72" i="44"/>
  <c r="U72" i="44"/>
  <c r="S72" i="44"/>
  <c r="W72" i="44" s="1"/>
  <c r="V71" i="44"/>
  <c r="U71" i="44"/>
  <c r="S71" i="44"/>
  <c r="V70" i="44"/>
  <c r="U70" i="44"/>
  <c r="S70" i="44"/>
  <c r="W70" i="44" s="1"/>
  <c r="V69" i="44"/>
  <c r="U69" i="44"/>
  <c r="S69" i="44"/>
  <c r="V68" i="44"/>
  <c r="U68" i="44"/>
  <c r="S68" i="44"/>
  <c r="W68" i="44" s="1"/>
  <c r="V67" i="44"/>
  <c r="U67" i="44"/>
  <c r="S67" i="44"/>
  <c r="V66" i="44"/>
  <c r="U66" i="44"/>
  <c r="S66" i="44"/>
  <c r="W66" i="44" s="1"/>
  <c r="V65" i="44"/>
  <c r="U65" i="44"/>
  <c r="S65" i="44"/>
  <c r="V63" i="44"/>
  <c r="U63" i="44"/>
  <c r="S63" i="44"/>
  <c r="V62" i="44"/>
  <c r="U62" i="44"/>
  <c r="S62" i="44"/>
  <c r="V61" i="44"/>
  <c r="U61" i="44"/>
  <c r="S61" i="44"/>
  <c r="V60" i="44"/>
  <c r="U60" i="44"/>
  <c r="S60" i="44"/>
  <c r="V59" i="44"/>
  <c r="U59" i="44"/>
  <c r="S59" i="44"/>
  <c r="W59" i="44" s="1"/>
  <c r="V58" i="44"/>
  <c r="U58" i="44"/>
  <c r="S58" i="44"/>
  <c r="V57" i="44"/>
  <c r="U57" i="44"/>
  <c r="S57" i="44"/>
  <c r="V56" i="44"/>
  <c r="U56" i="44"/>
  <c r="S56" i="44"/>
  <c r="V55" i="44"/>
  <c r="U55" i="44"/>
  <c r="S55" i="44"/>
  <c r="V54" i="44"/>
  <c r="U54" i="44"/>
  <c r="S54" i="44"/>
  <c r="V52" i="44"/>
  <c r="U52" i="44"/>
  <c r="S52" i="44"/>
  <c r="V51" i="44"/>
  <c r="U51" i="44"/>
  <c r="S51" i="44"/>
  <c r="V50" i="44"/>
  <c r="U50" i="44"/>
  <c r="S50" i="44"/>
  <c r="V49" i="44"/>
  <c r="U49" i="44"/>
  <c r="S49" i="44"/>
  <c r="V48" i="44"/>
  <c r="U48" i="44"/>
  <c r="S48" i="44"/>
  <c r="V47" i="44"/>
  <c r="U47" i="44"/>
  <c r="S47" i="44"/>
  <c r="V46" i="44"/>
  <c r="U46" i="44"/>
  <c r="S46" i="44"/>
  <c r="V45" i="44"/>
  <c r="U45" i="44"/>
  <c r="S45" i="44"/>
  <c r="V44" i="44"/>
  <c r="U44" i="44"/>
  <c r="S44" i="44"/>
  <c r="V43" i="44"/>
  <c r="U43" i="44"/>
  <c r="S43" i="44"/>
  <c r="V41" i="44"/>
  <c r="U41" i="44"/>
  <c r="S41" i="44"/>
  <c r="V40" i="44"/>
  <c r="U40" i="44"/>
  <c r="S40" i="44"/>
  <c r="V39" i="44"/>
  <c r="U39" i="44"/>
  <c r="S39" i="44"/>
  <c r="V38" i="44"/>
  <c r="U38" i="44"/>
  <c r="S38" i="44"/>
  <c r="V37" i="44"/>
  <c r="U37" i="44"/>
  <c r="S37" i="44"/>
  <c r="V36" i="44"/>
  <c r="U36" i="44"/>
  <c r="S36" i="44"/>
  <c r="V35" i="44"/>
  <c r="U35" i="44"/>
  <c r="S35" i="44"/>
  <c r="V34" i="44"/>
  <c r="U34" i="44"/>
  <c r="S34" i="44"/>
  <c r="V33" i="44"/>
  <c r="U33" i="44"/>
  <c r="S33" i="44"/>
  <c r="W33" i="44" s="1"/>
  <c r="V32" i="44"/>
  <c r="U32" i="44"/>
  <c r="S32" i="44"/>
  <c r="V30" i="44"/>
  <c r="U30" i="44"/>
  <c r="S30" i="44"/>
  <c r="V29" i="44"/>
  <c r="U29" i="44"/>
  <c r="S29" i="44"/>
  <c r="V28" i="44"/>
  <c r="U28" i="44"/>
  <c r="S28" i="44"/>
  <c r="V27" i="44"/>
  <c r="U27" i="44"/>
  <c r="S27" i="44"/>
  <c r="V26" i="44"/>
  <c r="U26" i="44"/>
  <c r="S26" i="44"/>
  <c r="V25" i="44"/>
  <c r="U25" i="44"/>
  <c r="S25" i="44"/>
  <c r="V19" i="44"/>
  <c r="U19" i="44"/>
  <c r="S19" i="44"/>
  <c r="V18" i="44"/>
  <c r="U18" i="44"/>
  <c r="S18" i="44"/>
  <c r="V17" i="44"/>
  <c r="U17" i="44"/>
  <c r="S17" i="44"/>
  <c r="V16" i="44"/>
  <c r="U16" i="44"/>
  <c r="U31" i="44" s="1"/>
  <c r="S16" i="44"/>
  <c r="J74" i="44"/>
  <c r="I74" i="44"/>
  <c r="G74" i="44"/>
  <c r="K74" i="44" s="1"/>
  <c r="J73" i="44"/>
  <c r="I73" i="44"/>
  <c r="G73" i="44"/>
  <c r="J72" i="44"/>
  <c r="I72" i="44"/>
  <c r="G72" i="44"/>
  <c r="K72" i="44" s="1"/>
  <c r="J71" i="44"/>
  <c r="I71" i="44"/>
  <c r="G71" i="44"/>
  <c r="J70" i="44"/>
  <c r="I70" i="44"/>
  <c r="G70" i="44"/>
  <c r="J69" i="44"/>
  <c r="I69" i="44"/>
  <c r="G69" i="44"/>
  <c r="J68" i="44"/>
  <c r="I68" i="44"/>
  <c r="G68" i="44"/>
  <c r="K68" i="44" s="1"/>
  <c r="J67" i="44"/>
  <c r="I67" i="44"/>
  <c r="G67" i="44"/>
  <c r="J66" i="44"/>
  <c r="I66" i="44"/>
  <c r="G66" i="44"/>
  <c r="K66" i="44" s="1"/>
  <c r="J65" i="44"/>
  <c r="I65" i="44"/>
  <c r="G65" i="44"/>
  <c r="J63" i="44"/>
  <c r="I63" i="44"/>
  <c r="G63" i="44"/>
  <c r="J62" i="44"/>
  <c r="I62" i="44"/>
  <c r="G62" i="44"/>
  <c r="J61" i="44"/>
  <c r="I61" i="44"/>
  <c r="G61" i="44"/>
  <c r="K61" i="44" s="1"/>
  <c r="J60" i="44"/>
  <c r="I60" i="44"/>
  <c r="G60" i="44"/>
  <c r="J59" i="44"/>
  <c r="I59" i="44"/>
  <c r="G59" i="44"/>
  <c r="K59" i="44" s="1"/>
  <c r="J58" i="44"/>
  <c r="I58" i="44"/>
  <c r="G58" i="44"/>
  <c r="J57" i="44"/>
  <c r="I57" i="44"/>
  <c r="G57" i="44"/>
  <c r="J56" i="44"/>
  <c r="I56" i="44"/>
  <c r="G56" i="44"/>
  <c r="J55" i="44"/>
  <c r="I55" i="44"/>
  <c r="G55" i="44"/>
  <c r="K55" i="44" s="1"/>
  <c r="J54" i="44"/>
  <c r="I54" i="44"/>
  <c r="G54" i="44"/>
  <c r="J52" i="44"/>
  <c r="I52" i="44"/>
  <c r="G52" i="44"/>
  <c r="K52" i="44" s="1"/>
  <c r="J51" i="44"/>
  <c r="I51" i="44"/>
  <c r="G51" i="44"/>
  <c r="J50" i="44"/>
  <c r="I50" i="44"/>
  <c r="G50" i="44"/>
  <c r="K50" i="44" s="1"/>
  <c r="J49" i="44"/>
  <c r="I49" i="44"/>
  <c r="G49" i="44"/>
  <c r="J48" i="44"/>
  <c r="I48" i="44"/>
  <c r="G48" i="44"/>
  <c r="K48" i="44" s="1"/>
  <c r="J47" i="44"/>
  <c r="I47" i="44"/>
  <c r="G47" i="44"/>
  <c r="J46" i="44"/>
  <c r="I46" i="44"/>
  <c r="G46" i="44"/>
  <c r="J45" i="44"/>
  <c r="I45" i="44"/>
  <c r="G45" i="44"/>
  <c r="J44" i="44"/>
  <c r="I44" i="44"/>
  <c r="G44" i="44"/>
  <c r="K44" i="44" s="1"/>
  <c r="J43" i="44"/>
  <c r="I43" i="44"/>
  <c r="G43" i="44"/>
  <c r="J41" i="44"/>
  <c r="I41" i="44"/>
  <c r="G41" i="44"/>
  <c r="K41" i="44" s="1"/>
  <c r="J40" i="44"/>
  <c r="I40" i="44"/>
  <c r="G40" i="44"/>
  <c r="J39" i="44"/>
  <c r="I39" i="44"/>
  <c r="G39" i="44"/>
  <c r="J38" i="44"/>
  <c r="I38" i="44"/>
  <c r="G38" i="44"/>
  <c r="K38" i="44" s="1"/>
  <c r="J37" i="44"/>
  <c r="I37" i="44"/>
  <c r="G37" i="44"/>
  <c r="J36" i="44"/>
  <c r="I36" i="44"/>
  <c r="G36" i="44"/>
  <c r="K36" i="44" s="1"/>
  <c r="J35" i="44"/>
  <c r="I35" i="44"/>
  <c r="G35" i="44"/>
  <c r="J34" i="44"/>
  <c r="I34" i="44"/>
  <c r="G34" i="44"/>
  <c r="J33" i="44"/>
  <c r="I33" i="44"/>
  <c r="G33" i="44"/>
  <c r="J32" i="44"/>
  <c r="I32" i="44"/>
  <c r="G32" i="44"/>
  <c r="K32" i="44" s="1"/>
  <c r="AI61" i="44" l="1"/>
  <c r="AQ31" i="44"/>
  <c r="AU62" i="44"/>
  <c r="AI55" i="44"/>
  <c r="K39" i="44"/>
  <c r="AI32" i="44"/>
  <c r="AI34" i="44"/>
  <c r="AI40" i="44"/>
  <c r="AS31" i="44"/>
  <c r="AS42" i="44"/>
  <c r="BG37" i="44"/>
  <c r="BG57" i="44"/>
  <c r="AU63" i="44"/>
  <c r="BG17" i="44"/>
  <c r="BG45" i="44"/>
  <c r="K21" i="43"/>
  <c r="W38" i="44"/>
  <c r="BE64" i="44"/>
  <c r="K47" i="44"/>
  <c r="K49" i="44"/>
  <c r="K51" i="44"/>
  <c r="K54" i="44"/>
  <c r="K58" i="44"/>
  <c r="K60" i="44"/>
  <c r="K62" i="44"/>
  <c r="K65" i="44"/>
  <c r="AU57" i="44"/>
  <c r="AU61" i="44"/>
  <c r="BG49" i="44"/>
  <c r="K36" i="43"/>
  <c r="K33" i="44"/>
  <c r="K67" i="44"/>
  <c r="K69" i="44"/>
  <c r="K73" i="44"/>
  <c r="W16" i="44"/>
  <c r="W18" i="44"/>
  <c r="W25" i="44"/>
  <c r="W56" i="44"/>
  <c r="W62" i="44"/>
  <c r="W65" i="44"/>
  <c r="W67" i="44"/>
  <c r="W69" i="44"/>
  <c r="W71" i="44"/>
  <c r="W73" i="44"/>
  <c r="AI43" i="44"/>
  <c r="AI51" i="44"/>
  <c r="AU33" i="44"/>
  <c r="BG26" i="44"/>
  <c r="BG30" i="44"/>
  <c r="BG33" i="44"/>
  <c r="BG39" i="44"/>
  <c r="BG56" i="44"/>
  <c r="BG37" i="43"/>
  <c r="AI60" i="44"/>
  <c r="BG60" i="44"/>
  <c r="K48" i="43"/>
  <c r="K40" i="44"/>
  <c r="K43" i="44"/>
  <c r="W37" i="44"/>
  <c r="AI35" i="44"/>
  <c r="AI41" i="44"/>
  <c r="BG34" i="44"/>
  <c r="BG43" i="44"/>
  <c r="BG52" i="44"/>
  <c r="BG59" i="44"/>
  <c r="BG74" i="44"/>
  <c r="W29" i="43"/>
  <c r="W35" i="43"/>
  <c r="W37" i="43"/>
  <c r="W40" i="43"/>
  <c r="BG31" i="43"/>
  <c r="BG33" i="43"/>
  <c r="W32" i="43"/>
  <c r="K18" i="43"/>
  <c r="K22" i="43"/>
  <c r="W18" i="43"/>
  <c r="W20" i="43"/>
  <c r="W24" i="43"/>
  <c r="S39" i="43"/>
  <c r="AU38" i="43"/>
  <c r="BG28" i="43"/>
  <c r="BG32" i="43"/>
  <c r="K32" i="43"/>
  <c r="G39" i="43"/>
  <c r="K33" i="43"/>
  <c r="W34" i="43"/>
  <c r="AU35" i="43"/>
  <c r="AU37" i="43"/>
  <c r="BE26" i="43"/>
  <c r="BG29" i="43"/>
  <c r="BG40" i="43"/>
  <c r="BG42" i="43"/>
  <c r="BG44" i="43"/>
  <c r="BG46" i="43"/>
  <c r="BG48" i="43"/>
  <c r="K23" i="43"/>
  <c r="K45" i="43"/>
  <c r="G50" i="43"/>
  <c r="W31" i="43"/>
  <c r="W33" i="43"/>
  <c r="W43" i="43"/>
  <c r="AI32" i="43"/>
  <c r="AI38" i="43"/>
  <c r="AU28" i="43"/>
  <c r="BG30" i="43"/>
  <c r="I39" i="43"/>
  <c r="W17" i="43"/>
  <c r="W23" i="43"/>
  <c r="W25" i="43"/>
  <c r="W44" i="43"/>
  <c r="W46" i="43"/>
  <c r="W48" i="43"/>
  <c r="AI29" i="43"/>
  <c r="AI35" i="43"/>
  <c r="AI40" i="43"/>
  <c r="AI42" i="43"/>
  <c r="AI44" i="43"/>
  <c r="AI46" i="43"/>
  <c r="AI48" i="43"/>
  <c r="AU16" i="43"/>
  <c r="AU18" i="43"/>
  <c r="AU20" i="43"/>
  <c r="AU22" i="43"/>
  <c r="AU24" i="43"/>
  <c r="I50" i="43"/>
  <c r="AG39" i="43"/>
  <c r="BC26" i="43"/>
  <c r="BC39" i="43"/>
  <c r="AS50" i="43"/>
  <c r="AU40" i="43"/>
  <c r="AU42" i="43"/>
  <c r="BG66" i="44"/>
  <c r="BG69" i="44"/>
  <c r="BG71" i="44"/>
  <c r="BG68" i="44"/>
  <c r="BG72" i="44"/>
  <c r="BG67" i="44"/>
  <c r="BC42" i="44"/>
  <c r="BG41" i="44"/>
  <c r="BG47" i="44"/>
  <c r="BG58" i="44"/>
  <c r="BG70" i="44"/>
  <c r="BG19" i="44"/>
  <c r="BC53" i="44"/>
  <c r="BG54" i="44"/>
  <c r="BE53" i="44"/>
  <c r="BC64" i="44"/>
  <c r="BG65" i="44"/>
  <c r="BC31" i="44"/>
  <c r="BG28" i="44"/>
  <c r="BE31" i="44"/>
  <c r="BE42" i="44"/>
  <c r="BG35" i="44"/>
  <c r="BG61" i="44"/>
  <c r="BG73" i="44"/>
  <c r="AQ53" i="44"/>
  <c r="AU54" i="44"/>
  <c r="AU56" i="44"/>
  <c r="AU35" i="44"/>
  <c r="AU37" i="44"/>
  <c r="AU39" i="44"/>
  <c r="AU59" i="44"/>
  <c r="AI18" i="44"/>
  <c r="AI27" i="44"/>
  <c r="AI29" i="44"/>
  <c r="AI46" i="44"/>
  <c r="AI57" i="44"/>
  <c r="AI59" i="44"/>
  <c r="AI38" i="44"/>
  <c r="AI63" i="44"/>
  <c r="AI66" i="44"/>
  <c r="AI68" i="44"/>
  <c r="AI26" i="44"/>
  <c r="AI30" i="44"/>
  <c r="AI49" i="44"/>
  <c r="AI56" i="44"/>
  <c r="AI58" i="44"/>
  <c r="AI72" i="44"/>
  <c r="AI37" i="44"/>
  <c r="AI65" i="44"/>
  <c r="W17" i="44"/>
  <c r="W19" i="44"/>
  <c r="W26" i="44"/>
  <c r="W28" i="44"/>
  <c r="W31" i="44" s="1"/>
  <c r="W30" i="44"/>
  <c r="W39" i="44"/>
  <c r="W44" i="44"/>
  <c r="W46" i="44"/>
  <c r="W48" i="44"/>
  <c r="W50" i="44"/>
  <c r="W52" i="44"/>
  <c r="S64" i="44"/>
  <c r="W60" i="44"/>
  <c r="W27" i="44"/>
  <c r="W29" i="44"/>
  <c r="S42" i="44"/>
  <c r="W36" i="44"/>
  <c r="W45" i="44"/>
  <c r="W47" i="44"/>
  <c r="W49" i="44"/>
  <c r="W51" i="44"/>
  <c r="W61" i="44"/>
  <c r="BG18" i="43"/>
  <c r="BG20" i="43"/>
  <c r="BG22" i="43"/>
  <c r="BG24" i="43"/>
  <c r="BG36" i="43"/>
  <c r="BE39" i="43"/>
  <c r="BG45" i="43"/>
  <c r="BG47" i="43"/>
  <c r="BG49" i="43"/>
  <c r="BG38" i="43"/>
  <c r="BG17" i="43"/>
  <c r="BG19" i="43"/>
  <c r="BG21" i="43"/>
  <c r="BG23" i="43"/>
  <c r="BG25" i="43"/>
  <c r="AU17" i="43"/>
  <c r="AU19" i="43"/>
  <c r="AU21" i="43"/>
  <c r="AU23" i="43"/>
  <c r="AU25" i="43"/>
  <c r="AU33" i="43"/>
  <c r="AU44" i="43"/>
  <c r="AU46" i="43"/>
  <c r="AU48" i="43"/>
  <c r="AU30" i="43"/>
  <c r="AQ39" i="43"/>
  <c r="AU32" i="43"/>
  <c r="AS26" i="43"/>
  <c r="AU27" i="43"/>
  <c r="AU36" i="43"/>
  <c r="AQ50" i="43"/>
  <c r="AU43" i="43"/>
  <c r="AU45" i="43"/>
  <c r="AU47" i="43"/>
  <c r="AU49" i="43"/>
  <c r="AI33" i="43"/>
  <c r="AE50" i="43"/>
  <c r="AI43" i="43"/>
  <c r="AI45" i="43"/>
  <c r="AI47" i="43"/>
  <c r="AI49" i="43"/>
  <c r="AE26" i="43"/>
  <c r="AI18" i="43"/>
  <c r="AI20" i="43"/>
  <c r="AI22" i="43"/>
  <c r="AI24" i="43"/>
  <c r="AE39" i="43"/>
  <c r="AG26" i="43"/>
  <c r="W19" i="43"/>
  <c r="U39" i="43"/>
  <c r="W21" i="43"/>
  <c r="W36" i="43"/>
  <c r="U50" i="43"/>
  <c r="W42" i="43"/>
  <c r="S26" i="43"/>
  <c r="U26" i="43"/>
  <c r="W22" i="43"/>
  <c r="W30" i="43"/>
  <c r="W41" i="43"/>
  <c r="K16" i="43"/>
  <c r="I26" i="43"/>
  <c r="G26" i="43"/>
  <c r="BG16" i="43"/>
  <c r="BG27" i="43"/>
  <c r="AS39" i="43"/>
  <c r="AQ26" i="43"/>
  <c r="AU41" i="43"/>
  <c r="AI16" i="43"/>
  <c r="AI27" i="43"/>
  <c r="AI41" i="43"/>
  <c r="W16" i="43"/>
  <c r="W27" i="43"/>
  <c r="K41" i="43"/>
  <c r="K29" i="43"/>
  <c r="K35" i="43"/>
  <c r="K37" i="43"/>
  <c r="K43" i="43"/>
  <c r="K38" i="43"/>
  <c r="K31" i="43"/>
  <c r="K49" i="43"/>
  <c r="K17" i="43"/>
  <c r="K40" i="43"/>
  <c r="AU17" i="44"/>
  <c r="AU19" i="44"/>
  <c r="AU26" i="44"/>
  <c r="AU28" i="44"/>
  <c r="AU30" i="44"/>
  <c r="AU41" i="44"/>
  <c r="AU44" i="44"/>
  <c r="AU46" i="44"/>
  <c r="AU48" i="44"/>
  <c r="AU50" i="44"/>
  <c r="AU52" i="44"/>
  <c r="AU58" i="44"/>
  <c r="AU66" i="44"/>
  <c r="AU68" i="44"/>
  <c r="AU70" i="44"/>
  <c r="AU72" i="44"/>
  <c r="AU74" i="44"/>
  <c r="AS53" i="44"/>
  <c r="AS64" i="44"/>
  <c r="AQ64" i="44"/>
  <c r="AU18" i="44"/>
  <c r="AU25" i="44"/>
  <c r="AU27" i="44"/>
  <c r="AU29" i="44"/>
  <c r="AQ42" i="44"/>
  <c r="AU45" i="44"/>
  <c r="AU47" i="44"/>
  <c r="AU49" i="44"/>
  <c r="AU51" i="44"/>
  <c r="AU65" i="44"/>
  <c r="AU67" i="44"/>
  <c r="AU69" i="44"/>
  <c r="AU71" i="44"/>
  <c r="AU73" i="44"/>
  <c r="K35" i="44"/>
  <c r="K45" i="44"/>
  <c r="K57" i="44"/>
  <c r="K71" i="44"/>
  <c r="K37" i="44"/>
  <c r="K63" i="44"/>
  <c r="K34" i="44"/>
  <c r="K46" i="44"/>
  <c r="K56" i="44"/>
  <c r="K70" i="44"/>
  <c r="U42" i="44"/>
  <c r="W41" i="44"/>
  <c r="U53" i="44"/>
  <c r="W55" i="44"/>
  <c r="W34" i="44"/>
  <c r="W57" i="44"/>
  <c r="S53" i="44"/>
  <c r="W40" i="44"/>
  <c r="W54" i="44"/>
  <c r="W63" i="44"/>
  <c r="W35" i="44"/>
  <c r="W58" i="44"/>
  <c r="AE42" i="44"/>
  <c r="AE53" i="44"/>
  <c r="AI62" i="44"/>
  <c r="AI70" i="44"/>
  <c r="AE31" i="44"/>
  <c r="AG42" i="44"/>
  <c r="AG53" i="44"/>
  <c r="AG64" i="44"/>
  <c r="AI17" i="44"/>
  <c r="AI67" i="44"/>
  <c r="AG31" i="44"/>
  <c r="AI19" i="44"/>
  <c r="AI39" i="44"/>
  <c r="AI45" i="44"/>
  <c r="AI54" i="44"/>
  <c r="AI71" i="44"/>
  <c r="AI28" i="44"/>
  <c r="AI36" i="44"/>
  <c r="AI47" i="44"/>
  <c r="AE64" i="44"/>
  <c r="AI73" i="44"/>
  <c r="BG16" i="44"/>
  <c r="BG44" i="44"/>
  <c r="BG32" i="44"/>
  <c r="BG55" i="44"/>
  <c r="BG64" i="44" s="1"/>
  <c r="AU16" i="44"/>
  <c r="AU32" i="44"/>
  <c r="AU55" i="44"/>
  <c r="AU43" i="44"/>
  <c r="AI33" i="44"/>
  <c r="AI16" i="44"/>
  <c r="AI44" i="44"/>
  <c r="U64" i="44"/>
  <c r="S31" i="44"/>
  <c r="W32" i="44"/>
  <c r="W43" i="44"/>
  <c r="AU42" i="44" l="1"/>
  <c r="K26" i="43"/>
  <c r="AI42" i="44"/>
  <c r="K39" i="43"/>
  <c r="W50" i="43"/>
  <c r="BG39" i="43"/>
  <c r="AU26" i="43"/>
  <c r="AI39" i="43"/>
  <c r="AI50" i="43"/>
  <c r="BG42" i="44"/>
  <c r="BG53" i="44"/>
  <c r="BG31" i="44"/>
  <c r="AU64" i="44"/>
  <c r="AI64" i="44"/>
  <c r="W53" i="44"/>
  <c r="W64" i="44"/>
  <c r="BG26" i="43"/>
  <c r="AU39" i="43"/>
  <c r="AI26" i="43"/>
  <c r="W39" i="43"/>
  <c r="W26" i="43"/>
  <c r="K50" i="43"/>
  <c r="AU50" i="43"/>
  <c r="AU31" i="44"/>
  <c r="AU53" i="44"/>
  <c r="W42" i="44"/>
  <c r="AI53" i="44"/>
  <c r="AI31" i="44"/>
  <c r="K42" i="42" l="1"/>
  <c r="K41" i="42"/>
  <c r="K40" i="42"/>
  <c r="K39" i="42"/>
  <c r="K42" i="40"/>
  <c r="K41" i="40"/>
  <c r="K40" i="40"/>
  <c r="K39" i="40"/>
  <c r="K42" i="46"/>
  <c r="K41" i="46"/>
  <c r="K40" i="46"/>
  <c r="K39" i="46"/>
  <c r="K42" i="41"/>
  <c r="K41" i="41"/>
  <c r="K40" i="41"/>
  <c r="K39" i="41"/>
  <c r="K42" i="12"/>
  <c r="K41" i="12"/>
  <c r="K40" i="12"/>
  <c r="K39" i="12"/>
  <c r="I15" i="7" l="1"/>
  <c r="Q24" i="7" s="1"/>
  <c r="B54" i="4" l="1"/>
  <c r="K37" i="41" l="1"/>
  <c r="K36" i="41"/>
  <c r="K35" i="41"/>
  <c r="K34" i="41"/>
  <c r="K33" i="41"/>
  <c r="K32" i="41"/>
  <c r="K31" i="41"/>
  <c r="K30" i="41"/>
  <c r="K29" i="41"/>
  <c r="K28" i="41"/>
  <c r="K26" i="41"/>
  <c r="K25" i="41"/>
  <c r="K24" i="41"/>
  <c r="K37" i="42"/>
  <c r="K36" i="42"/>
  <c r="K35" i="42"/>
  <c r="K34" i="42"/>
  <c r="K33" i="42"/>
  <c r="K32" i="42"/>
  <c r="K31" i="42"/>
  <c r="K30" i="42"/>
  <c r="K29" i="42"/>
  <c r="K28" i="42"/>
  <c r="K26" i="42"/>
  <c r="K25" i="42"/>
  <c r="K24" i="42"/>
  <c r="K37" i="40"/>
  <c r="K36" i="40"/>
  <c r="K35" i="40"/>
  <c r="K34" i="40"/>
  <c r="K33" i="40"/>
  <c r="K32" i="40"/>
  <c r="K31" i="40"/>
  <c r="K30" i="40"/>
  <c r="K29" i="40"/>
  <c r="K28" i="40"/>
  <c r="K26" i="40"/>
  <c r="K25" i="40"/>
  <c r="K24" i="40"/>
  <c r="K37" i="46"/>
  <c r="K36" i="46"/>
  <c r="K35" i="46"/>
  <c r="K34" i="46"/>
  <c r="K33" i="46"/>
  <c r="K32" i="46"/>
  <c r="K31" i="46"/>
  <c r="K30" i="46"/>
  <c r="K29" i="46"/>
  <c r="K28" i="46"/>
  <c r="K26" i="46"/>
  <c r="K25" i="46"/>
  <c r="K24" i="46"/>
  <c r="K37" i="12"/>
  <c r="K36" i="12"/>
  <c r="K35" i="12"/>
  <c r="K34" i="12"/>
  <c r="K33" i="12"/>
  <c r="K32" i="12"/>
  <c r="K31" i="12"/>
  <c r="K30" i="12"/>
  <c r="K29" i="12"/>
  <c r="K28" i="12"/>
  <c r="K26" i="12"/>
  <c r="K25" i="12"/>
  <c r="K24" i="12"/>
  <c r="K22" i="42"/>
  <c r="K21" i="42"/>
  <c r="K20" i="42"/>
  <c r="K19" i="42"/>
  <c r="K18" i="42"/>
  <c r="K17" i="42"/>
  <c r="K16" i="42"/>
  <c r="K15" i="42"/>
  <c r="K22" i="40"/>
  <c r="K21" i="40"/>
  <c r="K20" i="40"/>
  <c r="K19" i="40"/>
  <c r="K18" i="40"/>
  <c r="K17" i="40"/>
  <c r="K16" i="40"/>
  <c r="K15" i="40"/>
  <c r="K22" i="46"/>
  <c r="K21" i="46"/>
  <c r="K20" i="46"/>
  <c r="K19" i="46"/>
  <c r="K18" i="46"/>
  <c r="K17" i="46"/>
  <c r="K16" i="46"/>
  <c r="K15" i="46"/>
  <c r="K22" i="41"/>
  <c r="K21" i="41"/>
  <c r="K20" i="41"/>
  <c r="K19" i="41"/>
  <c r="K18" i="41"/>
  <c r="K17" i="41"/>
  <c r="K16" i="41"/>
  <c r="K15" i="41"/>
  <c r="K16" i="12"/>
  <c r="K17" i="12"/>
  <c r="K18" i="12"/>
  <c r="K19" i="12"/>
  <c r="K20" i="12"/>
  <c r="K21" i="12"/>
  <c r="K22" i="12"/>
  <c r="J42" i="7" l="1"/>
  <c r="T45" i="7" s="1"/>
  <c r="T43" i="7"/>
  <c r="T30" i="7" l="1"/>
  <c r="M13" i="46" l="1"/>
  <c r="F39" i="15" l="1"/>
  <c r="M13" i="41" l="1"/>
  <c r="F21" i="15" s="1"/>
  <c r="N7" i="18" l="1"/>
  <c r="M42" i="46" l="1"/>
  <c r="M41" i="46"/>
  <c r="M40" i="46"/>
  <c r="M39" i="46"/>
  <c r="M37" i="46"/>
  <c r="M36" i="46"/>
  <c r="M35" i="46"/>
  <c r="M34" i="46"/>
  <c r="M33" i="46"/>
  <c r="M32" i="46"/>
  <c r="M31" i="46"/>
  <c r="M30" i="46"/>
  <c r="M29" i="46"/>
  <c r="M28" i="46"/>
  <c r="M26" i="46"/>
  <c r="M25" i="46"/>
  <c r="M24" i="46"/>
  <c r="M22" i="46"/>
  <c r="M21" i="46"/>
  <c r="M20" i="46"/>
  <c r="M19" i="46"/>
  <c r="M18" i="46"/>
  <c r="M17" i="46"/>
  <c r="M16" i="46"/>
  <c r="M15" i="46"/>
  <c r="M14" i="46"/>
  <c r="M42" i="40"/>
  <c r="M41" i="40"/>
  <c r="M40" i="40"/>
  <c r="M39" i="40"/>
  <c r="M37" i="40"/>
  <c r="M36" i="40"/>
  <c r="M35" i="40"/>
  <c r="M34" i="40"/>
  <c r="M33" i="40"/>
  <c r="M32" i="40"/>
  <c r="M31" i="40"/>
  <c r="M30" i="40"/>
  <c r="M29" i="40"/>
  <c r="M28" i="40"/>
  <c r="M26" i="40"/>
  <c r="M25" i="40"/>
  <c r="M24" i="40"/>
  <c r="M22" i="40"/>
  <c r="M21" i="40"/>
  <c r="M20" i="40"/>
  <c r="M19" i="40"/>
  <c r="M18" i="40"/>
  <c r="M17" i="40"/>
  <c r="M16" i="40"/>
  <c r="M15" i="40"/>
  <c r="M14" i="40"/>
  <c r="M42" i="42"/>
  <c r="M41" i="42"/>
  <c r="M40" i="42"/>
  <c r="M39" i="42"/>
  <c r="M37" i="42"/>
  <c r="M36" i="42"/>
  <c r="M35" i="42"/>
  <c r="M34" i="42"/>
  <c r="M33" i="42"/>
  <c r="M32" i="42"/>
  <c r="M31" i="42"/>
  <c r="M30" i="42"/>
  <c r="M29" i="42"/>
  <c r="M28" i="42"/>
  <c r="M26" i="42"/>
  <c r="M25" i="42"/>
  <c r="M24" i="42"/>
  <c r="M22" i="42"/>
  <c r="M21" i="42"/>
  <c r="M20" i="42"/>
  <c r="M19" i="42"/>
  <c r="M18" i="42"/>
  <c r="M17" i="42"/>
  <c r="M16" i="42"/>
  <c r="M15" i="42"/>
  <c r="M14" i="42"/>
  <c r="M42" i="41"/>
  <c r="M41" i="41"/>
  <c r="M40" i="41"/>
  <c r="M39" i="41"/>
  <c r="M37" i="41"/>
  <c r="M36" i="41"/>
  <c r="M35" i="41"/>
  <c r="M34" i="41"/>
  <c r="M33" i="41"/>
  <c r="M32" i="41"/>
  <c r="M31" i="41"/>
  <c r="M30" i="41"/>
  <c r="M29" i="41"/>
  <c r="M28" i="41"/>
  <c r="M26" i="41"/>
  <c r="M25" i="41"/>
  <c r="M24" i="41"/>
  <c r="M22" i="41"/>
  <c r="M21" i="41"/>
  <c r="M20" i="41"/>
  <c r="M19" i="41"/>
  <c r="M18" i="41"/>
  <c r="M17" i="41"/>
  <c r="M16" i="41"/>
  <c r="M15" i="41"/>
  <c r="M14" i="41"/>
  <c r="BE50" i="43"/>
  <c r="U51" i="43"/>
  <c r="M43" i="41" s="1"/>
  <c r="AS51" i="43"/>
  <c r="M43" i="40" s="1"/>
  <c r="BG75" i="44"/>
  <c r="U75" i="44"/>
  <c r="AS75" i="44"/>
  <c r="AS76" i="44" s="1"/>
  <c r="AU75" i="44"/>
  <c r="AG75" i="44"/>
  <c r="AI75" i="44"/>
  <c r="S75" i="44"/>
  <c r="I75" i="44"/>
  <c r="K75" i="44"/>
  <c r="I64" i="44"/>
  <c r="G64" i="44"/>
  <c r="I53" i="44"/>
  <c r="G53" i="44"/>
  <c r="I42" i="44"/>
  <c r="K42" i="44"/>
  <c r="J30" i="44"/>
  <c r="I30" i="44"/>
  <c r="G30" i="44"/>
  <c r="J29" i="44"/>
  <c r="I29" i="44"/>
  <c r="G29" i="44"/>
  <c r="J28" i="44"/>
  <c r="I28" i="44"/>
  <c r="G28" i="44"/>
  <c r="J27" i="44"/>
  <c r="I27" i="44"/>
  <c r="G27" i="44"/>
  <c r="J26" i="44"/>
  <c r="I26" i="44"/>
  <c r="G26" i="44"/>
  <c r="J25" i="44"/>
  <c r="I25" i="44"/>
  <c r="G25" i="44"/>
  <c r="J19" i="44"/>
  <c r="I19" i="44"/>
  <c r="G19" i="44"/>
  <c r="J18" i="44"/>
  <c r="I18" i="44"/>
  <c r="G18" i="44"/>
  <c r="J17" i="44"/>
  <c r="I17" i="44"/>
  <c r="G17" i="44"/>
  <c r="U76" i="44"/>
  <c r="J16" i="44"/>
  <c r="I16" i="44"/>
  <c r="G16" i="44"/>
  <c r="I29" i="45"/>
  <c r="H29" i="45"/>
  <c r="F29" i="45"/>
  <c r="I28" i="45"/>
  <c r="H28" i="45"/>
  <c r="F28" i="45"/>
  <c r="I27" i="45"/>
  <c r="H27" i="45"/>
  <c r="F27" i="45"/>
  <c r="I26" i="45"/>
  <c r="H26" i="45"/>
  <c r="F26" i="45"/>
  <c r="I25" i="45"/>
  <c r="H25" i="45"/>
  <c r="F25" i="45"/>
  <c r="I24" i="45"/>
  <c r="H24" i="45"/>
  <c r="F24" i="45"/>
  <c r="I23" i="45"/>
  <c r="H23" i="45"/>
  <c r="F23" i="45"/>
  <c r="I22" i="45"/>
  <c r="H22" i="45"/>
  <c r="F22" i="45"/>
  <c r="I21" i="45"/>
  <c r="H21" i="45"/>
  <c r="F21" i="45"/>
  <c r="I20" i="45"/>
  <c r="H20" i="45"/>
  <c r="F20" i="45"/>
  <c r="I19" i="45"/>
  <c r="H19" i="45"/>
  <c r="F19" i="45"/>
  <c r="I18" i="45"/>
  <c r="H18" i="45"/>
  <c r="F18" i="45"/>
  <c r="I17" i="45"/>
  <c r="H17" i="45"/>
  <c r="F17" i="45"/>
  <c r="I16" i="45"/>
  <c r="H16" i="45"/>
  <c r="F16" i="45"/>
  <c r="I15" i="45"/>
  <c r="H15" i="45"/>
  <c r="F15" i="45"/>
  <c r="I14" i="45"/>
  <c r="H14" i="45"/>
  <c r="F14" i="45"/>
  <c r="I13" i="45"/>
  <c r="H13" i="45"/>
  <c r="F13" i="45"/>
  <c r="I12" i="45"/>
  <c r="H12" i="45"/>
  <c r="F12" i="45"/>
  <c r="I11" i="45"/>
  <c r="H11" i="45"/>
  <c r="F11" i="45"/>
  <c r="N313" i="18"/>
  <c r="M313" i="18"/>
  <c r="L313" i="18"/>
  <c r="N312" i="18"/>
  <c r="M312" i="18"/>
  <c r="L312" i="18"/>
  <c r="N311" i="18"/>
  <c r="M311" i="18"/>
  <c r="L311" i="18"/>
  <c r="N310" i="18"/>
  <c r="M310" i="18"/>
  <c r="L310" i="18"/>
  <c r="N309" i="18"/>
  <c r="M309" i="18"/>
  <c r="L309" i="18"/>
  <c r="N308" i="18"/>
  <c r="M308" i="18"/>
  <c r="L308" i="18"/>
  <c r="N307" i="18"/>
  <c r="M307" i="18"/>
  <c r="L307" i="18"/>
  <c r="N306" i="18"/>
  <c r="M306" i="18"/>
  <c r="L306" i="18"/>
  <c r="N305" i="18"/>
  <c r="M305" i="18"/>
  <c r="L305" i="18"/>
  <c r="N304" i="18"/>
  <c r="M304" i="18"/>
  <c r="L304" i="18"/>
  <c r="N303" i="18"/>
  <c r="M303" i="18"/>
  <c r="L303" i="18"/>
  <c r="N302" i="18"/>
  <c r="M302" i="18"/>
  <c r="L302" i="18"/>
  <c r="N301" i="18"/>
  <c r="M301" i="18"/>
  <c r="L301" i="18"/>
  <c r="N300" i="18"/>
  <c r="M300" i="18"/>
  <c r="L300" i="18"/>
  <c r="N299" i="18"/>
  <c r="M299" i="18"/>
  <c r="L299" i="18"/>
  <c r="N298" i="18"/>
  <c r="M298" i="18"/>
  <c r="L298" i="18"/>
  <c r="N297" i="18"/>
  <c r="M297" i="18"/>
  <c r="L297" i="18"/>
  <c r="N296" i="18"/>
  <c r="M296" i="18"/>
  <c r="L296" i="18"/>
  <c r="N295" i="18"/>
  <c r="M295" i="18"/>
  <c r="L295" i="18"/>
  <c r="N294" i="18"/>
  <c r="M294" i="18"/>
  <c r="L294" i="18"/>
  <c r="N293" i="18"/>
  <c r="M293" i="18"/>
  <c r="L293" i="18"/>
  <c r="N292" i="18"/>
  <c r="M292" i="18"/>
  <c r="L292" i="18"/>
  <c r="N291" i="18"/>
  <c r="M291" i="18"/>
  <c r="L291" i="18"/>
  <c r="N290" i="18"/>
  <c r="M290" i="18"/>
  <c r="L290" i="18"/>
  <c r="N289" i="18"/>
  <c r="M289" i="18"/>
  <c r="L289" i="18"/>
  <c r="N288" i="18"/>
  <c r="M288" i="18"/>
  <c r="L288" i="18"/>
  <c r="N287" i="18"/>
  <c r="M287" i="18"/>
  <c r="L287" i="18"/>
  <c r="N286" i="18"/>
  <c r="M286" i="18"/>
  <c r="L286" i="18"/>
  <c r="N285" i="18"/>
  <c r="M285" i="18"/>
  <c r="L285" i="18"/>
  <c r="N284" i="18"/>
  <c r="M284" i="18"/>
  <c r="L284" i="18"/>
  <c r="N283" i="18"/>
  <c r="M283" i="18"/>
  <c r="L283" i="18"/>
  <c r="N282" i="18"/>
  <c r="M282" i="18"/>
  <c r="L282" i="18"/>
  <c r="N281" i="18"/>
  <c r="M281" i="18"/>
  <c r="L281" i="18"/>
  <c r="N280" i="18"/>
  <c r="M280" i="18"/>
  <c r="L280" i="18"/>
  <c r="N279" i="18"/>
  <c r="M279" i="18"/>
  <c r="L279" i="18"/>
  <c r="N278" i="18"/>
  <c r="M278" i="18"/>
  <c r="L278" i="18"/>
  <c r="N277" i="18"/>
  <c r="M277" i="18"/>
  <c r="L277" i="18"/>
  <c r="N276" i="18"/>
  <c r="M276" i="18"/>
  <c r="L276" i="18"/>
  <c r="N275" i="18"/>
  <c r="M275" i="18"/>
  <c r="L275" i="18"/>
  <c r="N274" i="18"/>
  <c r="M274" i="18"/>
  <c r="L274" i="18"/>
  <c r="N273" i="18"/>
  <c r="M273" i="18"/>
  <c r="L273" i="18"/>
  <c r="N272" i="18"/>
  <c r="M272" i="18"/>
  <c r="L272" i="18"/>
  <c r="N271" i="18"/>
  <c r="M271" i="18"/>
  <c r="L271" i="18"/>
  <c r="N270" i="18"/>
  <c r="M270" i="18"/>
  <c r="L270" i="18"/>
  <c r="N269" i="18"/>
  <c r="M269" i="18"/>
  <c r="L269" i="18"/>
  <c r="N268" i="18"/>
  <c r="M268" i="18"/>
  <c r="L268" i="18"/>
  <c r="N267" i="18"/>
  <c r="M267" i="18"/>
  <c r="L267" i="18"/>
  <c r="N266" i="18"/>
  <c r="M266" i="18"/>
  <c r="L266" i="18"/>
  <c r="N265" i="18"/>
  <c r="M265" i="18"/>
  <c r="L265" i="18"/>
  <c r="N264" i="18"/>
  <c r="M264" i="18"/>
  <c r="L264" i="18"/>
  <c r="N263" i="18"/>
  <c r="M263" i="18"/>
  <c r="L263" i="18"/>
  <c r="N262" i="18"/>
  <c r="M262" i="18"/>
  <c r="L262" i="18"/>
  <c r="N261" i="18"/>
  <c r="M261" i="18"/>
  <c r="L261" i="18"/>
  <c r="N260" i="18"/>
  <c r="M260" i="18"/>
  <c r="L260" i="18"/>
  <c r="N259" i="18"/>
  <c r="M259" i="18"/>
  <c r="L259" i="18"/>
  <c r="N258" i="18"/>
  <c r="M258" i="18"/>
  <c r="L258" i="18"/>
  <c r="N257" i="18"/>
  <c r="M257" i="18"/>
  <c r="L257" i="18"/>
  <c r="N256" i="18"/>
  <c r="M256" i="18"/>
  <c r="L256" i="18"/>
  <c r="N255" i="18"/>
  <c r="M255" i="18"/>
  <c r="L255" i="18"/>
  <c r="N254" i="18"/>
  <c r="M254" i="18"/>
  <c r="L254" i="18"/>
  <c r="N253" i="18"/>
  <c r="M253" i="18"/>
  <c r="L253" i="18"/>
  <c r="N252" i="18"/>
  <c r="M252" i="18"/>
  <c r="L252" i="18"/>
  <c r="N251" i="18"/>
  <c r="M251" i="18"/>
  <c r="L251" i="18"/>
  <c r="N250" i="18"/>
  <c r="M250" i="18"/>
  <c r="L250" i="18"/>
  <c r="N249" i="18"/>
  <c r="M249" i="18"/>
  <c r="L249" i="18"/>
  <c r="N248" i="18"/>
  <c r="M248" i="18"/>
  <c r="L248" i="18"/>
  <c r="N247" i="18"/>
  <c r="M247" i="18"/>
  <c r="L247" i="18"/>
  <c r="N246" i="18"/>
  <c r="M246" i="18"/>
  <c r="L246" i="18"/>
  <c r="N245" i="18"/>
  <c r="M245" i="18"/>
  <c r="L245" i="18"/>
  <c r="N244" i="18"/>
  <c r="M244" i="18"/>
  <c r="L244" i="18"/>
  <c r="N243" i="18"/>
  <c r="M243" i="18"/>
  <c r="L243" i="18"/>
  <c r="N242" i="18"/>
  <c r="M242" i="18"/>
  <c r="L242" i="18"/>
  <c r="N241" i="18"/>
  <c r="M241" i="18"/>
  <c r="L241" i="18"/>
  <c r="N240" i="18"/>
  <c r="M240" i="18"/>
  <c r="L240" i="18"/>
  <c r="N239" i="18"/>
  <c r="M239" i="18"/>
  <c r="L239" i="18"/>
  <c r="N238" i="18"/>
  <c r="M238" i="18"/>
  <c r="L238" i="18"/>
  <c r="N237" i="18"/>
  <c r="M237" i="18"/>
  <c r="L237" i="18"/>
  <c r="N236" i="18"/>
  <c r="M236" i="18"/>
  <c r="L236" i="18"/>
  <c r="N235" i="18"/>
  <c r="M235" i="18"/>
  <c r="L235" i="18"/>
  <c r="N234" i="18"/>
  <c r="M234" i="18"/>
  <c r="L234" i="18"/>
  <c r="N233" i="18"/>
  <c r="M233" i="18"/>
  <c r="L233" i="18"/>
  <c r="N232" i="18"/>
  <c r="M232" i="18"/>
  <c r="L232" i="18"/>
  <c r="N231" i="18"/>
  <c r="M231" i="18"/>
  <c r="L231" i="18"/>
  <c r="N230" i="18"/>
  <c r="M230" i="18"/>
  <c r="L230" i="18"/>
  <c r="N229" i="18"/>
  <c r="M229" i="18"/>
  <c r="L229" i="18"/>
  <c r="N228" i="18"/>
  <c r="M228" i="18"/>
  <c r="L228" i="18"/>
  <c r="N227" i="18"/>
  <c r="M227" i="18"/>
  <c r="L227" i="18"/>
  <c r="N226" i="18"/>
  <c r="M226" i="18"/>
  <c r="L226" i="18"/>
  <c r="N225" i="18"/>
  <c r="M225" i="18"/>
  <c r="L225" i="18"/>
  <c r="N224" i="18"/>
  <c r="M224" i="18"/>
  <c r="L224" i="18"/>
  <c r="N223" i="18"/>
  <c r="M223" i="18"/>
  <c r="L223" i="18"/>
  <c r="N222" i="18"/>
  <c r="M222" i="18"/>
  <c r="L222" i="18"/>
  <c r="N221" i="18"/>
  <c r="M221" i="18"/>
  <c r="L221" i="18"/>
  <c r="N220" i="18"/>
  <c r="M220" i="18"/>
  <c r="L220" i="18"/>
  <c r="N219" i="18"/>
  <c r="M219" i="18"/>
  <c r="L219" i="18"/>
  <c r="N218" i="18"/>
  <c r="M218" i="18"/>
  <c r="L218" i="18"/>
  <c r="N217" i="18"/>
  <c r="M217" i="18"/>
  <c r="L217" i="18"/>
  <c r="N216" i="18"/>
  <c r="M216" i="18"/>
  <c r="L216" i="18"/>
  <c r="N215" i="18"/>
  <c r="M215" i="18"/>
  <c r="L215" i="18"/>
  <c r="N214" i="18"/>
  <c r="M214" i="18"/>
  <c r="L214" i="18"/>
  <c r="N213" i="18"/>
  <c r="M213" i="18"/>
  <c r="L213" i="18"/>
  <c r="N212" i="18"/>
  <c r="M212" i="18"/>
  <c r="L212" i="18"/>
  <c r="N211" i="18"/>
  <c r="M211" i="18"/>
  <c r="L211" i="18"/>
  <c r="N210" i="18"/>
  <c r="M210" i="18"/>
  <c r="L210" i="18"/>
  <c r="N209" i="18"/>
  <c r="M209" i="18"/>
  <c r="L209" i="18"/>
  <c r="N208" i="18"/>
  <c r="M208" i="18"/>
  <c r="L208" i="18"/>
  <c r="N207" i="18"/>
  <c r="M207" i="18"/>
  <c r="L207" i="18"/>
  <c r="N206" i="18"/>
  <c r="M206" i="18"/>
  <c r="L206" i="18"/>
  <c r="N205" i="18"/>
  <c r="M205" i="18"/>
  <c r="L205" i="18"/>
  <c r="N204" i="18"/>
  <c r="M204" i="18"/>
  <c r="L204" i="18"/>
  <c r="N203" i="18"/>
  <c r="M203" i="18"/>
  <c r="L203" i="18"/>
  <c r="N202" i="18"/>
  <c r="M202" i="18"/>
  <c r="L202" i="18"/>
  <c r="N201" i="18"/>
  <c r="M201" i="18"/>
  <c r="L201" i="18"/>
  <c r="N200" i="18"/>
  <c r="M200" i="18"/>
  <c r="L200" i="18"/>
  <c r="N199" i="18"/>
  <c r="M199" i="18"/>
  <c r="L199" i="18"/>
  <c r="N198" i="18"/>
  <c r="M198" i="18"/>
  <c r="L198" i="18"/>
  <c r="N197" i="18"/>
  <c r="M197" i="18"/>
  <c r="L197" i="18"/>
  <c r="N196" i="18"/>
  <c r="M196" i="18"/>
  <c r="L196" i="18"/>
  <c r="N195" i="18"/>
  <c r="M195" i="18"/>
  <c r="L195" i="18"/>
  <c r="N194" i="18"/>
  <c r="M194" i="18"/>
  <c r="L194" i="18"/>
  <c r="N193" i="18"/>
  <c r="M193" i="18"/>
  <c r="L193" i="18"/>
  <c r="N192" i="18"/>
  <c r="M192" i="18"/>
  <c r="L192" i="18"/>
  <c r="N191" i="18"/>
  <c r="M191" i="18"/>
  <c r="L191" i="18"/>
  <c r="N190" i="18"/>
  <c r="M190" i="18"/>
  <c r="L190" i="18"/>
  <c r="N189" i="18"/>
  <c r="M189" i="18"/>
  <c r="L189" i="18"/>
  <c r="N188" i="18"/>
  <c r="M188" i="18"/>
  <c r="L188" i="18"/>
  <c r="N187" i="18"/>
  <c r="M187" i="18"/>
  <c r="L187" i="18"/>
  <c r="N186" i="18"/>
  <c r="M186" i="18"/>
  <c r="L186" i="18"/>
  <c r="N185" i="18"/>
  <c r="M185" i="18"/>
  <c r="L185" i="18"/>
  <c r="N184" i="18"/>
  <c r="M184" i="18"/>
  <c r="L184" i="18"/>
  <c r="N183" i="18"/>
  <c r="M183" i="18"/>
  <c r="L183" i="18"/>
  <c r="N182" i="18"/>
  <c r="M182" i="18"/>
  <c r="L182" i="18"/>
  <c r="N181" i="18"/>
  <c r="M181" i="18"/>
  <c r="L181" i="18"/>
  <c r="N180" i="18"/>
  <c r="M180" i="18"/>
  <c r="L180" i="18"/>
  <c r="N179" i="18"/>
  <c r="M179" i="18"/>
  <c r="L179" i="18"/>
  <c r="N178" i="18"/>
  <c r="M178" i="18"/>
  <c r="L178" i="18"/>
  <c r="N177" i="18"/>
  <c r="M177" i="18"/>
  <c r="L177" i="18"/>
  <c r="N176" i="18"/>
  <c r="M176" i="18"/>
  <c r="L176" i="18"/>
  <c r="N175" i="18"/>
  <c r="M175" i="18"/>
  <c r="L175" i="18"/>
  <c r="N174" i="18"/>
  <c r="M174" i="18"/>
  <c r="L174" i="18"/>
  <c r="N173" i="18"/>
  <c r="M173" i="18"/>
  <c r="L173" i="18"/>
  <c r="N172" i="18"/>
  <c r="M172" i="18"/>
  <c r="L172" i="18"/>
  <c r="N171" i="18"/>
  <c r="M171" i="18"/>
  <c r="L171" i="18"/>
  <c r="N170" i="18"/>
  <c r="M170" i="18"/>
  <c r="L170" i="18"/>
  <c r="N169" i="18"/>
  <c r="M169" i="18"/>
  <c r="L169" i="18"/>
  <c r="N168" i="18"/>
  <c r="M168" i="18"/>
  <c r="L168" i="18"/>
  <c r="N167" i="18"/>
  <c r="M167" i="18"/>
  <c r="L167" i="18"/>
  <c r="N166" i="18"/>
  <c r="M166" i="18"/>
  <c r="L166" i="18"/>
  <c r="N165" i="18"/>
  <c r="M165" i="18"/>
  <c r="L165" i="18"/>
  <c r="N164" i="18"/>
  <c r="M164" i="18"/>
  <c r="L164" i="18"/>
  <c r="N163" i="18"/>
  <c r="M163" i="18"/>
  <c r="L163" i="18"/>
  <c r="N162" i="18"/>
  <c r="M162" i="18"/>
  <c r="L162" i="18"/>
  <c r="N161" i="18"/>
  <c r="M161" i="18"/>
  <c r="L161" i="18"/>
  <c r="N160" i="18"/>
  <c r="M160" i="18"/>
  <c r="L160" i="18"/>
  <c r="N159" i="18"/>
  <c r="M159" i="18"/>
  <c r="L159" i="18"/>
  <c r="N158" i="18"/>
  <c r="M158" i="18"/>
  <c r="L158" i="18"/>
  <c r="N157" i="18"/>
  <c r="M157" i="18"/>
  <c r="L157" i="18"/>
  <c r="N156" i="18"/>
  <c r="M156" i="18"/>
  <c r="L156" i="18"/>
  <c r="N155" i="18"/>
  <c r="M155" i="18"/>
  <c r="L155" i="18"/>
  <c r="N154" i="18"/>
  <c r="M154" i="18"/>
  <c r="L154" i="18"/>
  <c r="N153" i="18"/>
  <c r="M153" i="18"/>
  <c r="L153" i="18"/>
  <c r="N152" i="18"/>
  <c r="M152" i="18"/>
  <c r="L152" i="18"/>
  <c r="N151" i="18"/>
  <c r="M151" i="18"/>
  <c r="L151" i="18"/>
  <c r="N150" i="18"/>
  <c r="M150" i="18"/>
  <c r="L150" i="18"/>
  <c r="N149" i="18"/>
  <c r="M149" i="18"/>
  <c r="L149" i="18"/>
  <c r="N148" i="18"/>
  <c r="M148" i="18"/>
  <c r="L148" i="18"/>
  <c r="N147" i="18"/>
  <c r="M147" i="18"/>
  <c r="L147" i="18"/>
  <c r="N146" i="18"/>
  <c r="M146" i="18"/>
  <c r="L146" i="18"/>
  <c r="N145" i="18"/>
  <c r="M145" i="18"/>
  <c r="L145" i="18"/>
  <c r="N144" i="18"/>
  <c r="M144" i="18"/>
  <c r="L144" i="18"/>
  <c r="N143" i="18"/>
  <c r="M143" i="18"/>
  <c r="L143" i="18"/>
  <c r="N142" i="18"/>
  <c r="M142" i="18"/>
  <c r="L142" i="18"/>
  <c r="N141" i="18"/>
  <c r="M141" i="18"/>
  <c r="L141" i="18"/>
  <c r="N140" i="18"/>
  <c r="M140" i="18"/>
  <c r="L140" i="18"/>
  <c r="N139" i="18"/>
  <c r="M139" i="18"/>
  <c r="L139" i="18"/>
  <c r="N138" i="18"/>
  <c r="M138" i="18"/>
  <c r="L138" i="18"/>
  <c r="N137" i="18"/>
  <c r="M137" i="18"/>
  <c r="L137" i="18"/>
  <c r="N136" i="18"/>
  <c r="M136" i="18"/>
  <c r="L136" i="18"/>
  <c r="N135" i="18"/>
  <c r="M135" i="18"/>
  <c r="L135" i="18"/>
  <c r="N134" i="18"/>
  <c r="M134" i="18"/>
  <c r="L134" i="18"/>
  <c r="N133" i="18"/>
  <c r="M133" i="18"/>
  <c r="L133" i="18"/>
  <c r="N132" i="18"/>
  <c r="M132" i="18"/>
  <c r="L132" i="18"/>
  <c r="N131" i="18"/>
  <c r="M131" i="18"/>
  <c r="L131" i="18"/>
  <c r="N130" i="18"/>
  <c r="M130" i="18"/>
  <c r="L130" i="18"/>
  <c r="N129" i="18"/>
  <c r="M129" i="18"/>
  <c r="L129" i="18"/>
  <c r="N128" i="18"/>
  <c r="M128" i="18"/>
  <c r="L128" i="18"/>
  <c r="N127" i="18"/>
  <c r="M127" i="18"/>
  <c r="L127" i="18"/>
  <c r="N126" i="18"/>
  <c r="M126" i="18"/>
  <c r="L126" i="18"/>
  <c r="N125" i="18"/>
  <c r="M125" i="18"/>
  <c r="L125" i="18"/>
  <c r="N124" i="18"/>
  <c r="M124" i="18"/>
  <c r="L124" i="18"/>
  <c r="N123" i="18"/>
  <c r="M123" i="18"/>
  <c r="L123" i="18"/>
  <c r="N122" i="18"/>
  <c r="M122" i="18"/>
  <c r="L122" i="18"/>
  <c r="N121" i="18"/>
  <c r="M121" i="18"/>
  <c r="L121" i="18"/>
  <c r="N120" i="18"/>
  <c r="M120" i="18"/>
  <c r="L120" i="18"/>
  <c r="N119" i="18"/>
  <c r="M119" i="18"/>
  <c r="L119" i="18"/>
  <c r="N118" i="18"/>
  <c r="M118" i="18"/>
  <c r="L118" i="18"/>
  <c r="N117" i="18"/>
  <c r="M117" i="18"/>
  <c r="L117" i="18"/>
  <c r="N116" i="18"/>
  <c r="M116" i="18"/>
  <c r="L116" i="18"/>
  <c r="N115" i="18"/>
  <c r="M115" i="18"/>
  <c r="L115" i="18"/>
  <c r="N114" i="18"/>
  <c r="M114" i="18"/>
  <c r="L114" i="18"/>
  <c r="N113" i="18"/>
  <c r="M113" i="18"/>
  <c r="L113" i="18"/>
  <c r="N112" i="18"/>
  <c r="M112" i="18"/>
  <c r="L112" i="18"/>
  <c r="N111" i="18"/>
  <c r="M111" i="18"/>
  <c r="L111" i="18"/>
  <c r="N110" i="18"/>
  <c r="M110" i="18"/>
  <c r="L110" i="18"/>
  <c r="N109" i="18"/>
  <c r="M109" i="18"/>
  <c r="L109" i="18"/>
  <c r="N108" i="18"/>
  <c r="M108" i="18"/>
  <c r="L108" i="18"/>
  <c r="N107" i="18"/>
  <c r="M107" i="18"/>
  <c r="L107" i="18"/>
  <c r="N106" i="18"/>
  <c r="M106" i="18"/>
  <c r="L106" i="18"/>
  <c r="N105" i="18"/>
  <c r="M105" i="18"/>
  <c r="L105" i="18"/>
  <c r="N104" i="18"/>
  <c r="M104" i="18"/>
  <c r="L104" i="18"/>
  <c r="N103" i="18"/>
  <c r="M103" i="18"/>
  <c r="L103" i="18"/>
  <c r="N102" i="18"/>
  <c r="M102" i="18"/>
  <c r="L102" i="18"/>
  <c r="N101" i="18"/>
  <c r="M101" i="18"/>
  <c r="L101" i="18"/>
  <c r="N100" i="18"/>
  <c r="M100" i="18"/>
  <c r="L100" i="18"/>
  <c r="N99" i="18"/>
  <c r="M99" i="18"/>
  <c r="L99" i="18"/>
  <c r="N98" i="18"/>
  <c r="M98" i="18"/>
  <c r="L98" i="18"/>
  <c r="N97" i="18"/>
  <c r="M97" i="18"/>
  <c r="L97" i="18"/>
  <c r="N96" i="18"/>
  <c r="M96" i="18"/>
  <c r="L96" i="18"/>
  <c r="N95" i="18"/>
  <c r="M95" i="18"/>
  <c r="L95" i="18"/>
  <c r="N94" i="18"/>
  <c r="M94" i="18"/>
  <c r="L94" i="18"/>
  <c r="N93" i="18"/>
  <c r="M93" i="18"/>
  <c r="L93" i="18"/>
  <c r="N92" i="18"/>
  <c r="M92" i="18"/>
  <c r="L92" i="18"/>
  <c r="N91" i="18"/>
  <c r="M91" i="18"/>
  <c r="L91" i="18"/>
  <c r="N90" i="18"/>
  <c r="M90" i="18"/>
  <c r="L90" i="18"/>
  <c r="N89" i="18"/>
  <c r="M89" i="18"/>
  <c r="L89" i="18"/>
  <c r="N88" i="18"/>
  <c r="M88" i="18"/>
  <c r="L88" i="18"/>
  <c r="N87" i="18"/>
  <c r="M87" i="18"/>
  <c r="L87" i="18"/>
  <c r="N86" i="18"/>
  <c r="M86" i="18"/>
  <c r="L86" i="18"/>
  <c r="N85" i="18"/>
  <c r="M85" i="18"/>
  <c r="L85" i="18"/>
  <c r="N84" i="18"/>
  <c r="M84" i="18"/>
  <c r="L84" i="18"/>
  <c r="N83" i="18"/>
  <c r="M83" i="18"/>
  <c r="L83" i="18"/>
  <c r="N82" i="18"/>
  <c r="M82" i="18"/>
  <c r="L82" i="18"/>
  <c r="N81" i="18"/>
  <c r="M81" i="18"/>
  <c r="L81" i="18"/>
  <c r="N80" i="18"/>
  <c r="M80" i="18"/>
  <c r="L80" i="18"/>
  <c r="N79" i="18"/>
  <c r="M79" i="18"/>
  <c r="L79" i="18"/>
  <c r="N78" i="18"/>
  <c r="M78" i="18"/>
  <c r="L78" i="18"/>
  <c r="N77" i="18"/>
  <c r="M77" i="18"/>
  <c r="L77" i="18"/>
  <c r="N76" i="18"/>
  <c r="M76" i="18"/>
  <c r="L76" i="18"/>
  <c r="N75" i="18"/>
  <c r="M75" i="18"/>
  <c r="L75" i="18"/>
  <c r="N74" i="18"/>
  <c r="M74" i="18"/>
  <c r="L74" i="18"/>
  <c r="N73" i="18"/>
  <c r="M73" i="18"/>
  <c r="L73" i="18"/>
  <c r="N72" i="18"/>
  <c r="M72" i="18"/>
  <c r="L72" i="18"/>
  <c r="N71" i="18"/>
  <c r="M71" i="18"/>
  <c r="L71" i="18"/>
  <c r="N70" i="18"/>
  <c r="M70" i="18"/>
  <c r="L70" i="18"/>
  <c r="N69" i="18"/>
  <c r="M69" i="18"/>
  <c r="L69" i="18"/>
  <c r="N68" i="18"/>
  <c r="M68" i="18"/>
  <c r="L68" i="18"/>
  <c r="N67" i="18"/>
  <c r="M67" i="18"/>
  <c r="L67" i="18"/>
  <c r="N66" i="18"/>
  <c r="M66" i="18"/>
  <c r="L66" i="18"/>
  <c r="N65" i="18"/>
  <c r="M65" i="18"/>
  <c r="L65" i="18"/>
  <c r="N64" i="18"/>
  <c r="M64" i="18"/>
  <c r="L64" i="18"/>
  <c r="N63" i="18"/>
  <c r="M63" i="18"/>
  <c r="L63" i="18"/>
  <c r="N62" i="18"/>
  <c r="M62" i="18"/>
  <c r="L62" i="18"/>
  <c r="N61" i="18"/>
  <c r="M61" i="18"/>
  <c r="L61" i="18"/>
  <c r="N60" i="18"/>
  <c r="M60" i="18"/>
  <c r="L60" i="18"/>
  <c r="N59" i="18"/>
  <c r="M59" i="18"/>
  <c r="L59" i="18"/>
  <c r="N58" i="18"/>
  <c r="M58" i="18"/>
  <c r="L58" i="18"/>
  <c r="N57" i="18"/>
  <c r="M57" i="18"/>
  <c r="L57" i="18"/>
  <c r="N56" i="18"/>
  <c r="M56" i="18"/>
  <c r="L56" i="18"/>
  <c r="N55" i="18"/>
  <c r="M55" i="18"/>
  <c r="L55" i="18"/>
  <c r="N54" i="18"/>
  <c r="M54" i="18"/>
  <c r="L54" i="18"/>
  <c r="N53" i="18"/>
  <c r="M53" i="18"/>
  <c r="L53" i="18"/>
  <c r="N52" i="18"/>
  <c r="M52" i="18"/>
  <c r="L52" i="18"/>
  <c r="N51" i="18"/>
  <c r="M51" i="18"/>
  <c r="L51" i="18"/>
  <c r="N50" i="18"/>
  <c r="M50" i="18"/>
  <c r="L50" i="18"/>
  <c r="N49" i="18"/>
  <c r="M49" i="18"/>
  <c r="L49" i="18"/>
  <c r="N48" i="18"/>
  <c r="M48" i="18"/>
  <c r="L48" i="18"/>
  <c r="N47" i="18"/>
  <c r="M47" i="18"/>
  <c r="L47" i="18"/>
  <c r="N46" i="18"/>
  <c r="M46" i="18"/>
  <c r="L46" i="18"/>
  <c r="N45" i="18"/>
  <c r="M45" i="18"/>
  <c r="L45" i="18"/>
  <c r="N44" i="18"/>
  <c r="M44" i="18"/>
  <c r="L44" i="18"/>
  <c r="N43" i="18"/>
  <c r="M43" i="18"/>
  <c r="L43" i="18"/>
  <c r="N42" i="18"/>
  <c r="M42" i="18"/>
  <c r="L42" i="18"/>
  <c r="N41" i="18"/>
  <c r="M41" i="18"/>
  <c r="L41" i="18"/>
  <c r="N40" i="18"/>
  <c r="M40" i="18"/>
  <c r="L40" i="18"/>
  <c r="N39" i="18"/>
  <c r="M39" i="18"/>
  <c r="L39" i="18"/>
  <c r="N38" i="18"/>
  <c r="M38" i="18"/>
  <c r="L38" i="18"/>
  <c r="N37" i="18"/>
  <c r="M37" i="18"/>
  <c r="L37" i="18"/>
  <c r="N36" i="18"/>
  <c r="M36" i="18"/>
  <c r="L36" i="18"/>
  <c r="N35" i="18"/>
  <c r="M35" i="18"/>
  <c r="L35" i="18"/>
  <c r="N34" i="18"/>
  <c r="M34" i="18"/>
  <c r="L34" i="18"/>
  <c r="N33" i="18"/>
  <c r="M33" i="18"/>
  <c r="L33" i="18"/>
  <c r="N32" i="18"/>
  <c r="M32" i="18"/>
  <c r="L32" i="18"/>
  <c r="N31" i="18"/>
  <c r="M31" i="18"/>
  <c r="L31" i="18"/>
  <c r="N30" i="18"/>
  <c r="M30" i="18"/>
  <c r="L30" i="18"/>
  <c r="N29" i="18"/>
  <c r="M29" i="18"/>
  <c r="L29" i="18"/>
  <c r="N28" i="18"/>
  <c r="M28" i="18"/>
  <c r="L28" i="18"/>
  <c r="N27" i="18"/>
  <c r="M27" i="18"/>
  <c r="L27" i="18"/>
  <c r="N26" i="18"/>
  <c r="M26" i="18"/>
  <c r="L26" i="18"/>
  <c r="N25" i="18"/>
  <c r="M25" i="18"/>
  <c r="L25" i="18"/>
  <c r="N24" i="18"/>
  <c r="M24" i="18"/>
  <c r="L24" i="18"/>
  <c r="N23" i="18"/>
  <c r="M23" i="18"/>
  <c r="L23" i="18"/>
  <c r="N22" i="18"/>
  <c r="M22" i="18"/>
  <c r="L22" i="18"/>
  <c r="N21" i="18"/>
  <c r="M21" i="18"/>
  <c r="L21" i="18"/>
  <c r="N20" i="18"/>
  <c r="M20" i="18"/>
  <c r="L20" i="18"/>
  <c r="N19" i="18"/>
  <c r="M19" i="18"/>
  <c r="L19" i="18"/>
  <c r="N18" i="18"/>
  <c r="M18" i="18"/>
  <c r="L18" i="18"/>
  <c r="N17" i="18"/>
  <c r="M17" i="18"/>
  <c r="L17" i="18"/>
  <c r="N16" i="18"/>
  <c r="M16" i="18"/>
  <c r="L16" i="18"/>
  <c r="N15" i="18"/>
  <c r="M15" i="18"/>
  <c r="L15" i="18"/>
  <c r="N14" i="18"/>
  <c r="M14" i="18"/>
  <c r="L14" i="18"/>
  <c r="N13" i="18"/>
  <c r="M13" i="18"/>
  <c r="L13" i="18"/>
  <c r="K17" i="44" l="1"/>
  <c r="K19" i="44"/>
  <c r="K26" i="44"/>
  <c r="K28" i="44"/>
  <c r="K30" i="44"/>
  <c r="J12" i="45"/>
  <c r="J16" i="45"/>
  <c r="J20" i="45"/>
  <c r="M46" i="40"/>
  <c r="M47" i="40" s="1"/>
  <c r="M46" i="41"/>
  <c r="M47" i="41" s="1"/>
  <c r="J13" i="45"/>
  <c r="J17" i="45"/>
  <c r="J25" i="45"/>
  <c r="J29" i="45"/>
  <c r="O20" i="18"/>
  <c r="O22" i="18"/>
  <c r="O24" i="18"/>
  <c r="O26" i="18"/>
  <c r="O28" i="18"/>
  <c r="O30" i="18"/>
  <c r="O19" i="18"/>
  <c r="O21" i="18"/>
  <c r="O23" i="18"/>
  <c r="O25" i="18"/>
  <c r="O27" i="18"/>
  <c r="O29" i="18"/>
  <c r="O31" i="18"/>
  <c r="O33" i="18"/>
  <c r="O35" i="18"/>
  <c r="O37" i="18"/>
  <c r="O39" i="18"/>
  <c r="O41" i="18"/>
  <c r="O43" i="18"/>
  <c r="O45" i="18"/>
  <c r="O47" i="18"/>
  <c r="O49" i="18"/>
  <c r="O51" i="18"/>
  <c r="O53" i="18"/>
  <c r="O55" i="18"/>
  <c r="O57" i="18"/>
  <c r="O59" i="18"/>
  <c r="O61" i="18"/>
  <c r="O63" i="18"/>
  <c r="O65" i="18"/>
  <c r="O67" i="18"/>
  <c r="O69" i="18"/>
  <c r="O71" i="18"/>
  <c r="O73" i="18"/>
  <c r="O75" i="18"/>
  <c r="O77" i="18"/>
  <c r="O79" i="18"/>
  <c r="O81" i="18"/>
  <c r="O83" i="18"/>
  <c r="O85" i="18"/>
  <c r="O87" i="18"/>
  <c r="O89" i="18"/>
  <c r="O91" i="18"/>
  <c r="O93" i="18"/>
  <c r="O95" i="18"/>
  <c r="O97" i="18"/>
  <c r="O99" i="18"/>
  <c r="O101" i="18"/>
  <c r="O103" i="18"/>
  <c r="O105" i="18"/>
  <c r="O107" i="18"/>
  <c r="O109" i="18"/>
  <c r="O111" i="18"/>
  <c r="O113" i="18"/>
  <c r="O115" i="18"/>
  <c r="O117" i="18"/>
  <c r="O119" i="18"/>
  <c r="O121" i="18"/>
  <c r="O123" i="18"/>
  <c r="O125" i="18"/>
  <c r="O127" i="18"/>
  <c r="O129" i="18"/>
  <c r="O131" i="18"/>
  <c r="O133" i="18"/>
  <c r="O135" i="18"/>
  <c r="O137" i="18"/>
  <c r="O139" i="18"/>
  <c r="O141" i="18"/>
  <c r="O143" i="18"/>
  <c r="O145" i="18"/>
  <c r="O147" i="18"/>
  <c r="O149" i="18"/>
  <c r="O151" i="18"/>
  <c r="O153" i="18"/>
  <c r="O155" i="18"/>
  <c r="O157" i="18"/>
  <c r="O159" i="18"/>
  <c r="O161" i="18"/>
  <c r="O163" i="18"/>
  <c r="O165" i="18"/>
  <c r="O167" i="18"/>
  <c r="O169" i="18"/>
  <c r="O171" i="18"/>
  <c r="O173" i="18"/>
  <c r="O175" i="18"/>
  <c r="O177" i="18"/>
  <c r="O179" i="18"/>
  <c r="O181" i="18"/>
  <c r="O183" i="18"/>
  <c r="O185" i="18"/>
  <c r="O187" i="18"/>
  <c r="O189" i="18"/>
  <c r="O191" i="18"/>
  <c r="O193" i="18"/>
  <c r="O195" i="18"/>
  <c r="O197" i="18"/>
  <c r="O199" i="18"/>
  <c r="O201" i="18"/>
  <c r="O203" i="18"/>
  <c r="O205" i="18"/>
  <c r="O207" i="18"/>
  <c r="O209" i="18"/>
  <c r="O211" i="18"/>
  <c r="O213" i="18"/>
  <c r="O215" i="18"/>
  <c r="O217" i="18"/>
  <c r="O219" i="18"/>
  <c r="O221" i="18"/>
  <c r="O223" i="18"/>
  <c r="O225" i="18"/>
  <c r="O227" i="18"/>
  <c r="O229" i="18"/>
  <c r="O231" i="18"/>
  <c r="O233" i="18"/>
  <c r="O235" i="18"/>
  <c r="O237" i="18"/>
  <c r="O239" i="18"/>
  <c r="O241" i="18"/>
  <c r="O243" i="18"/>
  <c r="O245" i="18"/>
  <c r="O247" i="18"/>
  <c r="O249" i="18"/>
  <c r="O251" i="18"/>
  <c r="O253" i="18"/>
  <c r="O255" i="18"/>
  <c r="O257" i="18"/>
  <c r="O259" i="18"/>
  <c r="O261" i="18"/>
  <c r="O263" i="18"/>
  <c r="O265" i="18"/>
  <c r="O267" i="18"/>
  <c r="O269" i="18"/>
  <c r="O271" i="18"/>
  <c r="O273" i="18"/>
  <c r="O275" i="18"/>
  <c r="O277" i="18"/>
  <c r="O279" i="18"/>
  <c r="O281" i="18"/>
  <c r="O283" i="18"/>
  <c r="O285" i="18"/>
  <c r="O287" i="18"/>
  <c r="O289" i="18"/>
  <c r="O291" i="18"/>
  <c r="O293" i="18"/>
  <c r="O295" i="18"/>
  <c r="O297" i="18"/>
  <c r="O299" i="18"/>
  <c r="O301" i="18"/>
  <c r="O303" i="18"/>
  <c r="O305" i="18"/>
  <c r="O307" i="18"/>
  <c r="O309" i="18"/>
  <c r="O311" i="18"/>
  <c r="O313" i="18"/>
  <c r="O210" i="18"/>
  <c r="O226" i="18"/>
  <c r="O242" i="18"/>
  <c r="O250" i="18"/>
  <c r="O258" i="18"/>
  <c r="O266" i="18"/>
  <c r="O274" i="18"/>
  <c r="O282" i="18"/>
  <c r="O290" i="18"/>
  <c r="O298" i="18"/>
  <c r="O306" i="18"/>
  <c r="J23" i="45"/>
  <c r="J27" i="45"/>
  <c r="J22" i="45"/>
  <c r="J28" i="45"/>
  <c r="G31" i="44"/>
  <c r="I31" i="44"/>
  <c r="I76" i="44" s="1"/>
  <c r="M46" i="12" s="1"/>
  <c r="K18" i="44"/>
  <c r="K25" i="44"/>
  <c r="K27" i="44"/>
  <c r="K29" i="44"/>
  <c r="O13" i="18"/>
  <c r="O15" i="18"/>
  <c r="O17" i="18"/>
  <c r="O14" i="18"/>
  <c r="O16" i="18"/>
  <c r="O18" i="18"/>
  <c r="M38" i="41"/>
  <c r="M23" i="41"/>
  <c r="O32" i="18"/>
  <c r="O34" i="18"/>
  <c r="O36" i="18"/>
  <c r="O38" i="18"/>
  <c r="O40" i="18"/>
  <c r="O42" i="18"/>
  <c r="O44" i="18"/>
  <c r="O46" i="18"/>
  <c r="O48" i="18"/>
  <c r="O50" i="18"/>
  <c r="O52" i="18"/>
  <c r="O54" i="18"/>
  <c r="O56" i="18"/>
  <c r="O58" i="18"/>
  <c r="O60" i="18"/>
  <c r="O62" i="18"/>
  <c r="O64" i="18"/>
  <c r="O66" i="18"/>
  <c r="O68" i="18"/>
  <c r="O70" i="18"/>
  <c r="O72" i="18"/>
  <c r="O74" i="18"/>
  <c r="O76" i="18"/>
  <c r="O78" i="18"/>
  <c r="O80" i="18"/>
  <c r="O82" i="18"/>
  <c r="O84" i="18"/>
  <c r="O86" i="18"/>
  <c r="O88" i="18"/>
  <c r="O90" i="18"/>
  <c r="O92" i="18"/>
  <c r="O94" i="18"/>
  <c r="O96" i="18"/>
  <c r="O98" i="18"/>
  <c r="O100" i="18"/>
  <c r="O102" i="18"/>
  <c r="O104" i="18"/>
  <c r="O106" i="18"/>
  <c r="O108" i="18"/>
  <c r="O110" i="18"/>
  <c r="O112" i="18"/>
  <c r="O114" i="18"/>
  <c r="O116" i="18"/>
  <c r="O118" i="18"/>
  <c r="O120" i="18"/>
  <c r="O122" i="18"/>
  <c r="O124" i="18"/>
  <c r="O126" i="18"/>
  <c r="O128" i="18"/>
  <c r="O130" i="18"/>
  <c r="O132" i="18"/>
  <c r="O134" i="18"/>
  <c r="O136" i="18"/>
  <c r="O138" i="18"/>
  <c r="O140" i="18"/>
  <c r="O142" i="18"/>
  <c r="O144" i="18"/>
  <c r="O146" i="18"/>
  <c r="O148" i="18"/>
  <c r="O150" i="18"/>
  <c r="O152" i="18"/>
  <c r="O154" i="18"/>
  <c r="O156" i="18"/>
  <c r="O158" i="18"/>
  <c r="O160" i="18"/>
  <c r="O162" i="18"/>
  <c r="O164" i="18"/>
  <c r="O166" i="18"/>
  <c r="O168" i="18"/>
  <c r="O170" i="18"/>
  <c r="O172" i="18"/>
  <c r="O174" i="18"/>
  <c r="O176" i="18"/>
  <c r="O178" i="18"/>
  <c r="O180" i="18"/>
  <c r="O182" i="18"/>
  <c r="O184" i="18"/>
  <c r="O186" i="18"/>
  <c r="O188" i="18"/>
  <c r="O190" i="18"/>
  <c r="O192" i="18"/>
  <c r="O194" i="18"/>
  <c r="O196" i="18"/>
  <c r="O198" i="18"/>
  <c r="O200" i="18"/>
  <c r="O202" i="18"/>
  <c r="O204" i="18"/>
  <c r="O206" i="18"/>
  <c r="O208" i="18"/>
  <c r="O212" i="18"/>
  <c r="O214" i="18"/>
  <c r="O216" i="18"/>
  <c r="O218" i="18"/>
  <c r="O220" i="18"/>
  <c r="O222" i="18"/>
  <c r="O224" i="18"/>
  <c r="O228" i="18"/>
  <c r="O230" i="18"/>
  <c r="O232" i="18"/>
  <c r="O234" i="18"/>
  <c r="O236" i="18"/>
  <c r="O238" i="18"/>
  <c r="O240" i="18"/>
  <c r="O244" i="18"/>
  <c r="O246" i="18"/>
  <c r="O248" i="18"/>
  <c r="O252" i="18"/>
  <c r="O254" i="18"/>
  <c r="O256" i="18"/>
  <c r="O260" i="18"/>
  <c r="O262" i="18"/>
  <c r="O264" i="18"/>
  <c r="O268" i="18"/>
  <c r="O270" i="18"/>
  <c r="O272" i="18"/>
  <c r="O276" i="18"/>
  <c r="O278" i="18"/>
  <c r="O280" i="18"/>
  <c r="O284" i="18"/>
  <c r="O286" i="18"/>
  <c r="O288" i="18"/>
  <c r="O292" i="18"/>
  <c r="O294" i="18"/>
  <c r="O296" i="18"/>
  <c r="O300" i="18"/>
  <c r="O302" i="18"/>
  <c r="O304" i="18"/>
  <c r="O308" i="18"/>
  <c r="O310" i="18"/>
  <c r="O312" i="18"/>
  <c r="M27" i="42"/>
  <c r="J15" i="45"/>
  <c r="J19" i="45"/>
  <c r="J14" i="45"/>
  <c r="J18" i="45"/>
  <c r="F30" i="45"/>
  <c r="J24" i="45"/>
  <c r="H30" i="45"/>
  <c r="M10" i="12" s="1"/>
  <c r="J21" i="45"/>
  <c r="J26" i="45"/>
  <c r="M27" i="40"/>
  <c r="M27" i="46"/>
  <c r="M27" i="41"/>
  <c r="AG76" i="44"/>
  <c r="AG51" i="43"/>
  <c r="I51" i="43"/>
  <c r="M43" i="12" s="1"/>
  <c r="M23" i="46"/>
  <c r="M38" i="46"/>
  <c r="M23" i="40"/>
  <c r="M44" i="40"/>
  <c r="M38" i="40"/>
  <c r="M23" i="42"/>
  <c r="M38" i="42"/>
  <c r="M44" i="41"/>
  <c r="BE51" i="43"/>
  <c r="BG50" i="43"/>
  <c r="BG51" i="43" s="1"/>
  <c r="BC50" i="43"/>
  <c r="BC51" i="43" s="1"/>
  <c r="S51" i="43"/>
  <c r="G51" i="43"/>
  <c r="AE51" i="43"/>
  <c r="AQ51" i="43"/>
  <c r="W51" i="43"/>
  <c r="BC75" i="44"/>
  <c r="BC76" i="44" s="1"/>
  <c r="BE75" i="44"/>
  <c r="BE76" i="44" s="1"/>
  <c r="AI76" i="44"/>
  <c r="S76" i="44"/>
  <c r="G42" i="44"/>
  <c r="G75" i="44"/>
  <c r="AE75" i="44"/>
  <c r="K16" i="44"/>
  <c r="AU76" i="44"/>
  <c r="K64" i="44"/>
  <c r="K53" i="44"/>
  <c r="W75" i="44"/>
  <c r="AQ75" i="44"/>
  <c r="AQ76" i="44" s="1"/>
  <c r="J11" i="45"/>
  <c r="M44" i="46" l="1"/>
  <c r="M43" i="46"/>
  <c r="M43" i="42"/>
  <c r="M44" i="42" s="1"/>
  <c r="M45" i="42" s="1"/>
  <c r="M46" i="46"/>
  <c r="M47" i="46" s="1"/>
  <c r="M46" i="42"/>
  <c r="M47" i="42" s="1"/>
  <c r="K31" i="44"/>
  <c r="K76" i="44" s="1"/>
  <c r="G76" i="44"/>
  <c r="AI51" i="43"/>
  <c r="E28" i="15" s="1"/>
  <c r="M45" i="41"/>
  <c r="M48" i="41" s="1"/>
  <c r="J30" i="45"/>
  <c r="M45" i="40"/>
  <c r="M48" i="40" s="1"/>
  <c r="M45" i="46"/>
  <c r="K51" i="43"/>
  <c r="E16" i="15" s="1"/>
  <c r="AU51" i="43"/>
  <c r="E34" i="15" s="1"/>
  <c r="BG76" i="44"/>
  <c r="E40" i="15" s="1"/>
  <c r="W76" i="44"/>
  <c r="E22" i="15" s="1"/>
  <c r="AE76" i="44"/>
  <c r="E15" i="15" l="1"/>
  <c r="E8" i="15" s="1"/>
  <c r="D22" i="15"/>
  <c r="F22" i="15" s="1"/>
  <c r="F23" i="15" s="1"/>
  <c r="D34" i="15"/>
  <c r="F34" i="15" s="1"/>
  <c r="F35" i="15" s="1"/>
  <c r="E9" i="15"/>
  <c r="M48" i="42"/>
  <c r="M48" i="46"/>
  <c r="E10" i="15" l="1"/>
  <c r="D28" i="15"/>
  <c r="F28" i="15" s="1"/>
  <c r="F29" i="15" s="1"/>
  <c r="D40" i="15"/>
  <c r="F40" i="15" s="1"/>
  <c r="F41" i="15" s="1"/>
  <c r="L14" i="7"/>
  <c r="B5" i="5" l="1"/>
  <c r="C39" i="15" l="1"/>
  <c r="M19" i="7" l="1"/>
  <c r="C4" i="8" l="1"/>
  <c r="O6" i="42" l="1"/>
  <c r="O6" i="40"/>
  <c r="O6" i="41"/>
  <c r="O6" i="12"/>
  <c r="O6" i="46"/>
  <c r="E41" i="15" l="1"/>
  <c r="M13" i="40" l="1"/>
  <c r="M13" i="42"/>
  <c r="F33" i="15" l="1"/>
  <c r="F27" i="15"/>
  <c r="C33" i="15"/>
  <c r="C27" i="15"/>
  <c r="C21" i="15"/>
  <c r="M42" i="12"/>
  <c r="M41" i="12"/>
  <c r="M40" i="12"/>
  <c r="M39" i="12"/>
  <c r="M37" i="12"/>
  <c r="M36" i="12"/>
  <c r="M35" i="12"/>
  <c r="M34" i="12"/>
  <c r="M33" i="12"/>
  <c r="M32" i="12"/>
  <c r="M31" i="12"/>
  <c r="M30" i="12"/>
  <c r="M29" i="12"/>
  <c r="M28" i="12"/>
  <c r="M26" i="12"/>
  <c r="M25" i="12"/>
  <c r="M24" i="12"/>
  <c r="M22" i="12"/>
  <c r="M21" i="12"/>
  <c r="M20" i="12"/>
  <c r="M19" i="12"/>
  <c r="M18" i="12"/>
  <c r="M17" i="12"/>
  <c r="M16" i="12"/>
  <c r="M15" i="12"/>
  <c r="M14" i="12"/>
  <c r="K9" i="12"/>
  <c r="O42" i="7"/>
  <c r="T41" i="7"/>
  <c r="T40" i="7"/>
  <c r="T39" i="7"/>
  <c r="T38" i="7"/>
  <c r="T37" i="7"/>
  <c r="T36" i="7"/>
  <c r="T35" i="7"/>
  <c r="T34" i="7"/>
  <c r="T33" i="7"/>
  <c r="T32" i="7"/>
  <c r="T31" i="7"/>
  <c r="V19" i="7"/>
  <c r="C7" i="7"/>
  <c r="M9" i="12" l="1"/>
  <c r="K11" i="12"/>
  <c r="M11" i="12" s="1"/>
  <c r="S15" i="7"/>
  <c r="M12" i="12"/>
  <c r="M13" i="12" s="1"/>
  <c r="D15" i="15" s="1"/>
  <c r="M23" i="12"/>
  <c r="M38" i="12"/>
  <c r="M27" i="12"/>
  <c r="M44" i="12"/>
  <c r="T42" i="7"/>
  <c r="F100" i="4" l="1"/>
  <c r="D8" i="15"/>
  <c r="C8" i="15" s="1"/>
  <c r="X15" i="7"/>
  <c r="G63" i="5"/>
  <c r="M45" i="12"/>
  <c r="E17" i="15"/>
  <c r="M47" i="12"/>
  <c r="E29" i="15"/>
  <c r="C15" i="15"/>
  <c r="C100" i="4" s="1"/>
  <c r="L100" i="4" l="1"/>
  <c r="M48" i="12"/>
  <c r="D16" i="15" s="1"/>
  <c r="F16" i="15" s="1"/>
  <c r="F17" i="15" s="1"/>
  <c r="F10" i="15" s="1"/>
  <c r="E35" i="15"/>
  <c r="E23" i="15"/>
  <c r="F101" i="4" l="1"/>
  <c r="C16" i="15"/>
  <c r="D35" i="15"/>
  <c r="D17" i="15"/>
  <c r="C101" i="4" l="1"/>
  <c r="C102" i="4" s="1"/>
  <c r="L101" i="4"/>
  <c r="L102" i="4" s="1"/>
  <c r="F102" i="4"/>
  <c r="D9" i="15"/>
  <c r="D10" i="15" s="1"/>
  <c r="D23" i="15"/>
  <c r="C34" i="15"/>
  <c r="C35" i="15" s="1"/>
  <c r="C22" i="15"/>
  <c r="C23" i="15" s="1"/>
  <c r="D29" i="15"/>
  <c r="C28" i="15"/>
  <c r="C29" i="15" s="1"/>
  <c r="C17" i="15"/>
  <c r="D41" i="15"/>
  <c r="C40" i="15"/>
  <c r="C41" i="15" s="1"/>
  <c r="C9" i="15" l="1"/>
  <c r="C10" i="15" s="1"/>
  <c r="C63" i="4" l="1"/>
  <c r="S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yumi</author>
  </authors>
  <commentList>
    <comment ref="O40" authorId="0" shapeId="0" xr:uid="{61248AAA-5945-4F1A-9141-1FFD61A088DE}">
      <text>
        <r>
          <rPr>
            <sz val="12"/>
            <color indexed="81"/>
            <rFont val="MS P ゴシック"/>
            <family val="3"/>
            <charset val="128"/>
          </rPr>
          <t>マイナスの値を入力すること</t>
        </r>
      </text>
    </comment>
    <comment ref="O41" authorId="0" shapeId="0" xr:uid="{2C75244A-6626-4007-99DE-31EA3B886198}">
      <text>
        <r>
          <rPr>
            <sz val="12"/>
            <color indexed="81"/>
            <rFont val="MS P ゴシック"/>
            <family val="3"/>
            <charset val="128"/>
          </rPr>
          <t>マイナスの値を入力すること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中島 惇輝</author>
    <author>eriko sasaki</author>
  </authors>
  <commentList>
    <comment ref="I9" authorId="0" shapeId="0" xr:uid="{067E9A8F-092C-4A8F-A6D4-8AA851F3F48A}">
      <text>
        <r>
          <rPr>
            <sz val="12"/>
            <color indexed="81"/>
            <rFont val="MS P ゴシック"/>
            <family val="3"/>
            <charset val="128"/>
          </rPr>
          <t>公募要領P33,Ｐ34参照</t>
        </r>
      </text>
    </comment>
    <comment ref="K13" authorId="0" shapeId="0" xr:uid="{34C2C5A5-3DED-40AF-AAB8-8DFE8CF7A692}">
      <text>
        <r>
          <rPr>
            <b/>
            <sz val="12"/>
            <color indexed="81"/>
            <rFont val="MS P ゴシック"/>
            <family val="3"/>
            <charset val="128"/>
          </rPr>
          <t>該当なしの場合、入力不要</t>
        </r>
      </text>
    </comment>
    <comment ref="P13" authorId="0" shapeId="0" xr:uid="{FBE27A4E-EF3D-4029-B201-5F67701C5283}">
      <text>
        <r>
          <rPr>
            <b/>
            <sz val="12"/>
            <color indexed="81"/>
            <rFont val="MS P ゴシック"/>
            <family val="3"/>
            <charset val="128"/>
          </rPr>
          <t>補助対象外の場合、"-"を記入のこと</t>
        </r>
        <r>
          <rPr>
            <sz val="9"/>
            <color indexed="81"/>
            <rFont val="MS P ゴシック"/>
            <family val="3"/>
            <charset val="128"/>
          </rPr>
          <t xml:space="preserve">
</t>
        </r>
      </text>
    </comment>
    <comment ref="Q13" authorId="1" shapeId="0" xr:uid="{334CB83F-26F5-464B-B018-9B6CC099B804}">
      <text>
        <r>
          <rPr>
            <b/>
            <sz val="12"/>
            <color indexed="81"/>
            <rFont val="MS P ゴシック"/>
            <family val="3"/>
            <charset val="128"/>
          </rPr>
          <t>冷房時の値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eriko sasaki</author>
  </authors>
  <commentList>
    <comment ref="E16" authorId="0" shapeId="0" xr:uid="{1A27F448-2B46-42FE-8FA8-F97729ECAE11}">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16" authorId="0" shapeId="0" xr:uid="{7D0C2D6B-BD64-47A8-8291-BD5E2EC34DBC}">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16" authorId="0" shapeId="0" xr:uid="{122FAAE3-8B43-4612-83DB-5F93761384EE}">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16" authorId="0" shapeId="0" xr:uid="{40507A26-EE27-4DF2-8477-DDEB4679529C}">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16" authorId="0" shapeId="0" xr:uid="{54257DDE-9632-45C4-B4B0-18F10545C239}">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27" authorId="0" shapeId="0" xr:uid="{EDFF9829-D33F-4EA0-8AAB-2C66AEDBC8FC}">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27" authorId="0" shapeId="0" xr:uid="{5E1DE351-9652-4BA2-BC64-AB0D8597C451}">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27" authorId="0" shapeId="0" xr:uid="{88E66C27-FE90-40F8-B6C7-6742875C4625}">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27" authorId="0" shapeId="0" xr:uid="{25BCEA9A-C959-4968-AC08-C0E173DE4D67}">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27" authorId="0" shapeId="0" xr:uid="{5FD62DCA-5CCB-425C-88FB-DD3C462258F4}">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40" authorId="0" shapeId="0" xr:uid="{CE2B09C1-6F35-406B-9EC8-9C18AD1254A8}">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40" authorId="0" shapeId="0" xr:uid="{A3FD6C8B-BD89-4763-B086-A217850C263D}">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40" authorId="0" shapeId="0" xr:uid="{3A84E5A5-C0B9-4399-BBED-55567740EBD4}">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40" authorId="0" shapeId="0" xr:uid="{3043E43F-D60F-481B-9F09-D8770C7C10AE}">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40" authorId="0" shapeId="0" xr:uid="{C146DB14-6011-4D1F-8332-6176241D8F7C}">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eriko sasaki</author>
  </authors>
  <commentList>
    <comment ref="E16" authorId="0" shapeId="0" xr:uid="{D29B2371-CBF4-402C-9A79-355AF4FEA711}">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16" authorId="0" shapeId="0" xr:uid="{C6454053-FD3A-42DF-B503-213B8D1EDE0A}">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16" authorId="0" shapeId="0" xr:uid="{D4137F2C-5404-4C3B-8999-61BF6C66D0D0}">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16" authorId="0" shapeId="0" xr:uid="{2734BDCD-2F19-4993-B957-134CE29B2AA0}">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16" authorId="0" shapeId="0" xr:uid="{49AF5568-1F17-42A4-884A-1F60816491BF}">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32" authorId="0" shapeId="0" xr:uid="{49F1DD5B-E787-4947-AF15-BB3244E59E59}">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32" authorId="0" shapeId="0" xr:uid="{CE3A47DD-F471-4192-B251-1F83A3C51D13}">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32" authorId="0" shapeId="0" xr:uid="{2F56F4A5-3C2B-4D67-A7B8-175E89D35027}">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32" authorId="0" shapeId="0" xr:uid="{6C7D651D-E4F9-4C39-A539-5B58FF1AFD03}">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32" authorId="0" shapeId="0" xr:uid="{E7E07A64-941B-41D0-B4CA-5085F41BDA42}">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43" authorId="0" shapeId="0" xr:uid="{AC7EF5C6-BF45-4056-B11F-F0ECCFF82E01}">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43" authorId="0" shapeId="0" xr:uid="{185E639F-84AA-4422-AB2E-EF9EC1B1A286}">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43" authorId="0" shapeId="0" xr:uid="{B707F0D4-1BB7-45E8-A31D-6C41A7B445EE}">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43" authorId="0" shapeId="0" xr:uid="{25A94255-2153-4468-9591-39552EC66E6D}">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43" authorId="0" shapeId="0" xr:uid="{E8686FB7-2D4E-47BA-82AB-05D96C3B3937}">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54" authorId="0" shapeId="0" xr:uid="{FBEBD0D4-37B9-409B-9FC6-0CAA5D53B0E7}">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54" authorId="0" shapeId="0" xr:uid="{C0FECAC6-A2F0-4CB0-88EF-01352D0E96D1}">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54" authorId="0" shapeId="0" xr:uid="{7BD439F1-D462-4E40-BBB9-A236ED14C728}">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54" authorId="0" shapeId="0" xr:uid="{F260EA02-191F-4FDA-A101-12D471AF379C}">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54" authorId="0" shapeId="0" xr:uid="{BDB5B9F9-893A-4E13-A073-746EA4CA4EFB}">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E65" authorId="0" shapeId="0" xr:uid="{436EA666-F318-4874-B450-76377A2871FD}">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Q65" authorId="0" shapeId="0" xr:uid="{9C2089B0-643F-463A-B612-984F544C502B}">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C65" authorId="0" shapeId="0" xr:uid="{6374097E-B4B1-4E7E-ABD7-EB238F6FB036}">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AO65" authorId="0" shapeId="0" xr:uid="{6DE7EC65-4DD9-4402-9259-9066C09ED309}">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 ref="BA65" authorId="0" shapeId="0" xr:uid="{8982F764-8C5B-49D2-82C5-BC9CA2CFAB7F}">
      <text>
        <r>
          <rPr>
            <b/>
            <sz val="14"/>
            <color indexed="81"/>
            <rFont val="MS P ゴシック"/>
            <family val="3"/>
            <charset val="128"/>
          </rPr>
          <t>金額に係る項目は、
「単価」、「補助事業に要する経費」の数量、「補助対象経費」の数量を入力する。他の欄には数式が入っているので注意。</t>
        </r>
      </text>
    </comment>
  </commentList>
</comments>
</file>

<file path=xl/sharedStrings.xml><?xml version="1.0" encoding="utf-8"?>
<sst xmlns="http://schemas.openxmlformats.org/spreadsheetml/2006/main" count="2550" uniqueCount="904">
  <si>
    <t>基礎情報</t>
    <rPh sb="0" eb="2">
      <t>キソ</t>
    </rPh>
    <rPh sb="2" eb="4">
      <t>ジョウホウ</t>
    </rPh>
    <phoneticPr fontId="6"/>
  </si>
  <si>
    <t>補助事業の名称</t>
    <rPh sb="0" eb="2">
      <t>ホジョ</t>
    </rPh>
    <rPh sb="2" eb="4">
      <t>ジギョウ</t>
    </rPh>
    <rPh sb="5" eb="7">
      <t>メイショウ</t>
    </rPh>
    <phoneticPr fontId="7"/>
  </si>
  <si>
    <t>事業期間区分</t>
    <rPh sb="0" eb="2">
      <t>ジギョウ</t>
    </rPh>
    <rPh sb="2" eb="4">
      <t>キカン</t>
    </rPh>
    <rPh sb="4" eb="6">
      <t>クブン</t>
    </rPh>
    <phoneticPr fontId="7"/>
  </si>
  <si>
    <t xml:space="preserve"> </t>
  </si>
  <si>
    <t>事業着手予定日</t>
    <rPh sb="0" eb="2">
      <t>ジギョウ</t>
    </rPh>
    <rPh sb="2" eb="4">
      <t>チャクシュ</t>
    </rPh>
    <rPh sb="4" eb="6">
      <t>ヨテイ</t>
    </rPh>
    <rPh sb="6" eb="7">
      <t>ビ</t>
    </rPh>
    <phoneticPr fontId="7"/>
  </si>
  <si>
    <t>当該年度事業完了予定日</t>
    <rPh sb="0" eb="2">
      <t>トウガイ</t>
    </rPh>
    <rPh sb="2" eb="4">
      <t>ネンド</t>
    </rPh>
    <rPh sb="4" eb="6">
      <t>ジギョウ</t>
    </rPh>
    <rPh sb="6" eb="8">
      <t>カンリョウ</t>
    </rPh>
    <rPh sb="8" eb="10">
      <t>ヨテイ</t>
    </rPh>
    <rPh sb="10" eb="11">
      <t>ビ</t>
    </rPh>
    <phoneticPr fontId="7"/>
  </si>
  <si>
    <t>最終事業年度の事業完了予定日</t>
    <rPh sb="0" eb="2">
      <t>サイシュウ</t>
    </rPh>
    <rPh sb="2" eb="4">
      <t>ジギョウ</t>
    </rPh>
    <rPh sb="4" eb="6">
      <t>ネンド</t>
    </rPh>
    <rPh sb="7" eb="9">
      <t>ジギョウ</t>
    </rPh>
    <rPh sb="9" eb="11">
      <t>カンリョウ</t>
    </rPh>
    <rPh sb="11" eb="13">
      <t>ヨテイ</t>
    </rPh>
    <rPh sb="13" eb="14">
      <t>ビ</t>
    </rPh>
    <phoneticPr fontId="7"/>
  </si>
  <si>
    <t>申請者１</t>
    <rPh sb="0" eb="3">
      <t>シンセイシャ</t>
    </rPh>
    <phoneticPr fontId="7"/>
  </si>
  <si>
    <t>申請者名（ふりがな）</t>
    <rPh sb="0" eb="3">
      <t>シンセイシャ</t>
    </rPh>
    <phoneticPr fontId="7"/>
  </si>
  <si>
    <t>ひらがなで入力</t>
    <rPh sb="5" eb="7">
      <t>ニュウリョク</t>
    </rPh>
    <phoneticPr fontId="6"/>
  </si>
  <si>
    <t>申請者名（法人名、氏名）</t>
    <rPh sb="0" eb="3">
      <t>シンセイシャ</t>
    </rPh>
    <rPh sb="5" eb="7">
      <t>ホウジン</t>
    </rPh>
    <rPh sb="7" eb="8">
      <t>メイ</t>
    </rPh>
    <rPh sb="9" eb="11">
      <t>シメイ</t>
    </rPh>
    <phoneticPr fontId="7"/>
  </si>
  <si>
    <t>申請者名（法人名または氏名）を入力</t>
    <rPh sb="0" eb="3">
      <t>シンセイシャ</t>
    </rPh>
    <rPh sb="3" eb="4">
      <t>メイ</t>
    </rPh>
    <rPh sb="5" eb="7">
      <t>ホウジン</t>
    </rPh>
    <rPh sb="7" eb="8">
      <t>メイ</t>
    </rPh>
    <rPh sb="11" eb="13">
      <t>シメイ</t>
    </rPh>
    <rPh sb="15" eb="17">
      <t>ニュウリョク</t>
    </rPh>
    <phoneticPr fontId="6"/>
  </si>
  <si>
    <t>役職名</t>
    <rPh sb="0" eb="3">
      <t>ヤクショクメイ</t>
    </rPh>
    <phoneticPr fontId="7"/>
  </si>
  <si>
    <t>法人申請の場合、商業登記簿の記載と整合をとること（個人申請者は入力不要）</t>
    <rPh sb="0" eb="2">
      <t>ホウジン</t>
    </rPh>
    <rPh sb="2" eb="4">
      <t>シンセイ</t>
    </rPh>
    <rPh sb="5" eb="7">
      <t>バアイ</t>
    </rPh>
    <rPh sb="8" eb="10">
      <t>ショウギョウ</t>
    </rPh>
    <rPh sb="10" eb="13">
      <t>トウキボ</t>
    </rPh>
    <rPh sb="14" eb="16">
      <t>キサイ</t>
    </rPh>
    <rPh sb="17" eb="19">
      <t>セイゴウ</t>
    </rPh>
    <rPh sb="25" eb="27">
      <t>コジン</t>
    </rPh>
    <rPh sb="27" eb="30">
      <t>シンセイシャ</t>
    </rPh>
    <rPh sb="31" eb="33">
      <t>ニュウリョク</t>
    </rPh>
    <rPh sb="33" eb="35">
      <t>フヨウ</t>
    </rPh>
    <phoneticPr fontId="6"/>
  </si>
  <si>
    <t>氏名（ふりがな）</t>
    <rPh sb="0" eb="2">
      <t>シメイ</t>
    </rPh>
    <phoneticPr fontId="7"/>
  </si>
  <si>
    <t>申請者が法人の場合入力不要</t>
    <rPh sb="0" eb="3">
      <t>シンセイシャ</t>
    </rPh>
    <rPh sb="4" eb="6">
      <t>ホウジン</t>
    </rPh>
    <rPh sb="7" eb="9">
      <t>バアイ</t>
    </rPh>
    <rPh sb="9" eb="11">
      <t>ニュウリョク</t>
    </rPh>
    <rPh sb="11" eb="13">
      <t>フヨウ</t>
    </rPh>
    <phoneticPr fontId="6"/>
  </si>
  <si>
    <t>所在地</t>
    <rPh sb="0" eb="3">
      <t>ショザイチ</t>
    </rPh>
    <phoneticPr fontId="7"/>
  </si>
  <si>
    <t>郵便番号</t>
    <rPh sb="0" eb="4">
      <t>ユウビンバンゴウ</t>
    </rPh>
    <phoneticPr fontId="7"/>
  </si>
  <si>
    <t>電話番号</t>
    <rPh sb="0" eb="2">
      <t>デンワ</t>
    </rPh>
    <rPh sb="2" eb="4">
      <t>バンゴウ</t>
    </rPh>
    <phoneticPr fontId="7"/>
  </si>
  <si>
    <t>個人申請者の場合、日中に必ず連絡のとれる電話番号を入力すること</t>
    <rPh sb="0" eb="2">
      <t>コジン</t>
    </rPh>
    <rPh sb="2" eb="5">
      <t>シンセイシャ</t>
    </rPh>
    <rPh sb="6" eb="8">
      <t>バアイ</t>
    </rPh>
    <rPh sb="9" eb="11">
      <t>ニッチュウ</t>
    </rPh>
    <rPh sb="12" eb="13">
      <t>カナラ</t>
    </rPh>
    <rPh sb="14" eb="16">
      <t>レンラク</t>
    </rPh>
    <rPh sb="20" eb="22">
      <t>デンワ</t>
    </rPh>
    <rPh sb="22" eb="24">
      <t>バンゴウ</t>
    </rPh>
    <rPh sb="25" eb="27">
      <t>ニュウリョク</t>
    </rPh>
    <phoneticPr fontId="6"/>
  </si>
  <si>
    <t>メールアドレス（個人申請のみ）</t>
    <rPh sb="8" eb="10">
      <t>コジン</t>
    </rPh>
    <rPh sb="10" eb="12">
      <t>シンセイ</t>
    </rPh>
    <phoneticPr fontId="7"/>
  </si>
  <si>
    <t>申請者が法人の場合入力不要（キャリアメール（携帯メール）は入力不可）</t>
    <rPh sb="0" eb="3">
      <t>シンセイシャ</t>
    </rPh>
    <rPh sb="4" eb="6">
      <t>ホウジン</t>
    </rPh>
    <rPh sb="7" eb="9">
      <t>バアイ</t>
    </rPh>
    <rPh sb="9" eb="11">
      <t>ニュウリョク</t>
    </rPh>
    <rPh sb="11" eb="13">
      <t>フヨウ</t>
    </rPh>
    <phoneticPr fontId="6"/>
  </si>
  <si>
    <t>13桁（国税庁｜法人番号公表サイト参照）</t>
    <rPh sb="2" eb="3">
      <t>ケタ</t>
    </rPh>
    <rPh sb="4" eb="7">
      <t>コクゼイチョウ</t>
    </rPh>
    <rPh sb="8" eb="10">
      <t>ホウジン</t>
    </rPh>
    <rPh sb="10" eb="12">
      <t>バンゴウ</t>
    </rPh>
    <rPh sb="12" eb="14">
      <t>コウヒョウ</t>
    </rPh>
    <rPh sb="17" eb="19">
      <t>サンショウ</t>
    </rPh>
    <phoneticPr fontId="6"/>
  </si>
  <si>
    <t>申請者２</t>
    <rPh sb="0" eb="3">
      <t>シンセイシャ</t>
    </rPh>
    <phoneticPr fontId="7"/>
  </si>
  <si>
    <t>代表者</t>
    <rPh sb="0" eb="3">
      <t>ダイヒョウシャ</t>
    </rPh>
    <phoneticPr fontId="7"/>
  </si>
  <si>
    <t>登録情報</t>
    <rPh sb="0" eb="2">
      <t>トウロク</t>
    </rPh>
    <rPh sb="2" eb="4">
      <t>ジョウホウ</t>
    </rPh>
    <phoneticPr fontId="7"/>
  </si>
  <si>
    <t>登録名称</t>
  </si>
  <si>
    <t>登録番号</t>
    <rPh sb="0" eb="2">
      <t>トウロク</t>
    </rPh>
    <rPh sb="2" eb="4">
      <t>バンゴウ</t>
    </rPh>
    <phoneticPr fontId="7"/>
  </si>
  <si>
    <t>登録状況</t>
    <rPh sb="0" eb="2">
      <t>トウロク</t>
    </rPh>
    <rPh sb="2" eb="4">
      <t>ジョウキョウ</t>
    </rPh>
    <phoneticPr fontId="7"/>
  </si>
  <si>
    <t>申請者１
担当者情報</t>
    <rPh sb="0" eb="3">
      <t>シンセイシャ</t>
    </rPh>
    <rPh sb="5" eb="8">
      <t>タントウシャ</t>
    </rPh>
    <rPh sb="8" eb="10">
      <t>ジョウホウ</t>
    </rPh>
    <phoneticPr fontId="6"/>
  </si>
  <si>
    <t>代表担当者</t>
    <rPh sb="0" eb="2">
      <t>ダイヒョウ</t>
    </rPh>
    <rPh sb="2" eb="5">
      <t>タントウシャ</t>
    </rPh>
    <phoneticPr fontId="7"/>
  </si>
  <si>
    <t>担当者</t>
    <rPh sb="0" eb="3">
      <t>タントウシャ</t>
    </rPh>
    <phoneticPr fontId="7"/>
  </si>
  <si>
    <t>所属</t>
    <rPh sb="0" eb="2">
      <t>ショゾク</t>
    </rPh>
    <phoneticPr fontId="7"/>
  </si>
  <si>
    <t>記載事項がない場合は「－」を入力すること</t>
    <rPh sb="0" eb="2">
      <t>キサイ</t>
    </rPh>
    <rPh sb="2" eb="4">
      <t>ジコウ</t>
    </rPh>
    <rPh sb="7" eb="9">
      <t>バアイ</t>
    </rPh>
    <rPh sb="14" eb="16">
      <t>ニュウリョク</t>
    </rPh>
    <phoneticPr fontId="6"/>
  </si>
  <si>
    <t>申請者内における補助事業担当者情報を入力すること</t>
    <rPh sb="0" eb="3">
      <t>シンセイシャ</t>
    </rPh>
    <rPh sb="3" eb="4">
      <t>ナイ</t>
    </rPh>
    <rPh sb="8" eb="10">
      <t>ホジョ</t>
    </rPh>
    <rPh sb="10" eb="12">
      <t>ジギョウ</t>
    </rPh>
    <rPh sb="12" eb="15">
      <t>タントウシャ</t>
    </rPh>
    <rPh sb="15" eb="17">
      <t>ジョウホウ</t>
    </rPh>
    <rPh sb="18" eb="20">
      <t>ニュウリョク</t>
    </rPh>
    <phoneticPr fontId="6"/>
  </si>
  <si>
    <t>連絡先</t>
    <rPh sb="0" eb="3">
      <t>レンラクサキ</t>
    </rPh>
    <phoneticPr fontId="7"/>
  </si>
  <si>
    <t>入力必須</t>
    <rPh sb="0" eb="2">
      <t>ニュウリョク</t>
    </rPh>
    <rPh sb="2" eb="4">
      <t>ヒッス</t>
    </rPh>
    <phoneticPr fontId="6"/>
  </si>
  <si>
    <t>携帯番号</t>
    <rPh sb="0" eb="2">
      <t>ケイタイ</t>
    </rPh>
    <rPh sb="2" eb="4">
      <t>バンゴウ</t>
    </rPh>
    <phoneticPr fontId="7"/>
  </si>
  <si>
    <t>記載事項がない場合は入力なしで可</t>
    <rPh sb="0" eb="2">
      <t>キサイ</t>
    </rPh>
    <rPh sb="2" eb="4">
      <t>ジコウ</t>
    </rPh>
    <rPh sb="7" eb="9">
      <t>バアイ</t>
    </rPh>
    <rPh sb="10" eb="12">
      <t>ニュウリョク</t>
    </rPh>
    <rPh sb="15" eb="16">
      <t>カ</t>
    </rPh>
    <phoneticPr fontId="6"/>
  </si>
  <si>
    <t>キャリアメール（携帯メール）は入力不可</t>
    <rPh sb="8" eb="10">
      <t>ケイタイ</t>
    </rPh>
    <rPh sb="15" eb="17">
      <t>ニュウリョク</t>
    </rPh>
    <rPh sb="17" eb="19">
      <t>フカ</t>
    </rPh>
    <phoneticPr fontId="6"/>
  </si>
  <si>
    <t>申請者２
担当者情報</t>
    <rPh sb="0" eb="3">
      <t>シンセイシャ</t>
    </rPh>
    <rPh sb="5" eb="8">
      <t>タントウシャ</t>
    </rPh>
    <rPh sb="8" eb="10">
      <t>ジョウホウ</t>
    </rPh>
    <phoneticPr fontId="6"/>
  </si>
  <si>
    <t>申請者１
事業実績</t>
    <rPh sb="0" eb="3">
      <t>シンセイシャ</t>
    </rPh>
    <rPh sb="5" eb="7">
      <t>ジギョウ</t>
    </rPh>
    <rPh sb="7" eb="9">
      <t>ジッセキ</t>
    </rPh>
    <phoneticPr fontId="6"/>
  </si>
  <si>
    <t>事業報告期間（始点）</t>
    <rPh sb="0" eb="2">
      <t>ジギョウ</t>
    </rPh>
    <rPh sb="2" eb="4">
      <t>ホウコク</t>
    </rPh>
    <rPh sb="4" eb="6">
      <t>キカン</t>
    </rPh>
    <rPh sb="7" eb="9">
      <t>シテン</t>
    </rPh>
    <phoneticPr fontId="7"/>
  </si>
  <si>
    <t>　</t>
  </si>
  <si>
    <t>直近1年間の事業実績について入力すること（西暦で入力）</t>
    <rPh sb="0" eb="2">
      <t>チョッキン</t>
    </rPh>
    <rPh sb="3" eb="5">
      <t>ネンカン</t>
    </rPh>
    <rPh sb="6" eb="8">
      <t>ジギョウ</t>
    </rPh>
    <rPh sb="8" eb="10">
      <t>ジッセキ</t>
    </rPh>
    <rPh sb="14" eb="16">
      <t>ニュウリョク</t>
    </rPh>
    <rPh sb="21" eb="23">
      <t>セイレキ</t>
    </rPh>
    <rPh sb="24" eb="26">
      <t>ニュウリョク</t>
    </rPh>
    <phoneticPr fontId="6"/>
  </si>
  <si>
    <t>事業報告期間（終点）</t>
    <rPh sb="0" eb="2">
      <t>ジギョウ</t>
    </rPh>
    <rPh sb="2" eb="4">
      <t>ホウコク</t>
    </rPh>
    <rPh sb="4" eb="6">
      <t>キカン</t>
    </rPh>
    <rPh sb="7" eb="9">
      <t>シュウテン</t>
    </rPh>
    <phoneticPr fontId="7"/>
  </si>
  <si>
    <t>※財務諸表等の提出は3期分</t>
    <rPh sb="1" eb="3">
      <t>ザイム</t>
    </rPh>
    <rPh sb="3" eb="5">
      <t>ショヒョウ</t>
    </rPh>
    <rPh sb="5" eb="6">
      <t>トウ</t>
    </rPh>
    <rPh sb="7" eb="9">
      <t>テイシュツ</t>
    </rPh>
    <rPh sb="11" eb="12">
      <t>キ</t>
    </rPh>
    <rPh sb="12" eb="13">
      <t>ブン</t>
    </rPh>
    <phoneticPr fontId="6"/>
  </si>
  <si>
    <t>資産合計（円）</t>
    <rPh sb="0" eb="2">
      <t>シサン</t>
    </rPh>
    <rPh sb="2" eb="4">
      <t>ゴウケイ</t>
    </rPh>
    <rPh sb="5" eb="6">
      <t>エン</t>
    </rPh>
    <phoneticPr fontId="7"/>
  </si>
  <si>
    <t>負債合計（円）</t>
    <rPh sb="0" eb="2">
      <t>フサイ</t>
    </rPh>
    <rPh sb="2" eb="4">
      <t>ゴウケイ</t>
    </rPh>
    <rPh sb="5" eb="6">
      <t>エン</t>
    </rPh>
    <phoneticPr fontId="7"/>
  </si>
  <si>
    <t>純資産合計（円）</t>
    <rPh sb="0" eb="3">
      <t>ジュンシサン</t>
    </rPh>
    <rPh sb="3" eb="5">
      <t>ゴウケイ</t>
    </rPh>
    <rPh sb="6" eb="7">
      <t>エン</t>
    </rPh>
    <phoneticPr fontId="7"/>
  </si>
  <si>
    <t>売上高（円）</t>
    <rPh sb="0" eb="2">
      <t>ウリアゲ</t>
    </rPh>
    <rPh sb="2" eb="3">
      <t>ダカ</t>
    </rPh>
    <rPh sb="4" eb="5">
      <t>エン</t>
    </rPh>
    <phoneticPr fontId="7"/>
  </si>
  <si>
    <t>経常利益（円）</t>
    <rPh sb="0" eb="2">
      <t>ケイツネ</t>
    </rPh>
    <rPh sb="2" eb="4">
      <t>リエキ</t>
    </rPh>
    <rPh sb="5" eb="6">
      <t>エン</t>
    </rPh>
    <phoneticPr fontId="7"/>
  </si>
  <si>
    <t>当期純利益（円）</t>
    <rPh sb="0" eb="2">
      <t>トウキ</t>
    </rPh>
    <rPh sb="2" eb="5">
      <t>ジュンリエキ</t>
    </rPh>
    <rPh sb="6" eb="7">
      <t>エン</t>
    </rPh>
    <phoneticPr fontId="7"/>
  </si>
  <si>
    <t>申請者２
事業実績</t>
    <rPh sb="0" eb="3">
      <t>シンセイシャ</t>
    </rPh>
    <rPh sb="5" eb="7">
      <t>ジギョウ</t>
    </rPh>
    <rPh sb="7" eb="9">
      <t>ジッセキ</t>
    </rPh>
    <phoneticPr fontId="6"/>
  </si>
  <si>
    <t>他の補助金への申請有無</t>
    <rPh sb="0" eb="1">
      <t>ホカ</t>
    </rPh>
    <rPh sb="2" eb="5">
      <t>ホジョキン</t>
    </rPh>
    <rPh sb="7" eb="9">
      <t>シンセイ</t>
    </rPh>
    <rPh sb="9" eb="11">
      <t>ウム</t>
    </rPh>
    <phoneticPr fontId="7"/>
  </si>
  <si>
    <t>他の補助金への申請有無をプルダウンリストより選択すること</t>
    <rPh sb="0" eb="1">
      <t>ホカ</t>
    </rPh>
    <rPh sb="2" eb="5">
      <t>ホジョキン</t>
    </rPh>
    <rPh sb="7" eb="9">
      <t>シンセイ</t>
    </rPh>
    <rPh sb="9" eb="11">
      <t>ウム</t>
    </rPh>
    <rPh sb="22" eb="24">
      <t>センタク</t>
    </rPh>
    <phoneticPr fontId="6"/>
  </si>
  <si>
    <t>他の補助金名</t>
    <rPh sb="0" eb="1">
      <t>ホカ</t>
    </rPh>
    <rPh sb="2" eb="5">
      <t>ホジョキン</t>
    </rPh>
    <rPh sb="5" eb="6">
      <t>メイ</t>
    </rPh>
    <phoneticPr fontId="7"/>
  </si>
  <si>
    <t>同上</t>
    <rPh sb="0" eb="2">
      <t>ドウジョウ</t>
    </rPh>
    <phoneticPr fontId="6"/>
  </si>
  <si>
    <t>補助事業遂行のための融資計画の有無を選択すること</t>
    <rPh sb="0" eb="2">
      <t>ホジョ</t>
    </rPh>
    <rPh sb="2" eb="4">
      <t>ジギョウ</t>
    </rPh>
    <rPh sb="4" eb="6">
      <t>スイコウ</t>
    </rPh>
    <rPh sb="10" eb="12">
      <t>ユウシ</t>
    </rPh>
    <rPh sb="12" eb="14">
      <t>ケイカク</t>
    </rPh>
    <rPh sb="15" eb="17">
      <t>ウム</t>
    </rPh>
    <rPh sb="18" eb="20">
      <t>センタク</t>
    </rPh>
    <phoneticPr fontId="6"/>
  </si>
  <si>
    <t>抵当権設定予定</t>
    <rPh sb="0" eb="3">
      <t>テイトウケン</t>
    </rPh>
    <rPh sb="3" eb="5">
      <t>セッテイ</t>
    </rPh>
    <rPh sb="5" eb="7">
      <t>ヨテイ</t>
    </rPh>
    <phoneticPr fontId="7"/>
  </si>
  <si>
    <t>補助事業の名称</t>
    <rPh sb="0" eb="2">
      <t>ホジョ</t>
    </rPh>
    <rPh sb="2" eb="4">
      <t>ジギョウ</t>
    </rPh>
    <rPh sb="5" eb="7">
      <t>メイショウ</t>
    </rPh>
    <phoneticPr fontId="0"/>
  </si>
  <si>
    <t>補助事業者名</t>
    <rPh sb="0" eb="2">
      <t>ホジョ</t>
    </rPh>
    <rPh sb="2" eb="4">
      <t>ジギョウ</t>
    </rPh>
    <rPh sb="4" eb="5">
      <t>シャ</t>
    </rPh>
    <rPh sb="5" eb="6">
      <t>メイ</t>
    </rPh>
    <phoneticPr fontId="0"/>
  </si>
  <si>
    <t>２．全体概要</t>
    <rPh sb="2" eb="4">
      <t>ゼンタイ</t>
    </rPh>
    <rPh sb="4" eb="6">
      <t>ガイヨウ</t>
    </rPh>
    <phoneticPr fontId="6"/>
  </si>
  <si>
    <t>❶　申請者概要</t>
    <rPh sb="2" eb="4">
      <t>シンセイ</t>
    </rPh>
    <rPh sb="4" eb="5">
      <t>シャ</t>
    </rPh>
    <phoneticPr fontId="7"/>
  </si>
  <si>
    <t>事業期間区分</t>
  </si>
  <si>
    <t>申請者名</t>
    <rPh sb="0" eb="3">
      <t>シンセイシャ</t>
    </rPh>
    <rPh sb="2" eb="3">
      <t>シャ</t>
    </rPh>
    <rPh sb="3" eb="4">
      <t>メイ</t>
    </rPh>
    <phoneticPr fontId="7"/>
  </si>
  <si>
    <t>登録名称</t>
    <rPh sb="0" eb="2">
      <t>トウロク</t>
    </rPh>
    <rPh sb="2" eb="4">
      <t>メイショウ</t>
    </rPh>
    <phoneticPr fontId="7"/>
  </si>
  <si>
    <t>〒</t>
  </si>
  <si>
    <t>-</t>
  </si>
  <si>
    <t>建物用途</t>
    <rPh sb="0" eb="2">
      <t>タテモノ</t>
    </rPh>
    <rPh sb="2" eb="4">
      <t>ヨウト</t>
    </rPh>
    <phoneticPr fontId="6"/>
  </si>
  <si>
    <t>構　造</t>
    <rPh sb="0" eb="1">
      <t>カマエ</t>
    </rPh>
    <rPh sb="2" eb="3">
      <t>ゾウ</t>
    </rPh>
    <phoneticPr fontId="6"/>
  </si>
  <si>
    <t>地域区分</t>
    <rPh sb="0" eb="2">
      <t>チイキ</t>
    </rPh>
    <rPh sb="2" eb="4">
      <t>クブン</t>
    </rPh>
    <phoneticPr fontId="7"/>
  </si>
  <si>
    <t>住戸数</t>
    <rPh sb="0" eb="2">
      <t>ジュウコ</t>
    </rPh>
    <rPh sb="2" eb="3">
      <t>スウ</t>
    </rPh>
    <phoneticPr fontId="7"/>
  </si>
  <si>
    <t>戸</t>
    <rPh sb="0" eb="1">
      <t>コ</t>
    </rPh>
    <phoneticPr fontId="7"/>
  </si>
  <si>
    <t>全体床面積</t>
    <rPh sb="0" eb="2">
      <t>ゼンタイ</t>
    </rPh>
    <rPh sb="2" eb="3">
      <t>ユカ</t>
    </rPh>
    <rPh sb="3" eb="5">
      <t>メンセキ</t>
    </rPh>
    <phoneticPr fontId="6"/>
  </si>
  <si>
    <t>㎡</t>
  </si>
  <si>
    <t>住戸
平均
床面積</t>
    <rPh sb="0" eb="2">
      <t>ジュウコ</t>
    </rPh>
    <rPh sb="3" eb="5">
      <t>ヘイキン</t>
    </rPh>
    <rPh sb="6" eb="9">
      <t>ユカメンセキ</t>
    </rPh>
    <phoneticPr fontId="6"/>
  </si>
  <si>
    <t>階数</t>
    <rPh sb="0" eb="2">
      <t>カイスウ</t>
    </rPh>
    <phoneticPr fontId="7"/>
  </si>
  <si>
    <t>全体</t>
    <rPh sb="0" eb="2">
      <t>ゼンタイ</t>
    </rPh>
    <phoneticPr fontId="7"/>
  </si>
  <si>
    <t>地下</t>
    <rPh sb="0" eb="2">
      <t>チカ</t>
    </rPh>
    <phoneticPr fontId="7"/>
  </si>
  <si>
    <t>階</t>
    <rPh sb="0" eb="1">
      <t>カイ</t>
    </rPh>
    <phoneticPr fontId="7"/>
  </si>
  <si>
    <t>地上</t>
    <rPh sb="0" eb="2">
      <t>チジョウ</t>
    </rPh>
    <phoneticPr fontId="7"/>
  </si>
  <si>
    <t>住宅部分</t>
    <rPh sb="0" eb="2">
      <t>ジュウタク</t>
    </rPh>
    <rPh sb="2" eb="4">
      <t>ブブン</t>
    </rPh>
    <phoneticPr fontId="7"/>
  </si>
  <si>
    <t>層</t>
    <rPh sb="0" eb="1">
      <t>ソウ</t>
    </rPh>
    <phoneticPr fontId="7"/>
  </si>
  <si>
    <t>住宅外用途部分</t>
    <rPh sb="0" eb="2">
      <t>ジュウタク</t>
    </rPh>
    <rPh sb="2" eb="3">
      <t>ガイ</t>
    </rPh>
    <rPh sb="3" eb="5">
      <t>ヨウト</t>
    </rPh>
    <rPh sb="5" eb="7">
      <t>ブブン</t>
    </rPh>
    <phoneticPr fontId="7"/>
  </si>
  <si>
    <t>住戸平均</t>
    <rPh sb="0" eb="2">
      <t>ジュウコ</t>
    </rPh>
    <rPh sb="2" eb="4">
      <t>ヘイキン</t>
    </rPh>
    <phoneticPr fontId="7"/>
  </si>
  <si>
    <t>最大</t>
    <rPh sb="0" eb="2">
      <t>サイダイ</t>
    </rPh>
    <phoneticPr fontId="7"/>
  </si>
  <si>
    <t>最小</t>
    <rPh sb="0" eb="1">
      <t>サイ</t>
    </rPh>
    <rPh sb="1" eb="2">
      <t>ショウ</t>
    </rPh>
    <phoneticPr fontId="7"/>
  </si>
  <si>
    <t>％</t>
  </si>
  <si>
    <t>専有部の外皮総面積に対する開口比率</t>
    <rPh sb="0" eb="2">
      <t>センユウ</t>
    </rPh>
    <rPh sb="2" eb="3">
      <t>ブ</t>
    </rPh>
    <rPh sb="4" eb="6">
      <t>ガイヒ</t>
    </rPh>
    <rPh sb="6" eb="9">
      <t>ソウメンセキ</t>
    </rPh>
    <rPh sb="10" eb="11">
      <t>タイ</t>
    </rPh>
    <rPh sb="13" eb="15">
      <t>カイコウ</t>
    </rPh>
    <rPh sb="15" eb="17">
      <t>ヒリツ</t>
    </rPh>
    <phoneticPr fontId="7"/>
  </si>
  <si>
    <t>８地域における要件</t>
    <rPh sb="1" eb="3">
      <t>チイキ</t>
    </rPh>
    <rPh sb="7" eb="9">
      <t>ヨウケン</t>
    </rPh>
    <phoneticPr fontId="6"/>
  </si>
  <si>
    <t>通風の積極利用</t>
    <rPh sb="0" eb="2">
      <t>ツウフウ</t>
    </rPh>
    <rPh sb="3" eb="5">
      <t>セッキョク</t>
    </rPh>
    <rPh sb="5" eb="7">
      <t>リヨウ</t>
    </rPh>
    <phoneticPr fontId="6"/>
  </si>
  <si>
    <t>効果的な日射遮蔽</t>
    <rPh sb="0" eb="3">
      <t>コウカテキ</t>
    </rPh>
    <rPh sb="4" eb="6">
      <t>ニッシャ</t>
    </rPh>
    <rPh sb="6" eb="8">
      <t>シャヘイ</t>
    </rPh>
    <phoneticPr fontId="6"/>
  </si>
  <si>
    <t>最上階の屋上断熱強化</t>
    <rPh sb="0" eb="2">
      <t>サイジョウ</t>
    </rPh>
    <rPh sb="2" eb="3">
      <t>カイ</t>
    </rPh>
    <rPh sb="4" eb="6">
      <t>オクジョウ</t>
    </rPh>
    <rPh sb="6" eb="8">
      <t>ダンネツ</t>
    </rPh>
    <rPh sb="8" eb="10">
      <t>キョウカ</t>
    </rPh>
    <phoneticPr fontId="6"/>
  </si>
  <si>
    <t>屋上緑化、壁面緑化</t>
    <rPh sb="0" eb="2">
      <t>オクジョウ</t>
    </rPh>
    <rPh sb="2" eb="4">
      <t>リョッカ</t>
    </rPh>
    <rPh sb="5" eb="7">
      <t>ヘキメン</t>
    </rPh>
    <rPh sb="7" eb="9">
      <t>リョッカ</t>
    </rPh>
    <phoneticPr fontId="6"/>
  </si>
  <si>
    <t>その他</t>
    <rPh sb="2" eb="3">
      <t>タ</t>
    </rPh>
    <phoneticPr fontId="6"/>
  </si>
  <si>
    <t>太陽光パネル
の設置の有無</t>
    <rPh sb="0" eb="3">
      <t>タイヨウコウ</t>
    </rPh>
    <rPh sb="8" eb="10">
      <t>セッチ</t>
    </rPh>
    <rPh sb="11" eb="13">
      <t>ウム</t>
    </rPh>
    <phoneticPr fontId="7"/>
  </si>
  <si>
    <t>公称最大
出力の合計</t>
    <rPh sb="0" eb="2">
      <t>コウショウ</t>
    </rPh>
    <rPh sb="2" eb="4">
      <t>サイダイ</t>
    </rPh>
    <rPh sb="5" eb="7">
      <t>シュツリョク</t>
    </rPh>
    <rPh sb="8" eb="10">
      <t>ゴウケイ</t>
    </rPh>
    <phoneticPr fontId="6"/>
  </si>
  <si>
    <t>ｋＷ</t>
  </si>
  <si>
    <t>分配方法</t>
    <rPh sb="0" eb="2">
      <t>ブンパイ</t>
    </rPh>
    <rPh sb="2" eb="4">
      <t>ホウホウ</t>
    </rPh>
    <phoneticPr fontId="7"/>
  </si>
  <si>
    <t>専有部住戸配分数</t>
    <rPh sb="0" eb="2">
      <t>センユウ</t>
    </rPh>
    <rPh sb="2" eb="3">
      <t>ブ</t>
    </rPh>
    <rPh sb="3" eb="5">
      <t>ジュウコ</t>
    </rPh>
    <rPh sb="5" eb="7">
      <t>ハイブン</t>
    </rPh>
    <rPh sb="7" eb="8">
      <t>スウ</t>
    </rPh>
    <phoneticPr fontId="6"/>
  </si>
  <si>
    <t>容量の合計</t>
    <rPh sb="0" eb="2">
      <t>ヨウリョウ</t>
    </rPh>
    <rPh sb="3" eb="5">
      <t>ゴウケイ</t>
    </rPh>
    <phoneticPr fontId="6"/>
  </si>
  <si>
    <t>供給住戸割合</t>
    <rPh sb="0" eb="2">
      <t>キョウキュウ</t>
    </rPh>
    <rPh sb="2" eb="4">
      <t>ジュウコ</t>
    </rPh>
    <rPh sb="4" eb="6">
      <t>ワリアイ</t>
    </rPh>
    <phoneticPr fontId="6"/>
  </si>
  <si>
    <t>共用部</t>
    <rPh sb="0" eb="2">
      <t>キョウヨウ</t>
    </rPh>
    <rPh sb="2" eb="3">
      <t>ブ</t>
    </rPh>
    <phoneticPr fontId="6"/>
  </si>
  <si>
    <t>設備用途区分</t>
    <rPh sb="0" eb="2">
      <t>セツビ</t>
    </rPh>
    <rPh sb="2" eb="4">
      <t>ヨウト</t>
    </rPh>
    <rPh sb="4" eb="6">
      <t>クブン</t>
    </rPh>
    <phoneticPr fontId="7"/>
  </si>
  <si>
    <t>一次エネルギー消費量</t>
    <rPh sb="0" eb="2">
      <t>イチジ</t>
    </rPh>
    <rPh sb="7" eb="10">
      <t>ショウヒリョウ</t>
    </rPh>
    <phoneticPr fontId="7"/>
  </si>
  <si>
    <t>専有部</t>
    <rPh sb="0" eb="2">
      <t>センユウ</t>
    </rPh>
    <rPh sb="2" eb="3">
      <t>ブ</t>
    </rPh>
    <phoneticPr fontId="7"/>
  </si>
  <si>
    <t>暖房</t>
    <rPh sb="0" eb="2">
      <t>ダンボウ</t>
    </rPh>
    <phoneticPr fontId="6"/>
  </si>
  <si>
    <t>冷房</t>
    <rPh sb="0" eb="2">
      <t>レイボウ</t>
    </rPh>
    <phoneticPr fontId="6"/>
  </si>
  <si>
    <t>共用部</t>
    <rPh sb="0" eb="2">
      <t>キョウヨウ</t>
    </rPh>
    <rPh sb="2" eb="3">
      <t>ブ</t>
    </rPh>
    <phoneticPr fontId="7"/>
  </si>
  <si>
    <t>項目</t>
    <rPh sb="0" eb="2">
      <t>コウモク</t>
    </rPh>
    <phoneticPr fontId="7"/>
  </si>
  <si>
    <t>設備・システム名</t>
  </si>
  <si>
    <t>システム概要（能力・性能・規模・他）</t>
    <rPh sb="4" eb="6">
      <t>ガイヨウ</t>
    </rPh>
    <rPh sb="7" eb="9">
      <t>ノウリョク</t>
    </rPh>
    <rPh sb="10" eb="12">
      <t>セイノウ</t>
    </rPh>
    <rPh sb="13" eb="15">
      <t>キボ</t>
    </rPh>
    <rPh sb="16" eb="17">
      <t>タ</t>
    </rPh>
    <phoneticPr fontId="7"/>
  </si>
  <si>
    <t>補助</t>
    <rPh sb="0" eb="2">
      <t>ホジョ</t>
    </rPh>
    <phoneticPr fontId="7"/>
  </si>
  <si>
    <t>断熱</t>
    <rPh sb="0" eb="2">
      <t>ダンネツ</t>
    </rPh>
    <phoneticPr fontId="6"/>
  </si>
  <si>
    <t>エネルギー利用効率化設備</t>
    <rPh sb="5" eb="7">
      <t>リヨウ</t>
    </rPh>
    <rPh sb="7" eb="10">
      <t>コウリツカ</t>
    </rPh>
    <rPh sb="10" eb="12">
      <t>セツビ</t>
    </rPh>
    <phoneticPr fontId="7"/>
  </si>
  <si>
    <t>コージェネ</t>
  </si>
  <si>
    <t>ＰＶ</t>
  </si>
  <si>
    <t>計</t>
    <rPh sb="0" eb="1">
      <t>ケイ</t>
    </rPh>
    <phoneticPr fontId="6"/>
  </si>
  <si>
    <t>再生可能エネルギー等を除く一次エネルギー消費削減率</t>
    <rPh sb="0" eb="2">
      <t>サイセイ</t>
    </rPh>
    <rPh sb="2" eb="4">
      <t>カノウ</t>
    </rPh>
    <rPh sb="9" eb="10">
      <t>ナド</t>
    </rPh>
    <rPh sb="11" eb="12">
      <t>ノゾ</t>
    </rPh>
    <rPh sb="13" eb="15">
      <t>イチジ</t>
    </rPh>
    <rPh sb="20" eb="22">
      <t>ショウヒ</t>
    </rPh>
    <rPh sb="22" eb="24">
      <t>サクゲン</t>
    </rPh>
    <rPh sb="24" eb="25">
      <t>リツ</t>
    </rPh>
    <phoneticPr fontId="6"/>
  </si>
  <si>
    <t>再生可能エネルギー等を含む一次エネルギー消費削減率</t>
    <rPh sb="0" eb="2">
      <t>サイセイ</t>
    </rPh>
    <rPh sb="2" eb="4">
      <t>カノウ</t>
    </rPh>
    <rPh sb="9" eb="10">
      <t>ナド</t>
    </rPh>
    <rPh sb="11" eb="12">
      <t>フク</t>
    </rPh>
    <rPh sb="13" eb="15">
      <t>イチジ</t>
    </rPh>
    <rPh sb="20" eb="22">
      <t>ショウヒ</t>
    </rPh>
    <rPh sb="22" eb="24">
      <t>サクゲン</t>
    </rPh>
    <rPh sb="24" eb="25">
      <t>リツ</t>
    </rPh>
    <phoneticPr fontId="6"/>
  </si>
  <si>
    <t>再生可能エネルギーによる削減率</t>
    <rPh sb="0" eb="2">
      <t>サイセイ</t>
    </rPh>
    <rPh sb="2" eb="4">
      <t>カノウ</t>
    </rPh>
    <rPh sb="12" eb="14">
      <t>サクゲン</t>
    </rPh>
    <rPh sb="14" eb="15">
      <t>リツ</t>
    </rPh>
    <phoneticPr fontId="6"/>
  </si>
  <si>
    <t>ＺＥＨ-Ｍの種類</t>
    <rPh sb="6" eb="8">
      <t>シュルイ</t>
    </rPh>
    <phoneticPr fontId="6"/>
  </si>
  <si>
    <t>合計</t>
    <rPh sb="0" eb="2">
      <t>ゴウケイ</t>
    </rPh>
    <phoneticPr fontId="6"/>
  </si>
  <si>
    <t>【片面印刷】で印刷すること</t>
    <rPh sb="1" eb="3">
      <t>カタメン</t>
    </rPh>
    <rPh sb="3" eb="5">
      <t>インサツ</t>
    </rPh>
    <rPh sb="7" eb="9">
      <t>インサツ</t>
    </rPh>
    <phoneticPr fontId="7"/>
  </si>
  <si>
    <t>実施計画書</t>
    <rPh sb="0" eb="2">
      <t>ジッシ</t>
    </rPh>
    <rPh sb="2" eb="5">
      <t>ケイカクショ</t>
    </rPh>
    <phoneticPr fontId="7"/>
  </si>
  <si>
    <t>１．申請者の詳細</t>
    <rPh sb="2" eb="5">
      <t>シンセイシャ</t>
    </rPh>
    <rPh sb="6" eb="8">
      <t>ショウサイ</t>
    </rPh>
    <phoneticPr fontId="7"/>
  </si>
  <si>
    <t>申請者１</t>
    <rPh sb="0" eb="3">
      <t>シンセイシャ</t>
    </rPh>
    <phoneticPr fontId="6"/>
  </si>
  <si>
    <t>ふりがな</t>
  </si>
  <si>
    <t>法人名又は氏名</t>
  </si>
  <si>
    <t>法人番号（１３桁）</t>
    <rPh sb="0" eb="2">
      <t>ホウジン</t>
    </rPh>
    <rPh sb="2" eb="4">
      <t>バンゴウ</t>
    </rPh>
    <rPh sb="7" eb="8">
      <t>ケタ</t>
    </rPh>
    <phoneticPr fontId="7"/>
  </si>
  <si>
    <t>代表者役職</t>
    <rPh sb="3" eb="5">
      <t>ヤクショク</t>
    </rPh>
    <phoneticPr fontId="7"/>
  </si>
  <si>
    <t>代表者名</t>
    <rPh sb="3" eb="4">
      <t>メイ</t>
    </rPh>
    <phoneticPr fontId="7"/>
  </si>
  <si>
    <t>住    所</t>
    <rPh sb="0" eb="1">
      <t>ジュウ</t>
    </rPh>
    <rPh sb="5" eb="6">
      <t>トコロ</t>
    </rPh>
    <phoneticPr fontId="7"/>
  </si>
  <si>
    <t>申請者２</t>
    <rPh sb="0" eb="3">
      <t>シンセイシャ</t>
    </rPh>
    <phoneticPr fontId="6"/>
  </si>
  <si>
    <t>所属部署</t>
    <rPh sb="0" eb="2">
      <t>ショゾク</t>
    </rPh>
    <rPh sb="2" eb="4">
      <t>ブショ</t>
    </rPh>
    <phoneticPr fontId="7"/>
  </si>
  <si>
    <t>担当者役職</t>
    <rPh sb="0" eb="3">
      <t>タントウシャ</t>
    </rPh>
    <rPh sb="3" eb="5">
      <t>ヤクショク</t>
    </rPh>
    <phoneticPr fontId="7"/>
  </si>
  <si>
    <t>携帯電話番号</t>
    <rPh sb="0" eb="2">
      <t>ケイタイ</t>
    </rPh>
    <rPh sb="2" eb="4">
      <t>デンワ</t>
    </rPh>
    <rPh sb="4" eb="6">
      <t>バンゴウ</t>
    </rPh>
    <phoneticPr fontId="7"/>
  </si>
  <si>
    <t>事業報告期間</t>
    <rPh sb="0" eb="2">
      <t>ジギョウ</t>
    </rPh>
    <rPh sb="2" eb="4">
      <t>ホウコク</t>
    </rPh>
    <rPh sb="4" eb="6">
      <t>キカン</t>
    </rPh>
    <phoneticPr fontId="7"/>
  </si>
  <si>
    <t>～</t>
  </si>
  <si>
    <t>他の補助金の有無</t>
    <rPh sb="0" eb="8">
      <t>タホジョキンウム</t>
    </rPh>
    <phoneticPr fontId="7"/>
  </si>
  <si>
    <t>他の補助金名</t>
    <rPh sb="0" eb="6">
      <t>タホジョキンメイ</t>
    </rPh>
    <phoneticPr fontId="7"/>
  </si>
  <si>
    <t>◆本シートは入力はすべて自動転記のため、表示内容を確認し印刷すること。</t>
    <rPh sb="1" eb="2">
      <t>ホン</t>
    </rPh>
    <rPh sb="6" eb="8">
      <t>ニュウリョク</t>
    </rPh>
    <rPh sb="12" eb="14">
      <t>ジドウ</t>
    </rPh>
    <rPh sb="14" eb="16">
      <t>テンキ</t>
    </rPh>
    <rPh sb="20" eb="22">
      <t>ヒョウジ</t>
    </rPh>
    <rPh sb="22" eb="24">
      <t>ナイヨウ</t>
    </rPh>
    <rPh sb="25" eb="27">
      <t>カクニン</t>
    </rPh>
    <rPh sb="28" eb="30">
      <t>インサツ</t>
    </rPh>
    <phoneticPr fontId="7"/>
  </si>
  <si>
    <t>一般社団法人　環境共創イニシアチブ</t>
  </si>
  <si>
    <t>１.</t>
  </si>
  <si>
    <t>交付申請</t>
    <rPh sb="0" eb="2">
      <t>コウフ</t>
    </rPh>
    <rPh sb="2" eb="4">
      <t>シンセイ</t>
    </rPh>
    <phoneticPr fontId="7"/>
  </si>
  <si>
    <t>本事業の交付規程及び公募要領の内容を全て承知の上で、申請者の役割及び要件等について確認し、了承している。</t>
    <rPh sb="26" eb="28">
      <t>シンセイ</t>
    </rPh>
    <rPh sb="28" eb="29">
      <t>シャ</t>
    </rPh>
    <phoneticPr fontId="7"/>
  </si>
  <si>
    <t>２.</t>
  </si>
  <si>
    <t>暴力団排除</t>
    <rPh sb="0" eb="3">
      <t>ボウリョクダン</t>
    </rPh>
    <rPh sb="3" eb="5">
      <t>ハイジョ</t>
    </rPh>
    <phoneticPr fontId="7"/>
  </si>
  <si>
    <t>暴力団排除に関する誓約事項について熟読し、理解の上、これに同意している。</t>
  </si>
  <si>
    <t>３.</t>
  </si>
  <si>
    <t>交付決定前の事業着手の禁止</t>
    <rPh sb="0" eb="2">
      <t>コウフ</t>
    </rPh>
    <rPh sb="2" eb="4">
      <t>ケッテイ</t>
    </rPh>
    <rPh sb="4" eb="5">
      <t>マエ</t>
    </rPh>
    <rPh sb="6" eb="8">
      <t>ジギョウ</t>
    </rPh>
    <rPh sb="8" eb="10">
      <t>チャクシュ</t>
    </rPh>
    <rPh sb="11" eb="13">
      <t>キンシ</t>
    </rPh>
    <phoneticPr fontId="7"/>
  </si>
  <si>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7"/>
  </si>
  <si>
    <t>４.</t>
  </si>
  <si>
    <t>重複申請の禁止</t>
    <rPh sb="0" eb="2">
      <t>ジュウフク</t>
    </rPh>
    <rPh sb="2" eb="4">
      <t>シンセイ</t>
    </rPh>
    <rPh sb="5" eb="7">
      <t>キンシ</t>
    </rPh>
    <phoneticPr fontId="7"/>
  </si>
  <si>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7"/>
  </si>
  <si>
    <t>５.</t>
  </si>
  <si>
    <t>申請の無効</t>
    <rPh sb="0" eb="2">
      <t>シンセイ</t>
    </rPh>
    <rPh sb="3" eb="5">
      <t>ムコウ</t>
    </rPh>
    <phoneticPr fontId="7"/>
  </si>
  <si>
    <t>申請書及び添付書類一式について責任をもち、虚偽、不正の記入が一切ないことを確認している。</t>
  </si>
  <si>
    <t>万が一、違反する行為が発生した場合の罰則等を理解し、了承している。</t>
  </si>
  <si>
    <t>６.</t>
  </si>
  <si>
    <t>個人情報の利用</t>
    <rPh sb="5" eb="7">
      <t>リヨウ</t>
    </rPh>
    <phoneticPr fontId="7"/>
  </si>
  <si>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7"/>
  </si>
  <si>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7"/>
  </si>
  <si>
    <t>ための調査・分析、SIIが作成するパンフレット・事例集、国が行うその他調査業務等に利用されることがあり、</t>
  </si>
  <si>
    <t>その場合、国が指定する外部機関に個人情報等が提供されることに同意している。</t>
    <rPh sb="20" eb="21">
      <t>ナド</t>
    </rPh>
    <phoneticPr fontId="7"/>
  </si>
  <si>
    <t>７.</t>
  </si>
  <si>
    <t>申請内容の変更及び取下げ</t>
    <rPh sb="0" eb="2">
      <t>シンセイ</t>
    </rPh>
    <rPh sb="2" eb="4">
      <t>ナイヨウ</t>
    </rPh>
    <rPh sb="5" eb="7">
      <t>ヘンコウ</t>
    </rPh>
    <rPh sb="7" eb="8">
      <t>オヨ</t>
    </rPh>
    <rPh sb="9" eb="11">
      <t>トリサ</t>
    </rPh>
    <phoneticPr fontId="7"/>
  </si>
  <si>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7"/>
  </si>
  <si>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7"/>
  </si>
  <si>
    <t>８.</t>
  </si>
  <si>
    <t>現地調査等の協力</t>
    <rPh sb="0" eb="2">
      <t>ゲンチ</t>
    </rPh>
    <rPh sb="2" eb="4">
      <t>チョウサ</t>
    </rPh>
    <rPh sb="4" eb="5">
      <t>トウ</t>
    </rPh>
    <rPh sb="6" eb="8">
      <t>キョウリョク</t>
    </rPh>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</si>
  <si>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7"/>
  </si>
  <si>
    <t>９.</t>
  </si>
  <si>
    <t>事業の不履行等</t>
    <rPh sb="0" eb="2">
      <t>ジギョウ</t>
    </rPh>
    <rPh sb="3" eb="6">
      <t>フリコウ</t>
    </rPh>
    <rPh sb="6" eb="7">
      <t>トウ</t>
    </rPh>
    <phoneticPr fontId="7"/>
  </si>
  <si>
    <t>申請者がSIIに連絡することを怠ったことにより、事業の不履行等が生じ審査が継続できないとSIIが</t>
    <rPh sb="0" eb="3">
      <t>シンセイシャ</t>
    </rPh>
    <rPh sb="8" eb="10">
      <t>レンラク</t>
    </rPh>
    <rPh sb="15" eb="16">
      <t>オコタ</t>
    </rPh>
    <rPh sb="32" eb="33">
      <t>ショウ</t>
    </rPh>
    <rPh sb="34" eb="36">
      <t>シンサ</t>
    </rPh>
    <rPh sb="37" eb="39">
      <t>ケイゾク</t>
    </rPh>
    <phoneticPr fontId="7"/>
  </si>
  <si>
    <t>判断した場合は、当該申請者の申請及び登録を無効とすることができることを理解し、了承している。</t>
    <rPh sb="35" eb="37">
      <t>リカイ</t>
    </rPh>
    <rPh sb="39" eb="41">
      <t>リョウショウ</t>
    </rPh>
    <phoneticPr fontId="7"/>
  </si>
  <si>
    <t>免責</t>
    <rPh sb="0" eb="2">
      <t>メンセキ</t>
    </rPh>
    <phoneticPr fontId="7"/>
  </si>
  <si>
    <t>SIIは、ＺＥＨデベロッパー、補助事業者（補助事業を行おうとするもの）、その他の者との間に生じるトラブルや</t>
    <rPh sb="21" eb="23">
      <t>ホジョ</t>
    </rPh>
    <rPh sb="23" eb="25">
      <t>ジギョウ</t>
    </rPh>
    <rPh sb="26" eb="27">
      <t>オコナ</t>
    </rPh>
    <phoneticPr fontId="7"/>
  </si>
  <si>
    <t>損害について、一切の関与・責任を負わないことを理解し、了承している。</t>
    <rPh sb="16" eb="17">
      <t>オ</t>
    </rPh>
    <rPh sb="23" eb="25">
      <t>リカイ</t>
    </rPh>
    <rPh sb="27" eb="29">
      <t>リョウショウ</t>
    </rPh>
    <phoneticPr fontId="7"/>
  </si>
  <si>
    <t>事業の内容変更、終了</t>
    <rPh sb="0" eb="2">
      <t>ジギョウ</t>
    </rPh>
    <rPh sb="3" eb="5">
      <t>ナイヨウ</t>
    </rPh>
    <rPh sb="5" eb="7">
      <t>ヘンコウ</t>
    </rPh>
    <rPh sb="8" eb="10">
      <t>シュウリョウ</t>
    </rPh>
    <phoneticPr fontId="7"/>
  </si>
  <si>
    <t>SIIは、国との協議に基づき、本事業を終了、又はその制度内容の変更を行うことができることを承知している。</t>
    <rPh sb="31" eb="33">
      <t>ヘンコウ</t>
    </rPh>
    <rPh sb="34" eb="35">
      <t>オコナ</t>
    </rPh>
    <rPh sb="45" eb="47">
      <t>ショウチ</t>
    </rPh>
    <phoneticPr fontId="7"/>
  </si>
  <si>
    <t>年</t>
    <rPh sb="0" eb="1">
      <t>ネン</t>
    </rPh>
    <phoneticPr fontId="7"/>
  </si>
  <si>
    <t>月</t>
    <rPh sb="0" eb="1">
      <t>ツキ</t>
    </rPh>
    <phoneticPr fontId="7"/>
  </si>
  <si>
    <t>名称</t>
    <rPh sb="0" eb="2">
      <t>メイショウ</t>
    </rPh>
    <phoneticPr fontId="9"/>
  </si>
  <si>
    <t>代表者等名</t>
  </si>
  <si>
    <t>←自動反映されたシートを出力し、様式第１と同一の印を押印すること</t>
    <rPh sb="1" eb="3">
      <t>ジドウ</t>
    </rPh>
    <rPh sb="3" eb="5">
      <t>ハンエイ</t>
    </rPh>
    <rPh sb="12" eb="14">
      <t>シュツリョク</t>
    </rPh>
    <rPh sb="16" eb="18">
      <t>ヨウシキ</t>
    </rPh>
    <rPh sb="18" eb="19">
      <t>ダイ</t>
    </rPh>
    <rPh sb="21" eb="23">
      <t>ドウイツ</t>
    </rPh>
    <rPh sb="24" eb="25">
      <t>イン</t>
    </rPh>
    <rPh sb="26" eb="28">
      <t>オウイン</t>
    </rPh>
    <phoneticPr fontId="6"/>
  </si>
  <si>
    <t>様式第1</t>
    <rPh sb="0" eb="2">
      <t>ヨウシキ</t>
    </rPh>
    <rPh sb="2" eb="3">
      <t>ダイ</t>
    </rPh>
    <phoneticPr fontId="6"/>
  </si>
  <si>
    <t>代表者等名</t>
    <rPh sb="0" eb="3">
      <t>ダイヒョウシャ</t>
    </rPh>
    <rPh sb="4" eb="5">
      <t>メイ</t>
    </rPh>
    <phoneticPr fontId="9"/>
  </si>
  <si>
    <t>生年月日</t>
    <rPh sb="0" eb="2">
      <t>セイネン</t>
    </rPh>
    <rPh sb="2" eb="4">
      <t>ガッピ</t>
    </rPh>
    <phoneticPr fontId="9"/>
  </si>
  <si>
    <t>交付申請書</t>
    <rPh sb="0" eb="2">
      <t>コウフ</t>
    </rPh>
    <rPh sb="2" eb="5">
      <t>シンセイショ</t>
    </rPh>
    <phoneticPr fontId="7"/>
  </si>
  <si>
    <t>記</t>
    <rPh sb="0" eb="1">
      <t>キ</t>
    </rPh>
    <phoneticPr fontId="7"/>
  </si>
  <si>
    <t>１.申請する補助事業</t>
    <rPh sb="2" eb="4">
      <t>シンセイ</t>
    </rPh>
    <rPh sb="6" eb="8">
      <t>ホジョ</t>
    </rPh>
    <rPh sb="8" eb="10">
      <t>ジギョウ</t>
    </rPh>
    <phoneticPr fontId="7"/>
  </si>
  <si>
    <t>２.補助事業の名称</t>
    <rPh sb="2" eb="4">
      <t>ホジョ</t>
    </rPh>
    <rPh sb="4" eb="6">
      <t>ジギョウ</t>
    </rPh>
    <rPh sb="7" eb="9">
      <t>メイショウ</t>
    </rPh>
    <phoneticPr fontId="7"/>
  </si>
  <si>
    <t>３.補助事業の実施計画</t>
    <rPh sb="2" eb="4">
      <t>ホジョ</t>
    </rPh>
    <rPh sb="4" eb="6">
      <t>ジギョウ</t>
    </rPh>
    <rPh sb="7" eb="9">
      <t>ジッシ</t>
    </rPh>
    <rPh sb="9" eb="11">
      <t>ケイカク</t>
    </rPh>
    <phoneticPr fontId="7"/>
  </si>
  <si>
    <t>円</t>
    <rPh sb="0" eb="1">
      <t>エン</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</si>
  <si>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7"/>
  </si>
  <si>
    <t>日</t>
    <rPh sb="0" eb="1">
      <t>ヒ</t>
    </rPh>
    <phoneticPr fontId="7"/>
  </si>
  <si>
    <t>（注）この申請書には、以下の書面を添付すること。</t>
  </si>
  <si>
    <t>（別紙１）</t>
    <rPh sb="1" eb="3">
      <t>ベッシ</t>
    </rPh>
    <phoneticPr fontId="7"/>
  </si>
  <si>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7"/>
  </si>
  <si>
    <t>（単位：円）</t>
  </si>
  <si>
    <t>補助対象</t>
  </si>
  <si>
    <t>補助事業に要する経費</t>
  </si>
  <si>
    <t>補助率</t>
  </si>
  <si>
    <t>補助金の額</t>
  </si>
  <si>
    <t>経費の区分</t>
    <rPh sb="0" eb="2">
      <t>ケイヒ</t>
    </rPh>
    <rPh sb="3" eb="5">
      <t>クブン</t>
    </rPh>
    <phoneticPr fontId="6"/>
  </si>
  <si>
    <t>（参考値）</t>
  </si>
  <si>
    <t>設計費</t>
    <rPh sb="0" eb="2">
      <t>セッケイ</t>
    </rPh>
    <rPh sb="2" eb="3">
      <t>ヒ</t>
    </rPh>
    <phoneticPr fontId="6"/>
  </si>
  <si>
    <t>設備・工事費</t>
    <rPh sb="0" eb="2">
      <t>セツビ</t>
    </rPh>
    <rPh sb="3" eb="5">
      <t>コウジ</t>
    </rPh>
    <rPh sb="5" eb="6">
      <t>ヒ</t>
    </rPh>
    <phoneticPr fontId="6"/>
  </si>
  <si>
    <t>（別紙２）</t>
    <rPh sb="1" eb="3">
      <t>ベッシ</t>
    </rPh>
    <phoneticPr fontId="7"/>
  </si>
  <si>
    <t>暴力団排除に関する誓約事項</t>
  </si>
  <si>
    <t>記</t>
  </si>
  <si>
    <t>（別紙３）</t>
    <rPh sb="1" eb="3">
      <t>ベッシ</t>
    </rPh>
    <phoneticPr fontId="7"/>
  </si>
  <si>
    <t>役員名簿</t>
    <rPh sb="0" eb="2">
      <t>ヤクイン</t>
    </rPh>
    <rPh sb="2" eb="4">
      <t>メイボ</t>
    </rPh>
    <phoneticPr fontId="7"/>
  </si>
  <si>
    <t>氏名　カナ</t>
    <rPh sb="0" eb="2">
      <t>シメイ</t>
    </rPh>
    <phoneticPr fontId="7"/>
  </si>
  <si>
    <t>氏名　漢字</t>
    <rPh sb="0" eb="2">
      <t>シメイ</t>
    </rPh>
    <rPh sb="3" eb="5">
      <t>カンジ</t>
    </rPh>
    <phoneticPr fontId="7"/>
  </si>
  <si>
    <t>生年月日</t>
    <rPh sb="0" eb="2">
      <t>セイネン</t>
    </rPh>
    <rPh sb="2" eb="4">
      <t>ガッピ</t>
    </rPh>
    <phoneticPr fontId="7"/>
  </si>
  <si>
    <t>会社名</t>
    <rPh sb="0" eb="2">
      <t>カイシャ</t>
    </rPh>
    <rPh sb="2" eb="3">
      <t>メイ</t>
    </rPh>
    <phoneticPr fontId="7"/>
  </si>
  <si>
    <t>和暦</t>
    <rPh sb="0" eb="2">
      <t>ワレキ</t>
    </rPh>
    <phoneticPr fontId="7"/>
  </si>
  <si>
    <t>インデックス名</t>
  </si>
  <si>
    <t>書類名</t>
  </si>
  <si>
    <t>作成
形式</t>
  </si>
  <si>
    <t>提出
区分</t>
  </si>
  <si>
    <t>特記事項</t>
  </si>
  <si>
    <t>様式第１　交付申請書</t>
  </si>
  <si>
    <t>指定</t>
    <rPh sb="0" eb="2">
      <t>シテイ</t>
    </rPh>
    <phoneticPr fontId="6"/>
  </si>
  <si>
    <t>必須</t>
  </si>
  <si>
    <t>別紙２　暴力団排除に関する誓約事項</t>
  </si>
  <si>
    <t>別紙３　役員名簿</t>
  </si>
  <si>
    <t>②誓約書</t>
    <rPh sb="1" eb="4">
      <t>セイヤクショ</t>
    </rPh>
    <phoneticPr fontId="6"/>
  </si>
  <si>
    <t>誓約書</t>
  </si>
  <si>
    <t>１．申請者の詳細</t>
  </si>
  <si>
    <t>２．全体概要</t>
  </si>
  <si>
    <t>A３サイズでカラー印刷</t>
  </si>
  <si>
    <t>３．補助事業概要図</t>
  </si>
  <si>
    <t>該当</t>
  </si>
  <si>
    <t>参考見積書</t>
  </si>
  <si>
    <t>写し</t>
  </si>
  <si>
    <t>普及促進計画の具体的な内容</t>
  </si>
  <si>
    <t>自由</t>
  </si>
  <si>
    <t>・個人の場合は、確定申告書の写しを提出すること
・共同申請の場合は、全申請者分提出すること</t>
    <rPh sb="4" eb="6">
      <t>バアイ</t>
    </rPh>
    <rPh sb="8" eb="10">
      <t>カクテイ</t>
    </rPh>
    <rPh sb="10" eb="12">
      <t>シンコク</t>
    </rPh>
    <rPh sb="12" eb="13">
      <t>ショ</t>
    </rPh>
    <rPh sb="14" eb="15">
      <t>ウツ</t>
    </rPh>
    <rPh sb="17" eb="19">
      <t>テイシュツ</t>
    </rPh>
    <rPh sb="25" eb="27">
      <t>キョウドウ</t>
    </rPh>
    <rPh sb="27" eb="29">
      <t>シンセイ</t>
    </rPh>
    <rPh sb="30" eb="32">
      <t>バアイ</t>
    </rPh>
    <rPh sb="34" eb="35">
      <t>ゼン</t>
    </rPh>
    <rPh sb="35" eb="38">
      <t>シンセイシャ</t>
    </rPh>
    <rPh sb="38" eb="39">
      <t>ブン</t>
    </rPh>
    <rPh sb="39" eb="41">
      <t>テイシュツ</t>
    </rPh>
    <phoneticPr fontId="6"/>
  </si>
  <si>
    <t>土地賃貸契約書</t>
    <rPh sb="0" eb="2">
      <t>トチ</t>
    </rPh>
    <rPh sb="2" eb="4">
      <t>チンタイ</t>
    </rPh>
    <rPh sb="4" eb="7">
      <t>ケイヤクショ</t>
    </rPh>
    <phoneticPr fontId="6"/>
  </si>
  <si>
    <t>土地が賃貸の場合は提出必須</t>
    <rPh sb="0" eb="2">
      <t>トチ</t>
    </rPh>
    <rPh sb="3" eb="5">
      <t>チンタイ</t>
    </rPh>
    <rPh sb="6" eb="8">
      <t>バアイ</t>
    </rPh>
    <rPh sb="9" eb="11">
      <t>テイシュツ</t>
    </rPh>
    <rPh sb="11" eb="13">
      <t>ヒッス</t>
    </rPh>
    <phoneticPr fontId="6"/>
  </si>
  <si>
    <t>確認済証</t>
    <rPh sb="0" eb="2">
      <t>カクニン</t>
    </rPh>
    <rPh sb="2" eb="3">
      <t>スミ</t>
    </rPh>
    <rPh sb="3" eb="4">
      <t>ショウ</t>
    </rPh>
    <phoneticPr fontId="6"/>
  </si>
  <si>
    <t>建物案内図</t>
  </si>
  <si>
    <t>建物配置図</t>
  </si>
  <si>
    <t>建物概要</t>
  </si>
  <si>
    <t>建物立面図</t>
  </si>
  <si>
    <t>断面図または矩計図</t>
  </si>
  <si>
    <t>その他申請に必要な書類がある場合</t>
  </si>
  <si>
    <t>４．事業予定</t>
    <rPh sb="2" eb="4">
      <t>ヨテイ</t>
    </rPh>
    <phoneticPr fontId="7"/>
  </si>
  <si>
    <t>２）資金調達計画</t>
    <rPh sb="2" eb="4">
      <t>シキン</t>
    </rPh>
    <rPh sb="4" eb="6">
      <t>チョウタツ</t>
    </rPh>
    <rPh sb="6" eb="8">
      <t>ケイカク</t>
    </rPh>
    <phoneticPr fontId="6"/>
  </si>
  <si>
    <t>３）事業に係る設計者等情報</t>
    <rPh sb="2" eb="4">
      <t>ジギョウ</t>
    </rPh>
    <rPh sb="5" eb="6">
      <t>カカワ</t>
    </rPh>
    <rPh sb="7" eb="10">
      <t>セッケイシャ</t>
    </rPh>
    <rPh sb="10" eb="11">
      <t>トウ</t>
    </rPh>
    <rPh sb="11" eb="13">
      <t>ジョウホウ</t>
    </rPh>
    <phoneticPr fontId="6"/>
  </si>
  <si>
    <t>法人名称</t>
    <rPh sb="0" eb="2">
      <t>ホウジン</t>
    </rPh>
    <rPh sb="2" eb="4">
      <t>メイショウ</t>
    </rPh>
    <phoneticPr fontId="7"/>
  </si>
  <si>
    <t>代表者名</t>
    <rPh sb="0" eb="3">
      <t>ダイヒョウシャ</t>
    </rPh>
    <rPh sb="3" eb="4">
      <t>メイ</t>
    </rPh>
    <phoneticPr fontId="7"/>
  </si>
  <si>
    <t>事業
内容</t>
    <rPh sb="0" eb="2">
      <t>ジギョウ</t>
    </rPh>
    <rPh sb="3" eb="5">
      <t>ナイヨウ</t>
    </rPh>
    <phoneticPr fontId="7"/>
  </si>
  <si>
    <t>住所</t>
    <rPh sb="0" eb="2">
      <t>ジュウショ</t>
    </rPh>
    <phoneticPr fontId="7"/>
  </si>
  <si>
    <t>５．補助事業実施体制（スキーム等で事業体制を示す）</t>
  </si>
  <si>
    <t>【A４カラー】【片面印刷】で印刷すること</t>
    <rPh sb="8" eb="10">
      <t>カタメン</t>
    </rPh>
    <rPh sb="10" eb="12">
      <t>インサツ</t>
    </rPh>
    <rPh sb="14" eb="16">
      <t>インサツ</t>
    </rPh>
    <phoneticPr fontId="7"/>
  </si>
  <si>
    <t>事業年度</t>
    <rPh sb="0" eb="2">
      <t>ジギョウ</t>
    </rPh>
    <rPh sb="2" eb="4">
      <t>ネンド</t>
    </rPh>
    <phoneticPr fontId="6"/>
  </si>
  <si>
    <t>補助事業の名称</t>
    <rPh sb="0" eb="2">
      <t>ホジョ</t>
    </rPh>
    <rPh sb="2" eb="4">
      <t>ジギョウ</t>
    </rPh>
    <rPh sb="5" eb="7">
      <t>メイショウ</t>
    </rPh>
    <phoneticPr fontId="6"/>
  </si>
  <si>
    <t>項目</t>
    <rPh sb="0" eb="2">
      <t>コウモク</t>
    </rPh>
    <phoneticPr fontId="6"/>
  </si>
  <si>
    <t>数量</t>
    <rPh sb="0" eb="2">
      <t>スウリョウ</t>
    </rPh>
    <phoneticPr fontId="7"/>
  </si>
  <si>
    <t>補助対象経費</t>
    <rPh sb="0" eb="2">
      <t>ホジョ</t>
    </rPh>
    <rPh sb="2" eb="4">
      <t>タイショウ</t>
    </rPh>
    <rPh sb="4" eb="6">
      <t>ケイヒ</t>
    </rPh>
    <phoneticPr fontId="7"/>
  </si>
  <si>
    <t>備　考</t>
    <rPh sb="0" eb="1">
      <t>ビ</t>
    </rPh>
    <rPh sb="2" eb="3">
      <t>コウ</t>
    </rPh>
    <phoneticPr fontId="7"/>
  </si>
  <si>
    <t>見積金額による算出額</t>
    <rPh sb="0" eb="2">
      <t>ミツモリ</t>
    </rPh>
    <rPh sb="2" eb="4">
      <t>キンガク</t>
    </rPh>
    <phoneticPr fontId="6"/>
  </si>
  <si>
    <t>補助対象経費の上限額による算出額</t>
    <rPh sb="0" eb="2">
      <t>ホジョ</t>
    </rPh>
    <rPh sb="2" eb="4">
      <t>タイショウ</t>
    </rPh>
    <rPh sb="4" eb="6">
      <t>ケイヒ</t>
    </rPh>
    <rPh sb="7" eb="9">
      <t>ジョウゲン</t>
    </rPh>
    <rPh sb="9" eb="10">
      <t>ガク</t>
    </rPh>
    <rPh sb="13" eb="15">
      <t>サンシュツ</t>
    </rPh>
    <rPh sb="15" eb="16">
      <t>ガク</t>
    </rPh>
    <phoneticPr fontId="6"/>
  </si>
  <si>
    <t>２００,０００円＋（７,０００円×住戸数）</t>
  </si>
  <si>
    <t>設備費・工事費</t>
    <rPh sb="2" eb="3">
      <t>ヒ</t>
    </rPh>
    <rPh sb="4" eb="6">
      <t>セツビコウジヒ</t>
    </rPh>
    <phoneticPr fontId="6"/>
  </si>
  <si>
    <t>住戸に係る高性能断熱材</t>
    <rPh sb="0" eb="2">
      <t>ジュウコ</t>
    </rPh>
    <rPh sb="3" eb="4">
      <t>カカワ</t>
    </rPh>
    <rPh sb="5" eb="8">
      <t>コウセイノウ</t>
    </rPh>
    <rPh sb="8" eb="10">
      <t>ダンネツ</t>
    </rPh>
    <rPh sb="10" eb="11">
      <t>ザイ</t>
    </rPh>
    <phoneticPr fontId="7"/>
  </si>
  <si>
    <t>専有部</t>
    <rPh sb="0" eb="3">
      <t>センユウブ</t>
    </rPh>
    <phoneticPr fontId="7"/>
  </si>
  <si>
    <t>高効率個別エアコン</t>
  </si>
  <si>
    <t>台</t>
    <rPh sb="0" eb="1">
      <t>ダイ</t>
    </rPh>
    <phoneticPr fontId="7"/>
  </si>
  <si>
    <t>床暖房</t>
    <rPh sb="0" eb="1">
      <t>ユカ</t>
    </rPh>
    <rPh sb="1" eb="3">
      <t>ダンボウ</t>
    </rPh>
    <phoneticPr fontId="6"/>
  </si>
  <si>
    <t>温水式床暖房</t>
    <rPh sb="0" eb="2">
      <t>オンスイ</t>
    </rPh>
    <rPh sb="2" eb="3">
      <t>シキ</t>
    </rPh>
    <rPh sb="3" eb="4">
      <t>ユカ</t>
    </rPh>
    <rPh sb="4" eb="6">
      <t>ダンボウ</t>
    </rPh>
    <phoneticPr fontId="7"/>
  </si>
  <si>
    <t>エアコン付
温水式床暖房</t>
    <rPh sb="4" eb="5">
      <t>ツ</t>
    </rPh>
    <rPh sb="6" eb="8">
      <t>オンスイ</t>
    </rPh>
    <rPh sb="8" eb="9">
      <t>シキ</t>
    </rPh>
    <rPh sb="9" eb="10">
      <t>ユカ</t>
    </rPh>
    <rPh sb="10" eb="12">
      <t>ダンボウ</t>
    </rPh>
    <phoneticPr fontId="6"/>
  </si>
  <si>
    <t>給湯設備</t>
    <rPh sb="0" eb="2">
      <t>キュウトウ</t>
    </rPh>
    <rPh sb="2" eb="4">
      <t>セツビ</t>
    </rPh>
    <phoneticPr fontId="6"/>
  </si>
  <si>
    <t>ハイブリッド給湯機</t>
    <rPh sb="6" eb="8">
      <t>キュウトウ</t>
    </rPh>
    <rPh sb="8" eb="9">
      <t>キ</t>
    </rPh>
    <phoneticPr fontId="7"/>
  </si>
  <si>
    <t>寒冷地仕様</t>
    <rPh sb="0" eb="3">
      <t>カンレイチ</t>
    </rPh>
    <rPh sb="3" eb="5">
      <t>シヨウ</t>
    </rPh>
    <phoneticPr fontId="6"/>
  </si>
  <si>
    <t>中小都市ガス事業者によるガス供給</t>
    <rPh sb="0" eb="2">
      <t>チュウショウ</t>
    </rPh>
    <rPh sb="2" eb="4">
      <t>トシ</t>
    </rPh>
    <rPh sb="6" eb="8">
      <t>ジギョウ</t>
    </rPh>
    <rPh sb="8" eb="9">
      <t>シャ</t>
    </rPh>
    <rPh sb="14" eb="16">
      <t>キョウキュウ</t>
    </rPh>
    <phoneticPr fontId="6"/>
  </si>
  <si>
    <t>ＬＰガス仕様</t>
    <rPh sb="4" eb="6">
      <t>シヨウ</t>
    </rPh>
    <phoneticPr fontId="6"/>
  </si>
  <si>
    <t>国産天然ガスに対応する機種</t>
    <rPh sb="0" eb="2">
      <t>コクサン</t>
    </rPh>
    <rPh sb="2" eb="4">
      <t>テンネン</t>
    </rPh>
    <rPh sb="7" eb="9">
      <t>タイオウ</t>
    </rPh>
    <rPh sb="11" eb="13">
      <t>キシュ</t>
    </rPh>
    <phoneticPr fontId="6"/>
  </si>
  <si>
    <t>ダクト式第三種換気</t>
    <rPh sb="3" eb="4">
      <t>シキ</t>
    </rPh>
    <rPh sb="4" eb="5">
      <t>ダイ</t>
    </rPh>
    <rPh sb="5" eb="7">
      <t>サンシュ</t>
    </rPh>
    <rPh sb="7" eb="9">
      <t>カンキ</t>
    </rPh>
    <phoneticPr fontId="7"/>
  </si>
  <si>
    <t>エネルギー計測装置</t>
    <rPh sb="5" eb="7">
      <t>ケイソク</t>
    </rPh>
    <rPh sb="7" eb="9">
      <t>ソウチ</t>
    </rPh>
    <phoneticPr fontId="7"/>
  </si>
  <si>
    <t>床面積（㎡）</t>
  </si>
  <si>
    <t>属性</t>
  </si>
  <si>
    <t>50㎡以上</t>
  </si>
  <si>
    <t>中住戸最下階</t>
  </si>
  <si>
    <t>中住戸最上階</t>
  </si>
  <si>
    <t>角住戸中間階</t>
  </si>
  <si>
    <t>角住戸最下階</t>
  </si>
  <si>
    <t>角住戸最上階</t>
  </si>
  <si>
    <t>（全体）</t>
    <rPh sb="1" eb="3">
      <t>ゼンタイ</t>
    </rPh>
    <phoneticPr fontId="7"/>
  </si>
  <si>
    <t>補助事業に要する経費</t>
    <rPh sb="0" eb="2">
      <t>ホジョ</t>
    </rPh>
    <rPh sb="2" eb="4">
      <t>ジギョウ</t>
    </rPh>
    <rPh sb="5" eb="6">
      <t>ヨウ</t>
    </rPh>
    <rPh sb="8" eb="10">
      <t>ケイヒ</t>
    </rPh>
    <phoneticPr fontId="7"/>
  </si>
  <si>
    <t>補助対象外経費</t>
    <rPh sb="0" eb="2">
      <t>ホジョ</t>
    </rPh>
    <rPh sb="2" eb="4">
      <t>タイショウ</t>
    </rPh>
    <rPh sb="4" eb="5">
      <t>ガイ</t>
    </rPh>
    <rPh sb="5" eb="7">
      <t>ケイヒ</t>
    </rPh>
    <phoneticPr fontId="7"/>
  </si>
  <si>
    <t>設計費</t>
    <rPh sb="0" eb="2">
      <t>セッケイ</t>
    </rPh>
    <rPh sb="2" eb="3">
      <t>ヒ</t>
    </rPh>
    <phoneticPr fontId="7"/>
  </si>
  <si>
    <t>設備費・工事費</t>
    <rPh sb="0" eb="2">
      <t>セツビ</t>
    </rPh>
    <rPh sb="2" eb="3">
      <t>ヒ</t>
    </rPh>
    <rPh sb="4" eb="6">
      <t>コウジ</t>
    </rPh>
    <rPh sb="6" eb="7">
      <t>ヒ</t>
    </rPh>
    <phoneticPr fontId="7"/>
  </si>
  <si>
    <t>合計</t>
    <rPh sb="0" eb="2">
      <t>ゴウケイ</t>
    </rPh>
    <phoneticPr fontId="7"/>
  </si>
  <si>
    <t>▼ 各年度ごとの内訳</t>
    <rPh sb="2" eb="5">
      <t>カクネンド</t>
    </rPh>
    <rPh sb="8" eb="10">
      <t>ウチワケ</t>
    </rPh>
    <phoneticPr fontId="7"/>
  </si>
  <si>
    <t>補助対象経費の区分</t>
    <rPh sb="0" eb="2">
      <t>ホジョ</t>
    </rPh>
    <rPh sb="2" eb="4">
      <t>タイショウ</t>
    </rPh>
    <rPh sb="4" eb="6">
      <t>ケイヒ</t>
    </rPh>
    <rPh sb="7" eb="9">
      <t>クブン</t>
    </rPh>
    <phoneticPr fontId="7"/>
  </si>
  <si>
    <t>◆作図等を用いての説明も可とする。ただし、以下の情報が記載されていること。</t>
    <rPh sb="21" eb="23">
      <t>イカ</t>
    </rPh>
    <rPh sb="24" eb="26">
      <t>ジョウホウ</t>
    </rPh>
    <rPh sb="27" eb="29">
      <t>キサイ</t>
    </rPh>
    <phoneticPr fontId="6"/>
  </si>
  <si>
    <t>（一部のシートは、白色のセルへの入力もあるので確認すること）</t>
    <phoneticPr fontId="7"/>
  </si>
  <si>
    <t>交付申請日</t>
    <phoneticPr fontId="7"/>
  </si>
  <si>
    <t>１．基本情報</t>
    <rPh sb="2" eb="4">
      <t>キホン</t>
    </rPh>
    <rPh sb="4" eb="6">
      <t>ジョウホウ</t>
    </rPh>
    <phoneticPr fontId="7"/>
  </si>
  <si>
    <t>２．申請者情報</t>
    <rPh sb="2" eb="5">
      <t>シンセイシャ</t>
    </rPh>
    <rPh sb="5" eb="7">
      <t>ジョウホウ</t>
    </rPh>
    <phoneticPr fontId="7"/>
  </si>
  <si>
    <t>３．ZEHデベロッパー情報</t>
    <rPh sb="11" eb="13">
      <t>ジョウホウ</t>
    </rPh>
    <phoneticPr fontId="7"/>
  </si>
  <si>
    <t>６．他の補助金に関する事項</t>
    <rPh sb="2" eb="3">
      <t>ホカ</t>
    </rPh>
    <rPh sb="4" eb="7">
      <t>ホジョキン</t>
    </rPh>
    <rPh sb="8" eb="9">
      <t>カン</t>
    </rPh>
    <rPh sb="11" eb="13">
      <t>ジコウ</t>
    </rPh>
    <phoneticPr fontId="7"/>
  </si>
  <si>
    <t>７．資金調達計画</t>
    <rPh sb="2" eb="4">
      <t>シキン</t>
    </rPh>
    <rPh sb="4" eb="6">
      <t>チョウタツ</t>
    </rPh>
    <rPh sb="6" eb="8">
      <t>ケイカク</t>
    </rPh>
    <phoneticPr fontId="7"/>
  </si>
  <si>
    <t>　書類の不備、不足、誤りがあり、審査の継続が困難であるとSIIが判断した際は、申請書類の不受理や不採択になる場合があるので注意すること。</t>
    <phoneticPr fontId="7"/>
  </si>
  <si>
    <t>本シートに入力すると、各種申請様式に自動転記されます。</t>
    <rPh sb="0" eb="1">
      <t>ホン</t>
    </rPh>
    <rPh sb="5" eb="7">
      <t>ニュウリョク</t>
    </rPh>
    <rPh sb="11" eb="13">
      <t>カクシュ</t>
    </rPh>
    <rPh sb="13" eb="15">
      <t>シンセイ</t>
    </rPh>
    <rPh sb="15" eb="17">
      <t>ヨウシキ</t>
    </rPh>
    <rPh sb="18" eb="20">
      <t>ジドウ</t>
    </rPh>
    <rPh sb="20" eb="22">
      <t>テンキ</t>
    </rPh>
    <phoneticPr fontId="7"/>
  </si>
  <si>
    <t>本シートに無い情報は、各種申請様式に直接入力してください。</t>
    <phoneticPr fontId="7"/>
  </si>
  <si>
    <t>法人番号</t>
    <rPh sb="0" eb="2">
      <t>ホウジン</t>
    </rPh>
    <rPh sb="2" eb="4">
      <t>バンゴウ</t>
    </rPh>
    <phoneticPr fontId="7"/>
  </si>
  <si>
    <t>登録名称</t>
    <phoneticPr fontId="7"/>
  </si>
  <si>
    <t>補助事業の遂行に係る融資計画</t>
    <phoneticPr fontId="7"/>
  </si>
  <si>
    <t>住所</t>
    <phoneticPr fontId="7"/>
  </si>
  <si>
    <t>氏名</t>
    <phoneticPr fontId="7"/>
  </si>
  <si>
    <t>役職名</t>
    <phoneticPr fontId="7"/>
  </si>
  <si>
    <t>氏名（ふりがな）</t>
    <phoneticPr fontId="7"/>
  </si>
  <si>
    <t>メールアドレス</t>
    <phoneticPr fontId="7"/>
  </si>
  <si>
    <r>
      <t>引渡し開始予定日</t>
    </r>
    <r>
      <rPr>
        <sz val="14"/>
        <color rgb="FFFF0000"/>
        <rFont val="Meiryo UI"/>
        <family val="3"/>
        <charset val="128"/>
      </rPr>
      <t>（分譲のみ）</t>
    </r>
    <rPh sb="0" eb="1">
      <t>ヒ</t>
    </rPh>
    <rPh sb="1" eb="2">
      <t>ワタ</t>
    </rPh>
    <rPh sb="3" eb="5">
      <t>カイシ</t>
    </rPh>
    <rPh sb="5" eb="8">
      <t>ヨテイビ</t>
    </rPh>
    <rPh sb="9" eb="11">
      <t>ブンジョウ</t>
    </rPh>
    <phoneticPr fontId="7"/>
  </si>
  <si>
    <t>←yyyy/m/dで入力</t>
    <rPh sb="9" eb="11">
      <t>ニュウリョク</t>
    </rPh>
    <phoneticPr fontId="6"/>
  </si>
  <si>
    <t>８．事業に係る設計者等情報</t>
    <phoneticPr fontId="7"/>
  </si>
  <si>
    <t>設計者</t>
    <rPh sb="0" eb="3">
      <t>セッケイシャ</t>
    </rPh>
    <phoneticPr fontId="6"/>
  </si>
  <si>
    <t>法人名称</t>
    <rPh sb="0" eb="2">
      <t>ホウジン</t>
    </rPh>
    <rPh sb="2" eb="4">
      <t>メイショウ</t>
    </rPh>
    <phoneticPr fontId="6"/>
  </si>
  <si>
    <t>代表者</t>
    <rPh sb="0" eb="3">
      <t>ダイヒョウシャ</t>
    </rPh>
    <phoneticPr fontId="6"/>
  </si>
  <si>
    <t>事業内容</t>
    <rPh sb="0" eb="2">
      <t>ジギョウ</t>
    </rPh>
    <rPh sb="2" eb="4">
      <t>ナイヨウ</t>
    </rPh>
    <phoneticPr fontId="6"/>
  </si>
  <si>
    <t>郵便番号</t>
    <rPh sb="0" eb="4">
      <t>ユウビンバンゴウ</t>
    </rPh>
    <phoneticPr fontId="6"/>
  </si>
  <si>
    <t>住所</t>
    <rPh sb="0" eb="2">
      <t>ジュウショ</t>
    </rPh>
    <phoneticPr fontId="6"/>
  </si>
  <si>
    <t>建築工事
施工者</t>
    <rPh sb="0" eb="2">
      <t>ケンチク</t>
    </rPh>
    <rPh sb="2" eb="4">
      <t>コウジ</t>
    </rPh>
    <rPh sb="5" eb="8">
      <t>セコウシャ</t>
    </rPh>
    <phoneticPr fontId="6"/>
  </si>
  <si>
    <t>都道府県から入力</t>
    <rPh sb="0" eb="4">
      <t>トドウフケン</t>
    </rPh>
    <rPh sb="6" eb="8">
      <t>ニュウリョク</t>
    </rPh>
    <phoneticPr fontId="7"/>
  </si>
  <si>
    <t>※法人申請の場合のみ入力する</t>
    <phoneticPr fontId="6"/>
  </si>
  <si>
    <t>５．事業者の実務実績に関する事項　</t>
    <rPh sb="2" eb="4">
      <t>ジギョウ</t>
    </rPh>
    <rPh sb="4" eb="5">
      <t>シャ</t>
    </rPh>
    <rPh sb="6" eb="8">
      <t>ジツム</t>
    </rPh>
    <rPh sb="8" eb="10">
      <t>ジッセキ</t>
    </rPh>
    <rPh sb="11" eb="12">
      <t>カン</t>
    </rPh>
    <rPh sb="14" eb="16">
      <t>ジコウ</t>
    </rPh>
    <phoneticPr fontId="7"/>
  </si>
  <si>
    <t>４．補助事業担当者情報</t>
    <rPh sb="4" eb="6">
      <t>ジギョウ</t>
    </rPh>
    <rPh sb="6" eb="9">
      <t>タントウシャ</t>
    </rPh>
    <rPh sb="9" eb="11">
      <t>ジョウホウ</t>
    </rPh>
    <phoneticPr fontId="7"/>
  </si>
  <si>
    <t>　</t>
    <phoneticPr fontId="6"/>
  </si>
  <si>
    <t>（単位：円）</t>
    <phoneticPr fontId="7"/>
  </si>
  <si>
    <t>補助対象経費</t>
    <phoneticPr fontId="7"/>
  </si>
  <si>
    <r>
      <t>また</t>
    </r>
    <r>
      <rPr>
        <sz val="14"/>
        <color theme="1"/>
        <rFont val="ＭＳ Ｐ明朝"/>
        <family val="1"/>
        <charset val="128"/>
      </rPr>
      <t>、</t>
    </r>
    <r>
      <rPr>
        <sz val="14"/>
        <color theme="1"/>
        <rFont val="ＭＳ 明朝"/>
        <family val="1"/>
        <charset val="128"/>
      </rPr>
      <t>本情報が同一の設備等に対</t>
    </r>
    <r>
      <rPr>
        <sz val="14"/>
        <color theme="1"/>
        <rFont val="ＭＳ Ｐ明朝"/>
        <family val="1"/>
        <charset val="128"/>
      </rPr>
      <t>し、</t>
    </r>
    <r>
      <rPr>
        <sz val="14"/>
        <color theme="1"/>
        <rFont val="ＭＳ 明朝"/>
        <family val="1"/>
        <charset val="128"/>
      </rPr>
      <t>国から他の補助金を受</t>
    </r>
    <r>
      <rPr>
        <sz val="14"/>
        <color theme="1"/>
        <rFont val="ＭＳ Ｐ明朝"/>
        <family val="1"/>
        <charset val="128"/>
      </rPr>
      <t>けていないかを</t>
    </r>
    <r>
      <rPr>
        <sz val="14"/>
        <color theme="1"/>
        <rFont val="ＭＳ 明朝"/>
        <family val="1"/>
        <charset val="128"/>
      </rPr>
      <t>調査するために利用</t>
    </r>
    <r>
      <rPr>
        <sz val="14"/>
        <color theme="1"/>
        <rFont val="ＭＳ Ｐ明朝"/>
        <family val="1"/>
        <charset val="128"/>
      </rPr>
      <t>されることに</t>
    </r>
    <r>
      <rPr>
        <sz val="14"/>
        <color theme="1"/>
        <rFont val="ＭＳ 明朝"/>
        <family val="1"/>
        <charset val="128"/>
      </rPr>
      <t>同意している。</t>
    </r>
    <rPh sb="3" eb="4">
      <t>ホン</t>
    </rPh>
    <rPh sb="4" eb="6">
      <t>ジョウホウ</t>
    </rPh>
    <rPh sb="49" eb="51">
      <t>ドウイ</t>
    </rPh>
    <phoneticPr fontId="7"/>
  </si>
  <si>
    <t>　E-MAIL（個人のみ）</t>
    <rPh sb="8" eb="10">
      <t>コジン</t>
    </rPh>
    <phoneticPr fontId="7"/>
  </si>
  <si>
    <t>代表担当者</t>
  </si>
  <si>
    <t>入力方法</t>
    <phoneticPr fontId="6"/>
  </si>
  <si>
    <t>再生可能エネルギー等を含む
一次エネルギー消費削減率（住棟）</t>
    <rPh sb="0" eb="2">
      <t>サイセイ</t>
    </rPh>
    <rPh sb="2" eb="4">
      <t>カノウ</t>
    </rPh>
    <rPh sb="9" eb="10">
      <t>ナド</t>
    </rPh>
    <rPh sb="11" eb="12">
      <t>フク</t>
    </rPh>
    <rPh sb="14" eb="16">
      <t>イチジ</t>
    </rPh>
    <rPh sb="21" eb="23">
      <t>ショウヒ</t>
    </rPh>
    <rPh sb="23" eb="25">
      <t>サクゲン</t>
    </rPh>
    <rPh sb="25" eb="26">
      <t>リツ</t>
    </rPh>
    <rPh sb="27" eb="28">
      <t>ジュウ</t>
    </rPh>
    <rPh sb="28" eb="29">
      <t>トウ</t>
    </rPh>
    <phoneticPr fontId="7"/>
  </si>
  <si>
    <t>空調</t>
    <rPh sb="0" eb="1">
      <t>ソラ</t>
    </rPh>
    <rPh sb="1" eb="2">
      <t>チョウ</t>
    </rPh>
    <phoneticPr fontId="6"/>
  </si>
  <si>
    <t>換気</t>
    <rPh sb="0" eb="1">
      <t>カン</t>
    </rPh>
    <rPh sb="1" eb="2">
      <t>キ</t>
    </rPh>
    <phoneticPr fontId="6"/>
  </si>
  <si>
    <t>照明</t>
    <rPh sb="0" eb="1">
      <t>アキラ</t>
    </rPh>
    <rPh sb="1" eb="2">
      <t>メイ</t>
    </rPh>
    <phoneticPr fontId="6"/>
  </si>
  <si>
    <t>給湯</t>
    <rPh sb="0" eb="1">
      <t>キュウ</t>
    </rPh>
    <rPh sb="1" eb="2">
      <t>ユ</t>
    </rPh>
    <phoneticPr fontId="6"/>
  </si>
  <si>
    <t>昇降機</t>
    <rPh sb="0" eb="1">
      <t>ノボル</t>
    </rPh>
    <rPh sb="1" eb="2">
      <t>タカシ</t>
    </rPh>
    <rPh sb="2" eb="3">
      <t>キ</t>
    </rPh>
    <phoneticPr fontId="6"/>
  </si>
  <si>
    <t>％</t>
    <phoneticPr fontId="6"/>
  </si>
  <si>
    <t>専有部</t>
  </si>
  <si>
    <t>□</t>
  </si>
  <si>
    <r>
      <t>３．補助事業概要図</t>
    </r>
    <r>
      <rPr>
        <sz val="16"/>
        <rFont val="ＭＳ 明朝"/>
        <family val="1"/>
        <charset val="128"/>
      </rPr>
      <t>（イラスト、設備図等を用いて事業内容を表現する）</t>
    </r>
    <rPh sb="2" eb="4">
      <t>ホジョ</t>
    </rPh>
    <rPh sb="4" eb="6">
      <t>ジギョウ</t>
    </rPh>
    <rPh sb="6" eb="8">
      <t>ガイヨウ</t>
    </rPh>
    <rPh sb="8" eb="9">
      <t>ズ</t>
    </rPh>
    <rPh sb="15" eb="17">
      <t>セツビ</t>
    </rPh>
    <rPh sb="23" eb="25">
      <t>ジギョウ</t>
    </rPh>
    <rPh sb="25" eb="27">
      <t>ナイヨウ</t>
    </rPh>
    <phoneticPr fontId="7"/>
  </si>
  <si>
    <t>補助事業の遂行に係る融資計画</t>
    <rPh sb="0" eb="2">
      <t>ホジョ</t>
    </rPh>
    <rPh sb="2" eb="4">
      <t>ジギョウ</t>
    </rPh>
    <rPh sb="5" eb="7">
      <t>スイコウ</t>
    </rPh>
    <rPh sb="8" eb="9">
      <t>カカワ</t>
    </rPh>
    <rPh sb="10" eb="12">
      <t>ユウシ</t>
    </rPh>
    <rPh sb="12" eb="14">
      <t>ケイカク</t>
    </rPh>
    <phoneticPr fontId="6"/>
  </si>
  <si>
    <t>融資計画予定時期</t>
    <rPh sb="0" eb="2">
      <t>ユウシ</t>
    </rPh>
    <rPh sb="2" eb="4">
      <t>ケイカク</t>
    </rPh>
    <rPh sb="4" eb="6">
      <t>ヨテイ</t>
    </rPh>
    <rPh sb="6" eb="8">
      <t>ジキ</t>
    </rPh>
    <phoneticPr fontId="6"/>
  </si>
  <si>
    <t>補助対象建築物に対する抵当権設定予定</t>
    <rPh sb="0" eb="2">
      <t>ホジョ</t>
    </rPh>
    <rPh sb="2" eb="4">
      <t>タイショウ</t>
    </rPh>
    <rPh sb="4" eb="7">
      <t>ケンチクブツ</t>
    </rPh>
    <rPh sb="8" eb="9">
      <t>タイ</t>
    </rPh>
    <rPh sb="11" eb="14">
      <t>テイトウケン</t>
    </rPh>
    <rPh sb="14" eb="16">
      <t>セッテイ</t>
    </rPh>
    <rPh sb="16" eb="18">
      <t>ヨテイ</t>
    </rPh>
    <phoneticPr fontId="6"/>
  </si>
  <si>
    <t>設計者</t>
    <rPh sb="0" eb="2">
      <t>セッケイ</t>
    </rPh>
    <rPh sb="2" eb="3">
      <t>シャ</t>
    </rPh>
    <phoneticPr fontId="6"/>
  </si>
  <si>
    <t>建築工事
施工者</t>
    <rPh sb="0" eb="1">
      <t>ケン</t>
    </rPh>
    <rPh sb="1" eb="2">
      <t>チク</t>
    </rPh>
    <rPh sb="2" eb="4">
      <t>コウジ</t>
    </rPh>
    <rPh sb="5" eb="8">
      <t>セコウシャ</t>
    </rPh>
    <phoneticPr fontId="6"/>
  </si>
  <si>
    <t xml:space="preserve"> </t>
    <phoneticPr fontId="67"/>
  </si>
  <si>
    <t>補助事業の名称</t>
    <rPh sb="0" eb="2">
      <t>ホジョ</t>
    </rPh>
    <rPh sb="2" eb="4">
      <t>ジギョウ</t>
    </rPh>
    <rPh sb="5" eb="7">
      <t>メイショウ</t>
    </rPh>
    <phoneticPr fontId="67"/>
  </si>
  <si>
    <t>各住戸の
外皮平均
熱貫流率
（ＵＡ値）</t>
    <phoneticPr fontId="67"/>
  </si>
  <si>
    <t>番号</t>
    <rPh sb="0" eb="2">
      <t>バンゴウ</t>
    </rPh>
    <phoneticPr fontId="67"/>
  </si>
  <si>
    <t>階数</t>
    <rPh sb="0" eb="2">
      <t>カイスウ</t>
    </rPh>
    <phoneticPr fontId="67"/>
  </si>
  <si>
    <t>部屋
番号</t>
    <rPh sb="0" eb="2">
      <t>ヘヤ</t>
    </rPh>
    <rPh sb="3" eb="5">
      <t>バンゴウ</t>
    </rPh>
    <phoneticPr fontId="67"/>
  </si>
  <si>
    <t>間取り</t>
    <phoneticPr fontId="67"/>
  </si>
  <si>
    <t>床面積
（㎡）</t>
    <rPh sb="0" eb="3">
      <t>ユカメンセキ</t>
    </rPh>
    <phoneticPr fontId="67"/>
  </si>
  <si>
    <t>各住戸の
外皮平均
熱貫流率
（ＵＡ値）</t>
    <rPh sb="0" eb="1">
      <t>カク</t>
    </rPh>
    <rPh sb="1" eb="3">
      <t>ジュウコ</t>
    </rPh>
    <phoneticPr fontId="67"/>
  </si>
  <si>
    <t>住戸の位置属性</t>
    <rPh sb="0" eb="2">
      <t>ジュウコ</t>
    </rPh>
    <rPh sb="3" eb="5">
      <t>イチ</t>
    </rPh>
    <rPh sb="5" eb="7">
      <t>ゾクセイ</t>
    </rPh>
    <phoneticPr fontId="67"/>
  </si>
  <si>
    <t>住戸に係る高性能断熱材</t>
    <rPh sb="0" eb="2">
      <t>ジュウコ</t>
    </rPh>
    <rPh sb="3" eb="4">
      <t>カカワ</t>
    </rPh>
    <rPh sb="5" eb="8">
      <t>コウセイノウ</t>
    </rPh>
    <rPh sb="8" eb="11">
      <t>ダンネツザイ</t>
    </rPh>
    <phoneticPr fontId="67"/>
  </si>
  <si>
    <t>空調設備</t>
    <rPh sb="0" eb="2">
      <t>クウチョウ</t>
    </rPh>
    <rPh sb="2" eb="4">
      <t>セツビ</t>
    </rPh>
    <phoneticPr fontId="67"/>
  </si>
  <si>
    <t>換気設備</t>
    <rPh sb="0" eb="2">
      <t>カンキ</t>
    </rPh>
    <rPh sb="2" eb="4">
      <t>セツビ</t>
    </rPh>
    <phoneticPr fontId="67"/>
  </si>
  <si>
    <t>給湯設備</t>
    <rPh sb="0" eb="2">
      <t>キュウトウ</t>
    </rPh>
    <rPh sb="2" eb="4">
      <t>セツビ</t>
    </rPh>
    <phoneticPr fontId="67"/>
  </si>
  <si>
    <t>照明設備</t>
    <rPh sb="0" eb="2">
      <t>ショウメイ</t>
    </rPh>
    <rPh sb="2" eb="4">
      <t>セツビ</t>
    </rPh>
    <phoneticPr fontId="67"/>
  </si>
  <si>
    <t>エネルギー
計測装置</t>
    <rPh sb="6" eb="8">
      <t>ケイソク</t>
    </rPh>
    <rPh sb="8" eb="10">
      <t>ソウチ</t>
    </rPh>
    <phoneticPr fontId="67"/>
  </si>
  <si>
    <t>その他の設備①</t>
    <rPh sb="2" eb="3">
      <t>タ</t>
    </rPh>
    <rPh sb="4" eb="6">
      <t>セツビ</t>
    </rPh>
    <phoneticPr fontId="67"/>
  </si>
  <si>
    <t>その他の設備②</t>
    <rPh sb="2" eb="3">
      <t>タ</t>
    </rPh>
    <rPh sb="4" eb="6">
      <t>セツビ</t>
    </rPh>
    <phoneticPr fontId="67"/>
  </si>
  <si>
    <t>その他の設備③</t>
    <rPh sb="2" eb="3">
      <t>タ</t>
    </rPh>
    <rPh sb="4" eb="6">
      <t>セツビ</t>
    </rPh>
    <phoneticPr fontId="67"/>
  </si>
  <si>
    <t>平面＆断面</t>
    <rPh sb="0" eb="2">
      <t>ヘイメン</t>
    </rPh>
    <rPh sb="3" eb="5">
      <t>ダンメン</t>
    </rPh>
    <phoneticPr fontId="67"/>
  </si>
  <si>
    <t>係数</t>
    <rPh sb="0" eb="2">
      <t>ケイスウ</t>
    </rPh>
    <phoneticPr fontId="67"/>
  </si>
  <si>
    <t>床面積
50㎡未満</t>
    <rPh sb="0" eb="3">
      <t>ユカメンセキ</t>
    </rPh>
    <phoneticPr fontId="67"/>
  </si>
  <si>
    <t>平面</t>
    <rPh sb="0" eb="2">
      <t>ヘイメン</t>
    </rPh>
    <phoneticPr fontId="67"/>
  </si>
  <si>
    <t>断面</t>
    <rPh sb="0" eb="2">
      <t>ダンメン</t>
    </rPh>
    <phoneticPr fontId="67"/>
  </si>
  <si>
    <t>住宅モデル区分による係数</t>
    <rPh sb="0" eb="2">
      <t>ジュウタク</t>
    </rPh>
    <rPh sb="5" eb="7">
      <t>クブン</t>
    </rPh>
    <rPh sb="10" eb="12">
      <t>ケイスウ</t>
    </rPh>
    <phoneticPr fontId="67"/>
  </si>
  <si>
    <t>補助対象経費</t>
    <rPh sb="0" eb="2">
      <t>ホジョ</t>
    </rPh>
    <rPh sb="2" eb="4">
      <t>タイショウ</t>
    </rPh>
    <rPh sb="4" eb="6">
      <t>ケイヒ</t>
    </rPh>
    <phoneticPr fontId="67"/>
  </si>
  <si>
    <t>導入年</t>
    <rPh sb="0" eb="2">
      <t>ドウニュウ</t>
    </rPh>
    <rPh sb="2" eb="3">
      <t>ネン</t>
    </rPh>
    <phoneticPr fontId="67"/>
  </si>
  <si>
    <t>定格出力</t>
    <rPh sb="0" eb="2">
      <t>テイカク</t>
    </rPh>
    <rPh sb="2" eb="4">
      <t>シュツリョク</t>
    </rPh>
    <phoneticPr fontId="67"/>
  </si>
  <si>
    <t>数量</t>
    <rPh sb="0" eb="2">
      <t>スウリョウ</t>
    </rPh>
    <phoneticPr fontId="67"/>
  </si>
  <si>
    <t>設備</t>
    <rPh sb="0" eb="2">
      <t>セツビ</t>
    </rPh>
    <phoneticPr fontId="67"/>
  </si>
  <si>
    <t>換気種別</t>
    <rPh sb="0" eb="2">
      <t>カンキ</t>
    </rPh>
    <rPh sb="2" eb="4">
      <t>シュベツ</t>
    </rPh>
    <phoneticPr fontId="67"/>
  </si>
  <si>
    <t>設備種別</t>
    <rPh sb="0" eb="2">
      <t>セツビ</t>
    </rPh>
    <rPh sb="2" eb="4">
      <t>シュベツ</t>
    </rPh>
    <phoneticPr fontId="67"/>
  </si>
  <si>
    <t>仕様・燃料種別による加算</t>
    <rPh sb="0" eb="2">
      <t>シヨウ</t>
    </rPh>
    <rPh sb="3" eb="5">
      <t>ネンリョウ</t>
    </rPh>
    <rPh sb="5" eb="7">
      <t>シュベツ</t>
    </rPh>
    <rPh sb="10" eb="12">
      <t>カサン</t>
    </rPh>
    <phoneticPr fontId="67"/>
  </si>
  <si>
    <t>設置
台数</t>
    <rPh sb="0" eb="2">
      <t>セッチ</t>
    </rPh>
    <rPh sb="3" eb="5">
      <t>ダイスウ</t>
    </rPh>
    <phoneticPr fontId="67"/>
  </si>
  <si>
    <t>設置
の有無</t>
    <rPh sb="0" eb="2">
      <t>セッチ</t>
    </rPh>
    <rPh sb="4" eb="6">
      <t>ウム</t>
    </rPh>
    <phoneticPr fontId="67"/>
  </si>
  <si>
    <t>導入設備名
（仕様は別紙）</t>
    <rPh sb="7" eb="9">
      <t>シヨウ</t>
    </rPh>
    <rPh sb="10" eb="12">
      <t>ベッシ</t>
    </rPh>
    <phoneticPr fontId="67"/>
  </si>
  <si>
    <t>通常</t>
    <rPh sb="0" eb="2">
      <t>ツウジョウ</t>
    </rPh>
    <phoneticPr fontId="67"/>
  </si>
  <si>
    <t>妻側
住戸の妻面
開口率
25%以上</t>
    <phoneticPr fontId="67"/>
  </si>
  <si>
    <t>床面積</t>
    <rPh sb="0" eb="3">
      <t>ユカメンセキ</t>
    </rPh>
    <phoneticPr fontId="67"/>
  </si>
  <si>
    <t>住戸の
外皮
性能</t>
    <rPh sb="0" eb="2">
      <t>ジュウコ</t>
    </rPh>
    <rPh sb="4" eb="6">
      <t>ガイヒ</t>
    </rPh>
    <rPh sb="7" eb="9">
      <t>セイノウ</t>
    </rPh>
    <phoneticPr fontId="67"/>
  </si>
  <si>
    <t>住戸の
位置
属性</t>
    <rPh sb="0" eb="2">
      <t>ジュウコ</t>
    </rPh>
    <rPh sb="4" eb="6">
      <t>イチ</t>
    </rPh>
    <rPh sb="7" eb="9">
      <t>ゾクセイ</t>
    </rPh>
    <phoneticPr fontId="67"/>
  </si>
  <si>
    <t>寒冷地仕様</t>
    <rPh sb="0" eb="3">
      <t>カンレイチ</t>
    </rPh>
    <rPh sb="3" eb="5">
      <t>シヨウ</t>
    </rPh>
    <phoneticPr fontId="67"/>
  </si>
  <si>
    <t>中小都市ガス
事業者による
ガス供給</t>
    <rPh sb="0" eb="2">
      <t>チュウショウ</t>
    </rPh>
    <rPh sb="2" eb="4">
      <t>トシ</t>
    </rPh>
    <rPh sb="7" eb="9">
      <t>ジギョウ</t>
    </rPh>
    <rPh sb="9" eb="10">
      <t>シャ</t>
    </rPh>
    <rPh sb="16" eb="18">
      <t>キョウキュウ</t>
    </rPh>
    <phoneticPr fontId="67"/>
  </si>
  <si>
    <t>LPガス仕様</t>
    <rPh sb="4" eb="6">
      <t>シヨウ</t>
    </rPh>
    <phoneticPr fontId="67"/>
  </si>
  <si>
    <t>以上</t>
    <rPh sb="0" eb="2">
      <t>イジョウ</t>
    </rPh>
    <phoneticPr fontId="67"/>
  </si>
  <si>
    <t>以下</t>
    <rPh sb="0" eb="2">
      <t>イカ</t>
    </rPh>
    <phoneticPr fontId="67"/>
  </si>
  <si>
    <t>交付決定後に行う
エネルギー計算に
係る費用</t>
    <phoneticPr fontId="8"/>
  </si>
  <si>
    <t>仕様・燃料種
別による加算</t>
    <rPh sb="0" eb="2">
      <t>シヨウ</t>
    </rPh>
    <rPh sb="3" eb="5">
      <t>ネンリョウ</t>
    </rPh>
    <rPh sb="5" eb="6">
      <t>シュ</t>
    </rPh>
    <rPh sb="7" eb="8">
      <t>ベツ</t>
    </rPh>
    <rPh sb="11" eb="13">
      <t>カサン</t>
    </rPh>
    <phoneticPr fontId="6"/>
  </si>
  <si>
    <t>照明設備</t>
    <phoneticPr fontId="7"/>
  </si>
  <si>
    <t>定額単価表にない導入設備</t>
    <rPh sb="0" eb="2">
      <t>テイガク</t>
    </rPh>
    <rPh sb="2" eb="4">
      <t>タンカ</t>
    </rPh>
    <rPh sb="4" eb="5">
      <t>ヒョウ</t>
    </rPh>
    <rPh sb="8" eb="10">
      <t>ドウニュウ</t>
    </rPh>
    <rPh sb="10" eb="12">
      <t>セツビ</t>
    </rPh>
    <phoneticPr fontId="7"/>
  </si>
  <si>
    <r>
      <t>エネルギー計測装置</t>
    </r>
    <r>
      <rPr>
        <sz val="12"/>
        <color theme="1"/>
        <rFont val="ＭＳ Ｐ明朝"/>
        <family val="1"/>
        <charset val="128"/>
      </rPr>
      <t>（ガスの計測ができるもの）</t>
    </r>
    <rPh sb="5" eb="7">
      <t>ケイソク</t>
    </rPh>
    <rPh sb="7" eb="9">
      <t>ソウチ</t>
    </rPh>
    <rPh sb="13" eb="15">
      <t>ケイソク</t>
    </rPh>
    <phoneticPr fontId="7"/>
  </si>
  <si>
    <t>a</t>
    <phoneticPr fontId="8"/>
  </si>
  <si>
    <t>b</t>
    <phoneticPr fontId="8"/>
  </si>
  <si>
    <t>c</t>
    <phoneticPr fontId="8"/>
  </si>
  <si>
    <t>d</t>
    <phoneticPr fontId="8"/>
  </si>
  <si>
    <t>戸</t>
    <rPh sb="0" eb="1">
      <t>ト</t>
    </rPh>
    <phoneticPr fontId="7"/>
  </si>
  <si>
    <t>設計費の補助対象経費　総計</t>
    <rPh sb="0" eb="2">
      <t>セッケイ</t>
    </rPh>
    <rPh sb="2" eb="3">
      <t>ヒ</t>
    </rPh>
    <rPh sb="4" eb="6">
      <t>ホジョ</t>
    </rPh>
    <rPh sb="6" eb="8">
      <t>タイショウ</t>
    </rPh>
    <rPh sb="8" eb="10">
      <t>ケイヒ</t>
    </rPh>
    <rPh sb="11" eb="12">
      <t>ソウ</t>
    </rPh>
    <rPh sb="12" eb="13">
      <t>ケイ</t>
    </rPh>
    <phoneticPr fontId="7"/>
  </si>
  <si>
    <t>２００,０００円＋（２,０００円×住戸数）</t>
    <phoneticPr fontId="7"/>
  </si>
  <si>
    <t>１</t>
    <phoneticPr fontId="7"/>
  </si>
  <si>
    <t xml:space="preserve"> 補助金の額（参考値）</t>
    <rPh sb="1" eb="3">
      <t>ホジョ</t>
    </rPh>
    <rPh sb="5" eb="6">
      <t>ガク</t>
    </rPh>
    <rPh sb="7" eb="9">
      <t>サンコウ</t>
    </rPh>
    <rPh sb="9" eb="10">
      <t>チ</t>
    </rPh>
    <phoneticPr fontId="7"/>
  </si>
  <si>
    <t>２</t>
    <phoneticPr fontId="7"/>
  </si>
  <si>
    <t>３</t>
    <phoneticPr fontId="7"/>
  </si>
  <si>
    <t>４</t>
    <phoneticPr fontId="7"/>
  </si>
  <si>
    <t>1</t>
    <phoneticPr fontId="7"/>
  </si>
  <si>
    <t>燃料電池（PEFC_700W以上）</t>
    <phoneticPr fontId="7"/>
  </si>
  <si>
    <t>燃料電池（SOFC_400W以上）</t>
    <phoneticPr fontId="7"/>
  </si>
  <si>
    <t>設備区分</t>
    <rPh sb="0" eb="2">
      <t>セツビ</t>
    </rPh>
    <rPh sb="2" eb="4">
      <t>クブン</t>
    </rPh>
    <phoneticPr fontId="78"/>
  </si>
  <si>
    <t>設備名</t>
    <rPh sb="0" eb="2">
      <t>セツビ</t>
    </rPh>
    <rPh sb="2" eb="3">
      <t>メイ</t>
    </rPh>
    <phoneticPr fontId="78"/>
  </si>
  <si>
    <t>費目</t>
    <rPh sb="0" eb="2">
      <t>ヒモク</t>
    </rPh>
    <phoneticPr fontId="65"/>
  </si>
  <si>
    <t>単位</t>
    <rPh sb="0" eb="2">
      <t>タンイ</t>
    </rPh>
    <phoneticPr fontId="65"/>
  </si>
  <si>
    <t>備　考</t>
    <rPh sb="0" eb="1">
      <t>ビ</t>
    </rPh>
    <rPh sb="2" eb="3">
      <t>コウ</t>
    </rPh>
    <phoneticPr fontId="65"/>
  </si>
  <si>
    <t>単　価</t>
    <rPh sb="0" eb="1">
      <t>タン</t>
    </rPh>
    <rPh sb="2" eb="3">
      <t>アタイ</t>
    </rPh>
    <phoneticPr fontId="65"/>
  </si>
  <si>
    <t>補助事業に要する経費</t>
    <rPh sb="0" eb="2">
      <t>ホジョ</t>
    </rPh>
    <rPh sb="2" eb="4">
      <t>ジギョウ</t>
    </rPh>
    <rPh sb="5" eb="6">
      <t>ヨウ</t>
    </rPh>
    <rPh sb="8" eb="10">
      <t>ケイヒ</t>
    </rPh>
    <phoneticPr fontId="65"/>
  </si>
  <si>
    <t>補助対象経費</t>
    <rPh sb="0" eb="2">
      <t>ホジョ</t>
    </rPh>
    <rPh sb="2" eb="4">
      <t>タイショウ</t>
    </rPh>
    <rPh sb="4" eb="6">
      <t>ケイヒ</t>
    </rPh>
    <phoneticPr fontId="65"/>
  </si>
  <si>
    <t>補助対象外経費</t>
    <rPh sb="0" eb="2">
      <t>ホジョ</t>
    </rPh>
    <rPh sb="2" eb="4">
      <t>タイショウ</t>
    </rPh>
    <rPh sb="4" eb="5">
      <t>ガイ</t>
    </rPh>
    <rPh sb="5" eb="7">
      <t>ケイヒ</t>
    </rPh>
    <phoneticPr fontId="65"/>
  </si>
  <si>
    <t>数量</t>
    <rPh sb="0" eb="2">
      <t>スウリョウ</t>
    </rPh>
    <phoneticPr fontId="65"/>
  </si>
  <si>
    <t>金　額</t>
    <rPh sb="0" eb="1">
      <t>キン</t>
    </rPh>
    <rPh sb="2" eb="3">
      <t>ガク</t>
    </rPh>
    <phoneticPr fontId="65"/>
  </si>
  <si>
    <t>共用部に導入する設備</t>
    <rPh sb="0" eb="3">
      <t>キョウヨウブ</t>
    </rPh>
    <rPh sb="4" eb="6">
      <t>ドウニュウ</t>
    </rPh>
    <rPh sb="8" eb="10">
      <t>セツビ</t>
    </rPh>
    <phoneticPr fontId="7"/>
  </si>
  <si>
    <t>共用部</t>
    <rPh sb="0" eb="3">
      <t>キョウヨウブ</t>
    </rPh>
    <phoneticPr fontId="7"/>
  </si>
  <si>
    <t>合計</t>
    <rPh sb="0" eb="2">
      <t>ゴウケイ</t>
    </rPh>
    <phoneticPr fontId="8"/>
  </si>
  <si>
    <t>小計（Ａ）</t>
    <rPh sb="0" eb="2">
      <t>ショウケイ</t>
    </rPh>
    <phoneticPr fontId="8"/>
  </si>
  <si>
    <t>その他</t>
    <rPh sb="2" eb="3">
      <t>ホカ</t>
    </rPh>
    <phoneticPr fontId="8"/>
  </si>
  <si>
    <t>定額単価表にない設備</t>
    <rPh sb="0" eb="2">
      <t>テイガク</t>
    </rPh>
    <rPh sb="2" eb="4">
      <t>タンカ</t>
    </rPh>
    <rPh sb="4" eb="5">
      <t>ヒョウ</t>
    </rPh>
    <rPh sb="8" eb="10">
      <t>セツビ</t>
    </rPh>
    <phoneticPr fontId="8"/>
  </si>
  <si>
    <t>事業年度　2年目</t>
    <rPh sb="0" eb="2">
      <t>ジギョウ</t>
    </rPh>
    <rPh sb="2" eb="4">
      <t>ネンド</t>
    </rPh>
    <rPh sb="6" eb="8">
      <t>ネンメ</t>
    </rPh>
    <phoneticPr fontId="8"/>
  </si>
  <si>
    <t>事業年度　3年目</t>
    <rPh sb="0" eb="2">
      <t>ジギョウ</t>
    </rPh>
    <rPh sb="2" eb="4">
      <t>ネンド</t>
    </rPh>
    <rPh sb="6" eb="8">
      <t>ネンメ</t>
    </rPh>
    <phoneticPr fontId="8"/>
  </si>
  <si>
    <t>事業年度　4年目</t>
    <rPh sb="0" eb="2">
      <t>ジギョウ</t>
    </rPh>
    <rPh sb="2" eb="4">
      <t>ネンド</t>
    </rPh>
    <rPh sb="6" eb="8">
      <t>ネンメ</t>
    </rPh>
    <phoneticPr fontId="8"/>
  </si>
  <si>
    <t>事業年度　1年目</t>
    <rPh sb="0" eb="2">
      <t>ジギョウ</t>
    </rPh>
    <rPh sb="2" eb="4">
      <t>ネンド</t>
    </rPh>
    <rPh sb="6" eb="8">
      <t>ネンメ</t>
    </rPh>
    <phoneticPr fontId="8"/>
  </si>
  <si>
    <t>C</t>
    <phoneticPr fontId="8"/>
  </si>
  <si>
    <t>D</t>
    <phoneticPr fontId="8"/>
  </si>
  <si>
    <t>E</t>
    <phoneticPr fontId="8"/>
  </si>
  <si>
    <t>F</t>
    <phoneticPr fontId="8"/>
  </si>
  <si>
    <t>G</t>
    <phoneticPr fontId="8"/>
  </si>
  <si>
    <t>必須</t>
    <rPh sb="0" eb="2">
      <t>ヒッス</t>
    </rPh>
    <phoneticPr fontId="8"/>
  </si>
  <si>
    <t>◆金額は全て税抜とし、小数点以下切り捨てとすること。</t>
    <rPh sb="1" eb="3">
      <t>キンガク</t>
    </rPh>
    <rPh sb="4" eb="5">
      <t>スベ</t>
    </rPh>
    <rPh sb="6" eb="8">
      <t>ゼイヌキ</t>
    </rPh>
    <rPh sb="11" eb="14">
      <t>ショウスウテン</t>
    </rPh>
    <rPh sb="14" eb="16">
      <t>イカ</t>
    </rPh>
    <rPh sb="16" eb="17">
      <t>キ</t>
    </rPh>
    <rPh sb="18" eb="19">
      <t>ス</t>
    </rPh>
    <phoneticPr fontId="65"/>
  </si>
  <si>
    <t>2年度目事業完了予定日</t>
    <rPh sb="1" eb="3">
      <t>ネンド</t>
    </rPh>
    <rPh sb="3" eb="4">
      <t>メ</t>
    </rPh>
    <rPh sb="4" eb="6">
      <t>ジギョウ</t>
    </rPh>
    <rPh sb="6" eb="8">
      <t>カンリョウ</t>
    </rPh>
    <rPh sb="8" eb="10">
      <t>ヨテイ</t>
    </rPh>
    <rPh sb="10" eb="11">
      <t>ビ</t>
    </rPh>
    <phoneticPr fontId="7"/>
  </si>
  <si>
    <t>3年度目事業完了予定日</t>
    <rPh sb="1" eb="3">
      <t>ネンド</t>
    </rPh>
    <rPh sb="3" eb="4">
      <t>メ</t>
    </rPh>
    <rPh sb="4" eb="6">
      <t>ジギョウ</t>
    </rPh>
    <rPh sb="6" eb="8">
      <t>カンリョウ</t>
    </rPh>
    <rPh sb="8" eb="10">
      <t>ヨテイ</t>
    </rPh>
    <rPh sb="10" eb="11">
      <t>ビ</t>
    </rPh>
    <phoneticPr fontId="7"/>
  </si>
  <si>
    <t>4年度目事業完了予定日</t>
    <rPh sb="1" eb="3">
      <t>ネンド</t>
    </rPh>
    <rPh sb="3" eb="4">
      <t>メ</t>
    </rPh>
    <rPh sb="4" eb="6">
      <t>ジギョウ</t>
    </rPh>
    <rPh sb="6" eb="8">
      <t>カンリョウ</t>
    </rPh>
    <rPh sb="8" eb="10">
      <t>ヨテイ</t>
    </rPh>
    <rPh sb="10" eb="11">
      <t>ビ</t>
    </rPh>
    <phoneticPr fontId="7"/>
  </si>
  <si>
    <t>　※各種書類は不備の無いよう、申請者自身でよく確認し、提出すること。</t>
    <rPh sb="15" eb="17">
      <t>シンセイ</t>
    </rPh>
    <rPh sb="17" eb="18">
      <t>シャ</t>
    </rPh>
    <phoneticPr fontId="7"/>
  </si>
  <si>
    <t>(例)　代表取締役</t>
    <rPh sb="1" eb="2">
      <t>レイ</t>
    </rPh>
    <rPh sb="4" eb="6">
      <t>ダイヒョウ</t>
    </rPh>
    <rPh sb="6" eb="9">
      <t>トリシマリヤク</t>
    </rPh>
    <phoneticPr fontId="6"/>
  </si>
  <si>
    <t>(例)　かんきょう　たろう</t>
    <rPh sb="1" eb="2">
      <t>レイ</t>
    </rPh>
    <phoneticPr fontId="6"/>
  </si>
  <si>
    <t>(例)　環境　太郎</t>
    <rPh sb="1" eb="2">
      <t>レイ</t>
    </rPh>
    <rPh sb="4" eb="6">
      <t>カンキョウ</t>
    </rPh>
    <rPh sb="7" eb="9">
      <t>タロウ</t>
    </rPh>
    <phoneticPr fontId="6"/>
  </si>
  <si>
    <t>(例)　104-0000</t>
    <phoneticPr fontId="6"/>
  </si>
  <si>
    <t>(例)　03-0000-1111</t>
    <phoneticPr fontId="6"/>
  </si>
  <si>
    <t>(例)　▽▽株式会社</t>
    <rPh sb="6" eb="10">
      <t>カブシキガイシャ</t>
    </rPh>
    <phoneticPr fontId="6"/>
  </si>
  <si>
    <t>登録状況</t>
    <phoneticPr fontId="7"/>
  </si>
  <si>
    <t>(例)　ZEHM00-00000-A</t>
    <phoneticPr fontId="6"/>
  </si>
  <si>
    <t>(例)　○○〇部○○課</t>
    <rPh sb="1" eb="2">
      <t>レイ</t>
    </rPh>
    <rPh sb="7" eb="8">
      <t>ブ</t>
    </rPh>
    <rPh sb="10" eb="11">
      <t>カ</t>
    </rPh>
    <phoneticPr fontId="6"/>
  </si>
  <si>
    <t>(例)　課長</t>
    <rPh sb="1" eb="2">
      <t>レイ</t>
    </rPh>
    <rPh sb="4" eb="6">
      <t>カチョウ</t>
    </rPh>
    <phoneticPr fontId="6"/>
  </si>
  <si>
    <t>(例)　まる　たろう</t>
    <rPh sb="1" eb="2">
      <t>レイ</t>
    </rPh>
    <phoneticPr fontId="6"/>
  </si>
  <si>
    <t>(例)　丸　太郎</t>
    <rPh sb="1" eb="2">
      <t>レイ</t>
    </rPh>
    <rPh sb="4" eb="5">
      <t>マル</t>
    </rPh>
    <rPh sb="6" eb="8">
      <t>タロウ</t>
    </rPh>
    <phoneticPr fontId="6"/>
  </si>
  <si>
    <t>(例)　104-0000</t>
    <rPh sb="1" eb="2">
      <t>レイ</t>
    </rPh>
    <phoneticPr fontId="6"/>
  </si>
  <si>
    <t>(例)　東京都中央区○○町○○丁目○○番○○号</t>
    <rPh sb="1" eb="2">
      <t>レイ</t>
    </rPh>
    <phoneticPr fontId="6"/>
  </si>
  <si>
    <t>(例)　03-0000-1111</t>
    <rPh sb="1" eb="2">
      <t>レイ</t>
    </rPh>
    <phoneticPr fontId="6"/>
  </si>
  <si>
    <t>(例)　090-0000-1112</t>
    <rPh sb="1" eb="2">
      <t>レイ</t>
    </rPh>
    <phoneticPr fontId="6"/>
  </si>
  <si>
    <t>(例)　t-maru@zehzeh.com</t>
    <rPh sb="1" eb="2">
      <t>レイ</t>
    </rPh>
    <phoneticPr fontId="6"/>
  </si>
  <si>
    <t>(例)　〇▽□補助金</t>
    <rPh sb="7" eb="10">
      <t>ホジョキン</t>
    </rPh>
    <phoneticPr fontId="6"/>
  </si>
  <si>
    <t>(例)　□□設計事務所</t>
    <rPh sb="1" eb="2">
      <t>レイ</t>
    </rPh>
    <rPh sb="6" eb="8">
      <t>セッケイ</t>
    </rPh>
    <rPh sb="8" eb="10">
      <t>ジム</t>
    </rPh>
    <rPh sb="10" eb="11">
      <t>ショ</t>
    </rPh>
    <phoneticPr fontId="6"/>
  </si>
  <si>
    <t>(例)　設計　次郎</t>
    <rPh sb="1" eb="2">
      <t>レイ</t>
    </rPh>
    <rPh sb="4" eb="6">
      <t>セッケイ</t>
    </rPh>
    <rPh sb="7" eb="9">
      <t>ジロウ</t>
    </rPh>
    <phoneticPr fontId="6"/>
  </si>
  <si>
    <t>(例)　設計</t>
    <rPh sb="1" eb="2">
      <t>レイ</t>
    </rPh>
    <rPh sb="4" eb="6">
      <t>セッケイ</t>
    </rPh>
    <phoneticPr fontId="6"/>
  </si>
  <si>
    <t>(例)　105-0000</t>
    <rPh sb="1" eb="2">
      <t>レイ</t>
    </rPh>
    <phoneticPr fontId="6"/>
  </si>
  <si>
    <t>(例)　東京都港区□□町□□丁目□番地□号</t>
    <rPh sb="1" eb="2">
      <t>レイ</t>
    </rPh>
    <rPh sb="4" eb="7">
      <t>トウキョウト</t>
    </rPh>
    <rPh sb="7" eb="9">
      <t>ミナトク</t>
    </rPh>
    <rPh sb="11" eb="12">
      <t>チョウ</t>
    </rPh>
    <rPh sb="14" eb="15">
      <t>チョウ</t>
    </rPh>
    <rPh sb="15" eb="16">
      <t>メ</t>
    </rPh>
    <rPh sb="17" eb="19">
      <t>バンチ</t>
    </rPh>
    <rPh sb="20" eb="21">
      <t>ゴウ</t>
    </rPh>
    <phoneticPr fontId="6"/>
  </si>
  <si>
    <t>(例)　△△建築株式会社</t>
    <rPh sb="1" eb="2">
      <t>レイ</t>
    </rPh>
    <rPh sb="6" eb="8">
      <t>ケンチク</t>
    </rPh>
    <rPh sb="8" eb="10">
      <t>カブシキ</t>
    </rPh>
    <rPh sb="10" eb="12">
      <t>ガイシャ</t>
    </rPh>
    <phoneticPr fontId="6"/>
  </si>
  <si>
    <t>(例)　建築　次郎</t>
    <rPh sb="1" eb="2">
      <t>レイ</t>
    </rPh>
    <rPh sb="4" eb="6">
      <t>ケンチク</t>
    </rPh>
    <rPh sb="7" eb="9">
      <t>ジロウ</t>
    </rPh>
    <phoneticPr fontId="6"/>
  </si>
  <si>
    <t>(例)　施工</t>
    <rPh sb="1" eb="2">
      <t>レイ</t>
    </rPh>
    <rPh sb="4" eb="6">
      <t>セコウ</t>
    </rPh>
    <phoneticPr fontId="6"/>
  </si>
  <si>
    <t>(例)　100-0000</t>
    <rPh sb="1" eb="2">
      <t>レイ</t>
    </rPh>
    <phoneticPr fontId="6"/>
  </si>
  <si>
    <t>(例)　東京都千代田区△△町△△丁目△番地△号</t>
    <rPh sb="1" eb="2">
      <t>レイ</t>
    </rPh>
    <rPh sb="4" eb="7">
      <t>トウキョウト</t>
    </rPh>
    <rPh sb="7" eb="11">
      <t>チヨダク</t>
    </rPh>
    <rPh sb="13" eb="14">
      <t>チョウ</t>
    </rPh>
    <rPh sb="16" eb="17">
      <t>チョウ</t>
    </rPh>
    <rPh sb="17" eb="18">
      <t>メ</t>
    </rPh>
    <rPh sb="19" eb="21">
      <t>バンチ</t>
    </rPh>
    <rPh sb="22" eb="23">
      <t>ゴウ</t>
    </rPh>
    <phoneticPr fontId="6"/>
  </si>
  <si>
    <t>他の補助金
への申請</t>
    <rPh sb="0" eb="1">
      <t>ホカ</t>
    </rPh>
    <rPh sb="2" eb="5">
      <t>ホジョキン</t>
    </rPh>
    <rPh sb="8" eb="10">
      <t>シンセイ</t>
    </rPh>
    <phoneticPr fontId="6"/>
  </si>
  <si>
    <t>B</t>
    <phoneticPr fontId="8"/>
  </si>
  <si>
    <t>A</t>
    <phoneticPr fontId="8"/>
  </si>
  <si>
    <t>（A）＝（ａ）+（ｄ）</t>
    <phoneticPr fontId="7"/>
  </si>
  <si>
    <t>H</t>
    <phoneticPr fontId="8"/>
  </si>
  <si>
    <t>小計</t>
    <phoneticPr fontId="7"/>
  </si>
  <si>
    <t>１年目</t>
  </si>
  <si>
    <t>該当</t>
    <phoneticPr fontId="8"/>
  </si>
  <si>
    <t>データ
提出</t>
    <rPh sb="4" eb="6">
      <t>テイシュツ</t>
    </rPh>
    <phoneticPr fontId="8"/>
  </si>
  <si>
    <t>●</t>
    <phoneticPr fontId="8"/>
  </si>
  <si>
    <t>3</t>
    <phoneticPr fontId="8"/>
  </si>
  <si>
    <t>1</t>
    <phoneticPr fontId="8"/>
  </si>
  <si>
    <t>2</t>
    <phoneticPr fontId="8"/>
  </si>
  <si>
    <t>4</t>
    <phoneticPr fontId="8"/>
  </si>
  <si>
    <t>申請者情報</t>
    <rPh sb="0" eb="3">
      <t>シンセイシャ</t>
    </rPh>
    <rPh sb="3" eb="5">
      <t>ジョウホウ</t>
    </rPh>
    <phoneticPr fontId="7"/>
  </si>
  <si>
    <t>該当する申請区分を選択</t>
    <rPh sb="0" eb="2">
      <t>ガイトウ</t>
    </rPh>
    <rPh sb="4" eb="6">
      <t>シンセイ</t>
    </rPh>
    <rPh sb="6" eb="8">
      <t>クブン</t>
    </rPh>
    <rPh sb="9" eb="11">
      <t>センタク</t>
    </rPh>
    <phoneticPr fontId="8"/>
  </si>
  <si>
    <t>←プルダウンより選択</t>
    <phoneticPr fontId="8"/>
  </si>
  <si>
    <t>2</t>
    <phoneticPr fontId="7"/>
  </si>
  <si>
    <t>3</t>
    <phoneticPr fontId="7"/>
  </si>
  <si>
    <t>4</t>
    <phoneticPr fontId="7"/>
  </si>
  <si>
    <t>専有部・共用部</t>
    <rPh sb="0" eb="3">
      <t>センユウブ</t>
    </rPh>
    <rPh sb="4" eb="7">
      <t>キョウヨウブ</t>
    </rPh>
    <phoneticPr fontId="7"/>
  </si>
  <si>
    <t>　設備費・工事費　合計</t>
    <rPh sb="1" eb="4">
      <t>セツビヒ</t>
    </rPh>
    <rPh sb="5" eb="8">
      <t>コウジヒ</t>
    </rPh>
    <rPh sb="9" eb="10">
      <t>ゴウ</t>
    </rPh>
    <phoneticPr fontId="7"/>
  </si>
  <si>
    <r>
      <t>住棟の種別(</t>
    </r>
    <r>
      <rPr>
        <sz val="12"/>
        <rFont val="ＭＳ 明朝"/>
        <family val="1"/>
        <charset val="128"/>
      </rPr>
      <t>賃貸・分譲</t>
    </r>
    <r>
      <rPr>
        <sz val="14"/>
        <rFont val="ＭＳ 明朝"/>
        <family val="1"/>
        <charset val="128"/>
      </rPr>
      <t>)</t>
    </r>
    <rPh sb="6" eb="8">
      <t>チンタイ</t>
    </rPh>
    <rPh sb="9" eb="11">
      <t>ブンジョウ</t>
    </rPh>
    <phoneticPr fontId="6"/>
  </si>
  <si>
    <r>
      <t>潜熱回収型ガス給湯機（</t>
    </r>
    <r>
      <rPr>
        <sz val="11"/>
        <color theme="1"/>
        <rFont val="ＭＳ Ｐ明朝"/>
        <family val="1"/>
        <charset val="128"/>
      </rPr>
      <t>エコジョーズ等</t>
    </r>
    <r>
      <rPr>
        <sz val="14"/>
        <color theme="1"/>
        <rFont val="ＭＳ Ｐ明朝"/>
        <family val="1"/>
        <charset val="128"/>
      </rPr>
      <t>）</t>
    </r>
    <rPh sb="17" eb="18">
      <t>トウ</t>
    </rPh>
    <phoneticPr fontId="7"/>
  </si>
  <si>
    <r>
      <t>電気ヒートポンプ給湯機（</t>
    </r>
    <r>
      <rPr>
        <sz val="11"/>
        <color theme="1"/>
        <rFont val="ＭＳ Ｐ明朝"/>
        <family val="1"/>
        <charset val="128"/>
      </rPr>
      <t>エコキュート等</t>
    </r>
    <r>
      <rPr>
        <sz val="14"/>
        <color theme="1"/>
        <rFont val="ＭＳ Ｐ明朝"/>
        <family val="1"/>
        <charset val="128"/>
      </rPr>
      <t>）</t>
    </r>
    <rPh sb="18" eb="19">
      <t>トウ</t>
    </rPh>
    <phoneticPr fontId="6"/>
  </si>
  <si>
    <r>
      <rPr>
        <sz val="13"/>
        <color theme="1"/>
        <rFont val="ＭＳ Ｐ明朝"/>
        <family val="1"/>
        <charset val="128"/>
      </rPr>
      <t>（</t>
    </r>
    <r>
      <rPr>
        <sz val="13"/>
        <color theme="1"/>
        <rFont val="ＭＳ 明朝"/>
        <family val="1"/>
        <charset val="128"/>
      </rPr>
      <t>ｂ</t>
    </r>
    <r>
      <rPr>
        <sz val="13"/>
        <color theme="1"/>
        <rFont val="ＭＳ Ｐ明朝"/>
        <family val="1"/>
        <charset val="128"/>
      </rPr>
      <t>）</t>
    </r>
    <r>
      <rPr>
        <sz val="13"/>
        <color theme="1"/>
        <rFont val="ＭＳ 明朝"/>
        <family val="1"/>
        <charset val="128"/>
      </rPr>
      <t>又は</t>
    </r>
    <r>
      <rPr>
        <sz val="13"/>
        <color theme="1"/>
        <rFont val="ＭＳ Ｐ明朝"/>
        <family val="1"/>
        <charset val="128"/>
      </rPr>
      <t>（</t>
    </r>
    <r>
      <rPr>
        <sz val="13"/>
        <color theme="1"/>
        <rFont val="ＭＳ 明朝"/>
        <family val="1"/>
        <charset val="128"/>
      </rPr>
      <t>ｃ</t>
    </r>
    <r>
      <rPr>
        <sz val="13"/>
        <color theme="1"/>
        <rFont val="ＭＳ Ｐ明朝"/>
        <family val="1"/>
        <charset val="128"/>
      </rPr>
      <t>）</t>
    </r>
    <r>
      <rPr>
        <sz val="13"/>
        <color theme="1"/>
        <rFont val="ＭＳ 明朝"/>
        <family val="1"/>
        <charset val="128"/>
      </rPr>
      <t>のうちいずれか低い額</t>
    </r>
    <phoneticPr fontId="7"/>
  </si>
  <si>
    <t>I</t>
    <phoneticPr fontId="8"/>
  </si>
  <si>
    <t>小計（Ｃ）</t>
    <rPh sb="0" eb="2">
      <t>ショウケイ</t>
    </rPh>
    <phoneticPr fontId="8"/>
  </si>
  <si>
    <t>小計（Ｂ）</t>
    <rPh sb="0" eb="2">
      <t>ショウケイ</t>
    </rPh>
    <phoneticPr fontId="8"/>
  </si>
  <si>
    <t>型式</t>
    <rPh sb="0" eb="2">
      <t>カタシキ</t>
    </rPh>
    <phoneticPr fontId="65"/>
  </si>
  <si>
    <t>型式</t>
    <rPh sb="0" eb="2">
      <t>カタシキ</t>
    </rPh>
    <phoneticPr fontId="8"/>
  </si>
  <si>
    <t>項目</t>
    <rPh sb="0" eb="2">
      <t>コウモク</t>
    </rPh>
    <phoneticPr fontId="78"/>
  </si>
  <si>
    <t>４．５．事業予定・補助事業実施体制</t>
    <phoneticPr fontId="8"/>
  </si>
  <si>
    <t>5</t>
    <phoneticPr fontId="8"/>
  </si>
  <si>
    <t>誓約書</t>
    <rPh sb="0" eb="3">
      <t>セイヤクショ</t>
    </rPh>
    <phoneticPr fontId="8"/>
  </si>
  <si>
    <t>5</t>
    <phoneticPr fontId="7"/>
  </si>
  <si>
    <t>事業年度　5年目</t>
    <rPh sb="0" eb="2">
      <t>ジギョウ</t>
    </rPh>
    <rPh sb="2" eb="4">
      <t>ネンド</t>
    </rPh>
    <rPh sb="6" eb="8">
      <t>ネンメ</t>
    </rPh>
    <phoneticPr fontId="8"/>
  </si>
  <si>
    <t>５</t>
    <phoneticPr fontId="7"/>
  </si>
  <si>
    <t>申請者３</t>
    <rPh sb="0" eb="3">
      <t>シンセイシャ</t>
    </rPh>
    <phoneticPr fontId="7"/>
  </si>
  <si>
    <t>申請者４</t>
    <rPh sb="0" eb="3">
      <t>シンセイシャ</t>
    </rPh>
    <phoneticPr fontId="7"/>
  </si>
  <si>
    <t>申請者３
担当者情報</t>
    <rPh sb="0" eb="3">
      <t>シンセイシャ</t>
    </rPh>
    <rPh sb="5" eb="8">
      <t>タントウシャ</t>
    </rPh>
    <rPh sb="8" eb="10">
      <t>ジョウホウ</t>
    </rPh>
    <phoneticPr fontId="6"/>
  </si>
  <si>
    <t>申請者４
担当者情報</t>
    <rPh sb="0" eb="3">
      <t>シンセイシャ</t>
    </rPh>
    <rPh sb="5" eb="8">
      <t>タントウシャ</t>
    </rPh>
    <rPh sb="8" eb="10">
      <t>ジョウホウ</t>
    </rPh>
    <phoneticPr fontId="6"/>
  </si>
  <si>
    <t>申請者４</t>
    <rPh sb="0" eb="3">
      <t>シンセイシャ</t>
    </rPh>
    <phoneticPr fontId="6"/>
  </si>
  <si>
    <t>申請者３</t>
    <rPh sb="0" eb="3">
      <t>シンセイシャ</t>
    </rPh>
    <phoneticPr fontId="6"/>
  </si>
  <si>
    <t>申請者３
事業実績</t>
    <rPh sb="0" eb="3">
      <t>シンセイシャ</t>
    </rPh>
    <rPh sb="5" eb="7">
      <t>ジギョウ</t>
    </rPh>
    <rPh sb="7" eb="9">
      <t>ジッセキ</t>
    </rPh>
    <phoneticPr fontId="6"/>
  </si>
  <si>
    <t>申請者４
事業実績</t>
    <rPh sb="0" eb="3">
      <t>シンセイシャ</t>
    </rPh>
    <phoneticPr fontId="6"/>
  </si>
  <si>
    <t>5年度目事業完了予定日</t>
    <rPh sb="1" eb="3">
      <t>ネンド</t>
    </rPh>
    <rPh sb="3" eb="4">
      <t>メ</t>
    </rPh>
    <rPh sb="4" eb="6">
      <t>ジギョウ</t>
    </rPh>
    <rPh sb="6" eb="8">
      <t>カンリョウ</t>
    </rPh>
    <rPh sb="8" eb="10">
      <t>ヨテイ</t>
    </rPh>
    <rPh sb="10" eb="11">
      <t>ビ</t>
    </rPh>
    <phoneticPr fontId="7"/>
  </si>
  <si>
    <t>１）補助事業の予定</t>
    <rPh sb="2" eb="4">
      <t>ホジョ</t>
    </rPh>
    <rPh sb="4" eb="6">
      <t>ジギョウ</t>
    </rPh>
    <rPh sb="7" eb="9">
      <t>ヨテイ</t>
    </rPh>
    <phoneticPr fontId="6"/>
  </si>
  <si>
    <t>６．住戸情報入力</t>
    <rPh sb="2" eb="4">
      <t>ジュウコ</t>
    </rPh>
    <rPh sb="4" eb="6">
      <t>ジョウホウ</t>
    </rPh>
    <rPh sb="6" eb="8">
      <t>ニュウリョク</t>
    </rPh>
    <phoneticPr fontId="8"/>
  </si>
  <si>
    <t>７．補助対象経費総括表
　（まとめ）</t>
    <rPh sb="2" eb="4">
      <t>ホジョ</t>
    </rPh>
    <rPh sb="4" eb="6">
      <t>タイショウ</t>
    </rPh>
    <rPh sb="6" eb="8">
      <t>ケイヒ</t>
    </rPh>
    <rPh sb="8" eb="11">
      <t>ソウカツヒョウ</t>
    </rPh>
    <phoneticPr fontId="6"/>
  </si>
  <si>
    <t>９-１～２．費用明細書
　（専有部）（共用部）　</t>
    <rPh sb="6" eb="8">
      <t>ヒヨウ</t>
    </rPh>
    <rPh sb="8" eb="10">
      <t>メイサイ</t>
    </rPh>
    <rPh sb="10" eb="11">
      <t>ショ</t>
    </rPh>
    <phoneticPr fontId="8"/>
  </si>
  <si>
    <t>９-３．設計費費用明細書</t>
    <phoneticPr fontId="8"/>
  </si>
  <si>
    <t>１０．エネルギー計測計画図</t>
    <rPh sb="8" eb="10">
      <t>ケイソク</t>
    </rPh>
    <rPh sb="10" eb="12">
      <t>ケイカク</t>
    </rPh>
    <rPh sb="12" eb="13">
      <t>ズ</t>
    </rPh>
    <phoneticPr fontId="6"/>
  </si>
  <si>
    <t>１１．事業実施工程表</t>
    <rPh sb="9" eb="10">
      <t>ヒョウ</t>
    </rPh>
    <phoneticPr fontId="8"/>
  </si>
  <si>
    <t>　（注１）申請者が個人の場合は不要とする。</t>
    <phoneticPr fontId="7"/>
  </si>
  <si>
    <t>←共同申請者３がいる場合は左端の「+」を押下し表示させる</t>
    <rPh sb="1" eb="3">
      <t>キョウドウ</t>
    </rPh>
    <rPh sb="3" eb="5">
      <t>シンセイ</t>
    </rPh>
    <rPh sb="5" eb="6">
      <t>シャ</t>
    </rPh>
    <rPh sb="10" eb="12">
      <t>バアイ</t>
    </rPh>
    <rPh sb="13" eb="15">
      <t>ヒダリハシ</t>
    </rPh>
    <rPh sb="20" eb="22">
      <t>オウカ</t>
    </rPh>
    <rPh sb="23" eb="25">
      <t>ヒョウジ</t>
    </rPh>
    <phoneticPr fontId="6"/>
  </si>
  <si>
    <t>←共同申請者４がいる場合は左端の「+」を押下し表示させる</t>
    <rPh sb="1" eb="3">
      <t>キョウドウ</t>
    </rPh>
    <rPh sb="3" eb="5">
      <t>シンセイ</t>
    </rPh>
    <rPh sb="5" eb="6">
      <t>シャ</t>
    </rPh>
    <rPh sb="10" eb="12">
      <t>バアイ</t>
    </rPh>
    <rPh sb="13" eb="15">
      <t>ヒダリハシ</t>
    </rPh>
    <rPh sb="20" eb="22">
      <t>オウカ</t>
    </rPh>
    <rPh sb="23" eb="25">
      <t>ヒョウジ</t>
    </rPh>
    <phoneticPr fontId="6"/>
  </si>
  <si>
    <t>　商業登記簿に記載されているすべての役員を入力すること</t>
    <phoneticPr fontId="7"/>
  </si>
  <si>
    <t>（１）ＺＥＨデベロッパー登録情報</t>
    <phoneticPr fontId="8"/>
  </si>
  <si>
    <t>（２）他の補助金に関する事項</t>
    <phoneticPr fontId="8"/>
  </si>
  <si>
    <t>（３）申請者１情報</t>
    <rPh sb="7" eb="9">
      <t>ジョウホウ</t>
    </rPh>
    <phoneticPr fontId="8"/>
  </si>
  <si>
    <t>概要</t>
    <rPh sb="0" eb="2">
      <t>ガイヨウ</t>
    </rPh>
    <phoneticPr fontId="8"/>
  </si>
  <si>
    <t>補助事業担当者情報</t>
    <rPh sb="0" eb="2">
      <t>ホジョ</t>
    </rPh>
    <rPh sb="2" eb="4">
      <t>ジギョウ</t>
    </rPh>
    <rPh sb="4" eb="7">
      <t>タントウシャ</t>
    </rPh>
    <rPh sb="7" eb="9">
      <t>ジョウホウ</t>
    </rPh>
    <phoneticPr fontId="8"/>
  </si>
  <si>
    <t>（４）申請者２情報</t>
    <rPh sb="7" eb="9">
      <t>ジョウホウ</t>
    </rPh>
    <phoneticPr fontId="8"/>
  </si>
  <si>
    <t>（５）申請者３情報</t>
    <rPh sb="7" eb="9">
      <t>ジョウホウ</t>
    </rPh>
    <phoneticPr fontId="8"/>
  </si>
  <si>
    <t>（６）申請者４情報</t>
    <rPh sb="7" eb="9">
      <t>ジョウホウ</t>
    </rPh>
    <phoneticPr fontId="8"/>
  </si>
  <si>
    <t>導入戸数
（戸)</t>
    <rPh sb="0" eb="2">
      <t>ドウニュウ</t>
    </rPh>
    <rPh sb="2" eb="4">
      <t>コスウ</t>
    </rPh>
    <rPh sb="6" eb="7">
      <t>コ</t>
    </rPh>
    <phoneticPr fontId="6"/>
  </si>
  <si>
    <t>←自動反映</t>
    <phoneticPr fontId="8"/>
  </si>
  <si>
    <r>
      <rPr>
        <sz val="10.5"/>
        <color theme="1"/>
        <rFont val="ＭＳ Ｐ明朝"/>
        <family val="1"/>
        <charset val="128"/>
      </rPr>
      <t>国産天然ガス</t>
    </r>
    <r>
      <rPr>
        <sz val="11"/>
        <color theme="1"/>
        <rFont val="ＭＳ Ｐ明朝"/>
        <family val="1"/>
        <charset val="128"/>
      </rPr>
      <t xml:space="preserve">
に対応する
機種</t>
    </r>
    <rPh sb="0" eb="2">
      <t>コクサン</t>
    </rPh>
    <rPh sb="2" eb="4">
      <t>テンネン</t>
    </rPh>
    <rPh sb="8" eb="10">
      <t>タイオウ</t>
    </rPh>
    <rPh sb="13" eb="15">
      <t>キシュ</t>
    </rPh>
    <phoneticPr fontId="67"/>
  </si>
  <si>
    <t>中住戸中間階</t>
  </si>
  <si>
    <t>７．補助対象経費総括表（まとめ）</t>
    <rPh sb="2" eb="4">
      <t>ホジョ</t>
    </rPh>
    <rPh sb="4" eb="6">
      <t>タイショウ</t>
    </rPh>
    <rPh sb="6" eb="8">
      <t>ケイヒ</t>
    </rPh>
    <rPh sb="8" eb="11">
      <t>ソウカツヒョウ</t>
    </rPh>
    <phoneticPr fontId="7"/>
  </si>
  <si>
    <t>８-１．補助対象経費総括表</t>
    <rPh sb="4" eb="6">
      <t>ホジョ</t>
    </rPh>
    <rPh sb="6" eb="8">
      <t>タイショウ</t>
    </rPh>
    <rPh sb="8" eb="10">
      <t>ケイヒ</t>
    </rPh>
    <rPh sb="10" eb="13">
      <t>ソウカツヒョウ</t>
    </rPh>
    <phoneticPr fontId="7"/>
  </si>
  <si>
    <t>８-２．補助対象経費総括表</t>
    <rPh sb="4" eb="6">
      <t>ホジョ</t>
    </rPh>
    <rPh sb="6" eb="8">
      <t>タイショウ</t>
    </rPh>
    <rPh sb="8" eb="10">
      <t>ケイヒ</t>
    </rPh>
    <rPh sb="10" eb="13">
      <t>ソウカツヒョウ</t>
    </rPh>
    <phoneticPr fontId="7"/>
  </si>
  <si>
    <t>８-３．補助対象経費総括表</t>
    <rPh sb="4" eb="6">
      <t>ホジョ</t>
    </rPh>
    <rPh sb="6" eb="8">
      <t>タイショウ</t>
    </rPh>
    <rPh sb="8" eb="10">
      <t>ケイヒ</t>
    </rPh>
    <rPh sb="10" eb="13">
      <t>ソウカツヒョウ</t>
    </rPh>
    <phoneticPr fontId="7"/>
  </si>
  <si>
    <t>８-４．補助対象経費総括表</t>
    <rPh sb="4" eb="6">
      <t>ホジョ</t>
    </rPh>
    <rPh sb="6" eb="8">
      <t>タイショウ</t>
    </rPh>
    <rPh sb="8" eb="10">
      <t>ケイヒ</t>
    </rPh>
    <rPh sb="10" eb="13">
      <t>ソウカツヒョウ</t>
    </rPh>
    <phoneticPr fontId="7"/>
  </si>
  <si>
    <t>１１．事業実施工程表</t>
    <rPh sb="3" eb="5">
      <t>ジギョウ</t>
    </rPh>
    <rPh sb="5" eb="7">
      <t>ジッシ</t>
    </rPh>
    <rPh sb="7" eb="9">
      <t>コウテイ</t>
    </rPh>
    <rPh sb="9" eb="10">
      <t>ヒョウ</t>
    </rPh>
    <phoneticPr fontId="7"/>
  </si>
  <si>
    <t>１０．エネルギー計測計画図</t>
    <phoneticPr fontId="8"/>
  </si>
  <si>
    <t>事業期間区分</t>
    <rPh sb="0" eb="2">
      <t>ジギョウ</t>
    </rPh>
    <rPh sb="2" eb="4">
      <t>キカン</t>
    </rPh>
    <rPh sb="4" eb="6">
      <t>クブン</t>
    </rPh>
    <phoneticPr fontId="78"/>
  </si>
  <si>
    <t>９-３．設計費費用明細書</t>
    <rPh sb="4" eb="6">
      <t>セッケイ</t>
    </rPh>
    <rPh sb="6" eb="7">
      <t>ヒ</t>
    </rPh>
    <rPh sb="7" eb="9">
      <t>ヒヨウ</t>
    </rPh>
    <rPh sb="9" eb="12">
      <t>メイサイショ</t>
    </rPh>
    <phoneticPr fontId="67"/>
  </si>
  <si>
    <r>
      <t>９-２．費用明細書　</t>
    </r>
    <r>
      <rPr>
        <b/>
        <u/>
        <sz val="20"/>
        <color theme="1"/>
        <rFont val="ＭＳ Ｐ明朝"/>
        <family val="1"/>
        <charset val="128"/>
      </rPr>
      <t>（共用部）</t>
    </r>
    <rPh sb="4" eb="6">
      <t>ヒヨウ</t>
    </rPh>
    <rPh sb="6" eb="9">
      <t>メイサイショ</t>
    </rPh>
    <rPh sb="11" eb="13">
      <t>キョウヨウ</t>
    </rPh>
    <rPh sb="13" eb="14">
      <t>ブ</t>
    </rPh>
    <phoneticPr fontId="67"/>
  </si>
  <si>
    <r>
      <t>９-１．費用明細書　</t>
    </r>
    <r>
      <rPr>
        <b/>
        <u/>
        <sz val="20"/>
        <color theme="1"/>
        <rFont val="ＭＳ Ｐ明朝"/>
        <family val="1"/>
        <charset val="128"/>
      </rPr>
      <t>（専有部）</t>
    </r>
    <rPh sb="4" eb="6">
      <t>ヒヨウ</t>
    </rPh>
    <rPh sb="6" eb="9">
      <t>メイサイショ</t>
    </rPh>
    <rPh sb="11" eb="14">
      <t>センユウブ</t>
    </rPh>
    <phoneticPr fontId="67"/>
  </si>
  <si>
    <t>「６.住戸情報入力」から自動転記（検算すること）</t>
  </si>
  <si>
    <t>「６.住戸情報入力」から自動転記（検算すること）</t>
    <rPh sb="12" eb="14">
      <t>ジドウ</t>
    </rPh>
    <rPh sb="14" eb="16">
      <t>テンキ</t>
    </rPh>
    <rPh sb="17" eb="19">
      <t>ケンザン</t>
    </rPh>
    <phoneticPr fontId="6"/>
  </si>
  <si>
    <t>マンション名など補助事業を特定できる名称であること　※個人申請の場合、個人名を補助事業の名称につけないこと　※25文字程度に収めること　※半角記号は使用しないこと（/、’、＃、[など）</t>
    <rPh sb="5" eb="6">
      <t>メイ</t>
    </rPh>
    <rPh sb="8" eb="10">
      <t>ホジョ</t>
    </rPh>
    <rPh sb="10" eb="12">
      <t>ジギョウ</t>
    </rPh>
    <rPh sb="13" eb="15">
      <t>トクテイ</t>
    </rPh>
    <rPh sb="18" eb="20">
      <t>メイショウ</t>
    </rPh>
    <rPh sb="27" eb="29">
      <t>コジン</t>
    </rPh>
    <rPh sb="29" eb="31">
      <t>シンセイ</t>
    </rPh>
    <rPh sb="32" eb="34">
      <t>バアイ</t>
    </rPh>
    <rPh sb="35" eb="37">
      <t>コジン</t>
    </rPh>
    <rPh sb="37" eb="38">
      <t>メイ</t>
    </rPh>
    <rPh sb="39" eb="41">
      <t>ホジョ</t>
    </rPh>
    <rPh sb="41" eb="43">
      <t>ジギョウ</t>
    </rPh>
    <rPh sb="44" eb="46">
      <t>メイショウ</t>
    </rPh>
    <rPh sb="57" eb="59">
      <t>モジ</t>
    </rPh>
    <rPh sb="59" eb="61">
      <t>テイド</t>
    </rPh>
    <rPh sb="62" eb="63">
      <t>オサ</t>
    </rPh>
    <rPh sb="69" eb="71">
      <t>ハンカク</t>
    </rPh>
    <rPh sb="71" eb="73">
      <t>キゴウ</t>
    </rPh>
    <rPh sb="74" eb="76">
      <t>シヨウ</t>
    </rPh>
    <phoneticPr fontId="7"/>
  </si>
  <si>
    <t>該当する区分を選択する</t>
    <rPh sb="0" eb="2">
      <t>ガイトウ</t>
    </rPh>
    <rPh sb="4" eb="6">
      <t>クブン</t>
    </rPh>
    <rPh sb="7" eb="9">
      <t>センタク</t>
    </rPh>
    <phoneticPr fontId="8"/>
  </si>
  <si>
    <t>共同申請の場合、代表担当者に「●」を入力し、それ以外に「－」を入力すること（単独申請の場合不要）
※今後の審査に関する連絡は全て代表担当者に対して行います</t>
    <rPh sb="0" eb="2">
      <t>キョウドウ</t>
    </rPh>
    <rPh sb="2" eb="4">
      <t>シンセイ</t>
    </rPh>
    <rPh sb="5" eb="7">
      <t>バアイ</t>
    </rPh>
    <rPh sb="8" eb="10">
      <t>ダイヒョウ</t>
    </rPh>
    <rPh sb="10" eb="12">
      <t>タントウ</t>
    </rPh>
    <rPh sb="12" eb="13">
      <t>シャ</t>
    </rPh>
    <rPh sb="18" eb="20">
      <t>ニュウリョク</t>
    </rPh>
    <rPh sb="24" eb="26">
      <t>イガイ</t>
    </rPh>
    <rPh sb="31" eb="33">
      <t>ニュウリョク</t>
    </rPh>
    <rPh sb="38" eb="40">
      <t>タンドク</t>
    </rPh>
    <rPh sb="40" eb="42">
      <t>シンセイ</t>
    </rPh>
    <rPh sb="43" eb="45">
      <t>バアイ</t>
    </rPh>
    <rPh sb="45" eb="47">
      <t>フヨウ</t>
    </rPh>
    <rPh sb="50" eb="52">
      <t>コンゴ</t>
    </rPh>
    <rPh sb="53" eb="55">
      <t>シンサ</t>
    </rPh>
    <rPh sb="56" eb="57">
      <t>カン</t>
    </rPh>
    <rPh sb="59" eb="61">
      <t>レンラク</t>
    </rPh>
    <rPh sb="62" eb="63">
      <t>スベ</t>
    </rPh>
    <rPh sb="64" eb="66">
      <t>ダイヒョウ</t>
    </rPh>
    <rPh sb="66" eb="69">
      <t>タントウシャ</t>
    </rPh>
    <rPh sb="70" eb="71">
      <t>タイ</t>
    </rPh>
    <rPh sb="73" eb="74">
      <t>オコナ</t>
    </rPh>
    <phoneticPr fontId="6"/>
  </si>
  <si>
    <t>各階平面図</t>
    <phoneticPr fontId="8"/>
  </si>
  <si>
    <t>③実施計画書</t>
    <phoneticPr fontId="8"/>
  </si>
  <si>
    <t>④財務資料</t>
    <phoneticPr fontId="8"/>
  </si>
  <si>
    <t>⑤土地登記簿等</t>
    <phoneticPr fontId="8"/>
  </si>
  <si>
    <t>⑥確認済証</t>
    <rPh sb="1" eb="3">
      <t>カクニン</t>
    </rPh>
    <rPh sb="3" eb="4">
      <t>ズ</t>
    </rPh>
    <rPh sb="4" eb="5">
      <t>ショウ</t>
    </rPh>
    <phoneticPr fontId="8"/>
  </si>
  <si>
    <t>⑦建物図面</t>
    <phoneticPr fontId="8"/>
  </si>
  <si>
    <t>⑧設計図</t>
    <phoneticPr fontId="8"/>
  </si>
  <si>
    <t>⑨商業登記簿等</t>
    <rPh sb="1" eb="3">
      <t>ショウギョウ</t>
    </rPh>
    <rPh sb="3" eb="6">
      <t>トウキボ</t>
    </rPh>
    <rPh sb="6" eb="7">
      <t>トウ</t>
    </rPh>
    <phoneticPr fontId="6"/>
  </si>
  <si>
    <t>⑩その他</t>
    <phoneticPr fontId="8"/>
  </si>
  <si>
    <t>⑪データ提出CD-ROM</t>
    <rPh sb="4" eb="6">
      <t>テイシュツ</t>
    </rPh>
    <phoneticPr fontId="6"/>
  </si>
  <si>
    <t>①交付申請書</t>
    <rPh sb="1" eb="3">
      <t>コウフ</t>
    </rPh>
    <rPh sb="3" eb="6">
      <t>シンセイショ</t>
    </rPh>
    <phoneticPr fontId="8"/>
  </si>
  <si>
    <t>←共同申請者２がいる場合は左端の「+」を押下し表示させる</t>
    <rPh sb="1" eb="3">
      <t>キョウドウ</t>
    </rPh>
    <rPh sb="3" eb="5">
      <t>シンセイ</t>
    </rPh>
    <rPh sb="5" eb="6">
      <t>シャ</t>
    </rPh>
    <rPh sb="10" eb="12">
      <t>バアイ</t>
    </rPh>
    <rPh sb="13" eb="15">
      <t>ヒダリハシ</t>
    </rPh>
    <rPh sb="20" eb="22">
      <t>オウカ</t>
    </rPh>
    <rPh sb="23" eb="25">
      <t>ヒョウジ</t>
    </rPh>
    <phoneticPr fontId="6"/>
  </si>
  <si>
    <t>燃料電池（SOFC_700W以上）</t>
    <phoneticPr fontId="7"/>
  </si>
  <si>
    <t>←共同申請の場合は、全申請者分提出が必要</t>
    <rPh sb="1" eb="3">
      <t>キョウドウ</t>
    </rPh>
    <rPh sb="3" eb="5">
      <t>シンセイ</t>
    </rPh>
    <rPh sb="6" eb="8">
      <t>バアイ</t>
    </rPh>
    <rPh sb="10" eb="11">
      <t>ゼン</t>
    </rPh>
    <rPh sb="11" eb="14">
      <t>シンセイシャ</t>
    </rPh>
    <rPh sb="14" eb="15">
      <t>ブン</t>
    </rPh>
    <rPh sb="15" eb="17">
      <t>テイシュツ</t>
    </rPh>
    <rPh sb="18" eb="20">
      <t>ヒツヨウ</t>
    </rPh>
    <phoneticPr fontId="6"/>
  </si>
  <si>
    <t>←入力シートから日付が転記されるので、必ず入力シートを作成してから</t>
    <rPh sb="1" eb="3">
      <t>ニュウリョク</t>
    </rPh>
    <rPh sb="8" eb="10">
      <t>ヒヅケ</t>
    </rPh>
    <rPh sb="11" eb="13">
      <t>テンキ</t>
    </rPh>
    <rPh sb="19" eb="20">
      <t>カナラ</t>
    </rPh>
    <rPh sb="21" eb="23">
      <t>ニュウリョク</t>
    </rPh>
    <rPh sb="27" eb="29">
      <t>サクセイ</t>
    </rPh>
    <phoneticPr fontId="6"/>
  </si>
  <si>
    <t>　印刷すること。手書きしないように注意。</t>
    <rPh sb="1" eb="3">
      <t>インサツ</t>
    </rPh>
    <rPh sb="8" eb="10">
      <t>テガ</t>
    </rPh>
    <rPh sb="17" eb="19">
      <t>チュウイ</t>
    </rPh>
    <phoneticPr fontId="8"/>
  </si>
  <si>
    <r>
      <t>補助対象建築物に対する抵当権設定予定の有無を選択</t>
    </r>
    <r>
      <rPr>
        <sz val="14"/>
        <color rgb="FFFF0000"/>
        <rFont val="Yu Gothic UI"/>
        <family val="3"/>
        <charset val="128"/>
      </rPr>
      <t>（原則、根抵当権設定は認められない）</t>
    </r>
    <rPh sb="0" eb="2">
      <t>ホジョ</t>
    </rPh>
    <rPh sb="2" eb="4">
      <t>タイショウ</t>
    </rPh>
    <rPh sb="4" eb="7">
      <t>ケンチクブツ</t>
    </rPh>
    <rPh sb="8" eb="9">
      <t>タイ</t>
    </rPh>
    <rPh sb="11" eb="14">
      <t>テイトウケン</t>
    </rPh>
    <rPh sb="14" eb="16">
      <t>セッテイ</t>
    </rPh>
    <rPh sb="16" eb="18">
      <t>ヨテイ</t>
    </rPh>
    <rPh sb="19" eb="21">
      <t>ウム</t>
    </rPh>
    <rPh sb="22" eb="24">
      <t>センタク</t>
    </rPh>
    <rPh sb="25" eb="27">
      <t>ゲンソク</t>
    </rPh>
    <rPh sb="28" eb="29">
      <t>ネ</t>
    </rPh>
    <rPh sb="29" eb="31">
      <t>テイトウ</t>
    </rPh>
    <rPh sb="31" eb="32">
      <t>ケン</t>
    </rPh>
    <rPh sb="32" eb="34">
      <t>セッテイ</t>
    </rPh>
    <rPh sb="35" eb="36">
      <t>ミト</t>
    </rPh>
    <phoneticPr fontId="6"/>
  </si>
  <si>
    <t>◆金額に係る項目を入力する際は「単価」、「補助事業に要する経費」の数量、「補助対象経費」の数量を入力する。他の欄には数式が入っているので注意。</t>
    <rPh sb="1" eb="3">
      <t>キンガク</t>
    </rPh>
    <rPh sb="4" eb="5">
      <t>カカワ</t>
    </rPh>
    <rPh sb="6" eb="8">
      <t>コウモク</t>
    </rPh>
    <rPh sb="9" eb="11">
      <t>ニュウリョク</t>
    </rPh>
    <rPh sb="13" eb="14">
      <t>サイ</t>
    </rPh>
    <rPh sb="16" eb="18">
      <t>タンカ</t>
    </rPh>
    <rPh sb="21" eb="23">
      <t>ホジョ</t>
    </rPh>
    <rPh sb="23" eb="25">
      <t>ジギョウ</t>
    </rPh>
    <rPh sb="26" eb="27">
      <t>ヨウ</t>
    </rPh>
    <rPh sb="29" eb="31">
      <t>ケイヒ</t>
    </rPh>
    <rPh sb="33" eb="35">
      <t>スウリョウ</t>
    </rPh>
    <rPh sb="37" eb="39">
      <t>ホジョ</t>
    </rPh>
    <rPh sb="39" eb="41">
      <t>タイショウ</t>
    </rPh>
    <rPh sb="41" eb="43">
      <t>ケイヒ</t>
    </rPh>
    <rPh sb="45" eb="47">
      <t>スウリョウ</t>
    </rPh>
    <rPh sb="48" eb="50">
      <t>ニュウリョク</t>
    </rPh>
    <rPh sb="53" eb="54">
      <t>ホカ</t>
    </rPh>
    <rPh sb="55" eb="56">
      <t>ラン</t>
    </rPh>
    <rPh sb="58" eb="60">
      <t>スウシキ</t>
    </rPh>
    <rPh sb="61" eb="62">
      <t>ハイ</t>
    </rPh>
    <rPh sb="68" eb="70">
      <t>チュウイ</t>
    </rPh>
    <phoneticPr fontId="65"/>
  </si>
  <si>
    <t>８-１～５．補助対象経費総括表
　（１年目）（２年目）（３年目）（４年目）（５年目）</t>
    <rPh sb="39" eb="41">
      <t>ネンメ</t>
    </rPh>
    <phoneticPr fontId="8"/>
  </si>
  <si>
    <t>西暦で入力すること</t>
    <rPh sb="0" eb="2">
      <t>セイレキ</t>
    </rPh>
    <rPh sb="3" eb="5">
      <t>ニュウリョク</t>
    </rPh>
    <phoneticPr fontId="6"/>
  </si>
  <si>
    <t>(例)　まるまるまるかぶしきがいしゃ</t>
    <phoneticPr fontId="8"/>
  </si>
  <si>
    <t>(例)　〇〇〇株式会社</t>
    <rPh sb="7" eb="9">
      <t>カブシキ</t>
    </rPh>
    <rPh sb="9" eb="11">
      <t>ガイシャ</t>
    </rPh>
    <phoneticPr fontId="8"/>
  </si>
  <si>
    <t>(例)　無し</t>
    <rPh sb="4" eb="5">
      <t>ナ</t>
    </rPh>
    <phoneticPr fontId="6"/>
  </si>
  <si>
    <t>←（注１）、（注２）の内容をよく確認の上、</t>
    <rPh sb="2" eb="3">
      <t>チュウ</t>
    </rPh>
    <rPh sb="7" eb="8">
      <t>チュウ</t>
    </rPh>
    <rPh sb="11" eb="13">
      <t>ナイヨウ</t>
    </rPh>
    <rPh sb="16" eb="18">
      <t>カクニン</t>
    </rPh>
    <rPh sb="19" eb="20">
      <t>ウエ</t>
    </rPh>
    <phoneticPr fontId="6"/>
  </si>
  <si>
    <t>６．住戸情報入力</t>
    <rPh sb="2" eb="4">
      <t>ジュウコ</t>
    </rPh>
    <rPh sb="4" eb="6">
      <t>ジョウホウ</t>
    </rPh>
    <rPh sb="6" eb="8">
      <t>ニュウリョク</t>
    </rPh>
    <phoneticPr fontId="65"/>
  </si>
  <si>
    <t>←役職が２つ以上ある場合、上位の役職にて記入すること</t>
    <rPh sb="1" eb="3">
      <t>ヤクショク</t>
    </rPh>
    <rPh sb="6" eb="8">
      <t>イジョウ</t>
    </rPh>
    <rPh sb="10" eb="12">
      <t>バアイ</t>
    </rPh>
    <rPh sb="13" eb="15">
      <t>ジョウイ</t>
    </rPh>
    <rPh sb="16" eb="18">
      <t>ヤクショク</t>
    </rPh>
    <rPh sb="20" eb="22">
      <t>キニュウ</t>
    </rPh>
    <phoneticPr fontId="6"/>
  </si>
  <si>
    <t>(例)　1234567890123</t>
  </si>
  <si>
    <t>7桁半角数字を「-（ハイフン）」なしで入力</t>
    <phoneticPr fontId="8"/>
  </si>
  <si>
    <t>「９-３.設計費費用明細書」から自動転記</t>
    <rPh sb="5" eb="7">
      <t>セッケイ</t>
    </rPh>
    <rPh sb="7" eb="8">
      <t>ヒ</t>
    </rPh>
    <rPh sb="8" eb="10">
      <t>ヒヨウ</t>
    </rPh>
    <rPh sb="10" eb="12">
      <t>メイサイ</t>
    </rPh>
    <rPh sb="12" eb="13">
      <t>ショ</t>
    </rPh>
    <rPh sb="16" eb="18">
      <t>ジドウ</t>
    </rPh>
    <rPh sb="18" eb="20">
      <t>テンキ</t>
    </rPh>
    <phoneticPr fontId="7"/>
  </si>
  <si>
    <r>
      <t>省エネ性能評価取得に係る費用</t>
    </r>
    <r>
      <rPr>
        <sz val="12"/>
        <rFont val="ＭＳ Ｐ明朝"/>
        <family val="1"/>
        <charset val="128"/>
      </rPr>
      <t>（住戸BELS取得費用を含む）</t>
    </r>
    <phoneticPr fontId="6"/>
  </si>
  <si>
    <t>８-５．補助対象経費総括表</t>
    <rPh sb="4" eb="6">
      <t>ホジョ</t>
    </rPh>
    <rPh sb="6" eb="8">
      <t>タイショウ</t>
    </rPh>
    <rPh sb="8" eb="10">
      <t>ケイヒ</t>
    </rPh>
    <rPh sb="10" eb="13">
      <t>ソウカツヒョウ</t>
    </rPh>
    <phoneticPr fontId="7"/>
  </si>
  <si>
    <t>小計（D）</t>
    <rPh sb="0" eb="2">
      <t>ショウケイ</t>
    </rPh>
    <phoneticPr fontId="8"/>
  </si>
  <si>
    <t>小計（E）</t>
    <rPh sb="0" eb="2">
      <t>ショウケイ</t>
    </rPh>
    <phoneticPr fontId="8"/>
  </si>
  <si>
    <t>(例)　○○○○マンション</t>
    <phoneticPr fontId="6"/>
  </si>
  <si>
    <t>共同住宅</t>
    <rPh sb="0" eb="2">
      <t>キョウドウ</t>
    </rPh>
    <rPh sb="2" eb="4">
      <t>ジュウタク</t>
    </rPh>
    <phoneticPr fontId="6"/>
  </si>
  <si>
    <t>ひらがなで入力　※共同申請が個人と法人の組み合わせの場合は、グレーセルを気にせずに必要事項を入力する</t>
    <rPh sb="5" eb="7">
      <t>ニュウリョク</t>
    </rPh>
    <phoneticPr fontId="6"/>
  </si>
  <si>
    <t>必須</t>
    <rPh sb="0" eb="2">
      <t>ヒッス</t>
    </rPh>
    <phoneticPr fontId="8"/>
  </si>
  <si>
    <t>未取得の場合は、その旨と取得時期を説明した紙面を添付すること</t>
    <rPh sb="0" eb="1">
      <t>ミ</t>
    </rPh>
    <rPh sb="1" eb="3">
      <t>シュトク</t>
    </rPh>
    <rPh sb="4" eb="6">
      <t>バアイ</t>
    </rPh>
    <rPh sb="10" eb="11">
      <t>ムネ</t>
    </rPh>
    <rPh sb="12" eb="14">
      <t>シュトク</t>
    </rPh>
    <rPh sb="14" eb="16">
      <t>ジキ</t>
    </rPh>
    <rPh sb="17" eb="19">
      <t>セツメイ</t>
    </rPh>
    <rPh sb="21" eb="23">
      <t>シメン</t>
    </rPh>
    <rPh sb="24" eb="26">
      <t>テンプ</t>
    </rPh>
    <phoneticPr fontId="6"/>
  </si>
  <si>
    <t>妻側住戸の
妻面開口率
25%以上</t>
    <rPh sb="0" eb="1">
      <t>ツマ</t>
    </rPh>
    <rPh sb="1" eb="2">
      <t>ガワ</t>
    </rPh>
    <rPh sb="2" eb="4">
      <t>ジュウコ</t>
    </rPh>
    <rPh sb="7" eb="8">
      <t>メン</t>
    </rPh>
    <rPh sb="8" eb="10">
      <t>カイコウ</t>
    </rPh>
    <rPh sb="10" eb="11">
      <t>リツ</t>
    </rPh>
    <rPh sb="15" eb="17">
      <t>イジョウ</t>
    </rPh>
    <phoneticPr fontId="67"/>
  </si>
  <si>
    <t>高効率個別エアコン①</t>
    <phoneticPr fontId="67"/>
  </si>
  <si>
    <t>高効率個別エアコン②</t>
    <phoneticPr fontId="67"/>
  </si>
  <si>
    <t>床暖房</t>
    <rPh sb="0" eb="1">
      <t>ユカ</t>
    </rPh>
    <rPh sb="1" eb="3">
      <t>ダンボウ</t>
    </rPh>
    <phoneticPr fontId="67"/>
  </si>
  <si>
    <t>住棟の種別</t>
    <rPh sb="0" eb="2">
      <t>ジュウトウ</t>
    </rPh>
    <rPh sb="3" eb="5">
      <t>シュベツ</t>
    </rPh>
    <phoneticPr fontId="7"/>
  </si>
  <si>
    <t>該当する種別を選択する</t>
    <rPh sb="0" eb="2">
      <t>ガイトウ</t>
    </rPh>
    <rPh sb="4" eb="6">
      <t>シュベツ</t>
    </rPh>
    <rPh sb="7" eb="9">
      <t>センタク</t>
    </rPh>
    <phoneticPr fontId="8"/>
  </si>
  <si>
    <t>交付決定予定日以降の日付（西暦で入力すること）（交付決定予定日は公募要領Ｐ14参照）</t>
    <rPh sb="0" eb="2">
      <t>コウフ</t>
    </rPh>
    <rPh sb="2" eb="4">
      <t>ケッテイ</t>
    </rPh>
    <rPh sb="4" eb="7">
      <t>ヨテイビ</t>
    </rPh>
    <rPh sb="7" eb="9">
      <t>イコウ</t>
    </rPh>
    <rPh sb="10" eb="12">
      <t>ヒヅケ</t>
    </rPh>
    <rPh sb="13" eb="15">
      <t>セイレキ</t>
    </rPh>
    <rPh sb="16" eb="18">
      <t>ニュウリョク</t>
    </rPh>
    <rPh sb="24" eb="26">
      <t>コウフ</t>
    </rPh>
    <rPh sb="26" eb="28">
      <t>ケッテイ</t>
    </rPh>
    <rPh sb="28" eb="30">
      <t>ヨテイ</t>
    </rPh>
    <rPh sb="30" eb="31">
      <t>ビ</t>
    </rPh>
    <phoneticPr fontId="6"/>
  </si>
  <si>
    <t>本事業に関与するZEHデベロッパーの登録状況を選択する　（登録済みのデベロッパー実績報告は提出済であること）</t>
    <rPh sb="0" eb="1">
      <t>ホン</t>
    </rPh>
    <rPh sb="1" eb="3">
      <t>ジギョウ</t>
    </rPh>
    <rPh sb="4" eb="6">
      <t>カンヨ</t>
    </rPh>
    <rPh sb="18" eb="20">
      <t>トウロク</t>
    </rPh>
    <rPh sb="20" eb="22">
      <t>ジョウキョウ</t>
    </rPh>
    <rPh sb="23" eb="25">
      <t>センタク</t>
    </rPh>
    <rPh sb="29" eb="31">
      <t>トウロク</t>
    </rPh>
    <rPh sb="31" eb="32">
      <t>ズ</t>
    </rPh>
    <rPh sb="40" eb="42">
      <t>ジッセキ</t>
    </rPh>
    <rPh sb="42" eb="44">
      <t>ホウコク</t>
    </rPh>
    <rPh sb="45" eb="47">
      <t>テイシュツ</t>
    </rPh>
    <rPh sb="47" eb="48">
      <t>スミ</t>
    </rPh>
    <phoneticPr fontId="6"/>
  </si>
  <si>
    <t>融資予定時期</t>
    <rPh sb="0" eb="2">
      <t>ユウシ</t>
    </rPh>
    <rPh sb="2" eb="4">
      <t>ヨテイ</t>
    </rPh>
    <rPh sb="4" eb="6">
      <t>ジキ</t>
    </rPh>
    <phoneticPr fontId="7"/>
  </si>
  <si>
    <t>◆インデックス名に沿ってインデックスを作成し、作成した申請書類を下記に示した順番でファイリングして公募期間内にＳＩＩへ送付すること。</t>
    <rPh sb="7" eb="8">
      <t>メイ</t>
    </rPh>
    <rPh sb="9" eb="10">
      <t>ソ</t>
    </rPh>
    <rPh sb="19" eb="21">
      <t>サクセイ</t>
    </rPh>
    <rPh sb="23" eb="25">
      <t>サクセイ</t>
    </rPh>
    <rPh sb="27" eb="29">
      <t>シンセイ</t>
    </rPh>
    <rPh sb="29" eb="31">
      <t>ショルイ</t>
    </rPh>
    <rPh sb="49" eb="51">
      <t>コウボ</t>
    </rPh>
    <rPh sb="51" eb="53">
      <t>キカン</t>
    </rPh>
    <rPh sb="53" eb="54">
      <t>ウチ</t>
    </rPh>
    <rPh sb="59" eb="61">
      <t>ソウフ</t>
    </rPh>
    <phoneticPr fontId="7"/>
  </si>
  <si>
    <t>※本シートでは役員名簿のみ直接入力</t>
    <rPh sb="1" eb="2">
      <t>ホン</t>
    </rPh>
    <rPh sb="7" eb="9">
      <t>ヤクイン</t>
    </rPh>
    <rPh sb="9" eb="11">
      <t>メイボ</t>
    </rPh>
    <rPh sb="13" eb="15">
      <t>チョクセツ</t>
    </rPh>
    <rPh sb="15" eb="17">
      <t>ニュウリョク</t>
    </rPh>
    <phoneticPr fontId="7"/>
  </si>
  <si>
    <t>事業者の業務実績に関する事項</t>
    <rPh sb="0" eb="3">
      <t>ジギョウシャ</t>
    </rPh>
    <rPh sb="4" eb="6">
      <t>ギョウム</t>
    </rPh>
    <rPh sb="6" eb="8">
      <t>ジッセキ</t>
    </rPh>
    <rPh sb="9" eb="10">
      <t>カン</t>
    </rPh>
    <rPh sb="12" eb="14">
      <t>ジコウ</t>
    </rPh>
    <phoneticPr fontId="6"/>
  </si>
  <si>
    <t>❷　ＺＥＨデベロッパー</t>
    <phoneticPr fontId="6"/>
  </si>
  <si>
    <t>❸　建物概要</t>
    <rPh sb="2" eb="4">
      <t>タテモノ</t>
    </rPh>
    <rPh sb="4" eb="6">
      <t>ガイヨウ</t>
    </rPh>
    <phoneticPr fontId="7"/>
  </si>
  <si>
    <t>❹　建物性能</t>
    <rPh sb="2" eb="4">
      <t>タテモノ</t>
    </rPh>
    <rPh sb="4" eb="6">
      <t>セイノウ</t>
    </rPh>
    <phoneticPr fontId="7"/>
  </si>
  <si>
    <t>❺　一次エネルギー計算</t>
    <rPh sb="2" eb="4">
      <t>イチジ</t>
    </rPh>
    <rPh sb="9" eb="11">
      <t>ケイサン</t>
    </rPh>
    <phoneticPr fontId="7"/>
  </si>
  <si>
    <t>　基準値　(ＭＪ/年)</t>
    <rPh sb="1" eb="4">
      <t>キジュンチ</t>
    </rPh>
    <phoneticPr fontId="7"/>
  </si>
  <si>
    <t>　設計値　(ＭＪ/年)</t>
    <rPh sb="1" eb="3">
      <t>セッケイ</t>
    </rPh>
    <rPh sb="3" eb="4">
      <t>チ</t>
    </rPh>
    <phoneticPr fontId="7"/>
  </si>
  <si>
    <t>　削減量　(ＭＪ/年)</t>
    <rPh sb="1" eb="3">
      <t>サクゲン</t>
    </rPh>
    <rPh sb="3" eb="4">
      <t>リョウ</t>
    </rPh>
    <phoneticPr fontId="7"/>
  </si>
  <si>
    <t>2.5ｋＷ</t>
  </si>
  <si>
    <t>2.8ｋＷ</t>
  </si>
  <si>
    <t>3.6ｋＷ</t>
  </si>
  <si>
    <t>4.0ｋＷ</t>
  </si>
  <si>
    <t>5.6ｋＷ</t>
  </si>
  <si>
    <t>6.3ｋＷ</t>
  </si>
  <si>
    <t>2.2ｋＷ</t>
    <phoneticPr fontId="7"/>
  </si>
  <si>
    <t>7.1ｋＷ以上</t>
    <rPh sb="5" eb="7">
      <t>イジョウ</t>
    </rPh>
    <phoneticPr fontId="7"/>
  </si>
  <si>
    <t>5.6ｋＷ以上</t>
    <rPh sb="5" eb="7">
      <t>イジョウ</t>
    </rPh>
    <phoneticPr fontId="7"/>
  </si>
  <si>
    <t>5.6ｋＷ未満</t>
    <rPh sb="5" eb="7">
      <t>ミマン</t>
    </rPh>
    <phoneticPr fontId="7"/>
  </si>
  <si>
    <t>一次エネルギー
消費削減率（％）
（再エネ除く）</t>
    <rPh sb="0" eb="2">
      <t>イチジ</t>
    </rPh>
    <rPh sb="8" eb="10">
      <t>ショウヒ</t>
    </rPh>
    <rPh sb="10" eb="12">
      <t>サクゲン</t>
    </rPh>
    <rPh sb="12" eb="13">
      <t>リツ</t>
    </rPh>
    <rPh sb="18" eb="19">
      <t>サイ</t>
    </rPh>
    <rPh sb="21" eb="22">
      <t>ノゾ</t>
    </rPh>
    <phoneticPr fontId="67"/>
  </si>
  <si>
    <t xml:space="preserve"> 住宅専有部分</t>
    <rPh sb="1" eb="3">
      <t>ジュウタク</t>
    </rPh>
    <rPh sb="3" eb="5">
      <t>センユウ</t>
    </rPh>
    <rPh sb="5" eb="7">
      <t>ブブン</t>
    </rPh>
    <phoneticPr fontId="7"/>
  </si>
  <si>
    <t>専有部・共用部における設備費・工事費の補助対象経費　総計</t>
    <rPh sb="0" eb="3">
      <t>センユウブ</t>
    </rPh>
    <rPh sb="4" eb="7">
      <t>キョウヨウブ</t>
    </rPh>
    <rPh sb="6" eb="7">
      <t>ブ</t>
    </rPh>
    <rPh sb="11" eb="13">
      <t>セツビ</t>
    </rPh>
    <rPh sb="13" eb="14">
      <t>ヒ</t>
    </rPh>
    <rPh sb="15" eb="18">
      <t>コウジヒ</t>
    </rPh>
    <rPh sb="19" eb="21">
      <t>ホジョ</t>
    </rPh>
    <rPh sb="21" eb="23">
      <t>タイショウ</t>
    </rPh>
    <rPh sb="23" eb="25">
      <t>ケイヒ</t>
    </rPh>
    <rPh sb="26" eb="27">
      <t>ソウ</t>
    </rPh>
    <rPh sb="27" eb="28">
      <t>ケイ</t>
    </rPh>
    <phoneticPr fontId="7"/>
  </si>
  <si>
    <t>提出書類チェックシート</t>
    <rPh sb="0" eb="2">
      <t>テイシュツ</t>
    </rPh>
    <rPh sb="2" eb="4">
      <t>ショルイ</t>
    </rPh>
    <phoneticPr fontId="117"/>
  </si>
  <si>
    <t>提出ファイル形式、書式</t>
    <rPh sb="0" eb="2">
      <t>テイシュツ</t>
    </rPh>
    <phoneticPr fontId="117"/>
  </si>
  <si>
    <t>確認欄</t>
    <rPh sb="0" eb="2">
      <t>カクニン</t>
    </rPh>
    <rPh sb="2" eb="3">
      <t>ラン</t>
    </rPh>
    <phoneticPr fontId="67"/>
  </si>
  <si>
    <t>✔</t>
    <phoneticPr fontId="67"/>
  </si>
  <si>
    <t>ファイルの種類、背表紙や表紙の記載事項は適切ですか</t>
    <rPh sb="5" eb="7">
      <t>シュルイ</t>
    </rPh>
    <rPh sb="8" eb="11">
      <t>セビョウシ</t>
    </rPh>
    <rPh sb="12" eb="14">
      <t>ヒョウシ</t>
    </rPh>
    <rPh sb="15" eb="17">
      <t>キサイ</t>
    </rPh>
    <rPh sb="17" eb="19">
      <t>ジコウ</t>
    </rPh>
    <rPh sb="20" eb="22">
      <t>テキセツ</t>
    </rPh>
    <phoneticPr fontId="67"/>
  </si>
  <si>
    <t>提出の必要な書類をすべてファイリングしていますか</t>
    <rPh sb="0" eb="2">
      <t>テイシュツ</t>
    </rPh>
    <rPh sb="3" eb="5">
      <t>ヒツヨウ</t>
    </rPh>
    <rPh sb="6" eb="8">
      <t>ショルイ</t>
    </rPh>
    <phoneticPr fontId="67"/>
  </si>
  <si>
    <t>入力シートの情報が各書類にきちんと反映されていますか</t>
    <rPh sb="0" eb="2">
      <t>ニュウリョク</t>
    </rPh>
    <rPh sb="6" eb="8">
      <t>ジョウホウ</t>
    </rPh>
    <rPh sb="9" eb="12">
      <t>カクショルイ</t>
    </rPh>
    <rPh sb="17" eb="19">
      <t>ハンエイ</t>
    </rPh>
    <phoneticPr fontId="67"/>
  </si>
  <si>
    <t>主な書類等</t>
    <rPh sb="0" eb="1">
      <t>オモ</t>
    </rPh>
    <rPh sb="4" eb="5">
      <t>トウ</t>
    </rPh>
    <phoneticPr fontId="67"/>
  </si>
  <si>
    <t>チェック内容</t>
    <rPh sb="4" eb="6">
      <t>ナイヨウ</t>
    </rPh>
    <phoneticPr fontId="67"/>
  </si>
  <si>
    <t>申請者によるチェック済のものをファイリングしていますか</t>
    <rPh sb="0" eb="3">
      <t>シンセイシャ</t>
    </rPh>
    <rPh sb="10" eb="11">
      <t>スミ</t>
    </rPh>
    <phoneticPr fontId="117"/>
  </si>
  <si>
    <t>①交付
　申請書</t>
    <phoneticPr fontId="67"/>
  </si>
  <si>
    <t>様式第１
交付申請書</t>
    <phoneticPr fontId="67"/>
  </si>
  <si>
    <t>別紙１</t>
    <phoneticPr fontId="120"/>
  </si>
  <si>
    <t>別紙３</t>
    <phoneticPr fontId="67"/>
  </si>
  <si>
    <t>商業登記簿に記載の役員情報と整合がとれていますか</t>
    <rPh sb="0" eb="2">
      <t>ショウギョウ</t>
    </rPh>
    <rPh sb="2" eb="5">
      <t>トウキボ</t>
    </rPh>
    <rPh sb="9" eb="11">
      <t>ヤクイン</t>
    </rPh>
    <rPh sb="11" eb="13">
      <t>ジョウホウ</t>
    </rPh>
    <phoneticPr fontId="117"/>
  </si>
  <si>
    <t>欄外の注意書きの通りに記載されていますか</t>
    <rPh sb="0" eb="2">
      <t>ランガイ</t>
    </rPh>
    <rPh sb="3" eb="6">
      <t>チュウイガ</t>
    </rPh>
    <rPh sb="8" eb="9">
      <t>トオ</t>
    </rPh>
    <rPh sb="11" eb="13">
      <t>キサイ</t>
    </rPh>
    <phoneticPr fontId="117"/>
  </si>
  <si>
    <t>②誓約書</t>
    <rPh sb="1" eb="4">
      <t>セイヤクショ</t>
    </rPh>
    <phoneticPr fontId="120"/>
  </si>
  <si>
    <t>③実施
　計画書</t>
    <phoneticPr fontId="67"/>
  </si>
  <si>
    <t>１．申請者の詳細</t>
    <rPh sb="2" eb="5">
      <t>シンセイシャ</t>
    </rPh>
    <rPh sb="6" eb="8">
      <t>ショウサイ</t>
    </rPh>
    <phoneticPr fontId="120"/>
  </si>
  <si>
    <t>記入（入力）した情報に誤りや抜け漏れはありませんか</t>
    <phoneticPr fontId="67"/>
  </si>
  <si>
    <t>２．全体概要</t>
    <rPh sb="2" eb="4">
      <t>ゼンタイ</t>
    </rPh>
    <rPh sb="4" eb="6">
      <t>ガイヨウ</t>
    </rPh>
    <phoneticPr fontId="120"/>
  </si>
  <si>
    <t>Ａ３カラーで印刷されていますか</t>
    <rPh sb="6" eb="8">
      <t>インサツ</t>
    </rPh>
    <phoneticPr fontId="67"/>
  </si>
  <si>
    <t>３．補助事業概要図</t>
    <rPh sb="2" eb="4">
      <t>ホジョ</t>
    </rPh>
    <rPh sb="4" eb="6">
      <t>ジギョウ</t>
    </rPh>
    <rPh sb="6" eb="8">
      <t>ガイヨウ</t>
    </rPh>
    <rPh sb="8" eb="9">
      <t>ズ</t>
    </rPh>
    <phoneticPr fontId="120"/>
  </si>
  <si>
    <t>事業年度ごとの色分けが正しくされていますか</t>
    <rPh sb="0" eb="2">
      <t>ジギョウ</t>
    </rPh>
    <rPh sb="2" eb="4">
      <t>ネンド</t>
    </rPh>
    <rPh sb="7" eb="9">
      <t>イロワ</t>
    </rPh>
    <rPh sb="11" eb="12">
      <t>タダ</t>
    </rPh>
    <phoneticPr fontId="67"/>
  </si>
  <si>
    <t>４．事業予定
５．補助事業実施体制</t>
    <phoneticPr fontId="67"/>
  </si>
  <si>
    <t>実施体制内に、公募要領Ｐ１１の２－１（３）の①②のいずれであるかが明示されていますか</t>
    <rPh sb="0" eb="2">
      <t>ジッシ</t>
    </rPh>
    <rPh sb="2" eb="4">
      <t>タイセイ</t>
    </rPh>
    <rPh sb="4" eb="5">
      <t>ナイ</t>
    </rPh>
    <rPh sb="7" eb="9">
      <t>コウボ</t>
    </rPh>
    <rPh sb="9" eb="11">
      <t>ヨウリョウ</t>
    </rPh>
    <rPh sb="33" eb="35">
      <t>メイジ</t>
    </rPh>
    <phoneticPr fontId="67"/>
  </si>
  <si>
    <t>実施体制がわかりやすく図示されていますか</t>
    <rPh sb="0" eb="2">
      <t>ジッシ</t>
    </rPh>
    <rPh sb="2" eb="4">
      <t>タイセイ</t>
    </rPh>
    <rPh sb="11" eb="13">
      <t>ズシ</t>
    </rPh>
    <phoneticPr fontId="67"/>
  </si>
  <si>
    <t>６．住戸情報入力</t>
    <phoneticPr fontId="67"/>
  </si>
  <si>
    <t>７．補助対象経費総括表
　（まとめ）</t>
    <phoneticPr fontId="67"/>
  </si>
  <si>
    <t>補助対象経費の算出漏れがないか、申請者自身で検算を行いましたか</t>
    <rPh sb="0" eb="2">
      <t>ホジョ</t>
    </rPh>
    <rPh sb="2" eb="4">
      <t>タイショウ</t>
    </rPh>
    <rPh sb="4" eb="6">
      <t>ケイヒ</t>
    </rPh>
    <rPh sb="7" eb="9">
      <t>サンシュツ</t>
    </rPh>
    <rPh sb="9" eb="10">
      <t>モ</t>
    </rPh>
    <rPh sb="16" eb="19">
      <t>シンセイシャ</t>
    </rPh>
    <rPh sb="19" eb="21">
      <t>ジシン</t>
    </rPh>
    <rPh sb="22" eb="24">
      <t>ケンザン</t>
    </rPh>
    <rPh sb="25" eb="26">
      <t>オコナ</t>
    </rPh>
    <phoneticPr fontId="67"/>
  </si>
  <si>
    <t>８-１～５．補助対象経費総括表（１年目）（２年目）（３年目）（４年目）（５年目）</t>
    <phoneticPr fontId="67"/>
  </si>
  <si>
    <t>９-１～２．費用明細書
　（専有部）（共用部）</t>
    <phoneticPr fontId="67"/>
  </si>
  <si>
    <t>９-３．設計費費用明細書</t>
    <phoneticPr fontId="67"/>
  </si>
  <si>
    <t>１０．エネルギー計測計画図</t>
    <rPh sb="8" eb="10">
      <t>ケイソク</t>
    </rPh>
    <rPh sb="10" eb="12">
      <t>ケイカク</t>
    </rPh>
    <rPh sb="12" eb="13">
      <t>ズ</t>
    </rPh>
    <phoneticPr fontId="67"/>
  </si>
  <si>
    <t>Ａ４カラーで印刷されていますか</t>
    <rPh sb="6" eb="8">
      <t>インサツ</t>
    </rPh>
    <phoneticPr fontId="67"/>
  </si>
  <si>
    <t>見やすくわかりやすい図で示されていますか</t>
    <rPh sb="0" eb="1">
      <t>ミ</t>
    </rPh>
    <rPh sb="10" eb="11">
      <t>ズ</t>
    </rPh>
    <rPh sb="12" eb="13">
      <t>シメ</t>
    </rPh>
    <phoneticPr fontId="67"/>
  </si>
  <si>
    <t>１１．事業実施工程表</t>
    <rPh sb="3" eb="5">
      <t>ジギョウ</t>
    </rPh>
    <rPh sb="5" eb="7">
      <t>ジッシ</t>
    </rPh>
    <rPh sb="7" eb="10">
      <t>コウテイヒョウ</t>
    </rPh>
    <phoneticPr fontId="120"/>
  </si>
  <si>
    <t>定額単価を用いない設備を導入する場合、添付されていますか</t>
    <rPh sb="19" eb="21">
      <t>テンプ</t>
    </rPh>
    <phoneticPr fontId="67"/>
  </si>
  <si>
    <t>具体的にわかりやすく、漏れなく示されていますか</t>
    <rPh sb="0" eb="3">
      <t>グタイテキ</t>
    </rPh>
    <rPh sb="11" eb="12">
      <t>モ</t>
    </rPh>
    <rPh sb="15" eb="16">
      <t>シメ</t>
    </rPh>
    <phoneticPr fontId="67"/>
  </si>
  <si>
    <t>④財務資料</t>
    <rPh sb="1" eb="3">
      <t>ザイム</t>
    </rPh>
    <rPh sb="3" eb="5">
      <t>シリョウ</t>
    </rPh>
    <phoneticPr fontId="67"/>
  </si>
  <si>
    <t>財務諸表・決算短信表等</t>
    <rPh sb="0" eb="2">
      <t>ザイム</t>
    </rPh>
    <rPh sb="2" eb="4">
      <t>ショヒョウ</t>
    </rPh>
    <rPh sb="5" eb="7">
      <t>ケッサン</t>
    </rPh>
    <rPh sb="7" eb="9">
      <t>タンシン</t>
    </rPh>
    <rPh sb="9" eb="10">
      <t>ヒョウ</t>
    </rPh>
    <rPh sb="10" eb="11">
      <t>ナド</t>
    </rPh>
    <phoneticPr fontId="67"/>
  </si>
  <si>
    <t>直近３年分の資料の写しが添付されていますか</t>
    <rPh sb="0" eb="2">
      <t>チョッキン</t>
    </rPh>
    <rPh sb="3" eb="5">
      <t>ネンブン</t>
    </rPh>
    <rPh sb="6" eb="8">
      <t>シリョウ</t>
    </rPh>
    <rPh sb="9" eb="10">
      <t>ウツ</t>
    </rPh>
    <rPh sb="12" eb="14">
      <t>テンプ</t>
    </rPh>
    <phoneticPr fontId="67"/>
  </si>
  <si>
    <t>土地賃貸契約書</t>
    <phoneticPr fontId="67"/>
  </si>
  <si>
    <t>⑥確認済証</t>
    <rPh sb="1" eb="3">
      <t>カクニン</t>
    </rPh>
    <rPh sb="3" eb="4">
      <t>スミ</t>
    </rPh>
    <rPh sb="4" eb="5">
      <t>ショウ</t>
    </rPh>
    <phoneticPr fontId="67"/>
  </si>
  <si>
    <t>確認済証</t>
    <rPh sb="0" eb="2">
      <t>カクニン</t>
    </rPh>
    <rPh sb="2" eb="3">
      <t>スミ</t>
    </rPh>
    <rPh sb="3" eb="4">
      <t>ショウ</t>
    </rPh>
    <phoneticPr fontId="67"/>
  </si>
  <si>
    <t>補助対象建築物の確認済証の写しを添付していますか
未取得の場合は、その旨と取得時期を記載した紙を添付していますか</t>
    <rPh sb="0" eb="2">
      <t>ホジョ</t>
    </rPh>
    <rPh sb="2" eb="4">
      <t>タイショウ</t>
    </rPh>
    <rPh sb="4" eb="7">
      <t>ケンチクブツ</t>
    </rPh>
    <rPh sb="8" eb="10">
      <t>カクニン</t>
    </rPh>
    <rPh sb="10" eb="11">
      <t>スミ</t>
    </rPh>
    <rPh sb="11" eb="12">
      <t>ショウ</t>
    </rPh>
    <rPh sb="13" eb="14">
      <t>ウツ</t>
    </rPh>
    <rPh sb="16" eb="18">
      <t>テンプ</t>
    </rPh>
    <rPh sb="25" eb="26">
      <t>ミ</t>
    </rPh>
    <rPh sb="26" eb="28">
      <t>シュトク</t>
    </rPh>
    <rPh sb="29" eb="31">
      <t>バアイ</t>
    </rPh>
    <rPh sb="35" eb="36">
      <t>ムネ</t>
    </rPh>
    <rPh sb="37" eb="39">
      <t>シュトク</t>
    </rPh>
    <rPh sb="39" eb="41">
      <t>ジキ</t>
    </rPh>
    <rPh sb="42" eb="44">
      <t>キサイ</t>
    </rPh>
    <rPh sb="46" eb="47">
      <t>カミ</t>
    </rPh>
    <rPh sb="48" eb="50">
      <t>テンプ</t>
    </rPh>
    <phoneticPr fontId="67"/>
  </si>
  <si>
    <t>⑦建物図面</t>
    <rPh sb="1" eb="3">
      <t>タテモノ</t>
    </rPh>
    <rPh sb="3" eb="5">
      <t>ズメン</t>
    </rPh>
    <phoneticPr fontId="67"/>
  </si>
  <si>
    <t>各種図面</t>
    <rPh sb="0" eb="2">
      <t>カクシュ</t>
    </rPh>
    <rPh sb="2" eb="4">
      <t>ズメン</t>
    </rPh>
    <phoneticPr fontId="67"/>
  </si>
  <si>
    <t>⑧設計図</t>
    <rPh sb="1" eb="4">
      <t>セッケイズ</t>
    </rPh>
    <phoneticPr fontId="67"/>
  </si>
  <si>
    <t>断熱/空調/給湯/換気/照明/太陽光発電設備/蓄電システム/HEMS/MEMS/その他</t>
    <phoneticPr fontId="67"/>
  </si>
  <si>
    <t>定額単価を用いない設備を導入する場合は、設備ごとに機器表/仕様書またはカタログ等が添付されていますか</t>
    <rPh sb="41" eb="43">
      <t>テンプ</t>
    </rPh>
    <phoneticPr fontId="67"/>
  </si>
  <si>
    <t>設備工事ごとに編集し、カラー印刷していますか</t>
    <phoneticPr fontId="67"/>
  </si>
  <si>
    <t>現在事項全部証明書</t>
    <rPh sb="0" eb="2">
      <t>ゲンザイ</t>
    </rPh>
    <rPh sb="2" eb="4">
      <t>ジコウ</t>
    </rPh>
    <rPh sb="4" eb="6">
      <t>ゼンブ</t>
    </rPh>
    <rPh sb="6" eb="9">
      <t>ショウメイショ</t>
    </rPh>
    <phoneticPr fontId="120"/>
  </si>
  <si>
    <t>発行から３ヵ月以内の写しが添付されていますか（登記情報提供サービスの出力可）</t>
    <rPh sb="0" eb="2">
      <t>ハッコウ</t>
    </rPh>
    <rPh sb="7" eb="9">
      <t>イナイ</t>
    </rPh>
    <rPh sb="10" eb="11">
      <t>ウツ</t>
    </rPh>
    <rPh sb="23" eb="25">
      <t>トウキ</t>
    </rPh>
    <phoneticPr fontId="117"/>
  </si>
  <si>
    <t>申請書類リストの「データ提出」の区分が「●」であるデータをエクセルのまま収録しましたか（PDF不可）</t>
    <rPh sb="0" eb="2">
      <t>シンセイ</t>
    </rPh>
    <rPh sb="2" eb="4">
      <t>ショルイ</t>
    </rPh>
    <rPh sb="12" eb="14">
      <t>テイシュツ</t>
    </rPh>
    <rPh sb="16" eb="18">
      <t>クブン</t>
    </rPh>
    <phoneticPr fontId="67"/>
  </si>
  <si>
    <t>CD-ROM表面に補助事業の名称と補助事業者名が明記されていますか</t>
    <rPh sb="6" eb="8">
      <t>ヒョウメン</t>
    </rPh>
    <rPh sb="9" eb="11">
      <t>ホジョ</t>
    </rPh>
    <rPh sb="11" eb="13">
      <t>ジギョウ</t>
    </rPh>
    <rPh sb="14" eb="16">
      <t>メイショウ</t>
    </rPh>
    <rPh sb="17" eb="19">
      <t>ホジョ</t>
    </rPh>
    <rPh sb="19" eb="21">
      <t>ジギョウ</t>
    </rPh>
    <rPh sb="21" eb="22">
      <t>シャ</t>
    </rPh>
    <rPh sb="22" eb="23">
      <t>メイ</t>
    </rPh>
    <rPh sb="24" eb="26">
      <t>メイキ</t>
    </rPh>
    <phoneticPr fontId="117"/>
  </si>
  <si>
    <t>チェックリスト</t>
    <phoneticPr fontId="8"/>
  </si>
  <si>
    <t>提出書類チェックシート</t>
    <rPh sb="0" eb="2">
      <t>テイシュツ</t>
    </rPh>
    <rPh sb="2" eb="4">
      <t>ショルイ</t>
    </rPh>
    <phoneticPr fontId="8"/>
  </si>
  <si>
    <t>定額単価積み上げ方式を用いない設備を導入する場合は「9-1～3．費用明細書」と併せて必ず提出すること</t>
    <rPh sb="0" eb="2">
      <t>テイガク</t>
    </rPh>
    <rPh sb="2" eb="4">
      <t>タンカ</t>
    </rPh>
    <rPh sb="4" eb="5">
      <t>ツ</t>
    </rPh>
    <rPh sb="6" eb="7">
      <t>ア</t>
    </rPh>
    <rPh sb="8" eb="10">
      <t>ホウシキ</t>
    </rPh>
    <rPh sb="11" eb="12">
      <t>モチ</t>
    </rPh>
    <rPh sb="15" eb="17">
      <t>セツビ</t>
    </rPh>
    <rPh sb="18" eb="20">
      <t>ドウニュウ</t>
    </rPh>
    <rPh sb="22" eb="24">
      <t>バアイ</t>
    </rPh>
    <rPh sb="32" eb="34">
      <t>ヒヨウ</t>
    </rPh>
    <rPh sb="34" eb="37">
      <t>メイサイショ</t>
    </rPh>
    <rPh sb="39" eb="40">
      <t>アワ</t>
    </rPh>
    <rPh sb="42" eb="43">
      <t>カナラ</t>
    </rPh>
    <rPh sb="44" eb="46">
      <t>テイシュツ</t>
    </rPh>
    <phoneticPr fontId="6"/>
  </si>
  <si>
    <t>←「省エネ性能評価取得に係る費用」を補助対象としない場合、</t>
    <rPh sb="2" eb="3">
      <t>ショウ</t>
    </rPh>
    <rPh sb="5" eb="7">
      <t>セイノウ</t>
    </rPh>
    <rPh sb="7" eb="9">
      <t>ヒョウカ</t>
    </rPh>
    <rPh sb="9" eb="11">
      <t>シュトク</t>
    </rPh>
    <rPh sb="12" eb="13">
      <t>カカワ</t>
    </rPh>
    <rPh sb="14" eb="16">
      <t>ヒヨウ</t>
    </rPh>
    <rPh sb="18" eb="20">
      <t>ホジョ</t>
    </rPh>
    <rPh sb="20" eb="22">
      <t>タイショウ</t>
    </rPh>
    <rPh sb="26" eb="28">
      <t>バアイ</t>
    </rPh>
    <phoneticPr fontId="7"/>
  </si>
  <si>
    <t>申請者の押印不要</t>
    <rPh sb="0" eb="3">
      <t>シンセイシャ</t>
    </rPh>
    <rPh sb="4" eb="8">
      <t>オウインフヨウ</t>
    </rPh>
    <phoneticPr fontId="8"/>
  </si>
  <si>
    <t>別紙１　補助事業に要する経費、補助対象経費及び
　　　　補助金の額並びに区分ごとの配分</t>
    <rPh sb="4" eb="6">
      <t>ホジョ</t>
    </rPh>
    <rPh sb="6" eb="8">
      <t>ジギョウ</t>
    </rPh>
    <rPh sb="9" eb="10">
      <t>ヨウ</t>
    </rPh>
    <rPh sb="12" eb="14">
      <t>ケイヒ</t>
    </rPh>
    <rPh sb="15" eb="17">
      <t>ホジョ</t>
    </rPh>
    <rPh sb="17" eb="19">
      <t>タイショウ</t>
    </rPh>
    <rPh sb="19" eb="21">
      <t>ケイヒ</t>
    </rPh>
    <rPh sb="21" eb="22">
      <t>オヨ</t>
    </rPh>
    <rPh sb="28" eb="31">
      <t>ホジョキン</t>
    </rPh>
    <rPh sb="32" eb="33">
      <t>ガク</t>
    </rPh>
    <rPh sb="33" eb="34">
      <t>ナラ</t>
    </rPh>
    <rPh sb="36" eb="38">
      <t>クブン</t>
    </rPh>
    <rPh sb="41" eb="43">
      <t>ハイブン</t>
    </rPh>
    <phoneticPr fontId="6"/>
  </si>
  <si>
    <r>
      <t xml:space="preserve">・共同申請の場合は、全申請者分署名すること
</t>
    </r>
    <r>
      <rPr>
        <sz val="14"/>
        <color rgb="FFFF0000"/>
        <rFont val="Yu Gothic UI"/>
        <family val="3"/>
        <charset val="128"/>
      </rPr>
      <t>・申請者の押印不要</t>
    </r>
    <rPh sb="1" eb="3">
      <t>キョウドウ</t>
    </rPh>
    <rPh sb="3" eb="5">
      <t>シンセイ</t>
    </rPh>
    <rPh sb="6" eb="8">
      <t>バアイ</t>
    </rPh>
    <rPh sb="10" eb="11">
      <t>ゼン</t>
    </rPh>
    <rPh sb="11" eb="14">
      <t>シンセイシャ</t>
    </rPh>
    <rPh sb="14" eb="15">
      <t>ブン</t>
    </rPh>
    <rPh sb="15" eb="17">
      <t>ショメイ</t>
    </rPh>
    <rPh sb="23" eb="25">
      <t>シンセイ</t>
    </rPh>
    <rPh sb="25" eb="26">
      <t>シャ</t>
    </rPh>
    <phoneticPr fontId="6"/>
  </si>
  <si>
    <t>代表理事　　　村上　孝　殿</t>
    <rPh sb="0" eb="1">
      <t>ダイ</t>
    </rPh>
    <rPh sb="1" eb="2">
      <t>ヒョウ</t>
    </rPh>
    <rPh sb="2" eb="3">
      <t>リ</t>
    </rPh>
    <rPh sb="3" eb="4">
      <t>コト</t>
    </rPh>
    <rPh sb="7" eb="9">
      <t>ムラカミ</t>
    </rPh>
    <rPh sb="10" eb="11">
      <t>タカシ</t>
    </rPh>
    <rPh sb="12" eb="13">
      <t>ドノ</t>
    </rPh>
    <phoneticPr fontId="7"/>
  </si>
  <si>
    <t>住　　　所</t>
    <rPh sb="0" eb="1">
      <t>ジュウ</t>
    </rPh>
    <rPh sb="4" eb="5">
      <t>ショ</t>
    </rPh>
    <phoneticPr fontId="9"/>
  </si>
  <si>
    <t>名　　　称</t>
    <rPh sb="0" eb="1">
      <t>メイ</t>
    </rPh>
    <rPh sb="4" eb="5">
      <t>ショウ</t>
    </rPh>
    <phoneticPr fontId="9"/>
  </si>
  <si>
    <t>令和３年度
住宅・建築物需給一体型等省エネルギー投資促進事業費補助金
（ネット・ゼロ・エネルギー・ハウス実証事業）</t>
    <rPh sb="0" eb="2">
      <t>レイワ</t>
    </rPh>
    <rPh sb="3" eb="5">
      <t>ネンド</t>
    </rPh>
    <phoneticPr fontId="7"/>
  </si>
  <si>
    <t>　住宅・建築物需給一体型等省エネルギー投資促進事業費補助金（ネット・ゼロ・エネルギー・ハ
ウス実証事業）交付規程（以下「交付規程」という。）第４条の規定に基づき、下記のとおり経済産業
省からの住宅・建築物需給一体型等省エネルギー投資促進事業費補助金交付要綱第３条に基づく国庫
補助金に係る交付の申請をします。
　なお、補助金等に係る予算の執行の適正化に関する法律（昭和３０年法律第１７９号）、補助金等に
係る予算の執行の適正化に関する法律施行令（昭和３０年政令第２５５号）及び交付規程の定めると
ころに従うことを承知の上、申請します。</t>
    <phoneticPr fontId="7"/>
  </si>
  <si>
    <t>　 令和３年度　超高層ＺＥＨ－Ｍ実証事業</t>
    <phoneticPr fontId="7"/>
  </si>
  <si>
    <t>超高層ＺＥＨ－Ｍ実証事業</t>
  </si>
  <si>
    <t>４.補助金交付申請額</t>
    <rPh sb="2" eb="5">
      <t>ホジョキン</t>
    </rPh>
    <rPh sb="5" eb="7">
      <t>コウフ</t>
    </rPh>
    <rPh sb="7" eb="9">
      <t>シンセイ</t>
    </rPh>
    <rPh sb="9" eb="10">
      <t>テイガク</t>
    </rPh>
    <phoneticPr fontId="7"/>
  </si>
  <si>
    <t>　 補助金交付申請額</t>
    <phoneticPr fontId="7"/>
  </si>
  <si>
    <t>　　（１）開始年月日</t>
    <phoneticPr fontId="7"/>
  </si>
  <si>
    <t>　　（２）完了予定年月日</t>
    <phoneticPr fontId="7"/>
  </si>
  <si>
    <t>　　　　　最終年度の事業完了予定日</t>
    <phoneticPr fontId="7"/>
  </si>
  <si>
    <t>　　　（１）暴力団排除に関する誓約事項（別紙２）</t>
    <phoneticPr fontId="7"/>
  </si>
  <si>
    <t>　　　（２）役員名簿（別紙３）</t>
    <phoneticPr fontId="7"/>
  </si>
  <si>
    <t>　　　（３）その他一般社団法人環境共創イニシアチブが指示する書面</t>
    <phoneticPr fontId="7"/>
  </si>
  <si>
    <t>　　 ※その他、別添による</t>
    <rPh sb="6" eb="7">
      <t>タ</t>
    </rPh>
    <rPh sb="8" eb="10">
      <t>ベッテン</t>
    </rPh>
    <phoneticPr fontId="7"/>
  </si>
  <si>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7"/>
  </si>
  <si>
    <t>(１)　法人等（個人、法人又は団体をいう。）が、暴力団（暴力団員による不当な行為の防止等に関
　　　する法律（平成３年法律第７７号）第２条第２号に規定する暴力団をいう。以下同じ。）であ
　　　るとき又は法人等の役員等（個人である場合はその者、法人である場合は役員、団体である場
　　　合は代表者、理事等、その他経営に実質的に関与している者をいう。以下同じ。）が、暴力団
　　　員（同法第２条第６号に規定する暴力団員をいう。以下同じ。）であるとき。</t>
    <phoneticPr fontId="7"/>
  </si>
  <si>
    <t>(２)　役員等が、自己、自社若しくは第三者の不正の利益を図る目的又は第三者に損害を加える目的
　　　をもって、暴力団又は暴力団員を利用するなどしているとき。</t>
    <phoneticPr fontId="7"/>
  </si>
  <si>
    <t>(３)　役員等が、暴力団又は暴力団員に対して、資金等を供給し、又は便宜を供与するなど直接的あ
　　　るいは積極的に暴力団の維持、運営に協力し、若しくは関与しているとき。</t>
    <phoneticPr fontId="7"/>
  </si>
  <si>
    <t>(４)　役員等が、暴力団又は暴力団員であることを知りながらこれと社会的に非難されるべき関係を
　　　有しているとき。</t>
    <phoneticPr fontId="7"/>
  </si>
  <si>
    <t>交付申請書を提出する日（2021年6月1日~6月30日の間）</t>
    <rPh sb="0" eb="2">
      <t>コウフ</t>
    </rPh>
    <rPh sb="2" eb="5">
      <t>シンセイショ</t>
    </rPh>
    <rPh sb="6" eb="8">
      <t>テイシュツ</t>
    </rPh>
    <rPh sb="10" eb="11">
      <t>ヒ</t>
    </rPh>
    <rPh sb="16" eb="17">
      <t>ネン</t>
    </rPh>
    <rPh sb="18" eb="19">
      <t>ガツ</t>
    </rPh>
    <rPh sb="20" eb="21">
      <t>カ</t>
    </rPh>
    <rPh sb="23" eb="24">
      <t>ガツ</t>
    </rPh>
    <rPh sb="26" eb="27">
      <t>カ</t>
    </rPh>
    <rPh sb="28" eb="29">
      <t>アイダ</t>
    </rPh>
    <phoneticPr fontId="7"/>
  </si>
  <si>
    <t>【本ページは印刷不要】</t>
    <rPh sb="1" eb="2">
      <t>ホン</t>
    </rPh>
    <rPh sb="6" eb="8">
      <t>インサツ</t>
    </rPh>
    <rPh sb="8" eb="10">
      <t>フヨウ</t>
    </rPh>
    <phoneticPr fontId="4"/>
  </si>
  <si>
    <t>◆SIIは、審査に必要な書類の追加提出を申請者に求めることがあるので対応すること。</t>
    <rPh sb="6" eb="8">
      <t>シンサ</t>
    </rPh>
    <rPh sb="9" eb="11">
      <t>ヒツヨウ</t>
    </rPh>
    <rPh sb="12" eb="14">
      <t>ショルイ</t>
    </rPh>
    <rPh sb="15" eb="17">
      <t>ツイカ</t>
    </rPh>
    <rPh sb="17" eb="19">
      <t>テイシュツ</t>
    </rPh>
    <rPh sb="20" eb="23">
      <t>シンセイシャ</t>
    </rPh>
    <rPh sb="24" eb="25">
      <t>モト</t>
    </rPh>
    <rPh sb="34" eb="36">
      <t>タイオウ</t>
    </rPh>
    <phoneticPr fontId="6"/>
  </si>
  <si>
    <t>・共同申請の場合は、全申請者分提出すること
・個人申請の場合は不要</t>
    <rPh sb="1" eb="3">
      <t>キョウドウ</t>
    </rPh>
    <rPh sb="3" eb="5">
      <t>シンセイ</t>
    </rPh>
    <rPh sb="6" eb="8">
      <t>バアイ</t>
    </rPh>
    <rPh sb="10" eb="11">
      <t>ゼン</t>
    </rPh>
    <rPh sb="11" eb="14">
      <t>シンセイシャ</t>
    </rPh>
    <rPh sb="14" eb="15">
      <t>ブン</t>
    </rPh>
    <rPh sb="15" eb="17">
      <t>テイシュツ</t>
    </rPh>
    <rPh sb="31" eb="33">
      <t>フヨウ</t>
    </rPh>
    <phoneticPr fontId="6"/>
  </si>
  <si>
    <t>A３サイズでカラー印刷</t>
    <phoneticPr fontId="8"/>
  </si>
  <si>
    <t>・定額単価表を用いない設備を導入する場合は
　設備ごとに機器表/仕様書またはカタログ等
　を添付する
・設備工事ごとに編集しカラー印刷
（例）空調設備・機器表・設備設置図</t>
    <rPh sb="46" eb="48">
      <t>テンプ</t>
    </rPh>
    <phoneticPr fontId="8"/>
  </si>
  <si>
    <t>共同申請の場合は全申請者分を記載</t>
    <phoneticPr fontId="117"/>
  </si>
  <si>
    <t>◆オレンジ色のセルに必要事項を入力すること。（自動反映箇所のセルは白色）</t>
    <rPh sb="5" eb="6">
      <t>イロ</t>
    </rPh>
    <rPh sb="10" eb="12">
      <t>ヒツヨウ</t>
    </rPh>
    <rPh sb="12" eb="14">
      <t>ジコウ</t>
    </rPh>
    <rPh sb="15" eb="17">
      <t>ニュウリョク</t>
    </rPh>
    <phoneticPr fontId="6"/>
  </si>
  <si>
    <t>←補助金額の上限は公募要領P13にあるとおり、3億円/年 とする</t>
    <rPh sb="1" eb="5">
      <t>ホジョキンガク</t>
    </rPh>
    <rPh sb="6" eb="8">
      <t>ジョウゲン</t>
    </rPh>
    <rPh sb="9" eb="13">
      <t>コウボヨウリョウ</t>
    </rPh>
    <rPh sb="24" eb="26">
      <t>オクエン</t>
    </rPh>
    <rPh sb="27" eb="28">
      <t>ネン</t>
    </rPh>
    <phoneticPr fontId="67"/>
  </si>
  <si>
    <t>←押印不要</t>
    <rPh sb="1" eb="3">
      <t>オウイン</t>
    </rPh>
    <rPh sb="3" eb="5">
      <t>フヨウ</t>
    </rPh>
    <phoneticPr fontId="6"/>
  </si>
  <si>
    <t>←個人の場合、提出不要</t>
    <rPh sb="1" eb="3">
      <t>コジン</t>
    </rPh>
    <rPh sb="4" eb="6">
      <t>バアイ</t>
    </rPh>
    <rPh sb="7" eb="9">
      <t>テイシュツ</t>
    </rPh>
    <rPh sb="9" eb="11">
      <t>フヨウ</t>
    </rPh>
    <phoneticPr fontId="4"/>
  </si>
  <si>
    <t>　その場合は以下の役員名簿に入力すること</t>
    <rPh sb="3" eb="5">
      <t>バアイ</t>
    </rPh>
    <rPh sb="6" eb="8">
      <t>イカ</t>
    </rPh>
    <rPh sb="9" eb="13">
      <t>ヤクインメイボ</t>
    </rPh>
    <rPh sb="14" eb="16">
      <t>ニュウリョク</t>
    </rPh>
    <phoneticPr fontId="7"/>
  </si>
  <si>
    <t>（備考）用紙は日本産業規格Ａ４とし、縦位置とする。</t>
  </si>
  <si>
    <t>代表理事　　　村上　孝　殿</t>
    <rPh sb="7" eb="9">
      <t>ムラカミ</t>
    </rPh>
    <rPh sb="10" eb="11">
      <t>タカシ</t>
    </rPh>
    <phoneticPr fontId="8"/>
  </si>
  <si>
    <t>上記を誓約し、申請内容に間違いがないことを確認した上で署名します。</t>
    <rPh sb="3" eb="5">
      <t>セイヤク</t>
    </rPh>
    <phoneticPr fontId="7"/>
  </si>
  <si>
    <r>
      <t>　私は、補助金の交付の申請を一般社団法人環境共創イニシアチブ（以下「SII」という。）に提出するに当たって、また、
補助事業の実施期間内及び完了後においては、下記の事項について誓約いたします。
　この誓約が虚偽であ</t>
    </r>
    <r>
      <rPr>
        <sz val="14"/>
        <color theme="1"/>
        <rFont val="ＭＳ Ｐ明朝"/>
        <family val="1"/>
        <charset val="128"/>
      </rPr>
      <t>り、</t>
    </r>
    <r>
      <rPr>
        <sz val="14"/>
        <color theme="1"/>
        <rFont val="ＭＳ 明朝"/>
        <family val="1"/>
        <charset val="128"/>
      </rPr>
      <t>又はこの誓約に反したことによ</t>
    </r>
    <r>
      <rPr>
        <sz val="14"/>
        <color theme="1"/>
        <rFont val="ＭＳ Ｐ明朝"/>
        <family val="1"/>
        <charset val="128"/>
      </rPr>
      <t>り、</t>
    </r>
    <r>
      <rPr>
        <sz val="14"/>
        <color theme="1"/>
        <rFont val="ＭＳ 明朝"/>
        <family val="1"/>
        <charset val="128"/>
      </rPr>
      <t>当方が不利益を被ることとな</t>
    </r>
    <r>
      <rPr>
        <sz val="14"/>
        <color theme="1"/>
        <rFont val="ＭＳ Ｐ明朝"/>
        <family val="1"/>
        <charset val="128"/>
      </rPr>
      <t>っ</t>
    </r>
    <r>
      <rPr>
        <sz val="14"/>
        <color theme="1"/>
        <rFont val="ＭＳ 明朝"/>
        <family val="1"/>
        <charset val="128"/>
      </rPr>
      <t>ても</t>
    </r>
    <r>
      <rPr>
        <sz val="14"/>
        <color theme="1"/>
        <rFont val="ＭＳ Ｐ明朝"/>
        <family val="1"/>
        <charset val="128"/>
      </rPr>
      <t>、</t>
    </r>
    <r>
      <rPr>
        <sz val="14"/>
        <color theme="1"/>
        <rFont val="ＭＳ 明朝"/>
        <family val="1"/>
        <charset val="128"/>
      </rPr>
      <t>一切異議は申し立てません。</t>
    </r>
    <phoneticPr fontId="8"/>
  </si>
  <si>
    <t>複数年度事業について</t>
    <rPh sb="0" eb="4">
      <t>フクスウネンド</t>
    </rPh>
    <rPh sb="4" eb="6">
      <t>ジギョウ</t>
    </rPh>
    <phoneticPr fontId="8"/>
  </si>
  <si>
    <t>本年度の交付決定は、翌年度以降の交付決定を保証するものではないことを了承している。</t>
    <rPh sb="0" eb="3">
      <t>ホンネンド</t>
    </rPh>
    <rPh sb="4" eb="8">
      <t>コウフケッテイ</t>
    </rPh>
    <rPh sb="10" eb="13">
      <t>ヨクネンド</t>
    </rPh>
    <rPh sb="13" eb="15">
      <t>イコウ</t>
    </rPh>
    <rPh sb="16" eb="20">
      <t>コウフケッテイ</t>
    </rPh>
    <rPh sb="21" eb="23">
      <t>ホショウ</t>
    </rPh>
    <rPh sb="34" eb="36">
      <t>リョウショウ</t>
    </rPh>
    <phoneticPr fontId="8"/>
  </si>
  <si>
    <t>翌年度以降において公募予算額を超える申請があった場合等には、補助金額が減額される（状況によっては交付</t>
    <rPh sb="0" eb="3">
      <t>ヨクネンド</t>
    </rPh>
    <rPh sb="3" eb="5">
      <t>イコウ</t>
    </rPh>
    <rPh sb="9" eb="14">
      <t>コウボヨサンガク</t>
    </rPh>
    <rPh sb="15" eb="16">
      <t>コ</t>
    </rPh>
    <rPh sb="18" eb="20">
      <t>シンセイ</t>
    </rPh>
    <rPh sb="24" eb="27">
      <t>バアイトウ</t>
    </rPh>
    <rPh sb="30" eb="34">
      <t>ホジョキンガク</t>
    </rPh>
    <rPh sb="35" eb="37">
      <t>ゲンガク</t>
    </rPh>
    <rPh sb="41" eb="43">
      <t>ジョウキョウ</t>
    </rPh>
    <rPh sb="48" eb="50">
      <t>コウフ</t>
    </rPh>
    <phoneticPr fontId="8"/>
  </si>
  <si>
    <t>決定されない）場合がある。その場合でも、原則、竣工まで事業を継続すること、及び、途中で事業を中止した</t>
    <rPh sb="0" eb="2">
      <t>ケッテイ</t>
    </rPh>
    <rPh sb="7" eb="9">
      <t>バアイ</t>
    </rPh>
    <rPh sb="15" eb="17">
      <t>バアイ</t>
    </rPh>
    <rPh sb="20" eb="22">
      <t>ゲンソク</t>
    </rPh>
    <rPh sb="23" eb="25">
      <t>シュンコウ</t>
    </rPh>
    <rPh sb="27" eb="29">
      <t>ジギョウ</t>
    </rPh>
    <rPh sb="30" eb="32">
      <t>ケイゾク</t>
    </rPh>
    <rPh sb="37" eb="38">
      <t>オヨ</t>
    </rPh>
    <rPh sb="40" eb="42">
      <t>トチュウ</t>
    </rPh>
    <rPh sb="43" eb="45">
      <t>ジギョウ</t>
    </rPh>
    <rPh sb="46" eb="48">
      <t>チュウシ</t>
    </rPh>
    <phoneticPr fontId="8"/>
  </si>
  <si>
    <t>場合には、原則として既に交付した補助金の返還が必要となる場合があることを了承している。</t>
    <rPh sb="0" eb="2">
      <t>バアイ</t>
    </rPh>
    <rPh sb="5" eb="7">
      <t>ゲンソク</t>
    </rPh>
    <rPh sb="10" eb="11">
      <t>スデ</t>
    </rPh>
    <rPh sb="12" eb="14">
      <t>コウフ</t>
    </rPh>
    <rPh sb="16" eb="19">
      <t>ホジョキン</t>
    </rPh>
    <rPh sb="20" eb="22">
      <t>ヘンカン</t>
    </rPh>
    <rPh sb="23" eb="25">
      <t>ヒツヨウ</t>
    </rPh>
    <rPh sb="28" eb="30">
      <t>バアイ</t>
    </rPh>
    <rPh sb="36" eb="38">
      <t>リョウショウ</t>
    </rPh>
    <phoneticPr fontId="8"/>
  </si>
  <si>
    <t>←共同申請者２がいる場合は左端の「+」を押下し、印刷すること</t>
    <rPh sb="1" eb="3">
      <t>キョウドウ</t>
    </rPh>
    <rPh sb="3" eb="5">
      <t>シンセイ</t>
    </rPh>
    <rPh sb="5" eb="6">
      <t>シャ</t>
    </rPh>
    <rPh sb="10" eb="12">
      <t>バアイ</t>
    </rPh>
    <rPh sb="13" eb="15">
      <t>ヒダリハシ</t>
    </rPh>
    <rPh sb="20" eb="22">
      <t>オウカ</t>
    </rPh>
    <rPh sb="24" eb="26">
      <t>インサツ</t>
    </rPh>
    <phoneticPr fontId="6"/>
  </si>
  <si>
    <t>←共同申請者３がいる場合は左端の「+」を押下し、印刷すること</t>
    <rPh sb="1" eb="3">
      <t>キョウドウ</t>
    </rPh>
    <rPh sb="3" eb="5">
      <t>シンセイ</t>
    </rPh>
    <rPh sb="5" eb="6">
      <t>シャ</t>
    </rPh>
    <rPh sb="10" eb="12">
      <t>バアイ</t>
    </rPh>
    <rPh sb="13" eb="15">
      <t>ヒダリハシ</t>
    </rPh>
    <rPh sb="20" eb="22">
      <t>オウカ</t>
    </rPh>
    <rPh sb="24" eb="26">
      <t>インサツ</t>
    </rPh>
    <phoneticPr fontId="6"/>
  </si>
  <si>
    <t>←共同申請者４がいる場合は左端の「+」を押下し、印刷すること</t>
    <rPh sb="1" eb="3">
      <t>キョウドウ</t>
    </rPh>
    <rPh sb="3" eb="5">
      <t>シンセイ</t>
    </rPh>
    <rPh sb="5" eb="6">
      <t>シャ</t>
    </rPh>
    <rPh sb="10" eb="12">
      <t>バアイ</t>
    </rPh>
    <rPh sb="13" eb="15">
      <t>ヒダリハシ</t>
    </rPh>
    <rPh sb="20" eb="22">
      <t>オウカ</t>
    </rPh>
    <rPh sb="24" eb="26">
      <t>インサツ</t>
    </rPh>
    <phoneticPr fontId="6"/>
  </si>
  <si>
    <t>住棟形状</t>
    <rPh sb="0" eb="4">
      <t>ジュウトウケイジョウ</t>
    </rPh>
    <phoneticPr fontId="6"/>
  </si>
  <si>
    <t>地名地番</t>
    <rPh sb="0" eb="4">
      <t>チメイチバン</t>
    </rPh>
    <phoneticPr fontId="6"/>
  </si>
  <si>
    <t>【A３カラー】で印刷すること。</t>
    <rPh sb="8" eb="10">
      <t>インサツ</t>
    </rPh>
    <phoneticPr fontId="7"/>
  </si>
  <si>
    <t>◆オレンジ色のセルに必要事項を入力すること。（自動反映箇所のセルは白色）</t>
    <rPh sb="5" eb="6">
      <t>イロ</t>
    </rPh>
    <rPh sb="10" eb="12">
      <t>ヒツヨウ</t>
    </rPh>
    <rPh sb="12" eb="14">
      <t>ジコウ</t>
    </rPh>
    <rPh sb="15" eb="17">
      <t>ニュウリョク</t>
    </rPh>
    <rPh sb="23" eb="25">
      <t>ジドウ</t>
    </rPh>
    <rPh sb="33" eb="35">
      <t>ハクショク</t>
    </rPh>
    <phoneticPr fontId="7"/>
  </si>
  <si>
    <t>　※該当する者は❼、❽も必須のため、白色だが入力を忘れないこと。</t>
    <rPh sb="2" eb="4">
      <t>ガイトウ</t>
    </rPh>
    <rPh sb="6" eb="7">
      <t>モノ</t>
    </rPh>
    <rPh sb="12" eb="14">
      <t>ヒッス</t>
    </rPh>
    <rPh sb="18" eb="20">
      <t>シロイロ</t>
    </rPh>
    <rPh sb="22" eb="24">
      <t>ニュウリョク</t>
    </rPh>
    <rPh sb="25" eb="26">
      <t>ワス</t>
    </rPh>
    <phoneticPr fontId="7"/>
  </si>
  <si>
    <t>外皮平均熱貫流率（ＵＡ値）</t>
    <rPh sb="0" eb="2">
      <t>ガイヒ</t>
    </rPh>
    <rPh sb="2" eb="4">
      <t>ヘイキン</t>
    </rPh>
    <rPh sb="4" eb="5">
      <t>ネツ</t>
    </rPh>
    <rPh sb="5" eb="7">
      <t>カンリュウ</t>
    </rPh>
    <rPh sb="7" eb="8">
      <t>リツ</t>
    </rPh>
    <rPh sb="11" eb="12">
      <t>チ</t>
    </rPh>
    <phoneticPr fontId="7"/>
  </si>
  <si>
    <t>Ｖ２Ｈ導入の有無</t>
    <rPh sb="3" eb="5">
      <t>ドウニュウ</t>
    </rPh>
    <rPh sb="6" eb="8">
      <t>ウム</t>
    </rPh>
    <phoneticPr fontId="6"/>
  </si>
  <si>
    <t>居住者の使用</t>
    <rPh sb="0" eb="3">
      <t>キョジュウシャ</t>
    </rPh>
    <rPh sb="4" eb="6">
      <t>シヨウ</t>
    </rPh>
    <phoneticPr fontId="6"/>
  </si>
  <si>
    <t>住宅共用部等</t>
    <rPh sb="5" eb="6">
      <t>トウ</t>
    </rPh>
    <phoneticPr fontId="6"/>
  </si>
  <si>
    <t>ｋＷ</t>
    <phoneticPr fontId="6"/>
  </si>
  <si>
    <t>❻　エネルギー管理体制</t>
    <rPh sb="7" eb="9">
      <t>カンリ</t>
    </rPh>
    <rPh sb="9" eb="11">
      <t>タイセイ</t>
    </rPh>
    <phoneticPr fontId="7"/>
  </si>
  <si>
    <t>該当するものにチェックをすること　（複数回答可）</t>
    <phoneticPr fontId="6"/>
  </si>
  <si>
    <t>住棟全体のエネルギー使用状況を一元管理し、ＳＩＩに報告できる体制を有している。（住棟全体のエネルギー管理をサービサー等に一括委託する体制も可）</t>
    <phoneticPr fontId="6"/>
  </si>
  <si>
    <t>検針等を行いエネルギー使用状況報告が可能な計測体制を有している。（賃貸の場合のみ）</t>
    <phoneticPr fontId="6"/>
  </si>
  <si>
    <t>エネルギー種別</t>
    <rPh sb="5" eb="7">
      <t>シュベツ</t>
    </rPh>
    <phoneticPr fontId="7"/>
  </si>
  <si>
    <t>計測方法（「その他」を選択した場合は横のセルに概要を入力すること）</t>
    <rPh sb="0" eb="2">
      <t>ケイソク</t>
    </rPh>
    <rPh sb="2" eb="4">
      <t>ホウホウ</t>
    </rPh>
    <phoneticPr fontId="6"/>
  </si>
  <si>
    <t>電気使用量</t>
    <rPh sb="0" eb="2">
      <t>デンキ</t>
    </rPh>
    <rPh sb="2" eb="5">
      <t>シヨウリョウ</t>
    </rPh>
    <phoneticPr fontId="6"/>
  </si>
  <si>
    <t>ガス使用量</t>
    <rPh sb="2" eb="5">
      <t>シヨウリョウ</t>
    </rPh>
    <phoneticPr fontId="6"/>
  </si>
  <si>
    <t>その他のエネルギー使用量</t>
    <rPh sb="2" eb="3">
      <t>タ</t>
    </rPh>
    <rPh sb="9" eb="12">
      <t>シヨウリョウ</t>
    </rPh>
    <phoneticPr fontId="6"/>
  </si>
  <si>
    <t>❼　レジリエンス強化の対策概要（対策等を行う場合は内容の詳細を記入すること）</t>
    <rPh sb="8" eb="9">
      <t>キョウ</t>
    </rPh>
    <rPh sb="11" eb="13">
      <t>タイサク</t>
    </rPh>
    <rPh sb="13" eb="15">
      <t>ガイヨウ</t>
    </rPh>
    <rPh sb="16" eb="18">
      <t>タイサク</t>
    </rPh>
    <rPh sb="18" eb="19">
      <t>トウ</t>
    </rPh>
    <rPh sb="20" eb="21">
      <t>オコナ</t>
    </rPh>
    <rPh sb="21" eb="23">
      <t>ショウサイ</t>
    </rPh>
    <rPh sb="24" eb="26">
      <t>キニュウ</t>
    </rPh>
    <phoneticPr fontId="7"/>
  </si>
  <si>
    <t>該当するものにチェックをすること　（複数回答可、「その他」を選択した場合は下のセルに概要を入力すること）</t>
    <rPh sb="37" eb="38">
      <t>シタ</t>
    </rPh>
    <phoneticPr fontId="6"/>
  </si>
  <si>
    <t>水害時の機能確保を目的とした地上階への機械設備等の配置</t>
    <phoneticPr fontId="6"/>
  </si>
  <si>
    <t>停電時に太陽光発電による非常用電源確保がなされる計画</t>
    <phoneticPr fontId="6"/>
  </si>
  <si>
    <t>創蓄連携システムによる災害時の電力確保計画</t>
    <phoneticPr fontId="6"/>
  </si>
  <si>
    <t>その他（下記の記入欄に具体的に記載すること）</t>
    <rPh sb="2" eb="3">
      <t>タ</t>
    </rPh>
    <rPh sb="4" eb="6">
      <t>カキ</t>
    </rPh>
    <rPh sb="7" eb="10">
      <t>キニュウラン</t>
    </rPh>
    <rPh sb="11" eb="14">
      <t>グタイテキ</t>
    </rPh>
    <rPh sb="15" eb="17">
      <t>キサイ</t>
    </rPh>
    <phoneticPr fontId="6"/>
  </si>
  <si>
    <t>媒体の分類</t>
    <rPh sb="0" eb="2">
      <t>バイタイ</t>
    </rPh>
    <rPh sb="3" eb="5">
      <t>ブンルイ</t>
    </rPh>
    <phoneticPr fontId="6"/>
  </si>
  <si>
    <t>BELS簡易表示による
住棟のエネルギー消費
削減率表示</t>
    <rPh sb="4" eb="8">
      <t>カンイヒョウジ</t>
    </rPh>
    <rPh sb="12" eb="14">
      <t>ジュウトウ</t>
    </rPh>
    <rPh sb="20" eb="22">
      <t>ショウヒ</t>
    </rPh>
    <rPh sb="23" eb="26">
      <t>サクゲンリツ</t>
    </rPh>
    <rPh sb="26" eb="28">
      <t>ヒョウジ</t>
    </rPh>
    <phoneticPr fontId="6"/>
  </si>
  <si>
    <t>全住戸のBELS
取得と訴求</t>
    <phoneticPr fontId="6"/>
  </si>
  <si>
    <t>全住戸の
光熱費
削減効果の
訴求</t>
    <phoneticPr fontId="6"/>
  </si>
  <si>
    <t>快適性、
健康面への
言及</t>
    <phoneticPr fontId="6"/>
  </si>
  <si>
    <t>【Ａ４カラー】で印刷すること</t>
    <rPh sb="8" eb="10">
      <t>インサツ</t>
    </rPh>
    <phoneticPr fontId="6"/>
  </si>
  <si>
    <t>◆オレンジ色のセルに必要事項を入力すること。（エネルギー計測記録体制は白色だが直接入力すること）</t>
    <rPh sb="5" eb="6">
      <t>イロ</t>
    </rPh>
    <rPh sb="10" eb="12">
      <t>ヒツヨウ</t>
    </rPh>
    <rPh sb="12" eb="14">
      <t>ジコウ</t>
    </rPh>
    <rPh sb="15" eb="17">
      <t>ニュウリョク</t>
    </rPh>
    <rPh sb="28" eb="30">
      <t>ケイソク</t>
    </rPh>
    <rPh sb="30" eb="32">
      <t>キロク</t>
    </rPh>
    <rPh sb="32" eb="34">
      <t>タイセイ</t>
    </rPh>
    <rPh sb="35" eb="37">
      <t>シロイロ</t>
    </rPh>
    <rPh sb="39" eb="41">
      <t>チョクセツ</t>
    </rPh>
    <rPh sb="41" eb="43">
      <t>ニュウリョク</t>
    </rPh>
    <phoneticPr fontId="6"/>
  </si>
  <si>
    <t>令和3年度 補助事業着手予定日</t>
    <rPh sb="0" eb="2">
      <t>レイワ</t>
    </rPh>
    <rPh sb="3" eb="5">
      <t>ネンド</t>
    </rPh>
    <rPh sb="6" eb="8">
      <t>ホジョ</t>
    </rPh>
    <rPh sb="8" eb="10">
      <t>ジギョウ</t>
    </rPh>
    <rPh sb="10" eb="12">
      <t>チャクシュ</t>
    </rPh>
    <rPh sb="12" eb="14">
      <t>ヨテイ</t>
    </rPh>
    <rPh sb="14" eb="15">
      <t>ビ</t>
    </rPh>
    <phoneticPr fontId="6"/>
  </si>
  <si>
    <t>令和3年度 事業完了予定日</t>
    <rPh sb="0" eb="2">
      <t>レイワ</t>
    </rPh>
    <rPh sb="3" eb="5">
      <t>ネンド</t>
    </rPh>
    <rPh sb="6" eb="8">
      <t>ジギョウ</t>
    </rPh>
    <rPh sb="8" eb="10">
      <t>カンリョウ</t>
    </rPh>
    <rPh sb="10" eb="12">
      <t>ヨテイ</t>
    </rPh>
    <rPh sb="12" eb="13">
      <t>ビ</t>
    </rPh>
    <phoneticPr fontId="6"/>
  </si>
  <si>
    <t>最終事業年度 事業完了予定日</t>
    <rPh sb="0" eb="2">
      <t>サイシュウ</t>
    </rPh>
    <rPh sb="2" eb="4">
      <t>ジギョウ</t>
    </rPh>
    <rPh sb="4" eb="6">
      <t>ネンド</t>
    </rPh>
    <rPh sb="7" eb="9">
      <t>ジギョウ</t>
    </rPh>
    <rPh sb="9" eb="11">
      <t>カンリョウ</t>
    </rPh>
    <rPh sb="11" eb="13">
      <t>ヨテイ</t>
    </rPh>
    <rPh sb="13" eb="14">
      <t>ビ</t>
    </rPh>
    <phoneticPr fontId="6"/>
  </si>
  <si>
    <t>※販売開始までに最終版の重要事項説明書をSIIへ提出（定期報告
　アンケートや財産処分に係る内容の確認）が必要なので注意すること</t>
    <rPh sb="1" eb="3">
      <t>ハンバイ</t>
    </rPh>
    <rPh sb="3" eb="5">
      <t>カイシ</t>
    </rPh>
    <rPh sb="8" eb="11">
      <t>サイシュウバン</t>
    </rPh>
    <rPh sb="12" eb="19">
      <t>ジュウヨウジコウセツメイショ</t>
    </rPh>
    <rPh sb="24" eb="26">
      <t>テイシュツ</t>
    </rPh>
    <rPh sb="39" eb="43">
      <t>ザイサンショブン</t>
    </rPh>
    <rPh sb="44" eb="45">
      <t>カカワ</t>
    </rPh>
    <rPh sb="46" eb="48">
      <t>ナイヨウ</t>
    </rPh>
    <rPh sb="49" eb="51">
      <t>カクニン</t>
    </rPh>
    <rPh sb="53" eb="55">
      <t>ヒツヨウ</t>
    </rPh>
    <rPh sb="58" eb="60">
      <t>チュウイ</t>
    </rPh>
    <phoneticPr fontId="6"/>
  </si>
  <si>
    <t>令和３年度 交付申請時</t>
    <rPh sb="6" eb="8">
      <t>コウフ</t>
    </rPh>
    <rPh sb="8" eb="10">
      <t>シンセイ</t>
    </rPh>
    <rPh sb="10" eb="11">
      <t>ジ</t>
    </rPh>
    <phoneticPr fontId="65"/>
  </si>
  <si>
    <t>事業完了の期日は公募要領Ｐ14，19参照</t>
    <rPh sb="0" eb="2">
      <t>ジギョウ</t>
    </rPh>
    <rPh sb="2" eb="4">
      <t>カンリョウ</t>
    </rPh>
    <rPh sb="5" eb="7">
      <t>キジツ</t>
    </rPh>
    <rPh sb="8" eb="10">
      <t>コウボ</t>
    </rPh>
    <rPh sb="10" eb="12">
      <t>ヨウリョウ</t>
    </rPh>
    <rPh sb="18" eb="20">
      <t>サンショウ</t>
    </rPh>
    <phoneticPr fontId="6"/>
  </si>
  <si>
    <t>単年度事業：1/21　複数年度事業：2/10</t>
    <phoneticPr fontId="8"/>
  </si>
  <si>
    <r>
      <rPr>
        <sz val="14"/>
        <rFont val="Yu Gothic UI"/>
        <family val="3"/>
        <charset val="128"/>
      </rPr>
      <t>事業完了日より30日以内または　単年度事業：1/28　複数年度事業：2/15　</t>
    </r>
    <r>
      <rPr>
        <sz val="14"/>
        <color rgb="FFFF0000"/>
        <rFont val="Yu Gothic UI"/>
        <family val="3"/>
        <charset val="128"/>
      </rPr>
      <t>いずれか早い日付以前</t>
    </r>
    <rPh sb="0" eb="2">
      <t>ジギョウ</t>
    </rPh>
    <rPh sb="2" eb="5">
      <t>カンリョウビ</t>
    </rPh>
    <rPh sb="9" eb="10">
      <t>ニチ</t>
    </rPh>
    <rPh sb="10" eb="12">
      <t>イナイ</t>
    </rPh>
    <rPh sb="16" eb="19">
      <t>タンネンド</t>
    </rPh>
    <rPh sb="19" eb="21">
      <t>ジギョウ</t>
    </rPh>
    <rPh sb="27" eb="29">
      <t>フクスウ</t>
    </rPh>
    <rPh sb="29" eb="31">
      <t>ネンド</t>
    </rPh>
    <rPh sb="31" eb="33">
      <t>ジギョウ</t>
    </rPh>
    <rPh sb="43" eb="44">
      <t>ハヤ</t>
    </rPh>
    <rPh sb="45" eb="47">
      <t>ヒヅケ</t>
    </rPh>
    <rPh sb="47" eb="49">
      <t>イゼン</t>
    </rPh>
    <phoneticPr fontId="8"/>
  </si>
  <si>
    <t>(例)　東京都中央区○○町○丁目○番○号</t>
    <rPh sb="4" eb="7">
      <t>トウキョウト</t>
    </rPh>
    <rPh sb="7" eb="10">
      <t>チュウオウク</t>
    </rPh>
    <rPh sb="12" eb="13">
      <t>チョウ</t>
    </rPh>
    <rPh sb="14" eb="16">
      <t>チョウメ</t>
    </rPh>
    <rPh sb="17" eb="18">
      <t>バン</t>
    </rPh>
    <rPh sb="19" eb="20">
      <t>ゴウ</t>
    </rPh>
    <phoneticPr fontId="6"/>
  </si>
  <si>
    <t>ひらがなで入力（個人申請者は入力不要）</t>
    <rPh sb="5" eb="7">
      <t>ニュウリョク</t>
    </rPh>
    <phoneticPr fontId="6"/>
  </si>
  <si>
    <t>(例)　登録済み（プルダウン選択する）</t>
    <phoneticPr fontId="8"/>
  </si>
  <si>
    <t>(例)　有り</t>
    <rPh sb="4" eb="5">
      <t>ア</t>
    </rPh>
    <phoneticPr fontId="6"/>
  </si>
  <si>
    <t>事業全体の完了予定時期</t>
    <rPh sb="0" eb="2">
      <t>ジギョウ</t>
    </rPh>
    <rPh sb="2" eb="4">
      <t>ゼンタイ</t>
    </rPh>
    <rPh sb="5" eb="7">
      <t>カンリョウ</t>
    </rPh>
    <rPh sb="7" eb="9">
      <t>ヨテイ</t>
    </rPh>
    <rPh sb="9" eb="11">
      <t>ジキ</t>
    </rPh>
    <phoneticPr fontId="7"/>
  </si>
  <si>
    <t>(例)　2022年　2 月　10 日</t>
    <phoneticPr fontId="8"/>
  </si>
  <si>
    <t>(例)　2022年　2 月　15 日</t>
    <phoneticPr fontId="8"/>
  </si>
  <si>
    <t>(例)　2022年　5 月　1 日</t>
    <phoneticPr fontId="8"/>
  </si>
  <si>
    <t>(例)　2023年　1 月　28 日</t>
    <phoneticPr fontId="8"/>
  </si>
  <si>
    <t>建築確認済証　取得予定日時期</t>
    <rPh sb="12" eb="14">
      <t>ジキ</t>
    </rPh>
    <phoneticPr fontId="7"/>
  </si>
  <si>
    <t>(例)　2021年　9 月　10 日</t>
    <phoneticPr fontId="8"/>
  </si>
  <si>
    <t>(例)　2021年　6 月　 1 日</t>
    <phoneticPr fontId="8"/>
  </si>
  <si>
    <t>合計</t>
    <rPh sb="0" eb="2">
      <t>ゴウケイ</t>
    </rPh>
    <phoneticPr fontId="78"/>
  </si>
  <si>
    <t>(例)　10,000,000,000</t>
    <rPh sb="1" eb="2">
      <t>レイ</t>
    </rPh>
    <phoneticPr fontId="6"/>
  </si>
  <si>
    <t>(例)　10,000,000,001</t>
    <rPh sb="1" eb="2">
      <t>レイ</t>
    </rPh>
    <phoneticPr fontId="6"/>
  </si>
  <si>
    <t>(例)　10,000,000,002</t>
    <rPh sb="1" eb="2">
      <t>レイ</t>
    </rPh>
    <phoneticPr fontId="6"/>
  </si>
  <si>
    <t>(例)　10,000,000,003</t>
    <rPh sb="1" eb="2">
      <t>レイ</t>
    </rPh>
    <phoneticPr fontId="6"/>
  </si>
  <si>
    <t>(例)　10,000,000,004</t>
    <rPh sb="1" eb="2">
      <t>レイ</t>
    </rPh>
    <phoneticPr fontId="6"/>
  </si>
  <si>
    <t>(例)　10,000,000,005</t>
    <rPh sb="1" eb="2">
      <t>レイ</t>
    </rPh>
    <phoneticPr fontId="6"/>
  </si>
  <si>
    <t>(例)　 2021 年　3 月　31 日</t>
    <rPh sb="9" eb="10">
      <t>ネン</t>
    </rPh>
    <rPh sb="13" eb="14">
      <t>ツキ</t>
    </rPh>
    <rPh sb="18" eb="19">
      <t>ヒ</t>
    </rPh>
    <phoneticPr fontId="6"/>
  </si>
  <si>
    <t>(例)　2020 年　4 月  　1 日</t>
    <rPh sb="7" eb="8">
      <t>ネン</t>
    </rPh>
    <rPh sb="11" eb="12">
      <t>ツキヒ</t>
    </rPh>
    <phoneticPr fontId="6"/>
  </si>
  <si>
    <t>(例)　－</t>
    <phoneticPr fontId="6"/>
  </si>
  <si>
    <t>実績報告書 提出予定日</t>
    <rPh sb="0" eb="2">
      <t>ジッセキ</t>
    </rPh>
    <rPh sb="2" eb="4">
      <t>ホウコク</t>
    </rPh>
    <rPh sb="4" eb="5">
      <t>ショ</t>
    </rPh>
    <rPh sb="6" eb="8">
      <t>テイシュツ</t>
    </rPh>
    <rPh sb="8" eb="10">
      <t>ヨテイ</t>
    </rPh>
    <rPh sb="10" eb="11">
      <t>ビ</t>
    </rPh>
    <phoneticPr fontId="8"/>
  </si>
  <si>
    <t>(例)　2年度事業（1年目）</t>
    <phoneticPr fontId="8"/>
  </si>
  <si>
    <t>完了予定年月日は、
単年度事業は２０２２年１月２１日以前の日付となっていますか
複数年度事業は２０２２年２月１０日以前の日付となっていますか</t>
    <rPh sb="0" eb="2">
      <t>カンリョウ</t>
    </rPh>
    <rPh sb="2" eb="4">
      <t>ヨテイ</t>
    </rPh>
    <rPh sb="4" eb="7">
      <t>ネンガッピ</t>
    </rPh>
    <rPh sb="10" eb="13">
      <t>タンネンド</t>
    </rPh>
    <rPh sb="13" eb="15">
      <t>ジギョウ</t>
    </rPh>
    <rPh sb="20" eb="21">
      <t>ネン</t>
    </rPh>
    <rPh sb="22" eb="23">
      <t>ガツ</t>
    </rPh>
    <rPh sb="25" eb="26">
      <t>ニチ</t>
    </rPh>
    <rPh sb="26" eb="28">
      <t>イゼン</t>
    </rPh>
    <rPh sb="29" eb="31">
      <t>ヒヅケ</t>
    </rPh>
    <rPh sb="40" eb="42">
      <t>フクスウ</t>
    </rPh>
    <rPh sb="42" eb="44">
      <t>ネンド</t>
    </rPh>
    <rPh sb="44" eb="46">
      <t>ジギョウ</t>
    </rPh>
    <rPh sb="51" eb="52">
      <t>ネン</t>
    </rPh>
    <rPh sb="53" eb="54">
      <t>ガツ</t>
    </rPh>
    <rPh sb="56" eb="57">
      <t>ニチ</t>
    </rPh>
    <rPh sb="57" eb="59">
      <t>イゼン</t>
    </rPh>
    <rPh sb="60" eb="62">
      <t>ヒヅケ</t>
    </rPh>
    <phoneticPr fontId="117"/>
  </si>
  <si>
    <t>※最終事業年度の補助金交付日以前に引渡しを行った場合、
　当該住戸は補助対象外となるので注意すること</t>
    <rPh sb="1" eb="3">
      <t>サイシュウ</t>
    </rPh>
    <rPh sb="3" eb="5">
      <t>ジギョウ</t>
    </rPh>
    <rPh sb="5" eb="7">
      <t>ネンド</t>
    </rPh>
    <rPh sb="8" eb="11">
      <t>ホジョキン</t>
    </rPh>
    <rPh sb="11" eb="13">
      <t>コウフ</t>
    </rPh>
    <rPh sb="13" eb="14">
      <t>ビ</t>
    </rPh>
    <rPh sb="14" eb="16">
      <t>イゼン</t>
    </rPh>
    <rPh sb="17" eb="19">
      <t>ヒキワタ</t>
    </rPh>
    <rPh sb="21" eb="22">
      <t>オコナ</t>
    </rPh>
    <rPh sb="24" eb="26">
      <t>バアイ</t>
    </rPh>
    <rPh sb="29" eb="31">
      <t>トウガイ</t>
    </rPh>
    <rPh sb="31" eb="33">
      <t>ジュウコ</t>
    </rPh>
    <rPh sb="34" eb="36">
      <t>ホジョ</t>
    </rPh>
    <rPh sb="36" eb="39">
      <t>タイショウガイ</t>
    </rPh>
    <rPh sb="44" eb="46">
      <t>チュウイ</t>
    </rPh>
    <phoneticPr fontId="6"/>
  </si>
  <si>
    <t>１０.</t>
    <phoneticPr fontId="8"/>
  </si>
  <si>
    <t>１１.</t>
    <phoneticPr fontId="8"/>
  </si>
  <si>
    <t>１２.</t>
    <phoneticPr fontId="8"/>
  </si>
  <si>
    <t>(例)　―</t>
    <phoneticPr fontId="8"/>
  </si>
  <si>
    <t>複数年度事業は、各階平面図および断面図または矩計図に住戸毎で補助対象設備等の導入年別（１年目は赤、２年目は青、３年目は緑、４年目はオレンジ、５年目は紫）に色分けしてマーキングすること</t>
    <rPh sb="0" eb="2">
      <t>フクスウ</t>
    </rPh>
    <rPh sb="2" eb="4">
      <t>ネンド</t>
    </rPh>
    <rPh sb="4" eb="6">
      <t>ジギョウ</t>
    </rPh>
    <rPh sb="8" eb="10">
      <t>カクカイ</t>
    </rPh>
    <rPh sb="10" eb="13">
      <t>ヘイメンズ</t>
    </rPh>
    <rPh sb="26" eb="28">
      <t>ジュウコ</t>
    </rPh>
    <rPh sb="28" eb="29">
      <t>ゴト</t>
    </rPh>
    <rPh sb="30" eb="32">
      <t>ホジョ</t>
    </rPh>
    <rPh sb="32" eb="34">
      <t>タイショウ</t>
    </rPh>
    <rPh sb="34" eb="36">
      <t>セツビ</t>
    </rPh>
    <rPh sb="36" eb="37">
      <t>ナド</t>
    </rPh>
    <rPh sb="38" eb="40">
      <t>ドウニュウ</t>
    </rPh>
    <rPh sb="40" eb="42">
      <t>ネンベツ</t>
    </rPh>
    <rPh sb="44" eb="46">
      <t>ネンメ</t>
    </rPh>
    <rPh sb="47" eb="48">
      <t>アカ</t>
    </rPh>
    <rPh sb="50" eb="52">
      <t>ネンメ</t>
    </rPh>
    <rPh sb="53" eb="54">
      <t>アオ</t>
    </rPh>
    <rPh sb="56" eb="58">
      <t>ネンメ</t>
    </rPh>
    <rPh sb="59" eb="60">
      <t>ミドリ</t>
    </rPh>
    <rPh sb="62" eb="63">
      <t>ネン</t>
    </rPh>
    <rPh sb="63" eb="64">
      <t>メ</t>
    </rPh>
    <rPh sb="74" eb="75">
      <t>ムラサキ</t>
    </rPh>
    <rPh sb="77" eb="79">
      <t>イロワ</t>
    </rPh>
    <phoneticPr fontId="6"/>
  </si>
  <si>
    <t>⑤土地
　登記簿等</t>
    <rPh sb="1" eb="3">
      <t>トチ</t>
    </rPh>
    <rPh sb="5" eb="7">
      <t>トウキ</t>
    </rPh>
    <rPh sb="7" eb="8">
      <t>ボ</t>
    </rPh>
    <rPh sb="8" eb="9">
      <t>トウ</t>
    </rPh>
    <phoneticPr fontId="67"/>
  </si>
  <si>
    <t>補助対象建築物を建設する土地の登記簿の写し（発行日から３ヵ月以内のもの）を添付していますか（登記情報提供サービスの出力可）
未取得の場合は、その旨と取得時期を記載した紙を添付していますか</t>
    <rPh sb="0" eb="2">
      <t>ホジョ</t>
    </rPh>
    <rPh sb="2" eb="4">
      <t>タイショウ</t>
    </rPh>
    <rPh sb="4" eb="7">
      <t>ケンチクブツ</t>
    </rPh>
    <rPh sb="8" eb="10">
      <t>ケンセツ</t>
    </rPh>
    <rPh sb="12" eb="14">
      <t>トチ</t>
    </rPh>
    <rPh sb="15" eb="18">
      <t>トウキボ</t>
    </rPh>
    <rPh sb="19" eb="20">
      <t>ウツ</t>
    </rPh>
    <rPh sb="22" eb="24">
      <t>ハッコウ</t>
    </rPh>
    <rPh sb="24" eb="25">
      <t>ビ</t>
    </rPh>
    <rPh sb="29" eb="30">
      <t>ゲツ</t>
    </rPh>
    <rPh sb="30" eb="32">
      <t>イナイ</t>
    </rPh>
    <rPh sb="37" eb="39">
      <t>テンプ</t>
    </rPh>
    <rPh sb="46" eb="48">
      <t>トウキ</t>
    </rPh>
    <rPh sb="48" eb="50">
      <t>ジョウホウ</t>
    </rPh>
    <phoneticPr fontId="67"/>
  </si>
  <si>
    <t>補助対象設備は導入事業年度の指定色にマーキングしていますか</t>
    <rPh sb="0" eb="2">
      <t>ホジョ</t>
    </rPh>
    <rPh sb="2" eb="4">
      <t>タイショウ</t>
    </rPh>
    <rPh sb="4" eb="6">
      <t>セツビ</t>
    </rPh>
    <rPh sb="7" eb="9">
      <t>ドウニュウ</t>
    </rPh>
    <rPh sb="9" eb="11">
      <t>ジギョウ</t>
    </rPh>
    <rPh sb="11" eb="13">
      <t>ネンド</t>
    </rPh>
    <rPh sb="14" eb="16">
      <t>シテイ</t>
    </rPh>
    <rPh sb="16" eb="17">
      <t>イロ</t>
    </rPh>
    <phoneticPr fontId="67"/>
  </si>
  <si>
    <t>・発行から3か月以内のもの
・個人等の場合は公的機関発行の本人確認ができる
  書類（運転免許証の写し等）を提出すること
・共同申請の場合は全申請者分提出すること</t>
    <rPh sb="1" eb="3">
      <t>ハッコウ</t>
    </rPh>
    <rPh sb="7" eb="8">
      <t>ゲツ</t>
    </rPh>
    <rPh sb="8" eb="10">
      <t>イナイ</t>
    </rPh>
    <rPh sb="17" eb="18">
      <t>トウ</t>
    </rPh>
    <rPh sb="19" eb="21">
      <t>バアイ</t>
    </rPh>
    <rPh sb="22" eb="26">
      <t>コウテキキカン</t>
    </rPh>
    <rPh sb="26" eb="28">
      <t>ハッコウ</t>
    </rPh>
    <rPh sb="29" eb="31">
      <t>ホンニン</t>
    </rPh>
    <rPh sb="31" eb="33">
      <t>カクニン</t>
    </rPh>
    <rPh sb="40" eb="42">
      <t>ショルイ</t>
    </rPh>
    <rPh sb="43" eb="45">
      <t>ウンテン</t>
    </rPh>
    <rPh sb="45" eb="48">
      <t>メンキョショウ</t>
    </rPh>
    <rPh sb="49" eb="50">
      <t>ウツ</t>
    </rPh>
    <rPh sb="51" eb="52">
      <t>ナド</t>
    </rPh>
    <rPh sb="54" eb="56">
      <t>テイシュツ</t>
    </rPh>
    <rPh sb="62" eb="64">
      <t>キョウドウ</t>
    </rPh>
    <rPh sb="64" eb="66">
      <t>シンセイ</t>
    </rPh>
    <rPh sb="67" eb="69">
      <t>バアイ</t>
    </rPh>
    <rPh sb="70" eb="71">
      <t>ゼン</t>
    </rPh>
    <rPh sb="71" eb="74">
      <t>シンセイシャ</t>
    </rPh>
    <rPh sb="74" eb="75">
      <t>ブン</t>
    </rPh>
    <rPh sb="75" eb="77">
      <t>テイシュツ</t>
    </rPh>
    <phoneticPr fontId="6"/>
  </si>
  <si>
    <t>土地登記簿謄本</t>
    <rPh sb="5" eb="7">
      <t>トウホン</t>
    </rPh>
    <phoneticPr fontId="67"/>
  </si>
  <si>
    <t>　（注２）役員名簿については、氏名カナ（全角、姓と名の間を全角で１マス空け）、氏名漢字（全角、
　　　　　姓と名の間を全角で１マス空け）、生年月日（全角で大正はＴ、昭和はＳ、平成はＨ、数字は
　　　　　２桁全角）、会社名及び役職名を記入する。
　　　　　また、外国人については、氏名漢字欄は商業登記簿に記載のとおりに記入し、氏名カナ欄はカ
　　　　　ナ読みを記入すること。</t>
    <phoneticPr fontId="7"/>
  </si>
  <si>
    <t>広報実施
開始年月</t>
    <rPh sb="0" eb="2">
      <t>コウホウ</t>
    </rPh>
    <rPh sb="2" eb="4">
      <t>ジッシ</t>
    </rPh>
    <rPh sb="5" eb="7">
      <t>カイシ</t>
    </rPh>
    <rPh sb="7" eb="9">
      <t>ネンゲツ</t>
    </rPh>
    <rPh sb="8" eb="9">
      <t>ゲツ</t>
    </rPh>
    <phoneticPr fontId="6"/>
  </si>
  <si>
    <t>提出「●」のデータをCD-ROMに保存し提出する</t>
    <rPh sb="0" eb="2">
      <t>テイシュツ</t>
    </rPh>
    <rPh sb="17" eb="19">
      <t>ホゾン</t>
    </rPh>
    <rPh sb="20" eb="22">
      <t>テイシュツ</t>
    </rPh>
    <phoneticPr fontId="6"/>
  </si>
  <si>
    <t>「７．補助対象経費総括表（まとめ）」の金額と整合がとれていますか</t>
    <rPh sb="3" eb="5">
      <t>ホジョ</t>
    </rPh>
    <rPh sb="5" eb="7">
      <t>タイショウ</t>
    </rPh>
    <rPh sb="7" eb="9">
      <t>ケイヒ</t>
    </rPh>
    <rPh sb="9" eb="12">
      <t>ソウカツヒョウ</t>
    </rPh>
    <rPh sb="19" eb="21">
      <t>キンガク</t>
    </rPh>
    <rPh sb="22" eb="24">
      <t>セイゴウ</t>
    </rPh>
    <phoneticPr fontId="67"/>
  </si>
  <si>
    <t>「９-１～３．費用明細書」と整合がとれていますか</t>
    <rPh sb="14" eb="16">
      <t>セイゴウ</t>
    </rPh>
    <phoneticPr fontId="67"/>
  </si>
  <si>
    <t>⑪データ提出CD-ROM</t>
    <phoneticPr fontId="120"/>
  </si>
  <si>
    <r>
      <rPr>
        <sz val="14"/>
        <color rgb="FFFFCC99"/>
        <rFont val="Yu Gothic UI"/>
        <family val="2"/>
        <charset val="128"/>
      </rPr>
      <t>　</t>
    </r>
    <r>
      <rPr>
        <b/>
        <sz val="14"/>
        <color rgb="FFFFCC99"/>
        <rFont val="Meiryo UI"/>
        <family val="3"/>
        <charset val="128"/>
      </rPr>
      <t>██</t>
    </r>
    <r>
      <rPr>
        <b/>
        <sz val="14"/>
        <color theme="9" tint="0.59999389629810485"/>
        <rFont val="Meiryo UI"/>
        <family val="3"/>
        <charset val="128"/>
      </rPr>
      <t>　</t>
    </r>
    <r>
      <rPr>
        <b/>
        <sz val="14"/>
        <color theme="1" tint="0.14999847407452621"/>
        <rFont val="Meiryo UI"/>
        <family val="3"/>
        <charset val="128"/>
      </rPr>
      <t>オレンジ色のセルは入力必須項目。</t>
    </r>
    <rPh sb="8" eb="9">
      <t>イロ</t>
    </rPh>
    <rPh sb="13" eb="15">
      <t>ニュウリョク</t>
    </rPh>
    <rPh sb="15" eb="17">
      <t>ヒッス</t>
    </rPh>
    <rPh sb="17" eb="19">
      <t>コウモク</t>
    </rPh>
    <phoneticPr fontId="7"/>
  </si>
  <si>
    <t>他の補助金に申請する（している）場合、その補助金の正式名称を入力すること</t>
    <rPh sb="0" eb="1">
      <t>ホカ</t>
    </rPh>
    <rPh sb="2" eb="5">
      <t>ホジョキン</t>
    </rPh>
    <rPh sb="6" eb="8">
      <t>シンセイ</t>
    </rPh>
    <rPh sb="16" eb="18">
      <t>バアイ</t>
    </rPh>
    <rPh sb="21" eb="24">
      <t>ホジョキン</t>
    </rPh>
    <rPh sb="25" eb="27">
      <t>セイシキ</t>
    </rPh>
    <rPh sb="27" eb="29">
      <t>メイショウ</t>
    </rPh>
    <rPh sb="30" eb="32">
      <t>ニュウリョク</t>
    </rPh>
    <phoneticPr fontId="6"/>
  </si>
  <si>
    <t>土地登記簿謄本（登記情報提供サービスの出力可）</t>
    <rPh sb="8" eb="10">
      <t>トウキ</t>
    </rPh>
    <rPh sb="10" eb="12">
      <t>ジョウホウ</t>
    </rPh>
    <rPh sb="12" eb="14">
      <t>テイキョウ</t>
    </rPh>
    <rPh sb="19" eb="21">
      <t>シュツリョク</t>
    </rPh>
    <rPh sb="21" eb="22">
      <t>カ</t>
    </rPh>
    <phoneticPr fontId="8"/>
  </si>
  <si>
    <t>直近３年分の財務諸表・決算短信表（単独決算）等の写し</t>
    <rPh sb="0" eb="2">
      <t>チョッキン</t>
    </rPh>
    <rPh sb="3" eb="5">
      <t>ネンブン</t>
    </rPh>
    <rPh sb="17" eb="21">
      <t>タンドクケッサン</t>
    </rPh>
    <phoneticPr fontId="6"/>
  </si>
  <si>
    <t>現在事項全部証明書（登記情報提供サービスの出力可）</t>
    <rPh sb="0" eb="2">
      <t>ゲンザイ</t>
    </rPh>
    <rPh sb="2" eb="4">
      <t>ジコウ</t>
    </rPh>
    <rPh sb="4" eb="6">
      <t>ゼンブ</t>
    </rPh>
    <rPh sb="6" eb="9">
      <t>ショウメイショ</t>
    </rPh>
    <rPh sb="10" eb="12">
      <t>トウキ</t>
    </rPh>
    <rPh sb="12" eb="14">
      <t>ジョウホウ</t>
    </rPh>
    <rPh sb="14" eb="16">
      <t>テイキョウ</t>
    </rPh>
    <rPh sb="21" eb="23">
      <t>シュツリョク</t>
    </rPh>
    <rPh sb="23" eb="24">
      <t>カ</t>
    </rPh>
    <phoneticPr fontId="6"/>
  </si>
  <si>
    <t>【片面印刷】で印刷すること。</t>
    <rPh sb="1" eb="3">
      <t>カタメン</t>
    </rPh>
    <rPh sb="3" eb="5">
      <t>インサツ</t>
    </rPh>
    <rPh sb="7" eb="9">
      <t>インサツ</t>
    </rPh>
    <phoneticPr fontId="7"/>
  </si>
  <si>
    <t>◆共同申請の場合は、全申請者分の情報が漏れなく入力されていることを確認すること。</t>
    <rPh sb="1" eb="3">
      <t>キョウドウ</t>
    </rPh>
    <rPh sb="3" eb="5">
      <t>シンセイ</t>
    </rPh>
    <rPh sb="6" eb="8">
      <t>バアイ</t>
    </rPh>
    <rPh sb="10" eb="15">
      <t>ゼンシンセイシャブン</t>
    </rPh>
    <rPh sb="16" eb="18">
      <t>ジョウホウ</t>
    </rPh>
    <rPh sb="19" eb="20">
      <t>モ</t>
    </rPh>
    <rPh sb="23" eb="25">
      <t>ニュウリョク</t>
    </rPh>
    <rPh sb="33" eb="35">
      <t>カクニン</t>
    </rPh>
    <phoneticPr fontId="7"/>
  </si>
  <si>
    <t>❽　普及促進に向けた広報計画の積極度</t>
    <rPh sb="2" eb="4">
      <t>フキュウ</t>
    </rPh>
    <rPh sb="4" eb="6">
      <t>ソクシン</t>
    </rPh>
    <rPh sb="7" eb="8">
      <t>ム</t>
    </rPh>
    <rPh sb="10" eb="12">
      <t>コウホウ</t>
    </rPh>
    <rPh sb="12" eb="14">
      <t>ケイカク</t>
    </rPh>
    <rPh sb="15" eb="17">
      <t>セッキョク</t>
    </rPh>
    <rPh sb="17" eb="18">
      <t>ド</t>
    </rPh>
    <phoneticPr fontId="7"/>
  </si>
  <si>
    <t>❾　ＺＥＨ-Ｍの実現に資する導入設備等</t>
    <rPh sb="8" eb="10">
      <t>ジツゲン</t>
    </rPh>
    <rPh sb="11" eb="12">
      <t>シ</t>
    </rPh>
    <rPh sb="14" eb="16">
      <t>ドウニュウ</t>
    </rPh>
    <rPh sb="16" eb="18">
      <t>セツビ</t>
    </rPh>
    <rPh sb="18" eb="19">
      <t>ナド</t>
    </rPh>
    <phoneticPr fontId="7"/>
  </si>
  <si>
    <t>住棟内の一部住戸について、ＨＥＭＳによる1ヵ月毎のエネルギー計測データの提出が可能</t>
    <phoneticPr fontId="6"/>
  </si>
  <si>
    <r>
      <rPr>
        <b/>
        <sz val="14"/>
        <color rgb="FFFFFF00"/>
        <rFont val="HGｺﾞｼｯｸM"/>
        <family val="3"/>
        <charset val="128"/>
      </rPr>
      <t>◆補助対象設備を赤でマーキング。複数年度事業は、</t>
    </r>
    <r>
      <rPr>
        <b/>
        <sz val="14"/>
        <color rgb="FFFF0000"/>
        <rFont val="HGｺﾞｼｯｸM"/>
        <family val="3"/>
        <charset val="128"/>
      </rPr>
      <t>１年目：赤</t>
    </r>
    <r>
      <rPr>
        <b/>
        <sz val="14"/>
        <color rgb="FFFFFF00"/>
        <rFont val="HGｺﾞｼｯｸM"/>
        <family val="3"/>
        <charset val="128"/>
      </rPr>
      <t>、</t>
    </r>
    <r>
      <rPr>
        <b/>
        <sz val="14"/>
        <color rgb="FF0070C0"/>
        <rFont val="HGｺﾞｼｯｸM"/>
        <family val="3"/>
        <charset val="128"/>
      </rPr>
      <t>２年目：青</t>
    </r>
    <r>
      <rPr>
        <b/>
        <sz val="14"/>
        <color rgb="FFFFFF00"/>
        <rFont val="HGｺﾞｼｯｸM"/>
        <family val="3"/>
        <charset val="128"/>
      </rPr>
      <t>、</t>
    </r>
    <r>
      <rPr>
        <b/>
        <sz val="14"/>
        <color rgb="FF00B050"/>
        <rFont val="HGｺﾞｼｯｸM"/>
        <family val="3"/>
        <charset val="128"/>
      </rPr>
      <t>３年目：緑、</t>
    </r>
    <r>
      <rPr>
        <b/>
        <sz val="14"/>
        <color rgb="FFFFC000"/>
        <rFont val="HGｺﾞｼｯｸM"/>
        <family val="3"/>
        <charset val="128"/>
      </rPr>
      <t>４年目：オレンジ、</t>
    </r>
    <r>
      <rPr>
        <b/>
        <sz val="14"/>
        <color rgb="FF7030A0"/>
        <rFont val="HGｺﾞｼｯｸM"/>
        <family val="3"/>
        <charset val="128"/>
      </rPr>
      <t>５年目：紫</t>
    </r>
    <r>
      <rPr>
        <b/>
        <sz val="14"/>
        <color rgb="FFFFFF00"/>
        <rFont val="HGｺﾞｼｯｸM"/>
        <family val="3"/>
        <charset val="128"/>
      </rPr>
      <t xml:space="preserve"> に色分けする</t>
    </r>
    <rPh sb="43" eb="45">
      <t>ネンメ</t>
    </rPh>
    <rPh sb="55" eb="56">
      <t>ムラサキ</t>
    </rPh>
    <phoneticPr fontId="6"/>
  </si>
  <si>
    <t>←時期が未定の場合は「未定」と入力すること</t>
    <rPh sb="1" eb="3">
      <t>ジキ</t>
    </rPh>
    <rPh sb="4" eb="6">
      <t>ミテイ</t>
    </rPh>
    <rPh sb="7" eb="9">
      <t>バアイ</t>
    </rPh>
    <rPh sb="11" eb="13">
      <t>ミテイ</t>
    </rPh>
    <rPh sb="15" eb="17">
      <t>ニュウリョク</t>
    </rPh>
    <phoneticPr fontId="7"/>
  </si>
  <si>
    <t>←時期が不確定の場合はおおよその時期を入力すること</t>
    <rPh sb="1" eb="3">
      <t>ジキ</t>
    </rPh>
    <rPh sb="4" eb="7">
      <t>フカクテイ</t>
    </rPh>
    <rPh sb="8" eb="10">
      <t>バアイ</t>
    </rPh>
    <rPh sb="16" eb="18">
      <t>ジキ</t>
    </rPh>
    <rPh sb="19" eb="21">
      <t>ニュウリョク</t>
    </rPh>
    <phoneticPr fontId="7"/>
  </si>
  <si>
    <t>＊公募要領Ｐ１１「２－１」（３）の①、②のいずれかであるかを明示する</t>
    <rPh sb="1" eb="3">
      <t>コウボ</t>
    </rPh>
    <rPh sb="3" eb="5">
      <t>ヨウリョウ</t>
    </rPh>
    <rPh sb="30" eb="32">
      <t>メイジ</t>
    </rPh>
    <phoneticPr fontId="7"/>
  </si>
  <si>
    <t>【Ａ３カラー】で印刷すること。</t>
    <rPh sb="8" eb="10">
      <t>インサツ</t>
    </rPh>
    <phoneticPr fontId="8"/>
  </si>
  <si>
    <t>◆全住戸の住戸情報を入力すること。</t>
    <rPh sb="1" eb="2">
      <t>ゼン</t>
    </rPh>
    <rPh sb="2" eb="4">
      <t>ジュウコ</t>
    </rPh>
    <rPh sb="5" eb="9">
      <t>ジュウコジョウホウ</t>
    </rPh>
    <rPh sb="10" eb="12">
      <t>ニュウリョク</t>
    </rPh>
    <phoneticPr fontId="8"/>
  </si>
  <si>
    <t>◆補助対象経費総括表の数式に影響がでるため行を追加する場合は、項目の先頭や最後ではなく、中ほどの行をコピーし追加すること。</t>
    <rPh sb="1" eb="5">
      <t>ホジョタイショウ</t>
    </rPh>
    <rPh sb="5" eb="10">
      <t>ケイヒソウカツヒョウ</t>
    </rPh>
    <rPh sb="11" eb="13">
      <t>スウシキ</t>
    </rPh>
    <rPh sb="14" eb="16">
      <t>エイキョウ</t>
    </rPh>
    <rPh sb="21" eb="22">
      <t>ギョウ</t>
    </rPh>
    <rPh sb="23" eb="25">
      <t>ツイカ</t>
    </rPh>
    <rPh sb="27" eb="29">
      <t>バアイ</t>
    </rPh>
    <rPh sb="31" eb="33">
      <t>コウモク</t>
    </rPh>
    <rPh sb="34" eb="36">
      <t>セントウ</t>
    </rPh>
    <rPh sb="37" eb="39">
      <t>サイゴ</t>
    </rPh>
    <rPh sb="44" eb="45">
      <t>ナカ</t>
    </rPh>
    <rPh sb="48" eb="49">
      <t>ギョウ</t>
    </rPh>
    <rPh sb="54" eb="56">
      <t>ツイカ</t>
    </rPh>
    <phoneticPr fontId="8"/>
  </si>
  <si>
    <t>←公募要領Ｐ１３「①補助金額の上限」のとおり、３億円／年</t>
    <rPh sb="1" eb="5">
      <t>コウボヨウリョウ</t>
    </rPh>
    <rPh sb="10" eb="14">
      <t>ホジョキンガク</t>
    </rPh>
    <rPh sb="15" eb="17">
      <t>ジョウゲン</t>
    </rPh>
    <rPh sb="24" eb="26">
      <t>オクエン</t>
    </rPh>
    <rPh sb="27" eb="28">
      <t>ネン</t>
    </rPh>
    <phoneticPr fontId="7"/>
  </si>
  <si>
    <t>（G）＝（B）+（C）+（D）+（E）+（F）</t>
    <phoneticPr fontId="7"/>
  </si>
  <si>
    <t>（I）＝（G）＋（H）</t>
    <phoneticPr fontId="7"/>
  </si>
  <si>
    <t>設備費
・工事費</t>
    <rPh sb="2" eb="3">
      <t>ヒ</t>
    </rPh>
    <rPh sb="5" eb="8">
      <t>コウジヒ</t>
    </rPh>
    <phoneticPr fontId="6"/>
  </si>
  <si>
    <t>◆定額単価表にない「専有部に係る」補助対象設備については、このシートを用いて明細書を作成すること。</t>
    <rPh sb="1" eb="3">
      <t>テイガク</t>
    </rPh>
    <rPh sb="3" eb="5">
      <t>タンカ</t>
    </rPh>
    <rPh sb="5" eb="6">
      <t>ヒョウ</t>
    </rPh>
    <rPh sb="10" eb="13">
      <t>センユウブ</t>
    </rPh>
    <rPh sb="14" eb="15">
      <t>カカワ</t>
    </rPh>
    <rPh sb="17" eb="19">
      <t>ホジョ</t>
    </rPh>
    <rPh sb="19" eb="21">
      <t>タイショウ</t>
    </rPh>
    <rPh sb="21" eb="23">
      <t>セツビ</t>
    </rPh>
    <rPh sb="35" eb="36">
      <t>モチ</t>
    </rPh>
    <rPh sb="38" eb="41">
      <t>メイサイショ</t>
    </rPh>
    <rPh sb="42" eb="44">
      <t>サクセイ</t>
    </rPh>
    <phoneticPr fontId="65"/>
  </si>
  <si>
    <t>◆小計・合計・集計欄の数式に影響が出るため行を追加する場合には、項目の先頭や最後ではなく、中程で行の追加をすること。</t>
    <phoneticPr fontId="8"/>
  </si>
  <si>
    <t>◆金額はすべて税抜、小数以下切り捨てとすること。</t>
    <rPh sb="1" eb="3">
      <t>キンガク</t>
    </rPh>
    <rPh sb="7" eb="8">
      <t>ゼイ</t>
    </rPh>
    <rPh sb="8" eb="9">
      <t>ヌ</t>
    </rPh>
    <rPh sb="10" eb="12">
      <t>ショウスウ</t>
    </rPh>
    <rPh sb="12" eb="14">
      <t>イカ</t>
    </rPh>
    <rPh sb="14" eb="15">
      <t>キ</t>
    </rPh>
    <rPh sb="16" eb="17">
      <t>ス</t>
    </rPh>
    <phoneticPr fontId="8"/>
  </si>
  <si>
    <t>◆定額単価表にない「共用部に係る」補助対象設備については、このシートを用いて明細書を作成すること。</t>
    <rPh sb="1" eb="3">
      <t>テイガク</t>
    </rPh>
    <rPh sb="3" eb="5">
      <t>タンカ</t>
    </rPh>
    <rPh sb="5" eb="6">
      <t>ヒョウ</t>
    </rPh>
    <rPh sb="10" eb="13">
      <t>キョウヨウブ</t>
    </rPh>
    <rPh sb="14" eb="15">
      <t>カカワ</t>
    </rPh>
    <rPh sb="17" eb="19">
      <t>ホジョ</t>
    </rPh>
    <rPh sb="19" eb="21">
      <t>タイショウ</t>
    </rPh>
    <rPh sb="21" eb="23">
      <t>セツビ</t>
    </rPh>
    <rPh sb="35" eb="36">
      <t>モチ</t>
    </rPh>
    <rPh sb="38" eb="41">
      <t>メイサイショ</t>
    </rPh>
    <rPh sb="42" eb="44">
      <t>サクセイ</t>
    </rPh>
    <phoneticPr fontId="65"/>
  </si>
  <si>
    <t>◆必要に応じ本シートをコピーし、作成すること。</t>
    <rPh sb="1" eb="3">
      <t>ヒツヨウ</t>
    </rPh>
    <rPh sb="4" eb="5">
      <t>オウ</t>
    </rPh>
    <rPh sb="6" eb="7">
      <t>ホン</t>
    </rPh>
    <rPh sb="16" eb="18">
      <t>サクセイ</t>
    </rPh>
    <phoneticPr fontId="65"/>
  </si>
  <si>
    <t>◆金額はすべて税抜、小数点以下切り捨てとすること。</t>
    <rPh sb="1" eb="3">
      <t>キンガク</t>
    </rPh>
    <rPh sb="7" eb="8">
      <t>ゼイ</t>
    </rPh>
    <rPh sb="8" eb="9">
      <t>ヌ</t>
    </rPh>
    <rPh sb="10" eb="12">
      <t>ショウスウ</t>
    </rPh>
    <rPh sb="12" eb="15">
      <t>テンイカ</t>
    </rPh>
    <rPh sb="15" eb="16">
      <t>キ</t>
    </rPh>
    <rPh sb="17" eb="18">
      <t>ス</t>
    </rPh>
    <phoneticPr fontId="8"/>
  </si>
  <si>
    <t>【A４カラー】【片面印刷】で印刷すること。</t>
    <rPh sb="8" eb="10">
      <t>カタメン</t>
    </rPh>
    <rPh sb="10" eb="12">
      <t>インサツ</t>
    </rPh>
    <rPh sb="14" eb="16">
      <t>インサツ</t>
    </rPh>
    <phoneticPr fontId="65"/>
  </si>
  <si>
    <t>◆交付決定後に行うエネルギー計算に係る費用は本シートを活用し、算出すること。</t>
    <rPh sb="1" eb="3">
      <t>コウフ</t>
    </rPh>
    <rPh sb="3" eb="5">
      <t>ケッテイ</t>
    </rPh>
    <rPh sb="5" eb="6">
      <t>ゴ</t>
    </rPh>
    <rPh sb="7" eb="8">
      <t>オコナ</t>
    </rPh>
    <rPh sb="14" eb="16">
      <t>ケイサン</t>
    </rPh>
    <rPh sb="17" eb="18">
      <t>カカ</t>
    </rPh>
    <rPh sb="19" eb="21">
      <t>ヒヨウ</t>
    </rPh>
    <rPh sb="22" eb="23">
      <t>ホン</t>
    </rPh>
    <rPh sb="27" eb="29">
      <t>カツヨウ</t>
    </rPh>
    <rPh sb="31" eb="33">
      <t>サンシュツ</t>
    </rPh>
    <phoneticPr fontId="65"/>
  </si>
  <si>
    <t>　①専有部及び共用部のエネルギーの利用状況の情報収集方法の詳細を明示すること。（計測項目、収集方法、計測粒度等）</t>
    <rPh sb="5" eb="6">
      <t>オヨ</t>
    </rPh>
    <rPh sb="7" eb="10">
      <t>キョウヨウブ</t>
    </rPh>
    <rPh sb="32" eb="34">
      <t>メイジ</t>
    </rPh>
    <phoneticPr fontId="6"/>
  </si>
  <si>
    <t>　②専有部及び共用部のエネルギーの利用状況の報告体制（各戸の利用状況を誰がどのようにＳＩＩへ報告するのか）を明示すること。</t>
    <rPh sb="5" eb="6">
      <t>オヨ</t>
    </rPh>
    <rPh sb="7" eb="10">
      <t>キョウヨウブ</t>
    </rPh>
    <rPh sb="54" eb="56">
      <t>メイジ</t>
    </rPh>
    <phoneticPr fontId="6"/>
  </si>
  <si>
    <t>【A３カラー】で印刷すること。　※作成時には記入例を削除すること</t>
    <rPh sb="8" eb="10">
      <t>インサツ</t>
    </rPh>
    <rPh sb="17" eb="19">
      <t>サクセイ</t>
    </rPh>
    <rPh sb="19" eb="20">
      <t>ジ</t>
    </rPh>
    <rPh sb="22" eb="24">
      <t>キニュウ</t>
    </rPh>
    <rPh sb="24" eb="25">
      <t>レイ</t>
    </rPh>
    <rPh sb="26" eb="28">
      <t>サクジョ</t>
    </rPh>
    <phoneticPr fontId="6"/>
  </si>
  <si>
    <t>◆「補助対象工事着手予定日」「BELS証取得予定日」「補助対象工事完了予定日」「補助事業完了予定日」を明示すること。</t>
    <rPh sb="2" eb="4">
      <t>ホジョ</t>
    </rPh>
    <rPh sb="4" eb="6">
      <t>タイショウ</t>
    </rPh>
    <rPh sb="6" eb="8">
      <t>コウジ</t>
    </rPh>
    <rPh sb="8" eb="10">
      <t>チャクシュ</t>
    </rPh>
    <rPh sb="10" eb="12">
      <t>ヨテイ</t>
    </rPh>
    <rPh sb="12" eb="13">
      <t>ビ</t>
    </rPh>
    <rPh sb="19" eb="20">
      <t>ショウ</t>
    </rPh>
    <rPh sb="20" eb="22">
      <t>シュトク</t>
    </rPh>
    <rPh sb="22" eb="24">
      <t>ヨテイ</t>
    </rPh>
    <rPh sb="24" eb="25">
      <t>ビ</t>
    </rPh>
    <rPh sb="27" eb="29">
      <t>ホジョ</t>
    </rPh>
    <rPh sb="29" eb="31">
      <t>タイショウ</t>
    </rPh>
    <rPh sb="31" eb="33">
      <t>コウジ</t>
    </rPh>
    <rPh sb="33" eb="35">
      <t>カンリョウ</t>
    </rPh>
    <rPh sb="35" eb="37">
      <t>ヨテイ</t>
    </rPh>
    <rPh sb="37" eb="38">
      <t>ビ</t>
    </rPh>
    <rPh sb="40" eb="42">
      <t>ホジョ</t>
    </rPh>
    <rPh sb="42" eb="44">
      <t>ジギョウ</t>
    </rPh>
    <rPh sb="44" eb="46">
      <t>カンリョウ</t>
    </rPh>
    <rPh sb="46" eb="48">
      <t>ヨテイ</t>
    </rPh>
    <rPh sb="48" eb="49">
      <t>ビ</t>
    </rPh>
    <rPh sb="51" eb="53">
      <t>メイジ</t>
    </rPh>
    <phoneticPr fontId="4"/>
  </si>
  <si>
    <t>◆複数年度事業の場合は全事業年度の実施工程がわかるように工程表を作成すること（年度の間は補助対象事業着手できない期間があるので注意すること）</t>
    <rPh sb="1" eb="3">
      <t>フクスウ</t>
    </rPh>
    <rPh sb="3" eb="5">
      <t>ネンド</t>
    </rPh>
    <rPh sb="5" eb="7">
      <t>ジギョウ</t>
    </rPh>
    <rPh sb="8" eb="10">
      <t>バアイ</t>
    </rPh>
    <rPh sb="11" eb="12">
      <t>ゼン</t>
    </rPh>
    <rPh sb="12" eb="16">
      <t>ジギョウネンド</t>
    </rPh>
    <rPh sb="17" eb="21">
      <t>ジッシコウテイ</t>
    </rPh>
    <rPh sb="28" eb="31">
      <t>コウテイヒョウ</t>
    </rPh>
    <rPh sb="32" eb="34">
      <t>サクセイ</t>
    </rPh>
    <rPh sb="39" eb="41">
      <t>ネンド</t>
    </rPh>
    <rPh sb="42" eb="43">
      <t>アイダ</t>
    </rPh>
    <rPh sb="44" eb="46">
      <t>ホジョ</t>
    </rPh>
    <rPh sb="46" eb="48">
      <t>タイショウ</t>
    </rPh>
    <rPh sb="48" eb="50">
      <t>ジギョウ</t>
    </rPh>
    <rPh sb="50" eb="52">
      <t>チャクシュ</t>
    </rPh>
    <rPh sb="56" eb="58">
      <t>キカン</t>
    </rPh>
    <rPh sb="63" eb="65">
      <t>チュウイ</t>
    </rPh>
    <phoneticPr fontId="4"/>
  </si>
  <si>
    <t>←公募要領P13「①補助金額の上限」のとおり、</t>
    <phoneticPr fontId="7"/>
  </si>
  <si>
    <t>　複数年度事業における事業全体の上限は１０億円とする</t>
    <phoneticPr fontId="7"/>
  </si>
  <si>
    <t>←共同申請者２がいる場合、左の「＋」ボタンを押下し、入力欄を出現させる</t>
    <rPh sb="1" eb="3">
      <t>キョウドウ</t>
    </rPh>
    <rPh sb="3" eb="5">
      <t>シンセイ</t>
    </rPh>
    <rPh sb="5" eb="6">
      <t>シャ</t>
    </rPh>
    <rPh sb="10" eb="12">
      <t>バアイ</t>
    </rPh>
    <rPh sb="13" eb="14">
      <t>ヒダリ</t>
    </rPh>
    <rPh sb="22" eb="24">
      <t>オウカ</t>
    </rPh>
    <rPh sb="26" eb="28">
      <t>ニュウリョク</t>
    </rPh>
    <rPh sb="28" eb="29">
      <t>ラン</t>
    </rPh>
    <rPh sb="30" eb="32">
      <t>シュツゲン</t>
    </rPh>
    <phoneticPr fontId="7"/>
  </si>
  <si>
    <t>←共同申請者３がいる場合、左の「＋」ボタンを押下し、入力欄を出現させる</t>
    <rPh sb="1" eb="3">
      <t>キョウドウ</t>
    </rPh>
    <rPh sb="3" eb="5">
      <t>シンセイ</t>
    </rPh>
    <rPh sb="5" eb="6">
      <t>シャ</t>
    </rPh>
    <rPh sb="10" eb="12">
      <t>バアイ</t>
    </rPh>
    <rPh sb="13" eb="14">
      <t>ヒダリ</t>
    </rPh>
    <rPh sb="22" eb="24">
      <t>オウカ</t>
    </rPh>
    <rPh sb="26" eb="28">
      <t>ニュウリョク</t>
    </rPh>
    <rPh sb="28" eb="29">
      <t>ラン</t>
    </rPh>
    <rPh sb="30" eb="32">
      <t>シュツゲン</t>
    </rPh>
    <phoneticPr fontId="7"/>
  </si>
  <si>
    <t>←共同申請者４がいる場合、左の「＋」ボタンを押下し、入力欄を出現させる</t>
    <rPh sb="1" eb="3">
      <t>キョウドウ</t>
    </rPh>
    <rPh sb="3" eb="5">
      <t>シンセイ</t>
    </rPh>
    <rPh sb="5" eb="6">
      <t>シャ</t>
    </rPh>
    <rPh sb="10" eb="12">
      <t>バアイ</t>
    </rPh>
    <rPh sb="13" eb="14">
      <t>ヒダリ</t>
    </rPh>
    <rPh sb="22" eb="24">
      <t>オウカ</t>
    </rPh>
    <rPh sb="26" eb="28">
      <t>ニュウリョク</t>
    </rPh>
    <rPh sb="28" eb="29">
      <t>ラン</t>
    </rPh>
    <rPh sb="30" eb="32">
      <t>シュツゲン</t>
    </rPh>
    <phoneticPr fontId="7"/>
  </si>
  <si>
    <t>←直接入力すること</t>
    <rPh sb="1" eb="3">
      <t>チョクセツ</t>
    </rPh>
    <rPh sb="3" eb="5">
      <t>ニュウリョク</t>
    </rPh>
    <phoneticPr fontId="7"/>
  </si>
  <si>
    <t>←補助事業者がＳＩＩへ報告を行う体制とすること</t>
    <phoneticPr fontId="7"/>
  </si>
  <si>
    <t>←共同申請の場合は、補助事業における関係持分、関与の仕方などをスキーム図で明示すること</t>
    <rPh sb="1" eb="3">
      <t>キョウドウ</t>
    </rPh>
    <rPh sb="3" eb="5">
      <t>シンセイ</t>
    </rPh>
    <rPh sb="6" eb="8">
      <t>バアイ</t>
    </rPh>
    <rPh sb="10" eb="12">
      <t>ホジョ</t>
    </rPh>
    <rPh sb="12" eb="14">
      <t>ジギョウ</t>
    </rPh>
    <rPh sb="18" eb="20">
      <t>カンケイ</t>
    </rPh>
    <rPh sb="20" eb="21">
      <t>モ</t>
    </rPh>
    <rPh sb="21" eb="22">
      <t>ブン</t>
    </rPh>
    <rPh sb="23" eb="25">
      <t>カンヨ</t>
    </rPh>
    <rPh sb="26" eb="28">
      <t>シカタ</t>
    </rPh>
    <rPh sb="35" eb="36">
      <t>ズ</t>
    </rPh>
    <rPh sb="37" eb="39">
      <t>メイジ</t>
    </rPh>
    <phoneticPr fontId="7"/>
  </si>
  <si>
    <t>←令和４年度以降の補助率は１／２以内（公募要領P13参照）かつ３億円／年</t>
    <rPh sb="1" eb="3">
      <t>レイワ</t>
    </rPh>
    <rPh sb="4" eb="6">
      <t>ネンド</t>
    </rPh>
    <rPh sb="6" eb="8">
      <t>イコウ</t>
    </rPh>
    <rPh sb="9" eb="12">
      <t>ホジョリツ</t>
    </rPh>
    <rPh sb="16" eb="18">
      <t>イナイ</t>
    </rPh>
    <rPh sb="19" eb="23">
      <t>コウボヨウリョウ</t>
    </rPh>
    <rPh sb="26" eb="28">
      <t>サンショウ</t>
    </rPh>
    <rPh sb="32" eb="34">
      <t>オクエン</t>
    </rPh>
    <rPh sb="35" eb="36">
      <t>ネン</t>
    </rPh>
    <phoneticPr fontId="7"/>
  </si>
  <si>
    <t>　数量に”0”を入力すること</t>
    <phoneticPr fontId="7"/>
  </si>
  <si>
    <t>令和３年度　超高層ＺＥＨ－Ｍ実証事業　　交付申請書情報入力シート</t>
    <phoneticPr fontId="8"/>
  </si>
  <si>
    <t>反映された日を確認する</t>
    <rPh sb="0" eb="2">
      <t>ハンエイ</t>
    </rPh>
    <rPh sb="5" eb="6">
      <t>ヒ</t>
    </rPh>
    <rPh sb="7" eb="9">
      <t>カクニン</t>
    </rPh>
    <phoneticPr fontId="8"/>
  </si>
  <si>
    <r>
      <t>事業主から購入者への引き渡し開始予定日を入力</t>
    </r>
    <r>
      <rPr>
        <sz val="14"/>
        <color rgb="FFFF0000"/>
        <rFont val="Meiryo UI"/>
        <family val="3"/>
        <charset val="128"/>
      </rPr>
      <t>（分譲のみ入力）（</t>
    </r>
    <r>
      <rPr>
        <sz val="14"/>
        <color rgb="FFFF0000"/>
        <rFont val="Yu Gothic UI"/>
        <family val="2"/>
        <charset val="128"/>
      </rPr>
      <t>事業完了から2か月以上空ける）</t>
    </r>
    <rPh sb="0" eb="3">
      <t>ジギョウヌシ</t>
    </rPh>
    <rPh sb="5" eb="8">
      <t>コウニュウシャ</t>
    </rPh>
    <rPh sb="10" eb="11">
      <t>ヒ</t>
    </rPh>
    <rPh sb="12" eb="13">
      <t>ワタ</t>
    </rPh>
    <rPh sb="14" eb="16">
      <t>カイシ</t>
    </rPh>
    <rPh sb="16" eb="19">
      <t>ヨテイビ</t>
    </rPh>
    <rPh sb="20" eb="22">
      <t>ニュウリョク</t>
    </rPh>
    <rPh sb="23" eb="25">
      <t>ブンジョウ</t>
    </rPh>
    <rPh sb="27" eb="29">
      <t>ニュウリョク</t>
    </rPh>
    <rPh sb="31" eb="33">
      <t>ジギョウ</t>
    </rPh>
    <rPh sb="33" eb="35">
      <t>カンリョウ</t>
    </rPh>
    <rPh sb="39" eb="40">
      <t>ゲツ</t>
    </rPh>
    <rPh sb="40" eb="42">
      <t>イジョウ</t>
    </rPh>
    <rPh sb="42" eb="43">
      <t>ア</t>
    </rPh>
    <phoneticPr fontId="6"/>
  </si>
  <si>
    <t>断熱/空調/給湯/換気/照明/太陽光発電設備/蓄電池システム/
HEMS/MEMS/その他</t>
    <rPh sb="20" eb="22">
      <t>セツビ</t>
    </rPh>
    <rPh sb="23" eb="26">
      <t>チクデンチ</t>
    </rPh>
    <phoneticPr fontId="8"/>
  </si>
  <si>
    <t>※補助金の額（補助対象経費区分ごと）は、小数点以下（１円未満）を切り捨てとする。</t>
    <phoneticPr fontId="7"/>
  </si>
  <si>
    <t>　E-MAIL</t>
    <phoneticPr fontId="7"/>
  </si>
  <si>
    <r>
      <t>Ａ４・黒文字・片面印刷で出力を基本とし、出力方法に指定のあるものは指定に準じていますか
（</t>
    </r>
    <r>
      <rPr>
        <sz val="8"/>
        <color rgb="FFFF0000"/>
        <rFont val="ＭＳ 明朝"/>
        <family val="1"/>
        <charset val="128"/>
      </rPr>
      <t>※書類によりカラー印刷やＡ３印刷といった指定があるので注意</t>
    </r>
    <r>
      <rPr>
        <sz val="8"/>
        <color theme="1"/>
        <rFont val="ＭＳ 明朝"/>
        <family val="1"/>
        <charset val="128"/>
      </rPr>
      <t>）</t>
    </r>
    <rPh sb="4" eb="5">
      <t>ブン</t>
    </rPh>
    <rPh sb="7" eb="9">
      <t>カタメン</t>
    </rPh>
    <rPh sb="9" eb="11">
      <t>インサツ</t>
    </rPh>
    <rPh sb="15" eb="17">
      <t>キホン</t>
    </rPh>
    <rPh sb="20" eb="22">
      <t>シュツリョク</t>
    </rPh>
    <rPh sb="33" eb="35">
      <t>シテイ</t>
    </rPh>
    <rPh sb="36" eb="37">
      <t>ジュン</t>
    </rPh>
    <rPh sb="46" eb="48">
      <t>ショルイ</t>
    </rPh>
    <rPh sb="54" eb="56">
      <t>インサツ</t>
    </rPh>
    <rPh sb="59" eb="61">
      <t>インサツ</t>
    </rPh>
    <rPh sb="65" eb="67">
      <t>シテイ</t>
    </rPh>
    <rPh sb="72" eb="74">
      <t>チュウイ</t>
    </rPh>
    <phoneticPr fontId="117"/>
  </si>
  <si>
    <r>
      <t>インデックス付の中仕切りがそれぞれの書類の前にファイリングされていますか
（</t>
    </r>
    <r>
      <rPr>
        <sz val="8"/>
        <color rgb="FFFF0000"/>
        <rFont val="ＭＳ 明朝"/>
        <family val="1"/>
        <charset val="128"/>
      </rPr>
      <t>※提出書類にはインデックスをつけない</t>
    </r>
    <r>
      <rPr>
        <sz val="8"/>
        <color theme="1"/>
        <rFont val="ＭＳ 明朝"/>
        <family val="1"/>
        <charset val="128"/>
      </rPr>
      <t>）</t>
    </r>
    <rPh sb="6" eb="7">
      <t>ツキ</t>
    </rPh>
    <rPh sb="8" eb="11">
      <t>ナカジキ</t>
    </rPh>
    <rPh sb="18" eb="20">
      <t>ショルイ</t>
    </rPh>
    <rPh sb="21" eb="22">
      <t>マエ</t>
    </rPh>
    <rPh sb="39" eb="41">
      <t>テイシュツ</t>
    </rPh>
    <rPh sb="41" eb="43">
      <t>ショルイ</t>
    </rPh>
    <phoneticPr fontId="67"/>
  </si>
  <si>
    <t>提出不要の書類についてはインデックス付の中仕切りと「該当なし」と記した紙がファイリングされていますか</t>
    <rPh sb="0" eb="2">
      <t>テイシュツ</t>
    </rPh>
    <rPh sb="2" eb="4">
      <t>フヨウ</t>
    </rPh>
    <rPh sb="5" eb="7">
      <t>ショルイ</t>
    </rPh>
    <rPh sb="18" eb="19">
      <t>ツ</t>
    </rPh>
    <rPh sb="20" eb="23">
      <t>ナカジキ</t>
    </rPh>
    <rPh sb="26" eb="28">
      <t>ガイトウ</t>
    </rPh>
    <rPh sb="32" eb="33">
      <t>シル</t>
    </rPh>
    <rPh sb="35" eb="36">
      <t>カミ</t>
    </rPh>
    <phoneticPr fontId="67"/>
  </si>
  <si>
    <t>申請者の住所、名称、代表者等名は商業登記簿と整合がとれていますか
（個人等の場合は公的機関発行の本人確認ができる書類（運転免許証の写し等）と整合をとること）</t>
    <rPh sb="0" eb="3">
      <t>シンセイシャ</t>
    </rPh>
    <rPh sb="4" eb="6">
      <t>ジュウショ</t>
    </rPh>
    <rPh sb="7" eb="9">
      <t>メイショウ</t>
    </rPh>
    <rPh sb="10" eb="13">
      <t>ダイヒョウシャ</t>
    </rPh>
    <rPh sb="13" eb="14">
      <t>トウ</t>
    </rPh>
    <rPh sb="14" eb="15">
      <t>メイ</t>
    </rPh>
    <rPh sb="16" eb="18">
      <t>ショウギョウ</t>
    </rPh>
    <rPh sb="18" eb="21">
      <t>トウキボ</t>
    </rPh>
    <rPh sb="22" eb="24">
      <t>セイゴウ</t>
    </rPh>
    <rPh sb="70" eb="72">
      <t>セイゴウ</t>
    </rPh>
    <phoneticPr fontId="67"/>
  </si>
  <si>
    <t>補助事業の名称は、補助事業を特定しやすい名称としていますか
（個人申請の場合、個人名を補助事業名称に使用しない）</t>
    <rPh sb="0" eb="2">
      <t>ホジョ</t>
    </rPh>
    <rPh sb="2" eb="4">
      <t>ジギョウ</t>
    </rPh>
    <rPh sb="5" eb="7">
      <t>メイショウ</t>
    </rPh>
    <rPh sb="9" eb="11">
      <t>ホジョ</t>
    </rPh>
    <rPh sb="11" eb="13">
      <t>ジギョウ</t>
    </rPh>
    <rPh sb="14" eb="16">
      <t>トクテイ</t>
    </rPh>
    <rPh sb="20" eb="22">
      <t>メイショウ</t>
    </rPh>
    <rPh sb="31" eb="33">
      <t>コジン</t>
    </rPh>
    <rPh sb="33" eb="35">
      <t>シンセイ</t>
    </rPh>
    <rPh sb="36" eb="38">
      <t>バアイ</t>
    </rPh>
    <rPh sb="39" eb="42">
      <t>コジンメイ</t>
    </rPh>
    <rPh sb="43" eb="45">
      <t>ホジョ</t>
    </rPh>
    <rPh sb="45" eb="47">
      <t>ジギョウ</t>
    </rPh>
    <rPh sb="47" eb="49">
      <t>メイショウ</t>
    </rPh>
    <rPh sb="50" eb="52">
      <t>シヨウ</t>
    </rPh>
    <phoneticPr fontId="117"/>
  </si>
  <si>
    <t>最終年度の事業完了予定日は
複数年度事業は最終年度の１月２１日以前の日付となっていますか</t>
    <rPh sb="0" eb="2">
      <t>サイシュウ</t>
    </rPh>
    <rPh sb="2" eb="4">
      <t>ネンド</t>
    </rPh>
    <rPh sb="5" eb="7">
      <t>ジギョウ</t>
    </rPh>
    <rPh sb="7" eb="9">
      <t>カンリョウ</t>
    </rPh>
    <rPh sb="9" eb="11">
      <t>ヨテイ</t>
    </rPh>
    <rPh sb="11" eb="12">
      <t>ビ</t>
    </rPh>
    <rPh sb="13" eb="15">
      <t>フクスウ</t>
    </rPh>
    <rPh sb="15" eb="17">
      <t>ネンド</t>
    </rPh>
    <rPh sb="17" eb="19">
      <t>ジギョウ</t>
    </rPh>
    <rPh sb="20" eb="22">
      <t>サイシュウ</t>
    </rPh>
    <rPh sb="22" eb="24">
      <t>ネンド</t>
    </rPh>
    <rPh sb="26" eb="27">
      <t>ガツ</t>
    </rPh>
    <rPh sb="29" eb="30">
      <t>ニチ</t>
    </rPh>
    <rPh sb="30" eb="32">
      <t>イゼン</t>
    </rPh>
    <rPh sb="33" eb="35">
      <t>ヒヅケ</t>
    </rPh>
    <phoneticPr fontId="117"/>
  </si>
  <si>
    <t>入力漏れがないか、申請者自身で最終確認を行いましたか
※入力漏れがあると正しく補助金額が算出されません</t>
    <rPh sb="0" eb="2">
      <t>ニュウリョク</t>
    </rPh>
    <rPh sb="2" eb="3">
      <t>モ</t>
    </rPh>
    <rPh sb="9" eb="12">
      <t>シンセイシャ</t>
    </rPh>
    <rPh sb="12" eb="14">
      <t>ジシン</t>
    </rPh>
    <rPh sb="15" eb="17">
      <t>サイシュウ</t>
    </rPh>
    <rPh sb="17" eb="19">
      <t>カクニン</t>
    </rPh>
    <rPh sb="20" eb="21">
      <t>オコナ</t>
    </rPh>
    <rPh sb="28" eb="30">
      <t>ニュウリョク</t>
    </rPh>
    <rPh sb="30" eb="31">
      <t>モ</t>
    </rPh>
    <rPh sb="36" eb="37">
      <t>タダ</t>
    </rPh>
    <rPh sb="39" eb="41">
      <t>ホジョ</t>
    </rPh>
    <rPh sb="41" eb="43">
      <t>キンガク</t>
    </rPh>
    <rPh sb="44" eb="46">
      <t>サンシュツ</t>
    </rPh>
    <phoneticPr fontId="67"/>
  </si>
  <si>
    <t>定額単価表にない補助対象設備を導入する場合入力し、申請者自身で検算を行いましたか</t>
    <rPh sb="0" eb="2">
      <t>テイガク</t>
    </rPh>
    <rPh sb="2" eb="4">
      <t>タンカ</t>
    </rPh>
    <rPh sb="4" eb="5">
      <t>オモテ</t>
    </rPh>
    <rPh sb="8" eb="10">
      <t>ホジョ</t>
    </rPh>
    <rPh sb="10" eb="12">
      <t>タイショウ</t>
    </rPh>
    <rPh sb="12" eb="14">
      <t>セツビ</t>
    </rPh>
    <rPh sb="15" eb="17">
      <t>ドウニュウ</t>
    </rPh>
    <rPh sb="19" eb="21">
      <t>バアイ</t>
    </rPh>
    <rPh sb="21" eb="23">
      <t>ニュウリョク</t>
    </rPh>
    <rPh sb="34" eb="35">
      <t>オコナ</t>
    </rPh>
    <phoneticPr fontId="67"/>
  </si>
  <si>
    <t>交付決定後に行うエネルギー計算に係る費用を算出する場合に入力し、
申請者自身で検算を行いましたか</t>
    <rPh sb="0" eb="2">
      <t>コウフ</t>
    </rPh>
    <rPh sb="2" eb="4">
      <t>ケッテイ</t>
    </rPh>
    <rPh sb="4" eb="5">
      <t>ゴ</t>
    </rPh>
    <rPh sb="6" eb="7">
      <t>オコナ</t>
    </rPh>
    <rPh sb="13" eb="15">
      <t>ケイサン</t>
    </rPh>
    <rPh sb="16" eb="17">
      <t>カカワ</t>
    </rPh>
    <rPh sb="18" eb="20">
      <t>ヒヨウ</t>
    </rPh>
    <rPh sb="21" eb="23">
      <t>サンシュツ</t>
    </rPh>
    <rPh sb="25" eb="27">
      <t>バアイ</t>
    </rPh>
    <rPh sb="28" eb="30">
      <t>ニュウリョク</t>
    </rPh>
    <rPh sb="33" eb="36">
      <t>シンセイシャ</t>
    </rPh>
    <rPh sb="36" eb="38">
      <t>ジシン</t>
    </rPh>
    <rPh sb="39" eb="41">
      <t>ケンザン</t>
    </rPh>
    <rPh sb="42" eb="43">
      <t>オコナ</t>
    </rPh>
    <phoneticPr fontId="67"/>
  </si>
  <si>
    <t>　・年度間の補助対象工事着手不可期間</t>
    <rPh sb="8" eb="12">
      <t>タイショウコウジ</t>
    </rPh>
    <phoneticPr fontId="67"/>
  </si>
  <si>
    <t>借地の場合、土地賃貸契約書の写しを添付し、契約期間が明示されていますか</t>
    <rPh sb="0" eb="2">
      <t>シャクチ</t>
    </rPh>
    <rPh sb="3" eb="5">
      <t>バアイ</t>
    </rPh>
    <rPh sb="6" eb="8">
      <t>トチ</t>
    </rPh>
    <rPh sb="8" eb="10">
      <t>チンタイ</t>
    </rPh>
    <rPh sb="10" eb="12">
      <t>ケイヤク</t>
    </rPh>
    <rPh sb="12" eb="13">
      <t>ショ</t>
    </rPh>
    <rPh sb="14" eb="15">
      <t>ウツ</t>
    </rPh>
    <rPh sb="17" eb="19">
      <t>テンプ</t>
    </rPh>
    <rPh sb="21" eb="23">
      <t>ケイヤク</t>
    </rPh>
    <rPh sb="23" eb="25">
      <t>キカン</t>
    </rPh>
    <rPh sb="26" eb="28">
      <t>メイジ</t>
    </rPh>
    <phoneticPr fontId="67"/>
  </si>
  <si>
    <t>事業者から購入者への販売開始予定時期
（分譲事業のみ入力）</t>
    <rPh sb="0" eb="2">
      <t>ジギョウ</t>
    </rPh>
    <rPh sb="2" eb="3">
      <t>シャ</t>
    </rPh>
    <rPh sb="5" eb="8">
      <t>コウニュウシャ</t>
    </rPh>
    <rPh sb="10" eb="14">
      <t>ハンバイカイシ</t>
    </rPh>
    <rPh sb="14" eb="16">
      <t>ヨテイ</t>
    </rPh>
    <rPh sb="16" eb="18">
      <t>ジキ</t>
    </rPh>
    <rPh sb="20" eb="22">
      <t>ブンジョウ</t>
    </rPh>
    <rPh sb="22" eb="24">
      <t>ジギョウ</t>
    </rPh>
    <rPh sb="26" eb="28">
      <t>ニュウリョク</t>
    </rPh>
    <phoneticPr fontId="6"/>
  </si>
  <si>
    <t>事業者から購入者への引渡し開始予定日
（分譲事業のみ入力）</t>
    <rPh sb="0" eb="2">
      <t>ジギョウ</t>
    </rPh>
    <rPh sb="2" eb="3">
      <t>シャ</t>
    </rPh>
    <rPh sb="5" eb="8">
      <t>コウニュウシャ</t>
    </rPh>
    <rPh sb="10" eb="12">
      <t>ヒキワタ</t>
    </rPh>
    <rPh sb="13" eb="15">
      <t>カイシ</t>
    </rPh>
    <rPh sb="15" eb="17">
      <t>ヨテイ</t>
    </rPh>
    <rPh sb="17" eb="18">
      <t>ビ</t>
    </rPh>
    <rPh sb="20" eb="22">
      <t>ブンジョウ</t>
    </rPh>
    <rPh sb="22" eb="24">
      <t>ジギョウ</t>
    </rPh>
    <rPh sb="26" eb="28">
      <t>ニュウリョク</t>
    </rPh>
    <phoneticPr fontId="6"/>
  </si>
  <si>
    <t>正本（正）と・副本（副）を作成し（正）に原本、（副）に「正本」のコピーを綴じていますか</t>
    <rPh sb="0" eb="2">
      <t>セイホン</t>
    </rPh>
    <rPh sb="3" eb="4">
      <t>セイ</t>
    </rPh>
    <rPh sb="7" eb="9">
      <t>フクホン</t>
    </rPh>
    <rPh sb="10" eb="11">
      <t>フク</t>
    </rPh>
    <rPh sb="13" eb="15">
      <t>サクセイ</t>
    </rPh>
    <rPh sb="17" eb="18">
      <t>セイ</t>
    </rPh>
    <rPh sb="20" eb="22">
      <t>ゲンポン</t>
    </rPh>
    <rPh sb="24" eb="25">
      <t>フク</t>
    </rPh>
    <rPh sb="28" eb="30">
      <t>セイホン</t>
    </rPh>
    <rPh sb="36" eb="37">
      <t>ト</t>
    </rPh>
    <phoneticPr fontId="117"/>
  </si>
  <si>
    <t>必要な図面をすべて添付していますか</t>
    <rPh sb="0" eb="2">
      <t>ヒツヨウ</t>
    </rPh>
    <rPh sb="3" eb="5">
      <t>ズメン</t>
    </rPh>
    <rPh sb="9" eb="11">
      <t>テンプ</t>
    </rPh>
    <phoneticPr fontId="67"/>
  </si>
  <si>
    <t>⑨商業
　登記簿</t>
    <rPh sb="1" eb="3">
      <t>ショウギョウ</t>
    </rPh>
    <rPh sb="5" eb="8">
      <t>トウキボ</t>
    </rPh>
    <phoneticPr fontId="120"/>
  </si>
  <si>
    <t>超高層ZEH-M実証事業</t>
    <rPh sb="0" eb="1">
      <t>チョウ</t>
    </rPh>
    <rPh sb="8" eb="10">
      <t>ジッショウ</t>
    </rPh>
    <phoneticPr fontId="8"/>
  </si>
  <si>
    <t>実施計画書内「４．事業予定」に項目のある予定日を工程表内にも明示していますか</t>
    <rPh sb="0" eb="5">
      <t>ジッシケイカクショ</t>
    </rPh>
    <rPh sb="5" eb="6">
      <t>ナイ</t>
    </rPh>
    <rPh sb="15" eb="17">
      <t>コウモク</t>
    </rPh>
    <rPh sb="20" eb="23">
      <t>ヨテイビ</t>
    </rPh>
    <rPh sb="24" eb="27">
      <t>コウテイヒョウ</t>
    </rPh>
    <phoneticPr fontId="67"/>
  </si>
  <si>
    <t>【分譲の場合】以下項目を明示していますか</t>
    <rPh sb="7" eb="9">
      <t>イカ</t>
    </rPh>
    <rPh sb="9" eb="11">
      <t>コウモク</t>
    </rPh>
    <rPh sb="12" eb="14">
      <t>メイジ</t>
    </rPh>
    <phoneticPr fontId="8"/>
  </si>
  <si>
    <t>　・事業者から購入者への販売開始予定日</t>
    <rPh sb="2" eb="4">
      <t>ジギョウ</t>
    </rPh>
    <rPh sb="4" eb="5">
      <t>シャ</t>
    </rPh>
    <rPh sb="7" eb="10">
      <t>コウニュウシャ</t>
    </rPh>
    <rPh sb="12" eb="16">
      <t>ハンバイカイシ</t>
    </rPh>
    <rPh sb="16" eb="19">
      <t>ヨテイビ</t>
    </rPh>
    <phoneticPr fontId="67"/>
  </si>
  <si>
    <t>　・事業者から購入者への引き渡し開始予定日</t>
    <phoneticPr fontId="67"/>
  </si>
  <si>
    <t>以下内容について予定時期をプロットしていますか</t>
    <rPh sb="0" eb="2">
      <t>イカ</t>
    </rPh>
    <rPh sb="2" eb="4">
      <t>ナイヨウ</t>
    </rPh>
    <rPh sb="8" eb="12">
      <t>ヨテイジキ</t>
    </rPh>
    <phoneticPr fontId="67"/>
  </si>
  <si>
    <t>　・各年度の補助事業開始予定</t>
    <phoneticPr fontId="67"/>
  </si>
  <si>
    <t>　・ＢＥＬＳ評価証取得予定（初年度）</t>
    <phoneticPr fontId="8"/>
  </si>
  <si>
    <t>　・当該年度の実績報告書提出予定</t>
    <rPh sb="2" eb="4">
      <t>トウガイ</t>
    </rPh>
    <rPh sb="4" eb="6">
      <t>ネンド</t>
    </rPh>
    <phoneticPr fontId="67"/>
  </si>
  <si>
    <t>様式第１「交付申請書」や実施計画書「４．事業予定」と日程の整合がとれていますか</t>
    <rPh sb="0" eb="2">
      <t>ヨウシキ</t>
    </rPh>
    <rPh sb="2" eb="3">
      <t>ダイ</t>
    </rPh>
    <rPh sb="5" eb="7">
      <t>コウフ</t>
    </rPh>
    <rPh sb="7" eb="10">
      <t>シンセイショ</t>
    </rPh>
    <rPh sb="12" eb="17">
      <t>ジッシケイカクショ</t>
    </rPh>
    <rPh sb="26" eb="28">
      <t>ニッテイ</t>
    </rPh>
    <rPh sb="29" eb="31">
      <t>セイゴウ</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</si>
</sst>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quot;¥&quot;\-#,##0"/>
    <numFmt numFmtId="6" formatCode="&quot;¥&quot;#,##0;[Red]&quot;¥&quot;\-#,##0"/>
    <numFmt numFmtId="176" formatCode="000\-0000"/>
    <numFmt numFmtId="177" formatCode="[=1]&quot;単年度事業&quot;;0\ &quot;年度事業（１年目）&quot;"/>
    <numFmt numFmtId="178" formatCode="yyyy\ &quot; 年 &quot;\ m\ &quot; 月 &quot;\ d\ &quot; 日 &quot;"/>
    <numFmt numFmtId="179" formatCode="ggg\ e\ &quot; 年 &quot;\ m\ &quot; 月 &quot;\ d\ &quot; 日 &quot;"/>
    <numFmt numFmtId="180" formatCode="yyyy\ &quot; 年 &quot;\ m\ &quot; 月 &quot;\ d\ &quot; 日&quot;"/>
    <numFmt numFmtId="181" formatCode="#,##0&quot;円&quot;"/>
    <numFmt numFmtId="182" formatCode="&quot;〒&quot;\ 000\ \-\ 0000"/>
    <numFmt numFmtId="183" formatCode="yyyy\ &quot; 年     &quot;\ m\ &quot; 月     &quot;\ d\ &quot; 日&quot;"/>
    <numFmt numFmtId="184" formatCode="0.00_ "/>
    <numFmt numFmtId="185" formatCode="0.000_ "/>
    <numFmt numFmtId="186" formatCode="#,##0.00_ "/>
    <numFmt numFmtId="187" formatCode="#,##0_ "/>
    <numFmt numFmtId="188" formatCode="#,##0_ ;[Red]\-#,##0\ "/>
    <numFmt numFmtId="189" formatCode="#,##0.0"/>
    <numFmt numFmtId="190" formatCode="0_ "/>
    <numFmt numFmtId="191" formatCode="000\ \-\ 0000"/>
    <numFmt numFmtId="192" formatCode="yyyy\ &quot; 年   &quot;\ m\ &quot; 月   &quot;\ d\ &quot; 日&quot;"/>
    <numFmt numFmtId="193" formatCode="General&quot;年目&quot;"/>
    <numFmt numFmtId="194" formatCode="0.0_ "/>
    <numFmt numFmtId="195" formatCode="0.00_);[Red]\(0.00\)"/>
    <numFmt numFmtId="196" formatCode="\(@\)"/>
    <numFmt numFmtId="197" formatCode="@&quot;年目&quot;"/>
    <numFmt numFmtId="198" formatCode="\(@&quot;年&quot;&quot;目&quot;\)"/>
    <numFmt numFmtId="199" formatCode="@&quot;年&quot;&quot;目&quot;"/>
    <numFmt numFmtId="200" formatCode="#,##0;&quot;▲ &quot;#,##0"/>
    <numFmt numFmtId="201" formatCode="#,##0_);[Red]\(#,##0\)"/>
    <numFmt numFmtId="202" formatCode="@\ &quot;年度目&quot;"/>
    <numFmt numFmtId="203" formatCode="0_ ;[Red]\-0\ "/>
    <numFmt numFmtId="204" formatCode="[DBNum3]00"/>
    <numFmt numFmtId="205" formatCode="#,##0.0_ "/>
    <numFmt numFmtId="206" formatCode="yyyy&quot; 年  &quot;m&quot; 月  &quot;d&quot; 日&quot;"/>
    <numFmt numFmtId="207" formatCode="yyyy&quot;年&quot;m&quot;月&quot;;@"/>
    <numFmt numFmtId="208" formatCode="yyyy\ &quot; 年   &quot;\ m\ &quot; 月 &quot;"/>
    <numFmt numFmtId="209" formatCode="yyyy\ &quot;年 &quot;\ m\ &quot;月&quot;"/>
  </numFmts>
  <fonts count="162">
    <font>
      <sz val="11"/>
      <color theme="1"/>
      <name val="Yu Gothic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Yu Gothic UI"/>
      <family val="2"/>
      <charset val="128"/>
    </font>
    <font>
      <b/>
      <sz val="15"/>
      <color theme="3"/>
      <name val="Yu Gothic UI"/>
      <family val="2"/>
      <charset val="128"/>
    </font>
    <font>
      <b/>
      <sz val="11"/>
      <color theme="3"/>
      <name val="Yu Gothic UI"/>
      <family val="2"/>
      <charset val="128"/>
    </font>
    <font>
      <sz val="6"/>
      <name val="Yu Gothic UI"/>
      <family val="2"/>
      <charset val="128"/>
    </font>
    <font>
      <b/>
      <sz val="10"/>
      <color theme="1"/>
      <name val="Yu Gothic UI"/>
      <family val="3"/>
      <charset val="128"/>
    </font>
    <font>
      <sz val="10"/>
      <color theme="1"/>
      <name val="Yu Gothic UI"/>
      <family val="2"/>
      <charset val="128"/>
    </font>
    <font>
      <sz val="14"/>
      <color theme="1"/>
      <name val="Yu Gothic UI"/>
      <family val="2"/>
      <charset val="128"/>
    </font>
    <font>
      <b/>
      <sz val="14"/>
      <color rgb="FFFF0000"/>
      <name val="Yu Gothic UI"/>
      <family val="3"/>
      <charset val="128"/>
    </font>
    <font>
      <sz val="14"/>
      <color rgb="FFFFCC99"/>
      <name val="Yu Gothic UI"/>
      <family val="2"/>
      <charset val="128"/>
    </font>
    <font>
      <b/>
      <sz val="14"/>
      <color rgb="FFFFCC99"/>
      <name val="Meiryo UI"/>
      <family val="3"/>
      <charset val="128"/>
    </font>
    <font>
      <b/>
      <sz val="14"/>
      <color theme="9" tint="0.59999389629810485"/>
      <name val="Meiryo UI"/>
      <family val="3"/>
      <charset val="128"/>
    </font>
    <font>
      <b/>
      <sz val="14"/>
      <color theme="1" tint="0.14999847407452621"/>
      <name val="Meiryo UI"/>
      <family val="3"/>
      <charset val="128"/>
    </font>
    <font>
      <b/>
      <sz val="14"/>
      <color theme="1"/>
      <name val="Yu Gothic UI"/>
      <family val="3"/>
      <charset val="128"/>
    </font>
    <font>
      <b/>
      <sz val="14"/>
      <name val="Yu Gothic UI"/>
      <family val="3"/>
      <charset val="128"/>
    </font>
    <font>
      <b/>
      <sz val="14"/>
      <color theme="0"/>
      <name val="Yu Gothic UI"/>
      <family val="3"/>
      <charset val="128"/>
    </font>
    <font>
      <sz val="14"/>
      <color rgb="FFFF0000"/>
      <name val="Meiryo UI"/>
      <family val="3"/>
      <charset val="128"/>
    </font>
    <font>
      <sz val="12"/>
      <color rgb="FF808080"/>
      <name val="Yu Gothic UI"/>
      <family val="3"/>
      <charset val="128"/>
    </font>
    <font>
      <sz val="16"/>
      <color theme="1"/>
      <name val="Yu Gothic UI"/>
      <family val="2"/>
      <charset val="128"/>
    </font>
    <font>
      <b/>
      <sz val="16"/>
      <color theme="1"/>
      <name val="Yu Gothic UI"/>
      <family val="3"/>
      <charset val="128"/>
    </font>
    <font>
      <sz val="14"/>
      <color theme="0"/>
      <name val="Yu Gothic UI"/>
      <family val="2"/>
      <charset val="128"/>
    </font>
    <font>
      <sz val="28"/>
      <color theme="1"/>
      <name val="Yu Gothic UI"/>
      <family val="2"/>
      <charset val="128"/>
    </font>
    <font>
      <sz val="20"/>
      <color theme="1"/>
      <name val="Yu Gothic UI"/>
      <family val="2"/>
      <charset val="128"/>
    </font>
    <font>
      <b/>
      <sz val="16"/>
      <color rgb="FFFFFF00"/>
      <name val="Yu Gothic UI"/>
      <family val="3"/>
      <charset val="128"/>
    </font>
    <font>
      <sz val="16"/>
      <color theme="1"/>
      <name val="ＭＳ 明朝"/>
      <family val="1"/>
      <charset val="128"/>
    </font>
    <font>
      <sz val="14"/>
      <color theme="1"/>
      <name val="ＭＳ 明朝"/>
      <family val="1"/>
      <charset val="128"/>
    </font>
    <font>
      <sz val="36"/>
      <color theme="1"/>
      <name val="ＭＳ 明朝"/>
      <family val="1"/>
      <charset val="128"/>
    </font>
    <font>
      <sz val="22"/>
      <color theme="1"/>
      <name val="ＭＳ 明朝"/>
      <family val="1"/>
      <charset val="128"/>
    </font>
    <font>
      <sz val="26"/>
      <color theme="1"/>
      <name val="ＭＳ 明朝"/>
      <family val="1"/>
      <charset val="128"/>
    </font>
    <font>
      <b/>
      <sz val="14"/>
      <color rgb="FFFFFF00"/>
      <name val="ＭＳ 明朝"/>
      <family val="1"/>
      <charset val="128"/>
    </font>
    <font>
      <sz val="48"/>
      <color theme="1"/>
      <name val="ＭＳ 明朝"/>
      <family val="1"/>
      <charset val="128"/>
    </font>
    <font>
      <sz val="8"/>
      <color theme="1"/>
      <name val="ＭＳ 明朝"/>
      <family val="1"/>
      <charset val="128"/>
    </font>
    <font>
      <sz val="6"/>
      <color theme="1"/>
      <name val="ＭＳ 明朝"/>
      <family val="1"/>
      <charset val="128"/>
    </font>
    <font>
      <sz val="34"/>
      <color theme="1"/>
      <name val="ＭＳ 明朝"/>
      <family val="1"/>
      <charset val="128"/>
    </font>
    <font>
      <sz val="12"/>
      <color theme="1"/>
      <name val="ＭＳ 明朝"/>
      <family val="1"/>
      <charset val="128"/>
    </font>
    <font>
      <sz val="14"/>
      <color theme="0"/>
      <name val="ＭＳ 明朝"/>
      <family val="1"/>
      <charset val="128"/>
    </font>
    <font>
      <sz val="14"/>
      <color theme="1"/>
      <name val="ＭＳ ゴシック"/>
      <family val="3"/>
      <charset val="128"/>
    </font>
    <font>
      <sz val="14"/>
      <color theme="1"/>
      <name val="ＭＳ Ｐ明朝"/>
      <family val="1"/>
      <charset val="128"/>
    </font>
    <font>
      <sz val="11"/>
      <name val="ＭＳ Ｐゴシック"/>
      <family val="3"/>
      <charset val="128"/>
    </font>
    <font>
      <sz val="11"/>
      <color indexed="8"/>
      <name val="ＭＳ Ｐゴシック"/>
      <family val="3"/>
      <charset val="128"/>
    </font>
    <font>
      <sz val="11"/>
      <color theme="1"/>
      <name val="游ゴシック"/>
      <family val="2"/>
      <charset val="128"/>
      <scheme val="minor"/>
    </font>
    <font>
      <b/>
      <sz val="16"/>
      <color theme="1"/>
      <name val="ＭＳ 明朝"/>
      <family val="1"/>
      <charset val="128"/>
    </font>
    <font>
      <sz val="18"/>
      <color theme="1"/>
      <name val="ＭＳ 明朝"/>
      <family val="1"/>
      <charset val="128"/>
    </font>
    <font>
      <sz val="10"/>
      <color theme="1"/>
      <name val="ＭＳ 明朝"/>
      <family val="1"/>
      <charset val="128"/>
    </font>
    <font>
      <sz val="14"/>
      <color rgb="FFFFFF00"/>
      <name val="ＭＳ 明朝"/>
      <family val="1"/>
      <charset val="128"/>
    </font>
    <font>
      <sz val="24"/>
      <color theme="1"/>
      <name val="ＭＳ 明朝"/>
      <family val="1"/>
      <charset val="128"/>
    </font>
    <font>
      <u/>
      <sz val="14"/>
      <color theme="1"/>
      <name val="ＭＳ 明朝"/>
      <family val="1"/>
      <charset val="128"/>
    </font>
    <font>
      <sz val="32"/>
      <color theme="1"/>
      <name val="ＭＳ 明朝"/>
      <family val="1"/>
      <charset val="128"/>
    </font>
    <font>
      <sz val="9"/>
      <color theme="0"/>
      <name val="Yu Gothic UI"/>
      <family val="3"/>
      <charset val="128"/>
    </font>
    <font>
      <sz val="10"/>
      <color theme="1"/>
      <name val="Yu Gothic UI"/>
      <family val="3"/>
      <charset val="128"/>
    </font>
    <font>
      <sz val="12"/>
      <color theme="1"/>
      <name val="Yu Gothic UI"/>
      <family val="2"/>
      <charset val="128"/>
    </font>
    <font>
      <sz val="12"/>
      <color theme="1"/>
      <name val="Yu Gothic UI"/>
      <family val="3"/>
      <charset val="128"/>
    </font>
    <font>
      <sz val="12"/>
      <color theme="1"/>
      <name val="ＭＳ Ｐ明朝"/>
      <family val="1"/>
      <charset val="128"/>
    </font>
    <font>
      <sz val="13"/>
      <color theme="1"/>
      <name val="ＭＳ 明朝"/>
      <family val="1"/>
      <charset val="128"/>
    </font>
    <font>
      <sz val="18"/>
      <color theme="0"/>
      <name val="ＭＳ 明朝"/>
      <family val="1"/>
      <charset val="128"/>
    </font>
    <font>
      <b/>
      <sz val="14"/>
      <color theme="1"/>
      <name val="ＭＳ 明朝"/>
      <family val="1"/>
      <charset val="128"/>
    </font>
    <font>
      <sz val="16"/>
      <name val="ＭＳ 明朝"/>
      <family val="1"/>
      <charset val="128"/>
    </font>
    <font>
      <sz val="11"/>
      <color theme="1"/>
      <name val="ＭＳ Ｐ明朝"/>
      <family val="1"/>
      <charset val="128"/>
    </font>
    <font>
      <sz val="11"/>
      <color theme="1"/>
      <name val="ＭＳ 明朝"/>
      <family val="1"/>
      <charset val="128"/>
    </font>
    <font>
      <b/>
      <sz val="18"/>
      <color rgb="FFFFFF00"/>
      <name val="ＭＳ 明朝"/>
      <family val="1"/>
      <charset val="128"/>
    </font>
    <font>
      <u/>
      <sz val="10"/>
      <color theme="1"/>
      <name val="ＭＳ 明朝"/>
      <family val="1"/>
      <charset val="128"/>
    </font>
    <font>
      <sz val="6"/>
      <name val="ＭＳ Ｐゴシック"/>
      <family val="3"/>
      <charset val="128"/>
    </font>
    <font>
      <sz val="9"/>
      <color theme="1"/>
      <name val="ＭＳ Ｐ明朝"/>
      <family val="1"/>
      <charset val="128"/>
    </font>
    <font>
      <sz val="6"/>
      <name val="游ゴシック"/>
      <family val="2"/>
      <charset val="128"/>
      <scheme val="minor"/>
    </font>
    <font>
      <b/>
      <sz val="16"/>
      <color theme="1"/>
      <name val="ＭＳ Ｐ明朝"/>
      <family val="1"/>
      <charset val="128"/>
    </font>
    <font>
      <sz val="26"/>
      <color theme="1"/>
      <name val="ＭＳ Ｐ明朝"/>
      <family val="1"/>
      <charset val="128"/>
    </font>
    <font>
      <sz val="16"/>
      <color theme="1"/>
      <name val="ＭＳ Ｐ明朝"/>
      <family val="1"/>
      <charset val="128"/>
    </font>
    <font>
      <b/>
      <sz val="11"/>
      <color rgb="FFFFFF00"/>
      <name val="ＭＳ 明朝"/>
      <family val="1"/>
      <charset val="128"/>
    </font>
    <font>
      <sz val="18"/>
      <color theme="1"/>
      <name val="ＭＳ Ｐ明朝"/>
      <family val="1"/>
      <charset val="128"/>
    </font>
    <font>
      <sz val="12"/>
      <color indexed="81"/>
      <name val="MS P ゴシック"/>
      <family val="3"/>
      <charset val="128"/>
    </font>
    <font>
      <sz val="14"/>
      <color rgb="FFFF0000"/>
      <name val="ＭＳ Ｐ明朝"/>
      <family val="1"/>
      <charset val="128"/>
    </font>
    <font>
      <sz val="14"/>
      <name val="ＭＳ 明朝"/>
      <family val="1"/>
      <charset val="128"/>
    </font>
    <font>
      <sz val="11"/>
      <color theme="1"/>
      <name val="游ゴシック"/>
      <family val="3"/>
      <charset val="128"/>
      <scheme val="minor"/>
    </font>
    <font>
      <sz val="10"/>
      <color theme="1"/>
      <name val="游ゴシック"/>
      <family val="2"/>
      <charset val="128"/>
      <scheme val="minor"/>
    </font>
    <font>
      <sz val="6"/>
      <name val="游ゴシック"/>
      <family val="3"/>
      <charset val="128"/>
      <scheme val="minor"/>
    </font>
    <font>
      <sz val="10.5"/>
      <color theme="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sz val="14"/>
      <color rgb="FFFF0000"/>
      <name val="Yu Gothic UI"/>
      <family val="2"/>
      <charset val="128"/>
    </font>
    <font>
      <sz val="14"/>
      <color theme="1"/>
      <name val="Yu Gothic UI"/>
      <family val="3"/>
      <charset val="128"/>
    </font>
    <font>
      <sz val="9"/>
      <name val="ＭＳ 明朝"/>
      <family val="1"/>
      <charset val="128"/>
    </font>
    <font>
      <sz val="11"/>
      <name val="ＭＳ Ｐ明朝"/>
      <family val="1"/>
      <charset val="128"/>
    </font>
    <font>
      <sz val="14"/>
      <name val="ＭＳ Ｐ明朝"/>
      <family val="1"/>
      <charset val="128"/>
    </font>
    <font>
      <sz val="14"/>
      <name val="Yu Gothic UI"/>
      <family val="3"/>
      <charset val="128"/>
    </font>
    <font>
      <sz val="9"/>
      <color theme="1"/>
      <name val="Yu Gothic UI"/>
      <family val="2"/>
      <charset val="128"/>
    </font>
    <font>
      <sz val="12"/>
      <name val="ＭＳ 明朝"/>
      <family val="1"/>
      <charset val="128"/>
    </font>
    <font>
      <sz val="14"/>
      <color rgb="FFFF0000"/>
      <name val="Yu Gothic UI"/>
      <family val="3"/>
      <charset val="128"/>
    </font>
    <font>
      <b/>
      <sz val="8"/>
      <color theme="1"/>
      <name val="Yu Gothic UI"/>
      <family val="3"/>
      <charset val="128"/>
    </font>
    <font>
      <sz val="14"/>
      <name val="Yu Gothic UI"/>
      <family val="2"/>
      <charset val="128"/>
    </font>
    <font>
      <sz val="13"/>
      <color theme="1"/>
      <name val="ＭＳ Ｐ明朝"/>
      <family val="1"/>
      <charset val="128"/>
    </font>
    <font>
      <b/>
      <sz val="20"/>
      <color theme="1"/>
      <name val="ＭＳ Ｐ明朝"/>
      <family val="1"/>
      <charset val="128"/>
    </font>
    <font>
      <b/>
      <u/>
      <sz val="20"/>
      <color theme="1"/>
      <name val="ＭＳ Ｐ明朝"/>
      <family val="1"/>
      <charset val="128"/>
    </font>
    <font>
      <b/>
      <sz val="16"/>
      <color rgb="FFFFFF00"/>
      <name val="ＭＳ Ｐゴシック"/>
      <family val="3"/>
      <charset val="128"/>
    </font>
    <font>
      <sz val="13"/>
      <name val="ＭＳ Ｐ明朝"/>
      <family val="1"/>
      <charset val="128"/>
    </font>
    <font>
      <b/>
      <sz val="13"/>
      <name val="ＭＳ Ｐ明朝"/>
      <family val="1"/>
      <charset val="128"/>
    </font>
    <font>
      <sz val="16"/>
      <name val="ＭＳ Ｐ明朝"/>
      <family val="1"/>
      <charset val="128"/>
    </font>
    <font>
      <sz val="20"/>
      <name val="ＭＳ Ｐ明朝"/>
      <family val="1"/>
      <charset val="128"/>
    </font>
    <font>
      <sz val="36"/>
      <name val="ＭＳ Ｐ明朝"/>
      <family val="1"/>
      <charset val="128"/>
    </font>
    <font>
      <sz val="22"/>
      <color rgb="FFFFFF00"/>
      <name val="ＭＳ 明朝"/>
      <family val="1"/>
      <charset val="128"/>
    </font>
    <font>
      <sz val="20"/>
      <color theme="1"/>
      <name val="ＭＳ 明朝"/>
      <family val="1"/>
      <charset val="128"/>
    </font>
    <font>
      <sz val="20"/>
      <color theme="1"/>
      <name val="ＭＳ Ｐ明朝"/>
      <family val="1"/>
      <charset val="128"/>
    </font>
    <font>
      <sz val="6"/>
      <name val="ＭＳ 明朝"/>
      <family val="1"/>
      <charset val="128"/>
    </font>
    <font>
      <sz val="10"/>
      <name val="ＭＳ 明朝"/>
      <family val="1"/>
      <charset val="128"/>
    </font>
    <font>
      <sz val="18"/>
      <name val="ＭＳ 明朝"/>
      <family val="1"/>
      <charset val="128"/>
    </font>
    <font>
      <sz val="22"/>
      <name val="ＭＳ 明朝"/>
      <family val="1"/>
      <charset val="128"/>
    </font>
    <font>
      <sz val="20"/>
      <name val="ＭＳ 明朝"/>
      <family val="1"/>
      <charset val="128"/>
    </font>
    <font>
      <sz val="24"/>
      <name val="ＭＳ 明朝"/>
      <family val="1"/>
      <charset val="128"/>
    </font>
    <font>
      <b/>
      <sz val="14"/>
      <color indexed="81"/>
      <name val="MS P ゴシック"/>
      <family val="3"/>
      <charset val="128"/>
    </font>
    <font>
      <sz val="46"/>
      <color theme="1"/>
      <name val="ＭＳ Ｐ明朝"/>
      <family val="1"/>
      <charset val="128"/>
    </font>
    <font>
      <sz val="40"/>
      <color theme="1"/>
      <name val="ＭＳ Ｐ明朝"/>
      <family val="1"/>
      <charset val="128"/>
    </font>
    <font>
      <sz val="6"/>
      <color theme="1"/>
      <name val="Yu Gothic UI"/>
      <family val="2"/>
      <charset val="128"/>
    </font>
    <font>
      <sz val="14"/>
      <color rgb="FFFF0000"/>
      <name val="ＭＳ 明朝"/>
      <family val="1"/>
      <charset val="128"/>
    </font>
    <font>
      <sz val="11"/>
      <color rgb="FF9C5700"/>
      <name val="游ゴシック"/>
      <family val="2"/>
      <charset val="128"/>
      <scheme val="minor"/>
    </font>
    <font>
      <sz val="8"/>
      <color theme="0" tint="-0.14999847407452621"/>
      <name val="ＭＳ 明朝"/>
      <family val="1"/>
      <charset val="128"/>
    </font>
    <font>
      <sz val="8"/>
      <color rgb="FFFF0000"/>
      <name val="ＭＳ 明朝"/>
      <family val="1"/>
      <charset val="128"/>
    </font>
    <font>
      <b/>
      <sz val="15"/>
      <color theme="3"/>
      <name val="游ゴシック"/>
      <family val="2"/>
      <charset val="128"/>
      <scheme val="minor"/>
    </font>
    <font>
      <sz val="9"/>
      <color theme="1"/>
      <name val="ＭＳ ゴシック"/>
      <family val="3"/>
      <charset val="128"/>
    </font>
    <font>
      <sz val="8"/>
      <name val="ＭＳ 明朝"/>
      <family val="1"/>
      <charset val="128"/>
    </font>
    <font>
      <b/>
      <sz val="16"/>
      <name val="ＭＳ 明朝"/>
      <family val="1"/>
      <charset val="128"/>
    </font>
    <font>
      <sz val="26"/>
      <name val="ＭＳ 明朝"/>
      <family val="1"/>
      <charset val="128"/>
    </font>
    <font>
      <sz val="13"/>
      <name val="ＭＳ 明朝"/>
      <family val="1"/>
      <charset val="128"/>
    </font>
    <font>
      <sz val="11"/>
      <name val="ＭＳ 明朝"/>
      <family val="1"/>
      <charset val="128"/>
    </font>
    <font>
      <sz val="9"/>
      <color indexed="81"/>
      <name val="MS P ゴシック"/>
      <family val="3"/>
      <charset val="128"/>
    </font>
    <font>
      <b/>
      <sz val="12"/>
      <color indexed="81"/>
      <name val="MS P ゴシック"/>
      <family val="3"/>
      <charset val="128"/>
    </font>
    <font>
      <sz val="9"/>
      <name val="ＭＳ Ｐ明朝"/>
      <family val="1"/>
      <charset val="128"/>
    </font>
    <font>
      <b/>
      <sz val="16"/>
      <name val="ＭＳ Ｐ明朝"/>
      <family val="1"/>
      <charset val="128"/>
    </font>
    <font>
      <sz val="9"/>
      <name val="Yu Gothic UI"/>
      <family val="3"/>
      <charset val="128"/>
    </font>
    <font>
      <b/>
      <sz val="9"/>
      <name val="Yu Gothic UI"/>
      <family val="3"/>
      <charset val="128"/>
    </font>
    <font>
      <u/>
      <sz val="14"/>
      <name val="ＭＳ 明朝"/>
      <family val="1"/>
      <charset val="128"/>
    </font>
    <font>
      <b/>
      <sz val="16"/>
      <color rgb="FFFFFF00"/>
      <name val="HGｺﾞｼｯｸM"/>
      <family val="3"/>
      <charset val="128"/>
    </font>
    <font>
      <sz val="14"/>
      <color theme="1"/>
      <name val="HGｺﾞｼｯｸM"/>
      <family val="3"/>
      <charset val="128"/>
    </font>
    <font>
      <sz val="22"/>
      <color theme="1"/>
      <name val="HGｺﾞｼｯｸM"/>
      <family val="3"/>
      <charset val="128"/>
    </font>
    <font>
      <b/>
      <sz val="14"/>
      <color rgb="FFFFFF00"/>
      <name val="HGｺﾞｼｯｸM"/>
      <family val="3"/>
      <charset val="128"/>
    </font>
    <font>
      <sz val="16"/>
      <color theme="1"/>
      <name val="HGｺﾞｼｯｸM"/>
      <family val="3"/>
      <charset val="128"/>
    </font>
    <font>
      <sz val="26"/>
      <color theme="1"/>
      <name val="HGｺﾞｼｯｸM"/>
      <family val="3"/>
      <charset val="128"/>
    </font>
    <font>
      <sz val="12"/>
      <color theme="1"/>
      <name val="HGｺﾞｼｯｸM"/>
      <family val="3"/>
      <charset val="128"/>
    </font>
    <font>
      <b/>
      <sz val="12"/>
      <color rgb="FFFFFF00"/>
      <name val="HGｺﾞｼｯｸM"/>
      <family val="3"/>
      <charset val="128"/>
    </font>
    <font>
      <sz val="10"/>
      <color theme="1"/>
      <name val="HGｺﾞｼｯｸM"/>
      <family val="3"/>
      <charset val="128"/>
    </font>
    <font>
      <sz val="14"/>
      <color theme="0"/>
      <name val="HGｺﾞｼｯｸM"/>
      <family val="3"/>
      <charset val="128"/>
    </font>
    <font>
      <b/>
      <sz val="14"/>
      <color theme="1"/>
      <name val="HGｺﾞｼｯｸM"/>
      <family val="3"/>
      <charset val="128"/>
    </font>
    <font>
      <b/>
      <sz val="14"/>
      <color rgb="FFFF0000"/>
      <name val="HGｺﾞｼｯｸM"/>
      <family val="3"/>
      <charset val="128"/>
    </font>
    <font>
      <b/>
      <sz val="14"/>
      <color rgb="FF0070C0"/>
      <name val="HGｺﾞｼｯｸM"/>
      <family val="3"/>
      <charset val="128"/>
    </font>
    <font>
      <b/>
      <sz val="14"/>
      <color rgb="FF00B050"/>
      <name val="HGｺﾞｼｯｸM"/>
      <family val="3"/>
      <charset val="128"/>
    </font>
    <font>
      <b/>
      <sz val="14"/>
      <color rgb="FFFFC000"/>
      <name val="HGｺﾞｼｯｸM"/>
      <family val="3"/>
      <charset val="128"/>
    </font>
    <font>
      <b/>
      <sz val="14"/>
      <color rgb="FF7030A0"/>
      <name val="HGｺﾞｼｯｸM"/>
      <family val="3"/>
      <charset val="128"/>
    </font>
    <font>
      <sz val="14"/>
      <color rgb="FFFFFF00"/>
      <name val="HGｺﾞｼｯｸM"/>
      <family val="3"/>
      <charset val="128"/>
    </font>
    <font>
      <sz val="10"/>
      <color rgb="FFFFFF00"/>
      <name val="HGｺﾞｼｯｸM"/>
      <family val="3"/>
      <charset val="128"/>
    </font>
    <font>
      <sz val="11"/>
      <color theme="1"/>
      <name val="HGｺﾞｼｯｸM"/>
      <family val="3"/>
      <charset val="128"/>
    </font>
    <font>
      <b/>
      <sz val="11"/>
      <color rgb="FFFFFF00"/>
      <name val="HGｺﾞｼｯｸM"/>
      <family val="3"/>
      <charset val="128"/>
    </font>
    <font>
      <sz val="18"/>
      <color theme="1"/>
      <name val="HGｺﾞｼｯｸM"/>
      <family val="3"/>
      <charset val="128"/>
    </font>
    <font>
      <b/>
      <sz val="24"/>
      <color rgb="FFFFFF00"/>
      <name val="HGｺﾞｼｯｸM"/>
      <family val="3"/>
      <charset val="128"/>
    </font>
    <font>
      <b/>
      <sz val="10"/>
      <color rgb="FFFFFF00"/>
      <name val="HGｺﾞｼｯｸM"/>
      <family val="3"/>
      <charset val="128"/>
    </font>
    <font>
      <b/>
      <sz val="18"/>
      <color rgb="FFFFFF00"/>
      <name val="HGｺﾞｼｯｸM"/>
      <family val="3"/>
      <charset val="128"/>
    </font>
    <font>
      <sz val="20"/>
      <name val="HGｺﾞｼｯｸM"/>
      <family val="3"/>
      <charset val="128"/>
    </font>
    <font>
      <sz val="12"/>
      <name val="HGｺﾞｼｯｸM"/>
      <family val="3"/>
      <charset val="128"/>
    </font>
    <font>
      <sz val="11"/>
      <name val="HGｺﾞｼｯｸM"/>
      <family val="3"/>
      <charset val="128"/>
    </font>
    <font>
      <sz val="11"/>
      <color rgb="FFFF0000"/>
      <name val="HGｺﾞｼｯｸM"/>
      <family val="3"/>
      <charset val="128"/>
    </font>
  </fonts>
  <fills count="21">
    <fill>
      <patternFill patternType="none"/>
    </fill>
    <fill>
      <patternFill patternType="gray125"/>
    </fill>
    <fill>
      <patternFill patternType="solid">
        <fgColor rgb="FF99CCFF"/>
        <bgColor indexed="64"/>
      </patternFill>
    </fill>
    <fill>
      <patternFill patternType="solid">
        <fgColor rgb="FFDDDDDD"/>
        <bgColor indexed="64"/>
      </patternFill>
    </fill>
    <fill>
      <patternFill patternType="solid">
        <fgColor rgb="FFCCFFFF"/>
        <bgColor indexed="64"/>
      </patternFill>
    </fill>
    <fill>
      <patternFill patternType="solid">
        <fgColor rgb="FFEAEAEA"/>
        <bgColor indexed="64"/>
      </patternFill>
    </fill>
    <fill>
      <patternFill patternType="solid">
        <fgColor rgb="FF33339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indexed="9"/>
        <bgColor indexed="64"/>
      </patternFill>
    </fill>
    <fill>
      <patternFill patternType="solid">
        <fgColor rgb="FF66CCFF"/>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0000"/>
        <bgColor indexed="64"/>
      </patternFill>
    </fill>
    <fill>
      <patternFill patternType="solid">
        <fgColor rgb="FFF0F3FA"/>
        <bgColor indexed="64"/>
      </patternFill>
    </fill>
  </fills>
  <borders count="196">
    <border>
      <left/>
      <right/>
      <top/>
      <bottom/>
      <diagonal/>
    </border>
    <border>
      <left style="thick">
        <color rgb="FFFF0066"/>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auto="1"/>
      </right>
      <top/>
      <bottom style="thin">
        <color theme="0"/>
      </bottom>
      <diagonal/>
    </border>
    <border>
      <left/>
      <right style="thin">
        <color auto="1"/>
      </right>
      <top style="thin">
        <color theme="0"/>
      </top>
      <bottom style="thin">
        <color theme="0"/>
      </bottom>
      <diagonal/>
    </border>
    <border>
      <left/>
      <right style="thin">
        <color auto="1"/>
      </right>
      <top style="thin">
        <color theme="0"/>
      </top>
      <bottom/>
      <diagonal/>
    </border>
    <border>
      <left style="thin">
        <color theme="0"/>
      </left>
      <right style="thin">
        <color theme="0"/>
      </right>
      <top style="thin">
        <color theme="0"/>
      </top>
      <bottom/>
      <diagonal/>
    </border>
    <border>
      <left/>
      <right/>
      <top/>
      <bottom style="dotted">
        <color auto="1"/>
      </bottom>
      <diagonal/>
    </border>
    <border>
      <left/>
      <right style="thin">
        <color theme="0"/>
      </right>
      <top/>
      <bottom/>
      <diagonal/>
    </border>
    <border>
      <left/>
      <right style="thin">
        <color theme="0"/>
      </right>
      <top/>
      <bottom style="thin">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bottom style="double">
        <color auto="1"/>
      </bottom>
      <diagonal/>
    </border>
    <border>
      <left/>
      <right style="thin">
        <color auto="1"/>
      </right>
      <top/>
      <bottom style="double">
        <color auto="1"/>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indexed="64"/>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top style="double">
        <color auto="1"/>
      </top>
      <bottom style="thin">
        <color indexed="64"/>
      </bottom>
      <diagonal/>
    </border>
    <border diagonalUp="1">
      <left style="thin">
        <color auto="1"/>
      </left>
      <right/>
      <top style="thin">
        <color auto="1"/>
      </top>
      <bottom style="thin">
        <color auto="1"/>
      </bottom>
      <diagonal style="hair">
        <color theme="0" tint="-0.24994659260841701"/>
      </diagonal>
    </border>
    <border diagonalUp="1">
      <left/>
      <right/>
      <top style="thin">
        <color auto="1"/>
      </top>
      <bottom style="thin">
        <color auto="1"/>
      </bottom>
      <diagonal style="hair">
        <color theme="0" tint="-0.24994659260841701"/>
      </diagonal>
    </border>
    <border diagonalUp="1">
      <left/>
      <right style="thin">
        <color auto="1"/>
      </right>
      <top style="thin">
        <color auto="1"/>
      </top>
      <bottom style="thin">
        <color auto="1"/>
      </bottom>
      <diagonal style="hair">
        <color theme="0" tint="-0.24994659260841701"/>
      </diagonal>
    </border>
    <border>
      <left style="thin">
        <color auto="1"/>
      </left>
      <right style="thin">
        <color auto="1"/>
      </right>
      <top style="thin">
        <color auto="1"/>
      </top>
      <bottom style="double">
        <color indexed="64"/>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diagonalUp="1">
      <left style="thin">
        <color auto="1"/>
      </left>
      <right/>
      <top style="thin">
        <color auto="1"/>
      </top>
      <bottom style="hair">
        <color auto="1"/>
      </bottom>
      <diagonal style="hair">
        <color theme="0" tint="-0.24994659260841701"/>
      </diagonal>
    </border>
    <border diagonalUp="1">
      <left/>
      <right style="thin">
        <color auto="1"/>
      </right>
      <top style="thin">
        <color auto="1"/>
      </top>
      <bottom style="hair">
        <color auto="1"/>
      </bottom>
      <diagonal style="hair">
        <color theme="0" tint="-0.24994659260841701"/>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theme="0"/>
      </left>
      <right style="thin">
        <color theme="0"/>
      </right>
      <top/>
      <bottom/>
      <diagonal/>
    </border>
    <border>
      <left style="thin">
        <color theme="0"/>
      </left>
      <right style="thin">
        <color auto="1"/>
      </right>
      <top style="thin">
        <color theme="0"/>
      </top>
      <bottom style="double">
        <color theme="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theme="0"/>
      </left>
      <right style="thin">
        <color auto="1"/>
      </right>
      <top style="thin">
        <color theme="0"/>
      </top>
      <bottom style="thin">
        <color theme="0" tint="-4.9989318521683403E-2"/>
      </bottom>
      <diagonal/>
    </border>
    <border>
      <left/>
      <right/>
      <top style="dotted">
        <color auto="1"/>
      </top>
      <bottom style="dotted">
        <color auto="1"/>
      </bottom>
      <diagonal/>
    </border>
    <border>
      <left style="thin">
        <color auto="1"/>
      </left>
      <right/>
      <top style="medium">
        <color indexed="64"/>
      </top>
      <bottom style="double">
        <color auto="1"/>
      </bottom>
      <diagonal/>
    </border>
    <border>
      <left/>
      <right style="medium">
        <color indexed="64"/>
      </right>
      <top/>
      <bottom style="thin">
        <color auto="1"/>
      </bottom>
      <diagonal/>
    </border>
    <border>
      <left style="thin">
        <color auto="1"/>
      </left>
      <right style="thin">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auto="1"/>
      </left>
      <right/>
      <top/>
      <bottom style="double">
        <color auto="1"/>
      </bottom>
      <diagonal/>
    </border>
    <border diagonalUp="1">
      <left style="thin">
        <color auto="1"/>
      </left>
      <right/>
      <top/>
      <bottom style="double">
        <color indexed="64"/>
      </bottom>
      <diagonal style="hair">
        <color theme="0" tint="-0.24994659260841701"/>
      </diagonal>
    </border>
    <border diagonalUp="1">
      <left/>
      <right style="thin">
        <color auto="1"/>
      </right>
      <top/>
      <bottom style="double">
        <color indexed="64"/>
      </bottom>
      <diagonal style="hair">
        <color theme="0" tint="-0.24994659260841701"/>
      </diagonal>
    </border>
    <border>
      <left/>
      <right/>
      <top style="dotted">
        <color auto="1"/>
      </top>
      <bottom style="thin">
        <color indexed="64"/>
      </bottom>
      <diagonal/>
    </border>
    <border>
      <left/>
      <right style="medium">
        <color indexed="64"/>
      </right>
      <top style="double">
        <color indexed="64"/>
      </top>
      <bottom style="medium">
        <color indexed="64"/>
      </bottom>
      <diagonal/>
    </border>
    <border>
      <left style="thin">
        <color theme="0"/>
      </left>
      <right style="thin">
        <color auto="1"/>
      </right>
      <top style="thin">
        <color theme="0" tint="-4.9989318521683403E-2"/>
      </top>
      <bottom/>
      <diagonal/>
    </border>
    <border>
      <left style="thin">
        <color theme="0"/>
      </left>
      <right/>
      <top style="double">
        <color theme="0"/>
      </top>
      <bottom style="double">
        <color theme="0"/>
      </bottom>
      <diagonal/>
    </border>
    <border>
      <left/>
      <right style="thin">
        <color auto="1"/>
      </right>
      <top style="double">
        <color theme="0"/>
      </top>
      <bottom style="double">
        <color theme="0"/>
      </bottom>
      <diagonal/>
    </border>
    <border>
      <left style="thin">
        <color auto="1"/>
      </left>
      <right style="thin">
        <color auto="1"/>
      </right>
      <top style="double">
        <color auto="1"/>
      </top>
      <bottom style="thin">
        <color auto="1"/>
      </bottom>
      <diagonal/>
    </border>
    <border>
      <left/>
      <right style="thin">
        <color indexed="64"/>
      </right>
      <top style="double">
        <color indexed="64"/>
      </top>
      <bottom style="thin">
        <color indexed="64"/>
      </bottom>
      <diagonal/>
    </border>
    <border diagonalUp="1">
      <left style="thin">
        <color auto="1"/>
      </left>
      <right/>
      <top style="thin">
        <color auto="1"/>
      </top>
      <bottom style="thin">
        <color auto="1"/>
      </bottom>
      <diagonal style="thin">
        <color theme="0" tint="-0.24994659260841701"/>
      </diagonal>
    </border>
    <border diagonalUp="1">
      <left/>
      <right style="thin">
        <color auto="1"/>
      </right>
      <top style="thin">
        <color auto="1"/>
      </top>
      <bottom style="thin">
        <color auto="1"/>
      </bottom>
      <diagonal style="thin">
        <color theme="0" tint="-0.24994659260841701"/>
      </diagonal>
    </border>
    <border>
      <left style="thin">
        <color indexed="64"/>
      </left>
      <right style="medium">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right/>
      <top style="double">
        <color auto="1"/>
      </top>
      <bottom style="medium">
        <color indexed="64"/>
      </bottom>
      <diagonal/>
    </border>
    <border>
      <left style="dashed">
        <color indexed="64"/>
      </left>
      <right style="thin">
        <color auto="1"/>
      </right>
      <top style="thin">
        <color auto="1"/>
      </top>
      <bottom style="double">
        <color indexed="64"/>
      </bottom>
      <diagonal/>
    </border>
    <border>
      <left style="dashed">
        <color indexed="64"/>
      </left>
      <right style="thin">
        <color auto="1"/>
      </right>
      <top style="thin">
        <color auto="1"/>
      </top>
      <bottom style="thin">
        <color auto="1"/>
      </bottom>
      <diagonal/>
    </border>
    <border>
      <left/>
      <right style="medium">
        <color indexed="64"/>
      </right>
      <top/>
      <bottom/>
      <diagonal/>
    </border>
    <border>
      <left style="medium">
        <color indexed="64"/>
      </left>
      <right style="thin">
        <color indexed="64"/>
      </right>
      <top/>
      <bottom/>
      <diagonal/>
    </border>
    <border>
      <left style="dashed">
        <color indexed="64"/>
      </left>
      <right style="thin">
        <color auto="1"/>
      </right>
      <top/>
      <bottom/>
      <diagonal/>
    </border>
    <border>
      <left style="dashed">
        <color indexed="64"/>
      </left>
      <right style="thin">
        <color auto="1"/>
      </right>
      <top style="medium">
        <color indexed="64"/>
      </top>
      <bottom style="thin">
        <color indexed="64"/>
      </bottom>
      <diagonal/>
    </border>
    <border>
      <left style="dashed">
        <color indexed="64"/>
      </left>
      <right style="thin">
        <color auto="1"/>
      </right>
      <top/>
      <bottom style="medium">
        <color indexed="64"/>
      </bottom>
      <diagonal/>
    </border>
    <border>
      <left style="dashed">
        <color indexed="64"/>
      </left>
      <right style="thin">
        <color auto="1"/>
      </right>
      <top style="medium">
        <color indexed="64"/>
      </top>
      <bottom/>
      <diagonal/>
    </border>
    <border>
      <left/>
      <right style="thin">
        <color auto="1"/>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theme="0"/>
      </left>
      <right style="thin">
        <color theme="0"/>
      </right>
      <top/>
      <bottom style="thin">
        <color theme="0"/>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medium">
        <color theme="1" tint="0.24994659260841701"/>
      </left>
      <right style="medium">
        <color theme="1" tint="0.24994659260841701"/>
      </right>
      <top style="medium">
        <color theme="1" tint="0.24994659260841701"/>
      </top>
      <bottom style="thin">
        <color auto="1"/>
      </bottom>
      <diagonal/>
    </border>
    <border>
      <left style="medium">
        <color theme="1" tint="0.24994659260841701"/>
      </left>
      <right/>
      <top style="medium">
        <color theme="1" tint="0.24994659260841701"/>
      </top>
      <bottom style="thin">
        <color auto="1"/>
      </bottom>
      <diagonal/>
    </border>
    <border>
      <left style="medium">
        <color theme="1" tint="0.24994659260841701"/>
      </left>
      <right style="thin">
        <color auto="1"/>
      </right>
      <top style="medium">
        <color theme="1" tint="0.24994659260841701"/>
      </top>
      <bottom style="thin">
        <color auto="1"/>
      </bottom>
      <diagonal/>
    </border>
    <border>
      <left style="thin">
        <color auto="1"/>
      </left>
      <right style="medium">
        <color theme="1" tint="0.24994659260841701"/>
      </right>
      <top style="medium">
        <color theme="1" tint="0.24994659260841701"/>
      </top>
      <bottom style="thin">
        <color auto="1"/>
      </bottom>
      <diagonal/>
    </border>
    <border>
      <left style="thin">
        <color auto="1"/>
      </left>
      <right style="thin">
        <color auto="1"/>
      </right>
      <top style="medium">
        <color theme="1" tint="0.24994659260841701"/>
      </top>
      <bottom style="thin">
        <color auto="1"/>
      </bottom>
      <diagonal/>
    </border>
    <border>
      <left style="thin">
        <color auto="1"/>
      </left>
      <right/>
      <top style="medium">
        <color theme="1" tint="0.24994659260841701"/>
      </top>
      <bottom style="thin">
        <color auto="1"/>
      </bottom>
      <diagonal/>
    </border>
    <border>
      <left style="medium">
        <color theme="1" tint="0.24994659260841701"/>
      </left>
      <right style="medium">
        <color theme="1" tint="0.24994659260841701"/>
      </right>
      <top style="thin">
        <color auto="1"/>
      </top>
      <bottom style="thin">
        <color auto="1"/>
      </bottom>
      <diagonal/>
    </border>
    <border>
      <left style="medium">
        <color theme="1" tint="0.24994659260841701"/>
      </left>
      <right/>
      <top style="thin">
        <color auto="1"/>
      </top>
      <bottom style="thin">
        <color auto="1"/>
      </bottom>
      <diagonal/>
    </border>
    <border>
      <left style="medium">
        <color theme="1" tint="0.24994659260841701"/>
      </left>
      <right style="thin">
        <color auto="1"/>
      </right>
      <top style="thin">
        <color auto="1"/>
      </top>
      <bottom style="thin">
        <color auto="1"/>
      </bottom>
      <diagonal/>
    </border>
    <border>
      <left style="thin">
        <color auto="1"/>
      </left>
      <right style="medium">
        <color theme="1" tint="0.24994659260841701"/>
      </right>
      <top style="thin">
        <color auto="1"/>
      </top>
      <bottom style="thin">
        <color auto="1"/>
      </bottom>
      <diagonal/>
    </border>
    <border>
      <left style="medium">
        <color indexed="64"/>
      </left>
      <right/>
      <top style="thin">
        <color indexed="64"/>
      </top>
      <bottom style="double">
        <color indexed="64"/>
      </bottom>
      <diagonal/>
    </border>
    <border>
      <left style="thin">
        <color indexed="64"/>
      </left>
      <right style="medium">
        <color indexed="64"/>
      </right>
      <top style="thin">
        <color auto="1"/>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auto="1"/>
      </top>
      <bottom style="double">
        <color indexed="64"/>
      </bottom>
      <diagonal/>
    </border>
    <border diagonalUp="1">
      <left style="thin">
        <color auto="1"/>
      </left>
      <right/>
      <top style="thin">
        <color auto="1"/>
      </top>
      <bottom style="double">
        <color indexed="64"/>
      </bottom>
      <diagonal style="thin">
        <color theme="0" tint="-0.24994659260841701"/>
      </diagonal>
    </border>
    <border diagonalUp="1">
      <left/>
      <right style="thin">
        <color auto="1"/>
      </right>
      <top style="thin">
        <color auto="1"/>
      </top>
      <bottom style="double">
        <color indexed="64"/>
      </bottom>
      <diagonal style="thin">
        <color theme="0" tint="-0.24994659260841701"/>
      </diagonal>
    </border>
    <border diagonalUp="1">
      <left style="thin">
        <color auto="1"/>
      </left>
      <right/>
      <top style="thin">
        <color auto="1"/>
      </top>
      <bottom style="double">
        <color indexed="64"/>
      </bottom>
      <diagonal style="hair">
        <color theme="0" tint="-0.24994659260841701"/>
      </diagonal>
    </border>
    <border diagonalUp="1">
      <left/>
      <right/>
      <top style="thin">
        <color auto="1"/>
      </top>
      <bottom style="double">
        <color indexed="64"/>
      </bottom>
      <diagonal style="hair">
        <color theme="0" tint="-0.24994659260841701"/>
      </diagonal>
    </border>
    <border diagonalUp="1">
      <left/>
      <right style="thin">
        <color auto="1"/>
      </right>
      <top style="thin">
        <color auto="1"/>
      </top>
      <bottom style="double">
        <color indexed="64"/>
      </bottom>
      <diagonal style="hair">
        <color theme="0" tint="-0.24994659260841701"/>
      </diagonal>
    </border>
    <border>
      <left style="thin">
        <color indexed="64"/>
      </left>
      <right style="thin">
        <color auto="1"/>
      </right>
      <top style="double">
        <color auto="1"/>
      </top>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diagonalUp="1">
      <left/>
      <right/>
      <top/>
      <bottom style="double">
        <color indexed="64"/>
      </bottom>
      <diagonal style="hair">
        <color theme="0" tint="-0.24994659260841701"/>
      </diagonal>
    </border>
    <border>
      <left style="medium">
        <color theme="1" tint="0.24994659260841701"/>
      </left>
      <right style="medium">
        <color theme="1" tint="0.24994659260841701"/>
      </right>
      <top style="thin">
        <color auto="1"/>
      </top>
      <bottom style="thin">
        <color theme="1" tint="0.24994659260841701"/>
      </bottom>
      <diagonal/>
    </border>
    <border>
      <left style="medium">
        <color theme="1" tint="0.24994659260841701"/>
      </left>
      <right/>
      <top style="thin">
        <color auto="1"/>
      </top>
      <bottom style="thin">
        <color theme="1" tint="0.24994659260841701"/>
      </bottom>
      <diagonal/>
    </border>
    <border>
      <left style="thin">
        <color auto="1"/>
      </left>
      <right style="thin">
        <color auto="1"/>
      </right>
      <top style="thin">
        <color auto="1"/>
      </top>
      <bottom style="thin">
        <color theme="1" tint="0.24994659260841701"/>
      </bottom>
      <diagonal/>
    </border>
    <border>
      <left style="thin">
        <color auto="1"/>
      </left>
      <right/>
      <top style="thin">
        <color auto="1"/>
      </top>
      <bottom style="thin">
        <color theme="1" tint="0.24994659260841701"/>
      </bottom>
      <diagonal/>
    </border>
    <border>
      <left style="medium">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top style="thin">
        <color theme="1" tint="0.24994659260841701"/>
      </top>
      <bottom style="thin">
        <color theme="1" tint="0.24994659260841701"/>
      </bottom>
      <diagonal/>
    </border>
    <border>
      <left style="thin">
        <color auto="1"/>
      </left>
      <right style="thin">
        <color auto="1"/>
      </right>
      <top style="thin">
        <color theme="1" tint="0.24994659260841701"/>
      </top>
      <bottom style="thin">
        <color theme="1" tint="0.24994659260841701"/>
      </bottom>
      <diagonal/>
    </border>
    <border>
      <left style="thin">
        <color auto="1"/>
      </left>
      <right/>
      <top style="thin">
        <color theme="1" tint="0.24994659260841701"/>
      </top>
      <bottom style="thin">
        <color theme="1" tint="0.24994659260841701"/>
      </bottom>
      <diagonal/>
    </border>
    <border>
      <left style="medium">
        <color theme="1" tint="0.24994659260841701"/>
      </left>
      <right style="medium">
        <color theme="1" tint="0.24994659260841701"/>
      </right>
      <top style="thin">
        <color theme="1" tint="0.24994659260841701"/>
      </top>
      <bottom style="thin">
        <color auto="1"/>
      </bottom>
      <diagonal/>
    </border>
    <border>
      <left style="medium">
        <color theme="1" tint="0.24994659260841701"/>
      </left>
      <right/>
      <top style="thin">
        <color theme="1" tint="0.24994659260841701"/>
      </top>
      <bottom style="thin">
        <color auto="1"/>
      </bottom>
      <diagonal/>
    </border>
    <border>
      <left style="thin">
        <color auto="1"/>
      </left>
      <right style="thin">
        <color auto="1"/>
      </right>
      <top style="thin">
        <color theme="1" tint="0.24994659260841701"/>
      </top>
      <bottom style="thin">
        <color auto="1"/>
      </bottom>
      <diagonal/>
    </border>
    <border>
      <left style="thin">
        <color auto="1"/>
      </left>
      <right/>
      <top style="thin">
        <color theme="1" tint="0.24994659260841701"/>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style="thin">
        <color theme="0"/>
      </left>
      <right style="thin">
        <color theme="0"/>
      </right>
      <top style="double">
        <color theme="0"/>
      </top>
      <bottom/>
      <diagonal/>
    </border>
    <border>
      <left style="thin">
        <color theme="0"/>
      </left>
      <right style="thin">
        <color theme="0"/>
      </right>
      <top/>
      <bottom style="double">
        <color theme="0"/>
      </bottom>
      <diagonal/>
    </border>
    <border>
      <left style="thin">
        <color auto="1"/>
      </left>
      <right style="medium">
        <color indexed="64"/>
      </right>
      <top/>
      <bottom style="thin">
        <color auto="1"/>
      </bottom>
      <diagonal/>
    </border>
    <border diagonalUp="1">
      <left style="thin">
        <color auto="1"/>
      </left>
      <right style="thin">
        <color indexed="64"/>
      </right>
      <top style="thin">
        <color auto="1"/>
      </top>
      <bottom style="thin">
        <color auto="1"/>
      </bottom>
      <diagonal style="thin">
        <color auto="1"/>
      </diagonal>
    </border>
    <border diagonalUp="1">
      <left style="thin">
        <color auto="1"/>
      </left>
      <right style="thin">
        <color indexed="64"/>
      </right>
      <top style="thin">
        <color auto="1"/>
      </top>
      <bottom style="double">
        <color auto="1"/>
      </bottom>
      <diagonal style="thin">
        <color auto="1"/>
      </diagonal>
    </border>
  </borders>
  <cellStyleXfs count="24">
    <xf numFmtId="0" fontId="0" fillId="0" borderId="0">
      <alignment vertical="center"/>
    </xf>
    <xf numFmtId="38" fontId="5" fillId="0" borderId="0" applyFont="0" applyFill="0" applyBorder="0" applyAlignment="0" applyProtection="0">
      <alignment vertical="center"/>
    </xf>
    <xf numFmtId="0" fontId="42" fillId="0" borderId="0"/>
    <xf numFmtId="0" fontId="43" fillId="0" borderId="0">
      <alignment vertical="center"/>
    </xf>
    <xf numFmtId="38" fontId="44" fillId="0" borderId="0" applyFont="0" applyFill="0" applyBorder="0" applyAlignment="0" applyProtection="0">
      <alignment vertical="center"/>
    </xf>
    <xf numFmtId="0" fontId="44" fillId="0" borderId="0">
      <alignment vertical="center"/>
    </xf>
    <xf numFmtId="0" fontId="76" fillId="0" borderId="0">
      <alignment vertical="center"/>
    </xf>
    <xf numFmtId="38" fontId="76" fillId="0" borderId="0" applyFont="0" applyFill="0" applyBorder="0" applyAlignment="0" applyProtection="0">
      <alignment vertical="center"/>
    </xf>
    <xf numFmtId="0" fontId="77" fillId="0" borderId="0">
      <alignment vertical="center"/>
    </xf>
    <xf numFmtId="38" fontId="43" fillId="0" borderId="0" applyFont="0" applyFill="0" applyBorder="0" applyAlignment="0" applyProtection="0">
      <alignment vertical="center"/>
    </xf>
    <xf numFmtId="38" fontId="77" fillId="0" borderId="0" applyFont="0" applyFill="0" applyBorder="0" applyAlignment="0" applyProtection="0">
      <alignment vertical="center"/>
    </xf>
    <xf numFmtId="6" fontId="76" fillId="0" borderId="0" applyFont="0" applyFill="0" applyBorder="0" applyAlignment="0" applyProtection="0">
      <alignment vertical="center"/>
    </xf>
    <xf numFmtId="0" fontId="43" fillId="0" borderId="0">
      <alignment vertical="center"/>
    </xf>
    <xf numFmtId="0" fontId="4" fillId="0" borderId="0">
      <alignment vertical="center"/>
    </xf>
    <xf numFmtId="0" fontId="76" fillId="0" borderId="0">
      <alignment vertical="center"/>
    </xf>
    <xf numFmtId="0" fontId="3" fillId="0" borderId="0">
      <alignment vertical="center"/>
    </xf>
    <xf numFmtId="6" fontId="76" fillId="0" borderId="0" applyFont="0" applyFill="0" applyBorder="0" applyAlignment="0" applyProtection="0">
      <alignment vertical="center"/>
    </xf>
    <xf numFmtId="38" fontId="77" fillId="0" borderId="0" applyFont="0" applyFill="0" applyBorder="0" applyAlignment="0" applyProtection="0">
      <alignment vertical="center"/>
    </xf>
    <xf numFmtId="38" fontId="76" fillId="0" borderId="0" applyFont="0" applyFill="0" applyBorder="0" applyAlignment="0" applyProtection="0">
      <alignment vertical="center"/>
    </xf>
    <xf numFmtId="6" fontId="76"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686">
    <xf numFmtId="0" fontId="0" fillId="0" borderId="0" xfId="0">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wrapText="1"/>
    </xf>
    <xf numFmtId="0" fontId="11" fillId="0" borderId="0" xfId="0" applyFont="1" applyBorder="1">
      <alignment vertical="center"/>
    </xf>
    <xf numFmtId="0" fontId="21" fillId="0" borderId="9" xfId="0" applyFont="1" applyBorder="1">
      <alignment vertical="center"/>
    </xf>
    <xf numFmtId="0" fontId="11" fillId="0" borderId="0" xfId="0" applyFont="1" applyAlignment="1">
      <alignment horizontal="left" vertical="center" shrinkToFit="1"/>
    </xf>
    <xf numFmtId="0" fontId="22" fillId="0" borderId="0" xfId="0" applyFont="1">
      <alignment vertical="center"/>
    </xf>
    <xf numFmtId="0" fontId="11" fillId="0" borderId="6" xfId="0" applyFont="1" applyBorder="1" applyAlignment="1" applyProtection="1">
      <alignment horizontal="center" vertical="center" shrinkToFit="1"/>
      <protection locked="0"/>
    </xf>
    <xf numFmtId="0" fontId="24" fillId="0" borderId="0" xfId="0" applyFont="1" applyAlignment="1">
      <alignment horizontal="right" vertical="center"/>
    </xf>
    <xf numFmtId="0" fontId="24" fillId="0" borderId="0" xfId="0" applyFont="1">
      <alignment vertical="center"/>
    </xf>
    <xf numFmtId="0" fontId="11" fillId="0" borderId="0" xfId="0" applyFont="1" applyAlignment="1">
      <alignment horizontal="center" vertical="center"/>
    </xf>
    <xf numFmtId="0" fontId="25" fillId="0" borderId="0" xfId="0" applyFont="1">
      <alignment vertical="center"/>
    </xf>
    <xf numFmtId="0" fontId="22" fillId="0" borderId="0" xfId="0" applyFont="1" applyAlignment="1">
      <alignment horizontal="center" vertical="center"/>
    </xf>
    <xf numFmtId="0" fontId="22" fillId="0" borderId="0" xfId="0" applyFont="1" applyAlignment="1">
      <alignment vertical="center" wrapText="1"/>
    </xf>
    <xf numFmtId="0" fontId="11" fillId="5" borderId="34"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39"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lignment vertical="center"/>
    </xf>
    <xf numFmtId="0" fontId="11" fillId="0" borderId="40" xfId="0" applyFont="1" applyBorder="1">
      <alignment vertical="center"/>
    </xf>
    <xf numFmtId="0" fontId="11" fillId="0" borderId="37" xfId="0" applyFont="1" applyBorder="1">
      <alignment vertical="center"/>
    </xf>
    <xf numFmtId="0" fontId="11" fillId="0" borderId="37" xfId="0" applyFont="1" applyBorder="1" applyAlignment="1">
      <alignment horizontal="center" vertical="center"/>
    </xf>
    <xf numFmtId="0" fontId="11" fillId="0" borderId="41" xfId="0" applyFont="1" applyBorder="1" applyAlignment="1">
      <alignment vertical="center" wrapText="1"/>
    </xf>
    <xf numFmtId="0" fontId="26" fillId="0" borderId="0" xfId="0" applyFont="1">
      <alignment vertical="center"/>
    </xf>
    <xf numFmtId="0" fontId="29" fillId="0" borderId="0" xfId="0" applyNumberFormat="1" applyFont="1">
      <alignment vertical="center"/>
    </xf>
    <xf numFmtId="0" fontId="29" fillId="0" borderId="0" xfId="0" applyNumberFormat="1" applyFont="1" applyAlignment="1">
      <alignment horizontal="center" vertical="center"/>
    </xf>
    <xf numFmtId="0" fontId="29" fillId="0" borderId="0" xfId="0" applyNumberFormat="1" applyFont="1" applyAlignment="1">
      <alignment horizontal="center" vertical="center"/>
    </xf>
    <xf numFmtId="0" fontId="29" fillId="0" borderId="0" xfId="0" applyNumberFormat="1" applyFont="1" applyAlignment="1">
      <alignment vertical="center"/>
    </xf>
    <xf numFmtId="0" fontId="29" fillId="0" borderId="0" xfId="0" applyNumberFormat="1" applyFont="1" applyAlignment="1">
      <alignment horizontal="right" vertical="center"/>
    </xf>
    <xf numFmtId="0" fontId="31" fillId="0" borderId="0" xfId="0" applyNumberFormat="1" applyFont="1">
      <alignment vertical="center"/>
    </xf>
    <xf numFmtId="0" fontId="31" fillId="0" borderId="0" xfId="0" applyNumberFormat="1" applyFont="1" applyAlignment="1">
      <alignment vertical="center"/>
    </xf>
    <xf numFmtId="0" fontId="31" fillId="0" borderId="0" xfId="0" applyNumberFormat="1" applyFont="1" applyAlignment="1">
      <alignment horizontal="center" vertical="center"/>
    </xf>
    <xf numFmtId="0" fontId="32" fillId="0" borderId="0" xfId="0" applyNumberFormat="1" applyFont="1">
      <alignment vertical="center"/>
    </xf>
    <xf numFmtId="0" fontId="29" fillId="0" borderId="0" xfId="0" applyNumberFormat="1" applyFont="1" applyBorder="1" applyAlignment="1">
      <alignment vertical="center"/>
    </xf>
    <xf numFmtId="38" fontId="29" fillId="0" borderId="0" xfId="1" applyFont="1" applyBorder="1" applyAlignment="1">
      <alignment vertical="center"/>
    </xf>
    <xf numFmtId="0" fontId="29" fillId="5" borderId="0" xfId="0" applyNumberFormat="1" applyFont="1" applyFill="1" applyAlignment="1">
      <alignment horizontal="center" vertical="center"/>
    </xf>
    <xf numFmtId="0" fontId="29" fillId="0" borderId="0" xfId="0" applyNumberFormat="1" applyFont="1" applyAlignment="1">
      <alignment vertical="top" wrapText="1"/>
    </xf>
    <xf numFmtId="0" fontId="33" fillId="0" borderId="0" xfId="0" applyNumberFormat="1" applyFont="1">
      <alignment vertical="center"/>
    </xf>
    <xf numFmtId="0" fontId="29" fillId="0" borderId="0" xfId="0" applyNumberFormat="1" applyFont="1" applyAlignment="1">
      <alignment vertical="top"/>
    </xf>
    <xf numFmtId="0" fontId="29" fillId="0" borderId="34" xfId="0" applyNumberFormat="1" applyFont="1" applyBorder="1" applyAlignment="1">
      <alignment horizontal="center"/>
    </xf>
    <xf numFmtId="0" fontId="29" fillId="0" borderId="36" xfId="0" applyNumberFormat="1" applyFont="1" applyBorder="1" applyAlignment="1">
      <alignment horizontal="center"/>
    </xf>
    <xf numFmtId="0" fontId="29" fillId="0" borderId="40" xfId="0" applyNumberFormat="1" applyFont="1" applyBorder="1" applyAlignment="1">
      <alignment horizontal="center" vertical="top"/>
    </xf>
    <xf numFmtId="0" fontId="29" fillId="0" borderId="41" xfId="0" applyNumberFormat="1" applyFont="1" applyBorder="1" applyAlignment="1">
      <alignment horizontal="center" vertical="top"/>
    </xf>
    <xf numFmtId="0" fontId="34" fillId="0" borderId="0" xfId="0" applyNumberFormat="1" applyFont="1">
      <alignment vertical="center"/>
    </xf>
    <xf numFmtId="0" fontId="35" fillId="0" borderId="0" xfId="0" applyNumberFormat="1" applyFont="1">
      <alignment vertical="center"/>
    </xf>
    <xf numFmtId="0" fontId="36" fillId="0" borderId="0" xfId="0" applyNumberFormat="1" applyFont="1">
      <alignment vertical="center"/>
    </xf>
    <xf numFmtId="0" fontId="37" fillId="0" borderId="0" xfId="0" applyNumberFormat="1" applyFont="1">
      <alignment vertical="center"/>
    </xf>
    <xf numFmtId="0" fontId="29" fillId="0" borderId="0" xfId="0" applyNumberFormat="1" applyFont="1" applyAlignment="1" applyProtection="1">
      <alignment horizontal="center" vertical="center" shrinkToFit="1"/>
      <protection locked="0"/>
    </xf>
    <xf numFmtId="0" fontId="39" fillId="0" borderId="0" xfId="0" applyNumberFormat="1" applyFont="1">
      <alignment vertical="center"/>
    </xf>
    <xf numFmtId="0" fontId="39" fillId="0" borderId="0" xfId="0" applyNumberFormat="1" applyFont="1" applyAlignment="1">
      <alignment vertical="center"/>
    </xf>
    <xf numFmtId="0" fontId="29" fillId="0" borderId="0" xfId="0" applyFont="1">
      <alignment vertical="center"/>
    </xf>
    <xf numFmtId="0" fontId="31" fillId="0" borderId="0" xfId="0" applyFont="1">
      <alignment vertical="center"/>
    </xf>
    <xf numFmtId="0" fontId="40" fillId="0" borderId="0" xfId="0" applyFont="1">
      <alignment vertical="center"/>
    </xf>
    <xf numFmtId="0" fontId="29" fillId="0" borderId="0" xfId="0" applyFont="1" applyAlignment="1">
      <alignment vertical="center" shrinkToFit="1"/>
    </xf>
    <xf numFmtId="0" fontId="33" fillId="0" borderId="0" xfId="0" applyFont="1">
      <alignment vertical="center"/>
    </xf>
    <xf numFmtId="0" fontId="33" fillId="0" borderId="0" xfId="0" applyFont="1" applyFill="1">
      <alignment vertical="center"/>
    </xf>
    <xf numFmtId="181" fontId="28" fillId="0" borderId="0" xfId="1" applyNumberFormat="1" applyFont="1" applyAlignment="1">
      <alignment vertical="center"/>
    </xf>
    <xf numFmtId="0" fontId="51" fillId="0" borderId="0" xfId="0" applyNumberFormat="1" applyFont="1">
      <alignment vertical="center"/>
    </xf>
    <xf numFmtId="56" fontId="11" fillId="0" borderId="15" xfId="0" applyNumberFormat="1" applyFont="1" applyBorder="1" applyAlignment="1" applyProtection="1">
      <alignment horizontal="left" vertical="center" indent="1"/>
      <protection locked="0"/>
    </xf>
    <xf numFmtId="0" fontId="19" fillId="6" borderId="1" xfId="0" applyFont="1" applyFill="1" applyBorder="1">
      <alignment vertical="center"/>
    </xf>
    <xf numFmtId="0" fontId="53" fillId="0" borderId="0" xfId="0" applyFont="1">
      <alignment vertical="center"/>
    </xf>
    <xf numFmtId="0" fontId="54" fillId="0" borderId="0" xfId="0" applyFont="1">
      <alignment vertical="center"/>
    </xf>
    <xf numFmtId="0" fontId="29" fillId="0" borderId="0" xfId="0" applyFont="1" applyProtection="1">
      <alignment vertical="center"/>
    </xf>
    <xf numFmtId="0" fontId="48" fillId="0" borderId="0" xfId="0" applyFont="1" applyAlignment="1" applyProtection="1">
      <alignment vertical="center"/>
    </xf>
    <xf numFmtId="0" fontId="33" fillId="0" borderId="0" xfId="0" applyFont="1" applyProtection="1">
      <alignment vertical="center"/>
    </xf>
    <xf numFmtId="0" fontId="45" fillId="0" borderId="0" xfId="0" applyFont="1" applyProtection="1">
      <alignment vertical="center"/>
    </xf>
    <xf numFmtId="0" fontId="29" fillId="0" borderId="9" xfId="0" applyFont="1" applyBorder="1" applyAlignment="1">
      <alignment vertical="center"/>
    </xf>
    <xf numFmtId="0" fontId="29" fillId="0" borderId="40" xfId="0" applyFont="1" applyBorder="1">
      <alignment vertical="center"/>
    </xf>
    <xf numFmtId="0" fontId="29" fillId="0" borderId="38" xfId="0" applyFont="1" applyBorder="1">
      <alignment vertical="center"/>
    </xf>
    <xf numFmtId="0" fontId="29" fillId="0" borderId="39" xfId="0" applyFont="1" applyBorder="1">
      <alignment vertical="center"/>
    </xf>
    <xf numFmtId="0" fontId="29" fillId="0" borderId="9" xfId="0" applyFont="1" applyBorder="1" applyAlignment="1">
      <alignment horizontal="right" vertical="center"/>
    </xf>
    <xf numFmtId="0" fontId="58" fillId="0" borderId="0" xfId="0" applyFont="1" applyBorder="1" applyAlignment="1">
      <alignment vertical="center" shrinkToFit="1"/>
    </xf>
    <xf numFmtId="0" fontId="45" fillId="0" borderId="0" xfId="0" applyFont="1">
      <alignment vertical="center"/>
    </xf>
    <xf numFmtId="0" fontId="32" fillId="0" borderId="0" xfId="0" applyFont="1">
      <alignment vertical="center"/>
    </xf>
    <xf numFmtId="0" fontId="29" fillId="0" borderId="0" xfId="0" applyFont="1" applyAlignment="1">
      <alignment horizontal="center" vertical="center"/>
    </xf>
    <xf numFmtId="0" fontId="46" fillId="0" borderId="0" xfId="0" applyFont="1">
      <alignment vertical="center"/>
    </xf>
    <xf numFmtId="0" fontId="29" fillId="3" borderId="6" xfId="0" applyFont="1" applyFill="1" applyBorder="1" applyAlignment="1">
      <alignment horizontal="center" vertical="center"/>
    </xf>
    <xf numFmtId="0" fontId="46" fillId="0" borderId="0" xfId="0" applyFont="1" applyProtection="1">
      <alignment vertical="center"/>
      <protection locked="0"/>
    </xf>
    <xf numFmtId="0" fontId="29" fillId="0" borderId="0" xfId="0" applyFont="1" applyAlignment="1">
      <alignment vertical="center"/>
    </xf>
    <xf numFmtId="0" fontId="30" fillId="0" borderId="0" xfId="0" applyFont="1">
      <alignment vertical="center"/>
    </xf>
    <xf numFmtId="0" fontId="63" fillId="0" borderId="0" xfId="0" applyFont="1">
      <alignment vertical="center"/>
    </xf>
    <xf numFmtId="0" fontId="47" fillId="0" borderId="0" xfId="0" applyFont="1">
      <alignment vertical="center"/>
    </xf>
    <xf numFmtId="0" fontId="47" fillId="0" borderId="0" xfId="0" applyFont="1" applyAlignment="1">
      <alignment vertical="center"/>
    </xf>
    <xf numFmtId="49" fontId="61" fillId="0" borderId="0" xfId="5" applyNumberFormat="1" applyFont="1" applyAlignment="1">
      <alignment horizontal="center" vertical="center" wrapText="1"/>
    </xf>
    <xf numFmtId="0" fontId="66" fillId="0" borderId="0" xfId="5" applyFont="1" applyAlignment="1">
      <alignment horizontal="center" vertical="center" wrapText="1"/>
    </xf>
    <xf numFmtId="0" fontId="69" fillId="0" borderId="0" xfId="5" applyFont="1" applyAlignment="1">
      <alignment horizontal="center" vertical="center" wrapText="1"/>
    </xf>
    <xf numFmtId="0" fontId="66" fillId="0" borderId="0" xfId="5" applyFont="1" applyAlignment="1">
      <alignment horizontal="center" vertical="center" shrinkToFit="1"/>
    </xf>
    <xf numFmtId="0" fontId="70" fillId="0" borderId="0" xfId="5" applyFont="1" applyAlignment="1">
      <alignment horizontal="center" vertical="center" wrapText="1"/>
    </xf>
    <xf numFmtId="0" fontId="61" fillId="0" borderId="0" xfId="5" applyFont="1" applyAlignment="1" applyProtection="1">
      <alignment horizontal="center" vertical="center" wrapText="1"/>
      <protection locked="0"/>
    </xf>
    <xf numFmtId="49" fontId="61" fillId="0" borderId="0" xfId="5" applyNumberFormat="1" applyFont="1" applyAlignment="1" applyProtection="1">
      <alignment horizontal="center" vertical="center" wrapText="1"/>
      <protection locked="0"/>
    </xf>
    <xf numFmtId="0" fontId="49" fillId="0" borderId="0" xfId="0" applyFont="1">
      <alignment vertical="center"/>
    </xf>
    <xf numFmtId="0" fontId="41" fillId="0" borderId="0" xfId="0" applyFont="1">
      <alignment vertical="center"/>
    </xf>
    <xf numFmtId="0" fontId="29" fillId="0" borderId="0" xfId="0" applyFont="1" applyAlignment="1">
      <alignment horizontal="right" vertical="center"/>
    </xf>
    <xf numFmtId="0" fontId="62" fillId="0" borderId="0" xfId="0" applyFont="1">
      <alignment vertical="center"/>
    </xf>
    <xf numFmtId="0" fontId="62" fillId="0" borderId="0" xfId="0" applyFont="1" applyAlignment="1">
      <alignment horizontal="right" vertical="center"/>
    </xf>
    <xf numFmtId="0" fontId="62" fillId="0" borderId="0" xfId="0" applyFont="1" applyAlignment="1">
      <alignment horizontal="center" vertical="center"/>
    </xf>
    <xf numFmtId="0" fontId="61" fillId="0" borderId="0" xfId="0" applyFont="1">
      <alignment vertical="center"/>
    </xf>
    <xf numFmtId="0" fontId="71" fillId="0" borderId="0" xfId="0" applyFont="1">
      <alignment vertical="center"/>
    </xf>
    <xf numFmtId="0" fontId="33" fillId="0" borderId="0" xfId="0" applyFont="1" applyAlignment="1">
      <alignment vertical="center"/>
    </xf>
    <xf numFmtId="0" fontId="41" fillId="0" borderId="9" xfId="0" applyFont="1" applyBorder="1">
      <alignment vertical="center"/>
    </xf>
    <xf numFmtId="196" fontId="29" fillId="0" borderId="8" xfId="0" applyNumberFormat="1" applyFont="1" applyBorder="1" applyAlignment="1">
      <alignment horizontal="right" vertical="center"/>
    </xf>
    <xf numFmtId="0" fontId="29" fillId="0" borderId="47" xfId="0" applyFont="1" applyBorder="1" applyAlignment="1">
      <alignment horizontal="right" vertical="center"/>
    </xf>
    <xf numFmtId="196" fontId="29" fillId="0" borderId="26" xfId="0" applyNumberFormat="1" applyFont="1" applyBorder="1" applyAlignment="1">
      <alignment horizontal="right" vertical="center"/>
    </xf>
    <xf numFmtId="0" fontId="29" fillId="0" borderId="27" xfId="0" applyFont="1" applyBorder="1" applyAlignment="1">
      <alignment horizontal="right" vertical="center"/>
    </xf>
    <xf numFmtId="0" fontId="41" fillId="0" borderId="41" xfId="0" applyFont="1" applyBorder="1">
      <alignment vertical="center"/>
    </xf>
    <xf numFmtId="0" fontId="29" fillId="0" borderId="30" xfId="0" applyFont="1" applyBorder="1" applyAlignment="1">
      <alignment horizontal="right" vertical="center"/>
    </xf>
    <xf numFmtId="0" fontId="29" fillId="0" borderId="73" xfId="0" applyFont="1" applyBorder="1" applyAlignment="1">
      <alignment horizontal="right" vertical="center"/>
    </xf>
    <xf numFmtId="0" fontId="29" fillId="0" borderId="33" xfId="0" applyFont="1" applyBorder="1" applyAlignment="1">
      <alignment horizontal="right" vertical="center"/>
    </xf>
    <xf numFmtId="0" fontId="29" fillId="0" borderId="0" xfId="0" applyFont="1" applyBorder="1">
      <alignment vertical="center"/>
    </xf>
    <xf numFmtId="0" fontId="29" fillId="0" borderId="0" xfId="0" applyFont="1" applyAlignment="1">
      <alignment horizontal="center" vertical="center"/>
    </xf>
    <xf numFmtId="0" fontId="61" fillId="0" borderId="6" xfId="5" applyFont="1" applyBorder="1" applyAlignment="1">
      <alignment horizontal="center" vertical="center" wrapText="1"/>
    </xf>
    <xf numFmtId="200" fontId="81" fillId="0" borderId="84" xfId="2" applyNumberFormat="1" applyFont="1" applyBorder="1" applyAlignment="1">
      <alignment horizontal="center" vertical="center" shrinkToFit="1"/>
    </xf>
    <xf numFmtId="0" fontId="84" fillId="0" borderId="0" xfId="0" applyFont="1" applyBorder="1">
      <alignment vertical="center"/>
    </xf>
    <xf numFmtId="0" fontId="84" fillId="0" borderId="0" xfId="0" applyFont="1" applyBorder="1" applyAlignment="1">
      <alignment vertical="center" wrapText="1"/>
    </xf>
    <xf numFmtId="0" fontId="29" fillId="0" borderId="0" xfId="0" applyFont="1" applyFill="1" applyBorder="1" applyAlignment="1">
      <alignment vertical="center"/>
    </xf>
    <xf numFmtId="0" fontId="29" fillId="0" borderId="37" xfId="0" applyFont="1" applyBorder="1">
      <alignment vertical="center"/>
    </xf>
    <xf numFmtId="0" fontId="29" fillId="0" borderId="0" xfId="0" applyFont="1" applyBorder="1">
      <alignment vertical="center"/>
    </xf>
    <xf numFmtId="0" fontId="29" fillId="0" borderId="36" xfId="0" applyFont="1" applyBorder="1">
      <alignment vertical="center"/>
    </xf>
    <xf numFmtId="0" fontId="29" fillId="0" borderId="41" xfId="0" applyFont="1" applyBorder="1">
      <alignment vertical="center"/>
    </xf>
    <xf numFmtId="0" fontId="23" fillId="0" borderId="0" xfId="0" applyFont="1">
      <alignment vertical="center"/>
    </xf>
    <xf numFmtId="0" fontId="12" fillId="0" borderId="0" xfId="0" applyFont="1">
      <alignment vertical="center"/>
    </xf>
    <xf numFmtId="0" fontId="17" fillId="0" borderId="0" xfId="0" applyFont="1">
      <alignment vertical="center"/>
    </xf>
    <xf numFmtId="0" fontId="19" fillId="0" borderId="0" xfId="0" applyFont="1">
      <alignment vertical="center"/>
    </xf>
    <xf numFmtId="0" fontId="18" fillId="4" borderId="0" xfId="0" applyFont="1" applyFill="1">
      <alignment vertical="center"/>
    </xf>
    <xf numFmtId="0" fontId="11" fillId="2" borderId="19" xfId="0" applyFont="1" applyFill="1" applyBorder="1" applyAlignment="1">
      <alignment horizontal="left" vertical="center" indent="1"/>
    </xf>
    <xf numFmtId="0" fontId="11" fillId="2" borderId="20" xfId="0" applyFont="1" applyFill="1" applyBorder="1" applyAlignment="1">
      <alignment horizontal="left" vertical="center" indent="1"/>
    </xf>
    <xf numFmtId="0" fontId="18" fillId="4" borderId="1" xfId="0" applyFont="1" applyFill="1" applyBorder="1">
      <alignment vertical="center"/>
    </xf>
    <xf numFmtId="0" fontId="21" fillId="0" borderId="73" xfId="0" applyFont="1" applyBorder="1">
      <alignment vertical="center"/>
    </xf>
    <xf numFmtId="0" fontId="21" fillId="0" borderId="97" xfId="0" applyFont="1" applyBorder="1">
      <alignment vertical="center"/>
    </xf>
    <xf numFmtId="0" fontId="21" fillId="0" borderId="36" xfId="0" applyFont="1" applyBorder="1">
      <alignment vertical="center"/>
    </xf>
    <xf numFmtId="0" fontId="21" fillId="0" borderId="100" xfId="0" applyFont="1" applyBorder="1">
      <alignment vertical="center"/>
    </xf>
    <xf numFmtId="0" fontId="11" fillId="0" borderId="22" xfId="0" applyFont="1" applyBorder="1" applyAlignment="1">
      <alignment vertical="center" wrapText="1"/>
    </xf>
    <xf numFmtId="0" fontId="11" fillId="0" borderId="102" xfId="0" applyFont="1" applyBorder="1">
      <alignment vertical="center"/>
    </xf>
    <xf numFmtId="0" fontId="83" fillId="0" borderId="102" xfId="0" applyFont="1" applyBorder="1">
      <alignment vertical="center"/>
    </xf>
    <xf numFmtId="0" fontId="11" fillId="0" borderId="22" xfId="0" applyFont="1" applyBorder="1">
      <alignment vertical="center"/>
    </xf>
    <xf numFmtId="0" fontId="29" fillId="3" borderId="6" xfId="0" applyFont="1" applyFill="1" applyBorder="1" applyAlignment="1" applyProtection="1">
      <alignment horizontal="center" vertical="center"/>
    </xf>
    <xf numFmtId="0" fontId="46" fillId="0" borderId="0" xfId="0" applyFont="1" applyBorder="1">
      <alignment vertical="center"/>
    </xf>
    <xf numFmtId="0" fontId="29" fillId="0" borderId="34" xfId="0" applyFont="1" applyBorder="1">
      <alignment vertical="center"/>
    </xf>
    <xf numFmtId="0" fontId="29" fillId="0" borderId="35" xfId="0" applyFont="1" applyBorder="1">
      <alignment vertical="center"/>
    </xf>
    <xf numFmtId="0" fontId="54" fillId="0" borderId="0" xfId="0" applyFont="1" applyBorder="1">
      <alignment vertical="center"/>
    </xf>
    <xf numFmtId="0" fontId="55" fillId="0" borderId="0" xfId="0" applyFont="1" applyBorder="1">
      <alignment vertical="center"/>
    </xf>
    <xf numFmtId="196" fontId="29" fillId="10" borderId="41" xfId="0" applyNumberFormat="1" applyFont="1" applyFill="1" applyBorder="1" applyAlignment="1">
      <alignment horizontal="right" vertical="center"/>
    </xf>
    <xf numFmtId="0" fontId="11" fillId="0" borderId="39" xfId="0" applyFont="1" applyBorder="1" applyAlignment="1">
      <alignment vertical="center" wrapText="1"/>
    </xf>
    <xf numFmtId="0" fontId="18" fillId="4" borderId="37" xfId="0" applyFont="1" applyFill="1" applyBorder="1" applyAlignment="1">
      <alignment vertical="center"/>
    </xf>
    <xf numFmtId="0" fontId="61" fillId="0" borderId="0" xfId="21" applyFont="1">
      <alignment vertical="center"/>
    </xf>
    <xf numFmtId="196" fontId="29" fillId="0" borderId="59" xfId="0" applyNumberFormat="1" applyFont="1" applyBorder="1" applyAlignment="1">
      <alignment horizontal="right" vertical="center"/>
    </xf>
    <xf numFmtId="0" fontId="29" fillId="0" borderId="60" xfId="0" applyFont="1" applyBorder="1" applyAlignment="1">
      <alignment horizontal="right" vertical="center"/>
    </xf>
    <xf numFmtId="196" fontId="29" fillId="0" borderId="29" xfId="0" applyNumberFormat="1" applyFont="1" applyBorder="1" applyAlignment="1">
      <alignment horizontal="right" vertical="center"/>
    </xf>
    <xf numFmtId="0" fontId="41" fillId="0" borderId="30" xfId="0" applyFont="1" applyBorder="1">
      <alignment vertical="center"/>
    </xf>
    <xf numFmtId="0" fontId="87" fillId="0" borderId="27" xfId="0" applyFont="1" applyFill="1" applyBorder="1">
      <alignment vertical="center"/>
    </xf>
    <xf numFmtId="0" fontId="11" fillId="5" borderId="35" xfId="0" applyFont="1" applyFill="1" applyBorder="1" applyAlignment="1">
      <alignment horizontal="center" vertical="center" wrapText="1"/>
    </xf>
    <xf numFmtId="0" fontId="88" fillId="0" borderId="6" xfId="0" applyFont="1" applyBorder="1" applyAlignment="1">
      <alignment horizontal="center" vertical="center"/>
    </xf>
    <xf numFmtId="0" fontId="18" fillId="4" borderId="1" xfId="0" applyFont="1" applyFill="1" applyBorder="1" applyAlignment="1">
      <alignment vertical="center"/>
    </xf>
    <xf numFmtId="0" fontId="18" fillId="4" borderId="0" xfId="0" applyFont="1" applyFill="1" applyBorder="1" applyAlignment="1">
      <alignment vertical="center"/>
    </xf>
    <xf numFmtId="0" fontId="11" fillId="0" borderId="113" xfId="0" applyFont="1" applyBorder="1">
      <alignment vertical="center"/>
    </xf>
    <xf numFmtId="0" fontId="62" fillId="4" borderId="7" xfId="0" applyFont="1" applyFill="1" applyBorder="1" applyAlignment="1">
      <alignment vertical="center" textRotation="255"/>
    </xf>
    <xf numFmtId="0" fontId="89" fillId="0" borderId="9" xfId="0" applyFont="1" applyBorder="1" applyAlignment="1" applyProtection="1">
      <alignment vertical="center"/>
    </xf>
    <xf numFmtId="0" fontId="23" fillId="0" borderId="8" xfId="0" applyFont="1" applyBorder="1" applyAlignment="1" applyProtection="1">
      <alignment horizontal="right" vertical="center"/>
    </xf>
    <xf numFmtId="0" fontId="92" fillId="0" borderId="7" xfId="0" applyFont="1" applyBorder="1" applyAlignment="1" applyProtection="1">
      <alignment horizontal="left" vertical="center" indent="2"/>
      <protection locked="0"/>
    </xf>
    <xf numFmtId="0" fontId="24" fillId="0" borderId="9" xfId="0" applyFont="1" applyBorder="1">
      <alignment vertical="center"/>
    </xf>
    <xf numFmtId="38" fontId="61" fillId="0" borderId="0" xfId="4" applyFont="1" applyAlignment="1" applyProtection="1">
      <alignment horizontal="center" vertical="center" wrapText="1"/>
      <protection locked="0"/>
    </xf>
    <xf numFmtId="0" fontId="93" fillId="0" borderId="11" xfId="0" applyFont="1" applyBorder="1" applyAlignment="1">
      <alignment vertical="center"/>
    </xf>
    <xf numFmtId="0" fontId="93" fillId="0" borderId="12" xfId="0" applyFont="1" applyBorder="1" applyAlignment="1">
      <alignment vertical="center"/>
    </xf>
    <xf numFmtId="0" fontId="21" fillId="0" borderId="14" xfId="0" applyFont="1" applyBorder="1">
      <alignment vertical="center"/>
    </xf>
    <xf numFmtId="0" fontId="29" fillId="0" borderId="41" xfId="0" applyFont="1" applyBorder="1" applyAlignment="1">
      <alignment horizontal="right" vertical="center"/>
    </xf>
    <xf numFmtId="0" fontId="33" fillId="0" borderId="0" xfId="0" applyFont="1">
      <alignment vertical="center"/>
    </xf>
    <xf numFmtId="0" fontId="29" fillId="0" borderId="0" xfId="0" applyFont="1">
      <alignment vertical="center"/>
    </xf>
    <xf numFmtId="38" fontId="29" fillId="0" borderId="7" xfId="1" applyFont="1" applyBorder="1">
      <alignment vertical="center"/>
    </xf>
    <xf numFmtId="38" fontId="29" fillId="0" borderId="28" xfId="1" applyFont="1" applyBorder="1">
      <alignment vertical="center"/>
    </xf>
    <xf numFmtId="38" fontId="29" fillId="0" borderId="25" xfId="1" applyFont="1" applyBorder="1">
      <alignment vertical="center"/>
    </xf>
    <xf numFmtId="38" fontId="29" fillId="0" borderId="31" xfId="1" applyFont="1" applyBorder="1">
      <alignment vertical="center"/>
    </xf>
    <xf numFmtId="38" fontId="29" fillId="0" borderId="71" xfId="1" applyFont="1" applyBorder="1">
      <alignment vertical="center"/>
    </xf>
    <xf numFmtId="38" fontId="29" fillId="0" borderId="40" xfId="1" applyFont="1" applyBorder="1">
      <alignment vertical="center"/>
    </xf>
    <xf numFmtId="0" fontId="38" fillId="0" borderId="0" xfId="0" applyFont="1" applyProtection="1">
      <alignment vertical="center"/>
    </xf>
    <xf numFmtId="0" fontId="62" fillId="0" borderId="0" xfId="0" applyFont="1" applyAlignment="1">
      <alignment vertical="center" shrinkToFit="1"/>
    </xf>
    <xf numFmtId="38" fontId="29" fillId="0" borderId="25" xfId="1" applyFont="1" applyBorder="1" applyAlignment="1">
      <alignment vertical="center" shrinkToFit="1"/>
    </xf>
    <xf numFmtId="38" fontId="29" fillId="0" borderId="28" xfId="1" applyFont="1" applyBorder="1" applyAlignment="1">
      <alignment vertical="center" shrinkToFit="1"/>
    </xf>
    <xf numFmtId="38" fontId="29" fillId="0" borderId="71" xfId="1" applyFont="1" applyBorder="1" applyAlignment="1">
      <alignment vertical="center" shrinkToFit="1"/>
    </xf>
    <xf numFmtId="38" fontId="29" fillId="0" borderId="7" xfId="1" applyFont="1" applyBorder="1" applyAlignment="1">
      <alignment vertical="center" shrinkToFit="1"/>
    </xf>
    <xf numFmtId="38" fontId="29" fillId="0" borderId="31" xfId="1" applyFont="1" applyBorder="1" applyAlignment="1">
      <alignment vertical="center" shrinkToFit="1"/>
    </xf>
    <xf numFmtId="38" fontId="29" fillId="0" borderId="40" xfId="1" applyFont="1" applyBorder="1" applyAlignment="1">
      <alignment vertical="center" shrinkToFit="1"/>
    </xf>
    <xf numFmtId="3" fontId="29" fillId="0" borderId="8" xfId="0" applyNumberFormat="1" applyFont="1" applyBorder="1" applyAlignment="1">
      <alignment vertical="center" shrinkToFit="1"/>
    </xf>
    <xf numFmtId="3" fontId="29" fillId="0" borderId="29" xfId="0" applyNumberFormat="1" applyFont="1" applyBorder="1" applyAlignment="1">
      <alignment vertical="center" shrinkToFit="1"/>
    </xf>
    <xf numFmtId="3" fontId="29" fillId="0" borderId="59" xfId="0" applyNumberFormat="1" applyFont="1" applyBorder="1" applyAlignment="1">
      <alignment vertical="center" shrinkToFit="1"/>
    </xf>
    <xf numFmtId="3" fontId="29" fillId="0" borderId="37" xfId="0" applyNumberFormat="1" applyFont="1" applyBorder="1" applyAlignment="1">
      <alignment vertical="center" shrinkToFit="1"/>
    </xf>
    <xf numFmtId="3" fontId="29" fillId="0" borderId="26" xfId="0" applyNumberFormat="1" applyFont="1" applyBorder="1" applyAlignment="1">
      <alignment vertical="center" shrinkToFit="1"/>
    </xf>
    <xf numFmtId="3" fontId="29" fillId="0" borderId="72" xfId="0" applyNumberFormat="1" applyFont="1" applyBorder="1" applyAlignment="1">
      <alignment vertical="center" shrinkToFit="1"/>
    </xf>
    <xf numFmtId="3" fontId="29" fillId="0" borderId="32" xfId="0" applyNumberFormat="1" applyFont="1" applyBorder="1" applyAlignment="1">
      <alignment vertical="center" shrinkToFit="1"/>
    </xf>
    <xf numFmtId="3" fontId="29" fillId="0" borderId="46" xfId="0" applyNumberFormat="1" applyFont="1" applyBorder="1" applyAlignment="1">
      <alignment vertical="center" shrinkToFit="1"/>
    </xf>
    <xf numFmtId="0" fontId="41" fillId="0" borderId="118" xfId="0" applyFont="1" applyBorder="1">
      <alignment vertical="center"/>
    </xf>
    <xf numFmtId="196" fontId="29" fillId="10" borderId="119" xfId="0" applyNumberFormat="1" applyFont="1" applyFill="1" applyBorder="1" applyAlignment="1">
      <alignment horizontal="right" vertical="center"/>
    </xf>
    <xf numFmtId="3" fontId="29" fillId="0" borderId="109" xfId="0" applyNumberFormat="1" applyFont="1" applyBorder="1" applyAlignment="1">
      <alignment vertical="center" shrinkToFit="1"/>
    </xf>
    <xf numFmtId="0" fontId="29" fillId="0" borderId="119" xfId="0" applyFont="1" applyBorder="1" applyAlignment="1">
      <alignment horizontal="right" vertical="center"/>
    </xf>
    <xf numFmtId="203" fontId="61" fillId="0" borderId="0" xfId="5" applyNumberFormat="1" applyFont="1" applyAlignment="1" applyProtection="1">
      <alignment horizontal="center" vertical="center" wrapText="1"/>
      <protection locked="0"/>
    </xf>
    <xf numFmtId="200" fontId="81" fillId="17" borderId="84" xfId="2" applyNumberFormat="1" applyFont="1" applyFill="1" applyBorder="1" applyAlignment="1">
      <alignment horizontal="center" vertical="center" shrinkToFit="1"/>
    </xf>
    <xf numFmtId="200" fontId="81" fillId="18" borderId="84" xfId="2" applyNumberFormat="1" applyFont="1" applyFill="1" applyBorder="1" applyAlignment="1">
      <alignment horizontal="center" vertical="center" shrinkToFit="1"/>
    </xf>
    <xf numFmtId="0" fontId="41" fillId="0" borderId="0" xfId="21" applyFont="1">
      <alignment vertical="center"/>
    </xf>
    <xf numFmtId="0" fontId="41" fillId="15" borderId="0" xfId="21" applyFont="1" applyFill="1" applyAlignment="1">
      <alignment horizontal="center" vertical="center"/>
    </xf>
    <xf numFmtId="0" fontId="87" fillId="0" borderId="0" xfId="2" applyFont="1" applyAlignment="1">
      <alignment vertical="center"/>
    </xf>
    <xf numFmtId="0" fontId="87" fillId="0" borderId="0" xfId="2" applyFont="1" applyAlignment="1">
      <alignment horizontal="center" vertical="center"/>
    </xf>
    <xf numFmtId="200" fontId="87" fillId="18" borderId="84" xfId="2" applyNumberFormat="1" applyFont="1" applyFill="1" applyBorder="1" applyAlignment="1">
      <alignment horizontal="center" vertical="center" shrinkToFit="1"/>
    </xf>
    <xf numFmtId="200" fontId="87" fillId="17" borderId="84" xfId="2" applyNumberFormat="1" applyFont="1" applyFill="1" applyBorder="1" applyAlignment="1">
      <alignment horizontal="center" vertical="center" shrinkToFit="1"/>
    </xf>
    <xf numFmtId="200" fontId="87" fillId="0" borderId="84" xfId="2" applyNumberFormat="1" applyFont="1" applyBorder="1" applyAlignment="1">
      <alignment horizontal="center" vertical="center" shrinkToFit="1"/>
    </xf>
    <xf numFmtId="0" fontId="87" fillId="0" borderId="0" xfId="2" applyFont="1" applyAlignment="1">
      <alignment vertical="center" wrapText="1"/>
    </xf>
    <xf numFmtId="0" fontId="87" fillId="0" borderId="122" xfId="2" applyFont="1" applyBorder="1" applyAlignment="1">
      <alignment horizontal="left" vertical="center" wrapText="1" shrinkToFit="1"/>
    </xf>
    <xf numFmtId="200" fontId="98" fillId="18" borderId="6" xfId="2" applyNumberFormat="1" applyFont="1" applyFill="1" applyBorder="1" applyAlignment="1">
      <alignment vertical="center" shrinkToFit="1"/>
    </xf>
    <xf numFmtId="200" fontId="98" fillId="17" borderId="6" xfId="2" applyNumberFormat="1" applyFont="1" applyFill="1" applyBorder="1" applyAlignment="1">
      <alignment vertical="center" shrinkToFit="1"/>
    </xf>
    <xf numFmtId="200" fontId="98" fillId="0" borderId="6" xfId="2" applyNumberFormat="1" applyFont="1" applyBorder="1" applyAlignment="1">
      <alignment vertical="center" shrinkToFit="1"/>
    </xf>
    <xf numFmtId="200" fontId="98" fillId="13" borderId="123" xfId="2" applyNumberFormat="1" applyFont="1" applyFill="1" applyBorder="1" applyAlignment="1">
      <alignment horizontal="right" vertical="center" shrinkToFit="1"/>
    </xf>
    <xf numFmtId="200" fontId="99" fillId="18" borderId="123" xfId="2" applyNumberFormat="1" applyFont="1" applyFill="1" applyBorder="1" applyAlignment="1">
      <alignment horizontal="right" vertical="center" shrinkToFit="1"/>
    </xf>
    <xf numFmtId="200" fontId="99" fillId="17" borderId="123" xfId="2" applyNumberFormat="1" applyFont="1" applyFill="1" applyBorder="1" applyAlignment="1">
      <alignment horizontal="right" vertical="center" shrinkToFit="1"/>
    </xf>
    <xf numFmtId="200" fontId="99" fillId="0" borderId="123" xfId="2" applyNumberFormat="1" applyFont="1" applyBorder="1" applyAlignment="1">
      <alignment horizontal="right" vertical="center" shrinkToFit="1"/>
    </xf>
    <xf numFmtId="0" fontId="29" fillId="0" borderId="0" xfId="0" applyFont="1" applyBorder="1">
      <alignment vertical="center"/>
    </xf>
    <xf numFmtId="0" fontId="29" fillId="0" borderId="0" xfId="0" applyFont="1">
      <alignment vertical="center"/>
    </xf>
    <xf numFmtId="0" fontId="18" fillId="4" borderId="0" xfId="0" applyFont="1" applyFill="1">
      <alignment vertical="center"/>
    </xf>
    <xf numFmtId="0" fontId="55" fillId="0" borderId="0" xfId="0" applyFont="1" applyBorder="1" applyAlignment="1">
      <alignment horizontal="center" vertical="center" shrinkToFit="1"/>
    </xf>
    <xf numFmtId="0" fontId="52" fillId="0" borderId="0" xfId="0" applyFont="1">
      <alignment vertical="center"/>
    </xf>
    <xf numFmtId="0" fontId="54" fillId="0" borderId="9" xfId="0" applyFont="1" applyBorder="1">
      <alignment vertical="center"/>
    </xf>
    <xf numFmtId="0" fontId="81" fillId="0" borderId="0" xfId="2" applyFont="1" applyBorder="1" applyAlignment="1" applyProtection="1">
      <alignment vertical="center"/>
      <protection locked="0"/>
    </xf>
    <xf numFmtId="0" fontId="81" fillId="0" borderId="0" xfId="2" applyFont="1" applyBorder="1" applyAlignment="1" applyProtection="1">
      <alignment vertical="center"/>
    </xf>
    <xf numFmtId="0" fontId="56" fillId="0" borderId="0" xfId="22" applyFont="1" applyBorder="1" applyProtection="1">
      <alignment vertical="center"/>
    </xf>
    <xf numFmtId="0" fontId="54" fillId="0" borderId="0" xfId="0" applyFont="1" applyBorder="1" applyAlignment="1">
      <alignment horizontal="center" vertical="center" shrinkToFit="1"/>
    </xf>
    <xf numFmtId="0" fontId="29" fillId="0" borderId="0" xfId="0" applyFont="1" applyFill="1" applyBorder="1" applyAlignment="1" applyProtection="1">
      <alignment horizontal="center" vertical="center"/>
    </xf>
    <xf numFmtId="0" fontId="29" fillId="0" borderId="0" xfId="0" applyFont="1" applyFill="1" applyProtection="1">
      <alignment vertical="center"/>
    </xf>
    <xf numFmtId="0" fontId="39" fillId="0" borderId="0" xfId="0" applyFont="1" applyProtection="1">
      <alignment vertical="center"/>
    </xf>
    <xf numFmtId="0" fontId="83" fillId="0" borderId="0" xfId="0" applyFont="1">
      <alignment vertical="center"/>
    </xf>
    <xf numFmtId="0" fontId="103" fillId="0" borderId="0" xfId="0" applyNumberFormat="1" applyFont="1">
      <alignment vertical="center"/>
    </xf>
    <xf numFmtId="0" fontId="0" fillId="0" borderId="0" xfId="0">
      <alignment vertical="center"/>
    </xf>
    <xf numFmtId="0" fontId="29" fillId="0" borderId="0" xfId="0" applyNumberFormat="1" applyFont="1" applyAlignment="1">
      <alignment horizontal="left" vertical="center" indent="1"/>
    </xf>
    <xf numFmtId="0" fontId="29" fillId="0" borderId="0" xfId="0" applyNumberFormat="1" applyFont="1">
      <alignment vertical="center"/>
    </xf>
    <xf numFmtId="0" fontId="29" fillId="0" borderId="41" xfId="0" applyFont="1" applyBorder="1" applyAlignment="1">
      <alignment horizontal="right" vertical="center"/>
    </xf>
    <xf numFmtId="0" fontId="33" fillId="0" borderId="0" xfId="0" applyFont="1">
      <alignment vertical="center"/>
    </xf>
    <xf numFmtId="0" fontId="47" fillId="0" borderId="0" xfId="0" applyFont="1">
      <alignment vertical="center"/>
    </xf>
    <xf numFmtId="0" fontId="29" fillId="0" borderId="0" xfId="0" applyFont="1">
      <alignment vertical="center"/>
    </xf>
    <xf numFmtId="0" fontId="61" fillId="0" borderId="0" xfId="5" applyFont="1" applyAlignment="1">
      <alignment horizontal="center" vertical="center" wrapText="1"/>
    </xf>
    <xf numFmtId="193" fontId="61" fillId="0" borderId="0" xfId="5" applyNumberFormat="1" applyFont="1" applyAlignment="1">
      <alignment horizontal="center" vertical="center" textRotation="255" wrapText="1"/>
    </xf>
    <xf numFmtId="38" fontId="61" fillId="0" borderId="0" xfId="4" applyFont="1" applyAlignment="1">
      <alignment horizontal="center" vertical="center" wrapText="1"/>
    </xf>
    <xf numFmtId="204" fontId="29" fillId="0" borderId="0" xfId="0" applyNumberFormat="1" applyFont="1" applyAlignment="1" applyProtection="1">
      <alignment horizontal="center" vertical="center" shrinkToFit="1"/>
      <protection locked="0"/>
    </xf>
    <xf numFmtId="0" fontId="46" fillId="0" borderId="0" xfId="0" applyNumberFormat="1" applyFont="1">
      <alignment vertical="center"/>
    </xf>
    <xf numFmtId="0" fontId="104" fillId="0" borderId="0" xfId="0" applyFont="1">
      <alignment vertical="center"/>
    </xf>
    <xf numFmtId="0" fontId="35" fillId="0" borderId="0" xfId="0" applyFont="1">
      <alignment vertical="center"/>
    </xf>
    <xf numFmtId="0" fontId="84" fillId="0" borderId="22" xfId="0" applyFont="1" applyFill="1" applyBorder="1">
      <alignment vertical="center"/>
    </xf>
    <xf numFmtId="0" fontId="39" fillId="0" borderId="0" xfId="0" applyFont="1" applyFill="1">
      <alignment vertical="center"/>
    </xf>
    <xf numFmtId="0" fontId="29" fillId="3" borderId="0" xfId="0" applyFont="1" applyFill="1" applyBorder="1" applyAlignment="1" applyProtection="1">
      <alignment horizontal="center" vertical="center"/>
    </xf>
    <xf numFmtId="38" fontId="29" fillId="0" borderId="0" xfId="1" applyFont="1" applyBorder="1" applyAlignment="1" applyProtection="1">
      <alignment horizontal="right" vertical="center" indent="1"/>
    </xf>
    <xf numFmtId="0" fontId="39" fillId="0" borderId="0" xfId="0" applyFont="1" applyBorder="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left" vertical="center" indent="1"/>
    </xf>
    <xf numFmtId="0" fontId="38" fillId="0" borderId="0" xfId="0" applyFont="1" applyFill="1" applyBorder="1" applyProtection="1">
      <alignment vertical="center"/>
    </xf>
    <xf numFmtId="0" fontId="38" fillId="0" borderId="0" xfId="0" applyFont="1" applyFill="1" applyProtection="1">
      <alignment vertical="center"/>
    </xf>
    <xf numFmtId="0" fontId="47" fillId="0" borderId="0" xfId="0" applyFont="1" applyFill="1" applyProtection="1">
      <alignment vertical="center"/>
    </xf>
    <xf numFmtId="0" fontId="75" fillId="0" borderId="0" xfId="0" applyFont="1" applyProtection="1">
      <alignment vertical="center"/>
    </xf>
    <xf numFmtId="0" fontId="75" fillId="0" borderId="0" xfId="0" applyFont="1" applyAlignment="1" applyProtection="1">
      <alignment horizontal="left" vertical="center" indent="1"/>
    </xf>
    <xf numFmtId="0" fontId="75" fillId="3" borderId="6" xfId="0" applyFont="1" applyFill="1" applyBorder="1" applyAlignment="1" applyProtection="1">
      <alignment horizontal="center" vertical="center"/>
    </xf>
    <xf numFmtId="0" fontId="90" fillId="0" borderId="0" xfId="0" applyFont="1" applyFill="1" applyBorder="1" applyAlignment="1" applyProtection="1">
      <alignment horizontal="center" vertical="center"/>
    </xf>
    <xf numFmtId="0" fontId="90" fillId="0" borderId="8" xfId="0" applyFont="1" applyFill="1" applyBorder="1" applyAlignment="1" applyProtection="1">
      <alignment horizontal="left" vertical="center" indent="1"/>
    </xf>
    <xf numFmtId="0" fontId="90" fillId="0" borderId="0" xfId="0" applyFont="1" applyFill="1" applyBorder="1" applyAlignment="1" applyProtection="1">
      <alignment horizontal="left" vertical="center" indent="1"/>
    </xf>
    <xf numFmtId="0" fontId="75" fillId="0" borderId="6" xfId="0" applyFont="1" applyBorder="1" applyAlignment="1" applyProtection="1">
      <alignment horizontal="center" vertical="center"/>
    </xf>
    <xf numFmtId="0" fontId="106" fillId="0" borderId="0" xfId="0" applyFont="1" applyFill="1" applyAlignment="1" applyProtection="1">
      <alignment horizontal="right" wrapText="1"/>
    </xf>
    <xf numFmtId="0" fontId="107" fillId="0" borderId="0" xfId="0" applyFont="1" applyFill="1" applyBorder="1" applyAlignment="1" applyProtection="1">
      <alignment horizontal="center" vertical="center"/>
    </xf>
    <xf numFmtId="0" fontId="107" fillId="0" borderId="0" xfId="0" applyFont="1" applyFill="1" applyBorder="1" applyAlignment="1" applyProtection="1">
      <alignment horizontal="left" vertical="center" indent="1"/>
    </xf>
    <xf numFmtId="0" fontId="106" fillId="0" borderId="0" xfId="0" applyFont="1" applyAlignment="1" applyProtection="1">
      <alignment vertical="center" wrapText="1"/>
    </xf>
    <xf numFmtId="0" fontId="75" fillId="0" borderId="34" xfId="0" applyFont="1" applyBorder="1" applyProtection="1">
      <alignment vertical="center"/>
    </xf>
    <xf numFmtId="0" fontId="75" fillId="0" borderId="38" xfId="0" applyFont="1" applyBorder="1" applyProtection="1">
      <alignment vertical="center"/>
    </xf>
    <xf numFmtId="0" fontId="108" fillId="0" borderId="0" xfId="0" applyFont="1" applyProtection="1">
      <alignment vertical="center"/>
    </xf>
    <xf numFmtId="0" fontId="109" fillId="0" borderId="0" xfId="0" applyFont="1" applyProtection="1">
      <alignment vertical="center"/>
    </xf>
    <xf numFmtId="0" fontId="110" fillId="0" borderId="0" xfId="0" applyFont="1" applyProtection="1">
      <alignment vertical="center"/>
    </xf>
    <xf numFmtId="0" fontId="90" fillId="0" borderId="0" xfId="0" applyFont="1" applyProtection="1">
      <alignment vertical="center"/>
    </xf>
    <xf numFmtId="0" fontId="111" fillId="0" borderId="0" xfId="0" applyFont="1" applyProtection="1">
      <alignment vertical="center"/>
    </xf>
    <xf numFmtId="0" fontId="90" fillId="0" borderId="0" xfId="0" applyFont="1" applyFill="1" applyProtection="1">
      <alignment vertical="center"/>
    </xf>
    <xf numFmtId="0" fontId="90" fillId="0" borderId="0" xfId="0" applyFont="1" applyFill="1" applyBorder="1" applyProtection="1">
      <alignment vertical="center"/>
    </xf>
    <xf numFmtId="0" fontId="107" fillId="0" borderId="0" xfId="0" applyFont="1" applyFill="1" applyProtection="1">
      <alignment vertical="center"/>
    </xf>
    <xf numFmtId="0" fontId="39" fillId="0" borderId="0" xfId="0" applyFont="1" applyAlignment="1" applyProtection="1">
      <alignment horizontal="right"/>
    </xf>
    <xf numFmtId="0" fontId="39" fillId="0" borderId="0" xfId="0" applyFont="1" applyFill="1" applyProtection="1">
      <alignment vertical="center"/>
    </xf>
    <xf numFmtId="0" fontId="111" fillId="0" borderId="0" xfId="0" applyFont="1" applyFill="1" applyProtection="1">
      <alignment vertical="center"/>
    </xf>
    <xf numFmtId="38" fontId="29" fillId="0" borderId="0" xfId="1" applyFont="1" applyFill="1" applyBorder="1" applyAlignment="1" applyProtection="1">
      <alignment horizontal="right" vertical="center" indent="1"/>
    </xf>
    <xf numFmtId="0" fontId="39" fillId="0" borderId="0" xfId="0" applyFont="1" applyFill="1" applyBorder="1" applyProtection="1">
      <alignment vertical="center"/>
    </xf>
    <xf numFmtId="193" fontId="61" fillId="0" borderId="0" xfId="5" applyNumberFormat="1" applyFont="1" applyAlignment="1">
      <alignment horizontal="center" vertical="center" textRotation="255" shrinkToFit="1"/>
    </xf>
    <xf numFmtId="193" fontId="66" fillId="0" borderId="0" xfId="5" applyNumberFormat="1" applyFont="1" applyAlignment="1">
      <alignment horizontal="center" vertical="center" textRotation="255" shrinkToFit="1"/>
    </xf>
    <xf numFmtId="0" fontId="61" fillId="0" borderId="44" xfId="5" applyFont="1" applyBorder="1" applyAlignment="1">
      <alignment horizontal="center" vertical="center" wrapText="1"/>
    </xf>
    <xf numFmtId="0" fontId="61" fillId="20" borderId="6" xfId="5" applyFont="1" applyFill="1" applyBorder="1" applyAlignment="1">
      <alignment horizontal="center" vertical="center" wrapText="1"/>
    </xf>
    <xf numFmtId="0" fontId="61" fillId="0" borderId="148" xfId="5" applyFont="1" applyBorder="1" applyAlignment="1" applyProtection="1">
      <alignment horizontal="center" vertical="center" wrapText="1"/>
      <protection locked="0"/>
    </xf>
    <xf numFmtId="0" fontId="56" fillId="0" borderId="148" xfId="5" applyFont="1" applyBorder="1" applyAlignment="1" applyProtection="1">
      <alignment horizontal="center" vertical="center" wrapText="1"/>
      <protection locked="0"/>
    </xf>
    <xf numFmtId="0" fontId="61" fillId="0" borderId="150" xfId="5" applyFont="1" applyBorder="1" applyAlignment="1" applyProtection="1">
      <alignment horizontal="center" vertical="center" wrapText="1"/>
      <protection locked="0"/>
    </xf>
    <xf numFmtId="184" fontId="56" fillId="0" borderId="6" xfId="5" applyNumberFormat="1" applyFont="1" applyBorder="1" applyAlignment="1">
      <alignment horizontal="right" vertical="center" wrapText="1"/>
    </xf>
    <xf numFmtId="194" fontId="56" fillId="0" borderId="6" xfId="5" applyNumberFormat="1" applyFont="1" applyBorder="1" applyAlignment="1">
      <alignment horizontal="right" vertical="center" wrapText="1"/>
    </xf>
    <xf numFmtId="38" fontId="56" fillId="0" borderId="6" xfId="4" applyFont="1" applyBorder="1" applyAlignment="1">
      <alignment horizontal="right" vertical="center" wrapText="1"/>
    </xf>
    <xf numFmtId="193" fontId="61" fillId="0" borderId="151" xfId="5" applyNumberFormat="1" applyFont="1" applyBorder="1" applyAlignment="1" applyProtection="1">
      <alignment horizontal="center" vertical="center" textRotation="255" shrinkToFit="1"/>
      <protection locked="0"/>
    </xf>
    <xf numFmtId="0" fontId="61" fillId="0" borderId="6" xfId="5" applyFont="1" applyBorder="1" applyAlignment="1" applyProtection="1">
      <alignment horizontal="center" vertical="center" wrapText="1"/>
      <protection locked="0"/>
    </xf>
    <xf numFmtId="0" fontId="61" fillId="0" borderId="149" xfId="5" applyFont="1" applyBorder="1" applyAlignment="1" applyProtection="1">
      <alignment horizontal="center" vertical="center" wrapText="1"/>
      <protection locked="0"/>
    </xf>
    <xf numFmtId="0" fontId="61" fillId="0" borderId="7" xfId="5" applyFont="1" applyBorder="1" applyAlignment="1" applyProtection="1">
      <alignment horizontal="center" vertical="center" wrapText="1"/>
      <protection locked="0"/>
    </xf>
    <xf numFmtId="195" fontId="61" fillId="0" borderId="6" xfId="5" applyNumberFormat="1" applyFont="1" applyBorder="1" applyAlignment="1">
      <alignment horizontal="center" vertical="center" wrapText="1"/>
    </xf>
    <xf numFmtId="0" fontId="56" fillId="0" borderId="0" xfId="5" applyFont="1" applyAlignment="1" applyProtection="1">
      <alignment horizontal="center" vertical="center" wrapText="1"/>
      <protection locked="0"/>
    </xf>
    <xf numFmtId="193" fontId="61" fillId="0" borderId="0" xfId="5" applyNumberFormat="1" applyFont="1" applyAlignment="1" applyProtection="1">
      <alignment horizontal="center" vertical="center" textRotation="255" shrinkToFit="1"/>
      <protection locked="0"/>
    </xf>
    <xf numFmtId="200" fontId="98" fillId="18" borderId="44" xfId="2" applyNumberFormat="1" applyFont="1" applyFill="1" applyBorder="1" applyAlignment="1">
      <alignment vertical="center" shrinkToFit="1"/>
    </xf>
    <xf numFmtId="200" fontId="98" fillId="17" borderId="44" xfId="2" applyNumberFormat="1" applyFont="1" applyFill="1" applyBorder="1" applyAlignment="1">
      <alignment vertical="center" shrinkToFit="1"/>
    </xf>
    <xf numFmtId="200" fontId="98" fillId="0" borderId="44" xfId="2" applyNumberFormat="1" applyFont="1" applyBorder="1" applyAlignment="1">
      <alignment vertical="center" shrinkToFit="1"/>
    </xf>
    <xf numFmtId="200" fontId="98" fillId="18" borderId="70" xfId="2" applyNumberFormat="1" applyFont="1" applyFill="1" applyBorder="1" applyAlignment="1">
      <alignment vertical="center" shrinkToFit="1"/>
    </xf>
    <xf numFmtId="200" fontId="98" fillId="17" borderId="70" xfId="2" applyNumberFormat="1" applyFont="1" applyFill="1" applyBorder="1" applyAlignment="1">
      <alignment vertical="center" shrinkToFit="1"/>
    </xf>
    <xf numFmtId="200" fontId="98" fillId="0" borderId="70" xfId="2" applyNumberFormat="1" applyFont="1" applyBorder="1" applyAlignment="1">
      <alignment vertical="center" shrinkToFit="1"/>
    </xf>
    <xf numFmtId="0" fontId="102" fillId="0" borderId="0" xfId="2" applyFont="1" applyAlignment="1">
      <alignment vertical="center"/>
    </xf>
    <xf numFmtId="0" fontId="101" fillId="0" borderId="0" xfId="2" applyFont="1" applyAlignment="1">
      <alignment vertical="center"/>
    </xf>
    <xf numFmtId="0" fontId="81" fillId="0" borderId="0" xfId="2" applyFont="1" applyAlignment="1">
      <alignment vertical="center" shrinkToFit="1"/>
    </xf>
    <xf numFmtId="0" fontId="81" fillId="0" borderId="0" xfId="2" applyFont="1" applyAlignment="1">
      <alignment vertical="center"/>
    </xf>
    <xf numFmtId="0" fontId="81" fillId="0" borderId="0" xfId="2" applyFont="1" applyAlignment="1">
      <alignment horizontal="center" vertical="center"/>
    </xf>
    <xf numFmtId="200" fontId="81" fillId="0" borderId="0" xfId="2" applyNumberFormat="1" applyFont="1" applyAlignment="1">
      <alignment vertical="center"/>
    </xf>
    <xf numFmtId="200" fontId="81" fillId="0" borderId="0" xfId="2" applyNumberFormat="1" applyFont="1" applyAlignment="1">
      <alignment horizontal="center" vertical="center"/>
    </xf>
    <xf numFmtId="0" fontId="105" fillId="0" borderId="0" xfId="22" applyFont="1">
      <alignment vertical="center"/>
    </xf>
    <xf numFmtId="0" fontId="41" fillId="0" borderId="0" xfId="22" applyFont="1">
      <alignment vertical="center"/>
    </xf>
    <xf numFmtId="0" fontId="56" fillId="0" borderId="0" xfId="22" applyFont="1">
      <alignment vertical="center"/>
    </xf>
    <xf numFmtId="0" fontId="56" fillId="0" borderId="0" xfId="22" applyFont="1" applyAlignment="1">
      <alignment vertical="center" shrinkToFit="1"/>
    </xf>
    <xf numFmtId="0" fontId="56" fillId="0" borderId="0" xfId="14" applyFont="1" applyAlignment="1">
      <alignment horizontal="center" vertical="center"/>
    </xf>
    <xf numFmtId="0" fontId="70" fillId="10" borderId="7" xfId="22" applyFont="1" applyFill="1" applyBorder="1" applyAlignment="1">
      <alignment horizontal="center" vertical="center"/>
    </xf>
    <xf numFmtId="0" fontId="72" fillId="0" borderId="0" xfId="22" applyFont="1">
      <alignment vertical="center"/>
    </xf>
    <xf numFmtId="0" fontId="70" fillId="10" borderId="6" xfId="22" applyFont="1" applyFill="1" applyBorder="1" applyAlignment="1">
      <alignment horizontal="center" vertical="center"/>
    </xf>
    <xf numFmtId="49" fontId="81" fillId="0" borderId="0" xfId="9" applyNumberFormat="1" applyFont="1" applyAlignment="1" applyProtection="1">
      <alignment vertical="center" shrinkToFit="1"/>
      <protection locked="0"/>
    </xf>
    <xf numFmtId="0" fontId="56" fillId="0" borderId="0" xfId="22" applyFont="1" applyAlignment="1">
      <alignment horizontal="center" vertical="center"/>
    </xf>
    <xf numFmtId="0" fontId="56" fillId="0" borderId="0" xfId="22" applyFont="1" applyAlignment="1">
      <alignment horizontal="center" vertical="center" shrinkToFit="1"/>
    </xf>
    <xf numFmtId="200" fontId="81" fillId="18" borderId="6" xfId="2" applyNumberFormat="1" applyFont="1" applyFill="1" applyBorder="1" applyAlignment="1">
      <alignment vertical="center" shrinkToFit="1"/>
    </xf>
    <xf numFmtId="200" fontId="81" fillId="17" borderId="6" xfId="2" applyNumberFormat="1" applyFont="1" applyFill="1" applyBorder="1" applyAlignment="1">
      <alignment vertical="center" shrinkToFit="1"/>
    </xf>
    <xf numFmtId="200" fontId="81" fillId="0" borderId="6" xfId="2" applyNumberFormat="1" applyFont="1" applyBorder="1" applyAlignment="1">
      <alignment vertical="center" shrinkToFit="1"/>
    </xf>
    <xf numFmtId="200" fontId="81" fillId="18" borderId="42" xfId="2" applyNumberFormat="1" applyFont="1" applyFill="1" applyBorder="1" applyAlignment="1">
      <alignment vertical="center" shrinkToFit="1"/>
    </xf>
    <xf numFmtId="200" fontId="81" fillId="17" borderId="42" xfId="2" applyNumberFormat="1" applyFont="1" applyFill="1" applyBorder="1" applyAlignment="1">
      <alignment vertical="center" shrinkToFit="1"/>
    </xf>
    <xf numFmtId="200" fontId="81" fillId="0" borderId="42" xfId="2" applyNumberFormat="1" applyFont="1" applyBorder="1" applyAlignment="1">
      <alignment vertical="center" shrinkToFit="1"/>
    </xf>
    <xf numFmtId="200" fontId="81" fillId="18" borderId="123" xfId="2" applyNumberFormat="1" applyFont="1" applyFill="1" applyBorder="1" applyAlignment="1">
      <alignment vertical="center" shrinkToFit="1"/>
    </xf>
    <xf numFmtId="200" fontId="81" fillId="17" borderId="123" xfId="2" applyNumberFormat="1" applyFont="1" applyFill="1" applyBorder="1" applyAlignment="1">
      <alignment vertical="center" shrinkToFit="1"/>
    </xf>
    <xf numFmtId="200" fontId="81" fillId="0" borderId="123" xfId="2" applyNumberFormat="1" applyFont="1" applyBorder="1" applyAlignment="1">
      <alignment vertical="center" shrinkToFit="1"/>
    </xf>
    <xf numFmtId="0" fontId="81" fillId="0" borderId="114" xfId="2" applyFont="1" applyBorder="1" applyAlignment="1">
      <alignment vertical="center" shrinkToFit="1"/>
    </xf>
    <xf numFmtId="0" fontId="81" fillId="0" borderId="122" xfId="2" applyFont="1" applyBorder="1" applyAlignment="1">
      <alignment vertical="center" shrinkToFit="1"/>
    </xf>
    <xf numFmtId="200" fontId="82" fillId="18" borderId="135" xfId="2" applyNumberFormat="1" applyFont="1" applyFill="1" applyBorder="1" applyAlignment="1">
      <alignment horizontal="right" vertical="center" shrinkToFit="1"/>
    </xf>
    <xf numFmtId="200" fontId="82" fillId="17" borderId="135" xfId="2" applyNumberFormat="1" applyFont="1" applyFill="1" applyBorder="1" applyAlignment="1">
      <alignment horizontal="right" vertical="center" shrinkToFit="1"/>
    </xf>
    <xf numFmtId="200" fontId="82" fillId="0" borderId="135" xfId="2" applyNumberFormat="1" applyFont="1" applyBorder="1" applyAlignment="1">
      <alignment horizontal="right" vertical="center" shrinkToFit="1"/>
    </xf>
    <xf numFmtId="0" fontId="81" fillId="0" borderId="136" xfId="2" applyFont="1" applyBorder="1" applyAlignment="1">
      <alignment horizontal="left" vertical="center" wrapText="1" shrinkToFit="1"/>
    </xf>
    <xf numFmtId="0" fontId="29" fillId="0" borderId="0" xfId="0" applyFont="1">
      <alignment vertical="center"/>
    </xf>
    <xf numFmtId="0" fontId="29" fillId="0" borderId="41" xfId="0" applyFont="1" applyBorder="1" applyAlignment="1">
      <alignment horizontal="right" vertical="center"/>
    </xf>
    <xf numFmtId="0" fontId="33" fillId="0" borderId="0" xfId="0" applyFont="1">
      <alignment vertical="center"/>
    </xf>
    <xf numFmtId="0" fontId="29" fillId="0" borderId="6" xfId="0" applyFont="1" applyBorder="1" applyAlignment="1">
      <alignment horizontal="center" vertical="center"/>
    </xf>
    <xf numFmtId="0" fontId="11" fillId="0" borderId="39" xfId="0" applyFont="1" applyBorder="1" applyAlignment="1">
      <alignment vertical="center" wrapText="1"/>
    </xf>
    <xf numFmtId="0" fontId="39" fillId="0" borderId="0" xfId="0" applyNumberFormat="1" applyFont="1" applyAlignment="1">
      <alignment horizontal="left" vertical="center"/>
    </xf>
    <xf numFmtId="0" fontId="29" fillId="0" borderId="0" xfId="0" applyNumberFormat="1" applyFont="1" applyAlignment="1">
      <alignment horizontal="left" vertical="center"/>
    </xf>
    <xf numFmtId="0" fontId="46" fillId="0" borderId="0" xfId="0" applyNumberFormat="1" applyFont="1" applyAlignment="1">
      <alignment horizontal="left" vertical="center"/>
    </xf>
    <xf numFmtId="0" fontId="33" fillId="0" borderId="0" xfId="0" applyFont="1" applyAlignment="1">
      <alignment vertical="top"/>
    </xf>
    <xf numFmtId="0" fontId="41" fillId="0" borderId="41" xfId="0" applyFont="1" applyFill="1" applyBorder="1">
      <alignment vertical="center"/>
    </xf>
    <xf numFmtId="0" fontId="41" fillId="0" borderId="60" xfId="0" applyFont="1" applyBorder="1">
      <alignment vertical="center"/>
    </xf>
    <xf numFmtId="0" fontId="41" fillId="0" borderId="41" xfId="0" applyFont="1" applyBorder="1" applyAlignment="1">
      <alignment vertical="center" wrapText="1"/>
    </xf>
    <xf numFmtId="0" fontId="41" fillId="0" borderId="41" xfId="0" applyFont="1" applyBorder="1" applyAlignment="1">
      <alignment vertical="center"/>
    </xf>
    <xf numFmtId="196" fontId="29" fillId="10" borderId="60" xfId="0" applyNumberFormat="1" applyFont="1" applyFill="1" applyBorder="1" applyAlignment="1">
      <alignment horizontal="right" vertical="center"/>
    </xf>
    <xf numFmtId="196" fontId="29" fillId="0" borderId="46" xfId="0" applyNumberFormat="1" applyFont="1" applyBorder="1" applyAlignment="1">
      <alignment horizontal="right" vertical="center"/>
    </xf>
    <xf numFmtId="3" fontId="50" fillId="0" borderId="46" xfId="0" applyNumberFormat="1" applyFont="1" applyBorder="1" applyAlignment="1">
      <alignment vertical="center" shrinkToFit="1"/>
    </xf>
    <xf numFmtId="0" fontId="74" fillId="0" borderId="47" xfId="0" applyFont="1" applyBorder="1">
      <alignment vertical="center"/>
    </xf>
    <xf numFmtId="196" fontId="29" fillId="3" borderId="60" xfId="0" applyNumberFormat="1" applyFont="1" applyFill="1" applyBorder="1" applyAlignment="1">
      <alignment horizontal="right" vertical="center"/>
    </xf>
    <xf numFmtId="38" fontId="29" fillId="0" borderId="95" xfId="1" applyFont="1" applyBorder="1" applyAlignment="1">
      <alignment vertical="center" shrinkToFit="1"/>
    </xf>
    <xf numFmtId="0" fontId="29" fillId="0" borderId="97" xfId="0" applyFont="1" applyBorder="1" applyAlignment="1">
      <alignment horizontal="right" vertical="center"/>
    </xf>
    <xf numFmtId="38" fontId="29" fillId="0" borderId="95" xfId="1" applyFont="1" applyBorder="1">
      <alignment vertical="center"/>
    </xf>
    <xf numFmtId="3" fontId="29" fillId="0" borderId="96" xfId="0" applyNumberFormat="1" applyFont="1" applyBorder="1" applyAlignment="1">
      <alignment vertical="center" shrinkToFit="1"/>
    </xf>
    <xf numFmtId="0" fontId="41" fillId="0" borderId="47" xfId="0" applyFont="1" applyFill="1" applyBorder="1" applyAlignment="1">
      <alignment vertical="center" wrapText="1"/>
    </xf>
    <xf numFmtId="0" fontId="41" fillId="0" borderId="47" xfId="0" applyFont="1" applyFill="1" applyBorder="1">
      <alignment vertical="center"/>
    </xf>
    <xf numFmtId="38" fontId="29" fillId="0" borderId="98" xfId="1" applyFont="1" applyBorder="1" applyAlignment="1">
      <alignment vertical="center" shrinkToFit="1"/>
    </xf>
    <xf numFmtId="0" fontId="29" fillId="0" borderId="100" xfId="0" applyFont="1" applyBorder="1" applyAlignment="1">
      <alignment horizontal="right" vertical="center"/>
    </xf>
    <xf numFmtId="38" fontId="29" fillId="0" borderId="98" xfId="1" applyFont="1" applyBorder="1">
      <alignment vertical="center"/>
    </xf>
    <xf numFmtId="3" fontId="29" fillId="0" borderId="99" xfId="0" applyNumberFormat="1" applyFont="1" applyBorder="1" applyAlignment="1">
      <alignment vertical="center" shrinkToFit="1"/>
    </xf>
    <xf numFmtId="196" fontId="29" fillId="10" borderId="164" xfId="0" applyNumberFormat="1" applyFont="1" applyFill="1" applyBorder="1" applyAlignment="1">
      <alignment horizontal="right" vertical="center"/>
    </xf>
    <xf numFmtId="3" fontId="29" fillId="0" borderId="163" xfId="0" applyNumberFormat="1" applyFont="1" applyBorder="1" applyAlignment="1">
      <alignment vertical="center" shrinkToFit="1"/>
    </xf>
    <xf numFmtId="0" fontId="29" fillId="0" borderId="164" xfId="0" applyFont="1" applyBorder="1" applyAlignment="1">
      <alignment horizontal="right" vertical="center"/>
    </xf>
    <xf numFmtId="0" fontId="41" fillId="0" borderId="164" xfId="0" applyFont="1" applyBorder="1">
      <alignment vertical="center"/>
    </xf>
    <xf numFmtId="38" fontId="50" fillId="0" borderId="0" xfId="1" applyFont="1" applyAlignment="1">
      <alignment vertical="center"/>
    </xf>
    <xf numFmtId="0" fontId="113" fillId="0" borderId="0" xfId="5" applyFont="1" applyAlignment="1">
      <alignment horizontal="center" vertical="center" wrapText="1"/>
    </xf>
    <xf numFmtId="0" fontId="11" fillId="0" borderId="39" xfId="0" applyFont="1" applyBorder="1" applyAlignment="1">
      <alignment vertical="center" wrapText="1"/>
    </xf>
    <xf numFmtId="0" fontId="29" fillId="0" borderId="0" xfId="0" applyNumberFormat="1" applyFont="1">
      <alignment vertical="center"/>
    </xf>
    <xf numFmtId="0" fontId="61" fillId="0" borderId="0" xfId="5" applyNumberFormat="1" applyFont="1" applyAlignment="1">
      <alignment horizontal="center" vertical="center" wrapText="1"/>
    </xf>
    <xf numFmtId="0" fontId="61" fillId="0" borderId="0" xfId="5" applyNumberFormat="1" applyFont="1" applyAlignment="1" applyProtection="1">
      <alignment horizontal="center" vertical="center" wrapText="1"/>
      <protection locked="0"/>
    </xf>
    <xf numFmtId="0" fontId="81" fillId="0" borderId="51" xfId="2" applyFont="1" applyBorder="1" applyAlignment="1" applyProtection="1">
      <alignment horizontal="left" vertical="center" shrinkToFit="1"/>
      <protection locked="0"/>
    </xf>
    <xf numFmtId="0" fontId="81" fillId="0" borderId="130" xfId="2" applyFont="1" applyBorder="1" applyAlignment="1" applyProtection="1">
      <alignment vertical="center" shrinkToFit="1"/>
      <protection locked="0"/>
    </xf>
    <xf numFmtId="201" fontId="81" fillId="0" borderId="85" xfId="2" applyNumberFormat="1" applyFont="1" applyBorder="1" applyAlignment="1" applyProtection="1">
      <alignment horizontal="center" vertical="center" shrinkToFit="1"/>
      <protection locked="0"/>
    </xf>
    <xf numFmtId="200" fontId="81" fillId="0" borderId="53" xfId="2" applyNumberFormat="1" applyFont="1" applyBorder="1" applyAlignment="1" applyProtection="1">
      <alignment vertical="center" shrinkToFit="1"/>
      <protection locked="0"/>
    </xf>
    <xf numFmtId="200" fontId="81" fillId="18" borderId="6" xfId="2" applyNumberFormat="1" applyFont="1" applyFill="1" applyBorder="1" applyAlignment="1" applyProtection="1">
      <alignment vertical="center" shrinkToFit="1"/>
      <protection locked="0"/>
    </xf>
    <xf numFmtId="0" fontId="81" fillId="0" borderId="51" xfId="2" applyFont="1" applyBorder="1" applyAlignment="1" applyProtection="1">
      <alignment horizontal="right" vertical="center" shrinkToFit="1"/>
      <protection locked="0"/>
    </xf>
    <xf numFmtId="0" fontId="81" fillId="0" borderId="126" xfId="2" applyFont="1" applyBorder="1" applyAlignment="1" applyProtection="1">
      <alignment horizontal="right" vertical="center" shrinkToFit="1"/>
      <protection locked="0"/>
    </xf>
    <xf numFmtId="0" fontId="81" fillId="0" borderId="126" xfId="2" applyFont="1" applyBorder="1" applyAlignment="1" applyProtection="1">
      <alignment vertical="center" shrinkToFit="1"/>
      <protection locked="0"/>
    </xf>
    <xf numFmtId="0" fontId="81" fillId="0" borderId="86" xfId="2" applyFont="1" applyBorder="1" applyAlignment="1" applyProtection="1">
      <alignment horizontal="right" vertical="center" shrinkToFit="1"/>
      <protection locked="0"/>
    </xf>
    <xf numFmtId="0" fontId="81" fillId="0" borderId="125" xfId="2" applyFont="1" applyBorder="1" applyAlignment="1" applyProtection="1">
      <alignment vertical="center" shrinkToFit="1"/>
      <protection locked="0"/>
    </xf>
    <xf numFmtId="201" fontId="81" fillId="0" borderId="87" xfId="2" applyNumberFormat="1" applyFont="1" applyBorder="1" applyAlignment="1" applyProtection="1">
      <alignment horizontal="center" vertical="center" shrinkToFit="1"/>
      <protection locked="0"/>
    </xf>
    <xf numFmtId="200" fontId="81" fillId="0" borderId="80" xfId="2" applyNumberFormat="1" applyFont="1" applyBorder="1" applyAlignment="1" applyProtection="1">
      <alignment vertical="center" shrinkToFit="1"/>
      <protection locked="0"/>
    </xf>
    <xf numFmtId="200" fontId="81" fillId="18" borderId="42" xfId="2" applyNumberFormat="1" applyFont="1" applyFill="1" applyBorder="1" applyAlignment="1" applyProtection="1">
      <alignment vertical="center" shrinkToFit="1"/>
      <protection locked="0"/>
    </xf>
    <xf numFmtId="0" fontId="81" fillId="0" borderId="51" xfId="2" applyFont="1" applyBorder="1" applyAlignment="1" applyProtection="1">
      <alignment vertical="center" shrinkToFit="1"/>
      <protection locked="0"/>
    </xf>
    <xf numFmtId="0" fontId="81" fillId="0" borderId="86" xfId="2" applyFont="1" applyBorder="1" applyAlignment="1" applyProtection="1">
      <alignment vertical="center" shrinkToFit="1"/>
      <protection locked="0"/>
    </xf>
    <xf numFmtId="200" fontId="81" fillId="17" borderId="6" xfId="2" applyNumberFormat="1" applyFont="1" applyFill="1" applyBorder="1" applyAlignment="1" applyProtection="1">
      <alignment vertical="center" shrinkToFit="1"/>
      <protection locked="0"/>
    </xf>
    <xf numFmtId="200" fontId="81" fillId="17" borderId="42" xfId="2" applyNumberFormat="1" applyFont="1" applyFill="1" applyBorder="1" applyAlignment="1" applyProtection="1">
      <alignment vertical="center" shrinkToFit="1"/>
      <protection locked="0"/>
    </xf>
    <xf numFmtId="0" fontId="81" fillId="0" borderId="52" xfId="2" applyFont="1" applyBorder="1" applyAlignment="1" applyProtection="1">
      <alignment vertical="center" shrinkToFit="1"/>
      <protection locked="0"/>
    </xf>
    <xf numFmtId="0" fontId="81" fillId="0" borderId="88" xfId="2" applyFont="1" applyBorder="1" applyAlignment="1" applyProtection="1">
      <alignment vertical="center" shrinkToFit="1"/>
      <protection locked="0"/>
    </xf>
    <xf numFmtId="0" fontId="29" fillId="0" borderId="0" xfId="0" applyFont="1" applyFill="1">
      <alignment vertical="center"/>
    </xf>
    <xf numFmtId="0" fontId="38" fillId="0" borderId="0" xfId="0" applyFont="1" applyFill="1">
      <alignment vertical="center"/>
    </xf>
    <xf numFmtId="0" fontId="72" fillId="0" borderId="0" xfId="5" applyFont="1" applyAlignment="1">
      <alignment horizontal="center" vertical="center" wrapText="1"/>
    </xf>
    <xf numFmtId="0" fontId="105" fillId="0" borderId="0" xfId="5" applyFont="1" applyAlignment="1">
      <alignment horizontal="center" vertical="center" wrapText="1"/>
    </xf>
    <xf numFmtId="0" fontId="114" fillId="0" borderId="0" xfId="5" applyFont="1" applyAlignment="1">
      <alignment horizontal="center" vertical="center" wrapText="1"/>
    </xf>
    <xf numFmtId="0" fontId="87" fillId="0" borderId="51" xfId="2" applyFont="1" applyBorder="1" applyAlignment="1" applyProtection="1">
      <alignment vertical="center" shrinkToFit="1"/>
      <protection locked="0"/>
    </xf>
    <xf numFmtId="201" fontId="87" fillId="0" borderId="85" xfId="2" applyNumberFormat="1" applyFont="1" applyBorder="1" applyAlignment="1" applyProtection="1">
      <alignment horizontal="center" vertical="center" shrinkToFit="1"/>
      <protection locked="0"/>
    </xf>
    <xf numFmtId="200" fontId="98" fillId="0" borderId="53" xfId="2" applyNumberFormat="1" applyFont="1" applyBorder="1" applyAlignment="1" applyProtection="1">
      <alignment vertical="center" shrinkToFit="1"/>
      <protection locked="0"/>
    </xf>
    <xf numFmtId="200" fontId="98" fillId="18" borderId="6" xfId="2" applyNumberFormat="1" applyFont="1" applyFill="1" applyBorder="1" applyAlignment="1" applyProtection="1">
      <alignment vertical="center" shrinkToFit="1"/>
      <protection locked="0"/>
    </xf>
    <xf numFmtId="0" fontId="87" fillId="0" borderId="78" xfId="2" applyFont="1" applyBorder="1" applyAlignment="1" applyProtection="1">
      <alignment vertical="center" shrinkToFit="1"/>
      <protection locked="0"/>
    </xf>
    <xf numFmtId="201" fontId="87" fillId="0" borderId="79" xfId="2" applyNumberFormat="1" applyFont="1" applyBorder="1" applyAlignment="1" applyProtection="1">
      <alignment horizontal="center" vertical="center" shrinkToFit="1"/>
      <protection locked="0"/>
    </xf>
    <xf numFmtId="200" fontId="98" fillId="0" borderId="128" xfId="2" applyNumberFormat="1" applyFont="1" applyBorder="1" applyAlignment="1" applyProtection="1">
      <alignment vertical="center" shrinkToFit="1"/>
      <protection locked="0"/>
    </xf>
    <xf numFmtId="200" fontId="98" fillId="18" borderId="44" xfId="2" applyNumberFormat="1" applyFont="1" applyFill="1" applyBorder="1" applyAlignment="1" applyProtection="1">
      <alignment vertical="center" shrinkToFit="1"/>
      <protection locked="0"/>
    </xf>
    <xf numFmtId="0" fontId="87" fillId="0" borderId="152" xfId="2" applyFont="1" applyBorder="1" applyAlignment="1" applyProtection="1">
      <alignment vertical="center" shrinkToFit="1"/>
      <protection locked="0"/>
    </xf>
    <xf numFmtId="201" fontId="87" fillId="0" borderId="153" xfId="2" applyNumberFormat="1" applyFont="1" applyBorder="1" applyAlignment="1" applyProtection="1">
      <alignment horizontal="center" vertical="center" shrinkToFit="1"/>
      <protection locked="0"/>
    </xf>
    <xf numFmtId="200" fontId="98" fillId="0" borderId="154" xfId="2" applyNumberFormat="1" applyFont="1" applyBorder="1" applyAlignment="1" applyProtection="1">
      <alignment vertical="center" shrinkToFit="1"/>
      <protection locked="0"/>
    </xf>
    <xf numFmtId="200" fontId="98" fillId="18" borderId="70" xfId="2" applyNumberFormat="1" applyFont="1" applyFill="1" applyBorder="1" applyAlignment="1" applyProtection="1">
      <alignment vertical="center" shrinkToFit="1"/>
      <protection locked="0"/>
    </xf>
    <xf numFmtId="200" fontId="98" fillId="17" borderId="6" xfId="2" applyNumberFormat="1" applyFont="1" applyFill="1" applyBorder="1" applyAlignment="1" applyProtection="1">
      <alignment vertical="center" shrinkToFit="1"/>
      <protection locked="0"/>
    </xf>
    <xf numFmtId="200" fontId="98" fillId="17" borderId="44" xfId="2" applyNumberFormat="1" applyFont="1" applyFill="1" applyBorder="1" applyAlignment="1" applyProtection="1">
      <alignment vertical="center" shrinkToFit="1"/>
      <protection locked="0"/>
    </xf>
    <xf numFmtId="200" fontId="98" fillId="17" borderId="70" xfId="2" applyNumberFormat="1" applyFont="1" applyFill="1" applyBorder="1" applyAlignment="1" applyProtection="1">
      <alignment vertical="center" shrinkToFit="1"/>
      <protection locked="0"/>
    </xf>
    <xf numFmtId="0" fontId="87" fillId="0" borderId="52" xfId="2" applyFont="1" applyBorder="1" applyAlignment="1" applyProtection="1">
      <alignment vertical="center" shrinkToFit="1"/>
      <protection locked="0"/>
    </xf>
    <xf numFmtId="0" fontId="87" fillId="0" borderId="127" xfId="2" applyFont="1" applyBorder="1" applyAlignment="1" applyProtection="1">
      <alignment vertical="center" shrinkToFit="1"/>
      <protection locked="0"/>
    </xf>
    <xf numFmtId="0" fontId="87" fillId="0" borderId="155" xfId="2" applyFont="1" applyBorder="1" applyAlignment="1" applyProtection="1">
      <alignment vertical="center" shrinkToFit="1"/>
      <protection locked="0"/>
    </xf>
    <xf numFmtId="184" fontId="56" fillId="0" borderId="148" xfId="5" applyNumberFormat="1" applyFont="1" applyBorder="1" applyAlignment="1" applyProtection="1">
      <alignment horizontal="right" vertical="center" wrapText="1" indent="1"/>
      <protection locked="0"/>
    </xf>
    <xf numFmtId="0" fontId="11" fillId="0" borderId="0" xfId="0" applyFont="1" applyAlignment="1">
      <alignment vertical="center" shrinkToFit="1"/>
    </xf>
    <xf numFmtId="0" fontId="29" fillId="0" borderId="0" xfId="0" applyFont="1" applyAlignment="1" applyProtection="1">
      <alignment vertical="center" shrinkToFit="1"/>
    </xf>
    <xf numFmtId="0" fontId="75" fillId="0" borderId="0" xfId="0" applyFont="1" applyAlignment="1" applyProtection="1">
      <alignment vertical="center" shrinkToFit="1"/>
    </xf>
    <xf numFmtId="0" fontId="48" fillId="0" borderId="0" xfId="0" applyFont="1" applyAlignment="1" applyProtection="1">
      <alignment vertical="center" shrinkToFit="1"/>
    </xf>
    <xf numFmtId="0" fontId="38" fillId="0" borderId="0" xfId="0" applyFont="1" applyAlignment="1" applyProtection="1">
      <alignment vertical="center" shrinkToFit="1"/>
    </xf>
    <xf numFmtId="0" fontId="38" fillId="0" borderId="0" xfId="0" applyFont="1" applyFill="1" applyBorder="1" applyAlignment="1" applyProtection="1">
      <alignment horizontal="left" vertical="center" shrinkToFit="1"/>
    </xf>
    <xf numFmtId="0" fontId="75" fillId="3" borderId="6" xfId="0" applyFont="1" applyFill="1" applyBorder="1" applyAlignment="1" applyProtection="1">
      <alignment horizontal="center" vertical="center" shrinkToFit="1"/>
    </xf>
    <xf numFmtId="0" fontId="90" fillId="0" borderId="8" xfId="0" applyFont="1" applyFill="1" applyBorder="1" applyAlignment="1" applyProtection="1">
      <alignment horizontal="left" vertical="center" shrinkToFit="1"/>
    </xf>
    <xf numFmtId="0" fontId="107" fillId="0" borderId="0" xfId="0" applyFont="1" applyFill="1" applyBorder="1" applyAlignment="1" applyProtection="1">
      <alignment horizontal="left" vertical="center" shrinkToFit="1"/>
    </xf>
    <xf numFmtId="38" fontId="29" fillId="0" borderId="0" xfId="1" applyFont="1" applyFill="1" applyBorder="1" applyAlignment="1" applyProtection="1">
      <alignment horizontal="right" vertical="center" shrinkToFit="1"/>
    </xf>
    <xf numFmtId="38" fontId="29" fillId="0" borderId="0" xfId="1" applyFont="1" applyBorder="1" applyAlignment="1" applyProtection="1">
      <alignment horizontal="right" vertical="center" shrinkToFit="1"/>
    </xf>
    <xf numFmtId="49" fontId="115" fillId="0" borderId="7" xfId="0" applyNumberFormat="1" applyFont="1" applyBorder="1" applyAlignment="1" applyProtection="1">
      <alignment horizontal="left" vertical="center" indent="1" shrinkToFit="1"/>
      <protection locked="0"/>
    </xf>
    <xf numFmtId="49" fontId="11" fillId="0" borderId="8" xfId="0" applyNumberFormat="1" applyFont="1" applyBorder="1" applyAlignment="1" applyProtection="1">
      <alignment horizontal="left" vertical="center" indent="3" shrinkToFit="1"/>
    </xf>
    <xf numFmtId="0" fontId="116" fillId="0" borderId="0" xfId="0" applyNumberFormat="1" applyFont="1">
      <alignment vertical="center"/>
    </xf>
    <xf numFmtId="0" fontId="35" fillId="0" borderId="0" xfId="22" applyFont="1">
      <alignment vertical="center"/>
    </xf>
    <xf numFmtId="0" fontId="35" fillId="10" borderId="6" xfId="22" applyFont="1" applyFill="1" applyBorder="1" applyAlignment="1">
      <alignment horizontal="center" vertical="center"/>
    </xf>
    <xf numFmtId="0" fontId="118" fillId="0" borderId="6" xfId="22" applyFont="1" applyBorder="1" applyAlignment="1" applyProtection="1">
      <alignment horizontal="center" vertical="center"/>
      <protection locked="0"/>
    </xf>
    <xf numFmtId="0" fontId="35" fillId="0" borderId="0" xfId="22" applyFont="1" applyAlignment="1">
      <alignment horizontal="center" vertical="center"/>
    </xf>
    <xf numFmtId="0" fontId="35" fillId="10" borderId="6" xfId="22" applyFont="1" applyFill="1" applyBorder="1" applyAlignment="1">
      <alignment horizontal="center" vertical="center" wrapText="1"/>
    </xf>
    <xf numFmtId="0" fontId="35" fillId="0" borderId="6" xfId="22" applyFont="1" applyBorder="1" applyAlignment="1">
      <alignment horizontal="left" vertical="center"/>
    </xf>
    <xf numFmtId="0" fontId="35" fillId="0" borderId="6" xfId="22" applyFont="1" applyBorder="1" applyAlignment="1">
      <alignment vertical="center" wrapText="1"/>
    </xf>
    <xf numFmtId="0" fontId="35" fillId="0" borderId="6" xfId="22" applyFont="1" applyBorder="1" applyAlignment="1">
      <alignment horizontal="left" vertical="center" wrapText="1"/>
    </xf>
    <xf numFmtId="0" fontId="35" fillId="0" borderId="6" xfId="22" applyFont="1" applyBorder="1" applyAlignment="1">
      <alignment horizontal="left" vertical="center" shrinkToFit="1"/>
    </xf>
    <xf numFmtId="0" fontId="35" fillId="0" borderId="6" xfId="22" applyFont="1" applyBorder="1" applyAlignment="1">
      <alignment horizontal="left" vertical="center" wrapText="1" shrinkToFit="1"/>
    </xf>
    <xf numFmtId="0" fontId="35" fillId="0" borderId="43" xfId="22" applyFont="1" applyBorder="1" applyAlignment="1">
      <alignment horizontal="left" vertical="center" wrapText="1"/>
    </xf>
    <xf numFmtId="0" fontId="35" fillId="0" borderId="0" xfId="22" applyFont="1" applyAlignment="1">
      <alignment horizontal="left" vertical="center"/>
    </xf>
    <xf numFmtId="0" fontId="35" fillId="0" borderId="0" xfId="22" applyFont="1" applyAlignment="1">
      <alignment vertical="center" wrapText="1"/>
    </xf>
    <xf numFmtId="0" fontId="121" fillId="0" borderId="0" xfId="22" applyFont="1" applyAlignment="1">
      <alignment horizontal="lef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center" vertical="center" wrapText="1"/>
    </xf>
    <xf numFmtId="0" fontId="0" fillId="0" borderId="0" xfId="0">
      <alignment vertical="center"/>
    </xf>
    <xf numFmtId="38" fontId="29" fillId="0" borderId="7" xfId="1" applyFont="1" applyBorder="1" applyProtection="1">
      <alignment vertical="center"/>
      <protection locked="0"/>
    </xf>
    <xf numFmtId="0" fontId="61" fillId="0" borderId="166" xfId="5" applyFont="1" applyBorder="1" applyAlignment="1" applyProtection="1">
      <alignment horizontal="center" vertical="center" wrapText="1"/>
      <protection locked="0"/>
    </xf>
    <xf numFmtId="0" fontId="56" fillId="0" borderId="166" xfId="5" applyFont="1" applyBorder="1" applyAlignment="1" applyProtection="1">
      <alignment horizontal="center" vertical="center" wrapText="1"/>
      <protection locked="0"/>
    </xf>
    <xf numFmtId="184" fontId="56" fillId="0" borderId="166" xfId="5" applyNumberFormat="1" applyFont="1" applyBorder="1" applyAlignment="1" applyProtection="1">
      <alignment horizontal="right" vertical="center" wrapText="1" indent="1"/>
      <protection locked="0"/>
    </xf>
    <xf numFmtId="184" fontId="56" fillId="0" borderId="168" xfId="5" applyNumberFormat="1" applyFont="1" applyBorder="1" applyAlignment="1">
      <alignment horizontal="right" vertical="center" wrapText="1"/>
    </xf>
    <xf numFmtId="194" fontId="56" fillId="0" borderId="168" xfId="5" applyNumberFormat="1" applyFont="1" applyBorder="1" applyAlignment="1">
      <alignment horizontal="right" vertical="center" wrapText="1"/>
    </xf>
    <xf numFmtId="38" fontId="56" fillId="0" borderId="168" xfId="4" applyFont="1" applyBorder="1" applyAlignment="1">
      <alignment horizontal="right" vertical="center" wrapText="1"/>
    </xf>
    <xf numFmtId="0" fontId="61" fillId="0" borderId="167" xfId="5" applyFont="1" applyBorder="1" applyAlignment="1" applyProtection="1">
      <alignment horizontal="center" vertical="center" wrapText="1"/>
      <protection locked="0"/>
    </xf>
    <xf numFmtId="0" fontId="61" fillId="0" borderId="169" xfId="5" applyFont="1" applyBorder="1" applyAlignment="1" applyProtection="1">
      <alignment horizontal="center" vertical="center" wrapText="1"/>
      <protection locked="0"/>
    </xf>
    <xf numFmtId="0" fontId="61" fillId="0" borderId="170" xfId="5" applyFont="1" applyBorder="1" applyAlignment="1" applyProtection="1">
      <alignment horizontal="center" vertical="center" wrapText="1"/>
      <protection locked="0"/>
    </xf>
    <xf numFmtId="0" fontId="56" fillId="0" borderId="170" xfId="5" applyFont="1" applyBorder="1" applyAlignment="1" applyProtection="1">
      <alignment horizontal="center" vertical="center" wrapText="1"/>
      <protection locked="0"/>
    </xf>
    <xf numFmtId="184" fontId="56" fillId="0" borderId="170" xfId="5" applyNumberFormat="1" applyFont="1" applyBorder="1" applyAlignment="1" applyProtection="1">
      <alignment horizontal="right" vertical="center" wrapText="1" indent="1"/>
      <protection locked="0"/>
    </xf>
    <xf numFmtId="184" fontId="56" fillId="0" borderId="172" xfId="5" applyNumberFormat="1" applyFont="1" applyBorder="1" applyAlignment="1">
      <alignment horizontal="right" vertical="center" wrapText="1"/>
    </xf>
    <xf numFmtId="194" fontId="56" fillId="0" borderId="172" xfId="5" applyNumberFormat="1" applyFont="1" applyBorder="1" applyAlignment="1">
      <alignment horizontal="right" vertical="center" wrapText="1"/>
    </xf>
    <xf numFmtId="38" fontId="56" fillId="0" borderId="172" xfId="4" applyFont="1" applyBorder="1" applyAlignment="1">
      <alignment horizontal="right" vertical="center" wrapText="1"/>
    </xf>
    <xf numFmtId="0" fontId="61" fillId="0" borderId="171" xfId="5" applyFont="1" applyBorder="1" applyAlignment="1" applyProtection="1">
      <alignment horizontal="center" vertical="center" wrapText="1"/>
      <protection locked="0"/>
    </xf>
    <xf numFmtId="0" fontId="61" fillId="0" borderId="173" xfId="5" applyFont="1" applyBorder="1" applyAlignment="1" applyProtection="1">
      <alignment horizontal="center" vertical="center" wrapText="1"/>
      <protection locked="0"/>
    </xf>
    <xf numFmtId="0" fontId="61" fillId="0" borderId="174" xfId="5" applyFont="1" applyBorder="1" applyAlignment="1" applyProtection="1">
      <alignment horizontal="center" vertical="center" wrapText="1"/>
      <protection locked="0"/>
    </xf>
    <xf numFmtId="0" fontId="56" fillId="0" borderId="174" xfId="5" applyFont="1" applyBorder="1" applyAlignment="1" applyProtection="1">
      <alignment horizontal="center" vertical="center" wrapText="1"/>
      <protection locked="0"/>
    </xf>
    <xf numFmtId="184" fontId="56" fillId="0" borderId="174" xfId="5" applyNumberFormat="1" applyFont="1" applyBorder="1" applyAlignment="1" applyProtection="1">
      <alignment horizontal="right" vertical="center" wrapText="1" indent="1"/>
      <protection locked="0"/>
    </xf>
    <xf numFmtId="184" fontId="56" fillId="0" borderId="176" xfId="5" applyNumberFormat="1" applyFont="1" applyBorder="1" applyAlignment="1">
      <alignment horizontal="right" vertical="center" wrapText="1"/>
    </xf>
    <xf numFmtId="194" fontId="56" fillId="0" borderId="176" xfId="5" applyNumberFormat="1" applyFont="1" applyBorder="1" applyAlignment="1">
      <alignment horizontal="right" vertical="center" wrapText="1"/>
    </xf>
    <xf numFmtId="38" fontId="56" fillId="0" borderId="176" xfId="4" applyFont="1" applyBorder="1" applyAlignment="1">
      <alignment horizontal="right" vertical="center" wrapText="1"/>
    </xf>
    <xf numFmtId="0" fontId="61" fillId="0" borderId="175" xfId="5" applyFont="1" applyBorder="1" applyAlignment="1" applyProtection="1">
      <alignment horizontal="center" vertical="center" wrapText="1"/>
      <protection locked="0"/>
    </xf>
    <xf numFmtId="0" fontId="61" fillId="0" borderId="177" xfId="5" applyFont="1" applyBorder="1" applyAlignment="1" applyProtection="1">
      <alignment horizontal="center" vertical="center" wrapText="1"/>
      <protection locked="0"/>
    </xf>
    <xf numFmtId="0" fontId="11" fillId="0" borderId="39" xfId="0" applyFont="1" applyBorder="1" applyAlignment="1">
      <alignment vertical="center" wrapText="1"/>
    </xf>
    <xf numFmtId="0" fontId="35" fillId="0" borderId="6" xfId="22" applyFont="1" applyBorder="1" applyAlignment="1">
      <alignment horizontal="left" vertical="center" shrinkToFit="1"/>
    </xf>
    <xf numFmtId="0" fontId="35" fillId="0" borderId="6" xfId="22" applyFont="1" applyBorder="1" applyAlignment="1">
      <alignment vertical="center" wrapText="1"/>
    </xf>
    <xf numFmtId="0" fontId="29" fillId="0" borderId="0" xfId="0" applyNumberFormat="1" applyFont="1" applyAlignment="1">
      <alignment vertical="top" wrapText="1"/>
    </xf>
    <xf numFmtId="0" fontId="29" fillId="0" borderId="0" xfId="0" applyNumberFormat="1" applyFont="1" applyAlignment="1">
      <alignment vertical="center"/>
    </xf>
    <xf numFmtId="0" fontId="29" fillId="0" borderId="0" xfId="0" applyNumberFormat="1" applyFont="1" applyAlignment="1">
      <alignment vertical="center" wrapText="1"/>
    </xf>
    <xf numFmtId="0" fontId="29" fillId="0" borderId="0" xfId="0" applyNumberFormat="1" applyFont="1">
      <alignment vertical="center"/>
    </xf>
    <xf numFmtId="0" fontId="29" fillId="0" borderId="0" xfId="0" applyNumberFormat="1" applyFont="1" applyAlignment="1">
      <alignment horizontal="center" vertical="center"/>
    </xf>
    <xf numFmtId="0" fontId="29" fillId="0" borderId="0" xfId="0" applyNumberFormat="1" applyFont="1" applyAlignment="1">
      <alignment vertical="top" wrapText="1"/>
    </xf>
    <xf numFmtId="0" fontId="29" fillId="5" borderId="0" xfId="0" applyNumberFormat="1" applyFont="1" applyFill="1" applyAlignment="1">
      <alignment horizontal="center" vertical="center"/>
    </xf>
    <xf numFmtId="0" fontId="84" fillId="0" borderId="102" xfId="0" applyFont="1" applyBorder="1">
      <alignment vertical="center"/>
    </xf>
    <xf numFmtId="0" fontId="83" fillId="0" borderId="39" xfId="0" applyFont="1" applyBorder="1" applyAlignment="1">
      <alignment vertical="center" wrapText="1"/>
    </xf>
    <xf numFmtId="0" fontId="29" fillId="0" borderId="0" xfId="0" applyNumberFormat="1" applyFont="1" applyAlignment="1">
      <alignment horizontal="left" vertical="center" wrapText="1"/>
    </xf>
    <xf numFmtId="0" fontId="75" fillId="0" borderId="0" xfId="0" applyNumberFormat="1" applyFont="1" applyAlignment="1">
      <alignment horizontal="right" vertical="center"/>
    </xf>
    <xf numFmtId="182" fontId="29" fillId="0" borderId="0" xfId="0" applyNumberFormat="1" applyFont="1" applyFill="1" applyAlignment="1">
      <alignment vertical="center"/>
    </xf>
    <xf numFmtId="0" fontId="29" fillId="0" borderId="0" xfId="0" applyNumberFormat="1" applyFont="1" applyFill="1" applyAlignment="1">
      <alignment vertical="center" wrapText="1" shrinkToFit="1"/>
    </xf>
    <xf numFmtId="0" fontId="29" fillId="0" borderId="0" xfId="0" applyNumberFormat="1" applyFont="1" applyFill="1" applyAlignment="1">
      <alignment horizontal="left" vertical="center" indent="1"/>
    </xf>
    <xf numFmtId="179" fontId="29" fillId="0" borderId="0" xfId="0" applyNumberFormat="1" applyFont="1" applyFill="1" applyAlignment="1">
      <alignment vertical="center"/>
    </xf>
    <xf numFmtId="182" fontId="75" fillId="0" borderId="0" xfId="0" applyNumberFormat="1" applyFont="1" applyFill="1" applyAlignment="1">
      <alignment vertical="center"/>
    </xf>
    <xf numFmtId="0" fontId="75" fillId="0" borderId="0" xfId="0" applyNumberFormat="1" applyFont="1" applyFill="1" applyAlignment="1">
      <alignment vertical="center" wrapText="1" shrinkToFit="1"/>
    </xf>
    <xf numFmtId="0" fontId="75" fillId="0" borderId="0" xfId="0" applyNumberFormat="1" applyFont="1" applyFill="1" applyAlignment="1">
      <alignment horizontal="left" vertical="center" indent="1"/>
    </xf>
    <xf numFmtId="179" fontId="75" fillId="0" borderId="0" xfId="0" applyNumberFormat="1" applyFont="1" applyFill="1" applyAlignment="1">
      <alignment vertical="center"/>
    </xf>
    <xf numFmtId="0" fontId="29" fillId="0" borderId="0" xfId="0" applyNumberFormat="1" applyFont="1" applyFill="1">
      <alignment vertical="center"/>
    </xf>
    <xf numFmtId="0" fontId="29" fillId="0" borderId="0" xfId="0" applyNumberFormat="1" applyFont="1" applyFill="1" applyAlignment="1">
      <alignment vertical="center" shrinkToFit="1"/>
    </xf>
    <xf numFmtId="0" fontId="29" fillId="0" borderId="0" xfId="0" applyNumberFormat="1" applyFont="1" applyAlignment="1" applyProtection="1">
      <alignment horizontal="left" vertical="center" shrinkToFit="1"/>
      <protection locked="0"/>
    </xf>
    <xf numFmtId="0" fontId="29" fillId="0" borderId="0" xfId="0" applyNumberFormat="1" applyFont="1" applyAlignment="1">
      <alignment horizontal="left" vertical="top" wrapText="1"/>
    </xf>
    <xf numFmtId="0" fontId="29" fillId="0" borderId="0" xfId="0" applyNumberFormat="1" applyFont="1" applyFill="1" applyAlignment="1">
      <alignment horizontal="center" vertical="center"/>
    </xf>
    <xf numFmtId="0" fontId="39" fillId="0" borderId="0" xfId="0" applyNumberFormat="1" applyFont="1" applyFill="1">
      <alignment vertical="center"/>
    </xf>
    <xf numFmtId="0" fontId="27" fillId="0" borderId="0" xfId="0" applyFont="1" applyAlignment="1">
      <alignment vertical="center"/>
    </xf>
    <xf numFmtId="0" fontId="11" fillId="0" borderId="39" xfId="0" applyFont="1" applyBorder="1" applyAlignment="1">
      <alignment vertical="center" wrapText="1"/>
    </xf>
    <xf numFmtId="0" fontId="35" fillId="0" borderId="6" xfId="22" applyFont="1" applyBorder="1" applyAlignment="1">
      <alignment vertical="center" wrapText="1"/>
    </xf>
    <xf numFmtId="0" fontId="33" fillId="0" borderId="0" xfId="0" applyFont="1" applyFill="1" applyAlignment="1">
      <alignment vertical="center"/>
    </xf>
    <xf numFmtId="0" fontId="29" fillId="0" borderId="0" xfId="0" applyFont="1" applyAlignment="1">
      <alignment vertical="center" wrapText="1"/>
    </xf>
    <xf numFmtId="0" fontId="29" fillId="0" borderId="0" xfId="0" applyFont="1">
      <alignment vertical="center"/>
    </xf>
    <xf numFmtId="0" fontId="97" fillId="0" borderId="0" xfId="12" applyFont="1">
      <alignment vertical="center"/>
    </xf>
    <xf numFmtId="0" fontId="29" fillId="0" borderId="0" xfId="0" applyFont="1" applyFill="1" applyAlignment="1">
      <alignment vertical="center" shrinkToFit="1"/>
    </xf>
    <xf numFmtId="0" fontId="29" fillId="0" borderId="0" xfId="0" applyFont="1" applyBorder="1">
      <alignment vertical="center"/>
    </xf>
    <xf numFmtId="0" fontId="29" fillId="0" borderId="0" xfId="0" applyFont="1">
      <alignment vertical="center"/>
    </xf>
    <xf numFmtId="0" fontId="75" fillId="0" borderId="0" xfId="0" applyFont="1">
      <alignment vertical="center"/>
    </xf>
    <xf numFmtId="0" fontId="29" fillId="0" borderId="0" xfId="0" applyFont="1" applyAlignment="1" applyProtection="1">
      <alignment vertical="center"/>
    </xf>
    <xf numFmtId="0" fontId="75" fillId="3" borderId="62" xfId="0" applyFont="1" applyFill="1" applyBorder="1" applyAlignment="1">
      <alignment horizontal="center" vertical="center"/>
    </xf>
    <xf numFmtId="0" fontId="75" fillId="0" borderId="179" xfId="0" applyFont="1" applyBorder="1" applyAlignment="1" applyProtection="1">
      <alignment horizontal="center" vertical="center"/>
      <protection locked="0"/>
    </xf>
    <xf numFmtId="0" fontId="75" fillId="0" borderId="76" xfId="0" applyFont="1" applyBorder="1" applyAlignment="1">
      <alignment horizontal="center" vertical="center"/>
    </xf>
    <xf numFmtId="0" fontId="75" fillId="0" borderId="0" xfId="0" applyFont="1" applyAlignment="1">
      <alignment horizontal="center" vertical="center"/>
    </xf>
    <xf numFmtId="185" fontId="75" fillId="0" borderId="0" xfId="0" applyNumberFormat="1" applyFont="1">
      <alignment vertical="center"/>
    </xf>
    <xf numFmtId="0" fontId="75" fillId="0" borderId="34" xfId="0" applyFont="1" applyBorder="1" applyAlignment="1" applyProtection="1">
      <alignment horizontal="right" vertical="center"/>
      <protection locked="0"/>
    </xf>
    <xf numFmtId="0" fontId="75" fillId="0" borderId="35" xfId="0" applyFont="1" applyBorder="1" applyAlignment="1" applyProtection="1">
      <alignment horizontal="right" vertical="center"/>
      <protection locked="0"/>
    </xf>
    <xf numFmtId="0" fontId="75" fillId="0" borderId="38" xfId="0" applyFont="1" applyBorder="1" applyAlignment="1" applyProtection="1">
      <alignment horizontal="right" vertical="center"/>
      <protection locked="0"/>
    </xf>
    <xf numFmtId="0" fontId="108" fillId="0" borderId="0" xfId="0" applyFont="1" applyBorder="1" applyAlignment="1">
      <alignment vertical="center" shrinkToFit="1"/>
    </xf>
    <xf numFmtId="0" fontId="123" fillId="0" borderId="0" xfId="0" applyFont="1" applyBorder="1" applyAlignment="1">
      <alignment vertical="center"/>
    </xf>
    <xf numFmtId="0" fontId="75" fillId="0" borderId="0" xfId="0" applyFont="1" applyBorder="1">
      <alignment vertical="center"/>
    </xf>
    <xf numFmtId="0" fontId="75" fillId="0" borderId="0" xfId="0" applyFont="1" applyBorder="1" applyAlignment="1">
      <alignment vertical="center"/>
    </xf>
    <xf numFmtId="0" fontId="124" fillId="0" borderId="0" xfId="0" applyFont="1" applyBorder="1" applyAlignment="1">
      <alignment vertical="center" shrinkToFit="1"/>
    </xf>
    <xf numFmtId="0" fontId="75" fillId="3" borderId="53" xfId="0" applyFont="1" applyFill="1" applyBorder="1" applyAlignment="1">
      <alignment horizontal="center" vertical="center"/>
    </xf>
    <xf numFmtId="0" fontId="75" fillId="3" borderId="65" xfId="0" applyFont="1" applyFill="1" applyBorder="1" applyAlignment="1">
      <alignment horizontal="center" vertical="center"/>
    </xf>
    <xf numFmtId="0" fontId="75" fillId="3" borderId="181" xfId="0" applyFont="1" applyFill="1" applyBorder="1" applyAlignment="1">
      <alignment horizontal="center" vertical="center"/>
    </xf>
    <xf numFmtId="0" fontId="75" fillId="0" borderId="76" xfId="0" applyFont="1" applyBorder="1">
      <alignment vertical="center"/>
    </xf>
    <xf numFmtId="0" fontId="75" fillId="0" borderId="183" xfId="0" applyFont="1" applyBorder="1">
      <alignment vertical="center"/>
    </xf>
    <xf numFmtId="0" fontId="75" fillId="0" borderId="0" xfId="0" applyFont="1" applyBorder="1" applyAlignment="1">
      <alignment horizontal="right" vertical="center"/>
    </xf>
    <xf numFmtId="0" fontId="75" fillId="0" borderId="9" xfId="0" applyFont="1" applyBorder="1" applyAlignment="1">
      <alignment horizontal="right" vertical="center"/>
    </xf>
    <xf numFmtId="0" fontId="75" fillId="0" borderId="8" xfId="0" applyFont="1" applyBorder="1" applyProtection="1">
      <alignment vertical="center"/>
      <protection locked="0"/>
    </xf>
    <xf numFmtId="0" fontId="75" fillId="3" borderId="7" xfId="0" applyFont="1" applyFill="1" applyBorder="1" applyAlignment="1">
      <alignment horizontal="center" vertical="center"/>
    </xf>
    <xf numFmtId="0" fontId="75" fillId="0" borderId="56" xfId="0" applyFont="1" applyBorder="1" applyProtection="1">
      <alignment vertical="center"/>
      <protection locked="0"/>
    </xf>
    <xf numFmtId="0" fontId="75" fillId="0" borderId="61" xfId="0" applyFont="1" applyBorder="1" applyAlignment="1">
      <alignment horizontal="right" vertical="center"/>
    </xf>
    <xf numFmtId="0" fontId="75" fillId="3" borderId="57" xfId="0" applyFont="1" applyFill="1" applyBorder="1" applyAlignment="1">
      <alignment horizontal="center" vertical="center"/>
    </xf>
    <xf numFmtId="0" fontId="75" fillId="3" borderId="89" xfId="0" applyFont="1" applyFill="1" applyBorder="1" applyAlignment="1">
      <alignment horizontal="center" vertical="center"/>
    </xf>
    <xf numFmtId="0" fontId="111" fillId="0" borderId="0" xfId="0" applyFont="1" applyBorder="1" applyAlignment="1">
      <alignment vertical="center" shrinkToFit="1"/>
    </xf>
    <xf numFmtId="0" fontId="75" fillId="0" borderId="8" xfId="0" applyFont="1" applyBorder="1">
      <alignment vertical="center"/>
    </xf>
    <xf numFmtId="0" fontId="106" fillId="0" borderId="0" xfId="0" applyFont="1" applyBorder="1" applyAlignment="1">
      <alignment vertical="center"/>
    </xf>
    <xf numFmtId="0" fontId="125" fillId="0" borderId="6" xfId="0" applyFont="1" applyBorder="1" applyAlignment="1" applyProtection="1">
      <alignment horizontal="center" vertical="center" shrinkToFit="1"/>
      <protection locked="0"/>
    </xf>
    <xf numFmtId="0" fontId="125" fillId="0" borderId="6" xfId="0" applyFont="1" applyBorder="1" applyAlignment="1" applyProtection="1">
      <alignment horizontal="center" vertical="center"/>
      <protection locked="0"/>
    </xf>
    <xf numFmtId="0" fontId="75" fillId="0" borderId="7" xfId="0" applyFont="1" applyBorder="1" applyProtection="1">
      <alignment vertical="center"/>
      <protection locked="0"/>
    </xf>
    <xf numFmtId="0" fontId="75" fillId="0" borderId="9" xfId="0" applyFont="1" applyBorder="1">
      <alignment vertical="center"/>
    </xf>
    <xf numFmtId="0" fontId="106" fillId="0" borderId="0" xfId="0" applyFont="1" applyBorder="1">
      <alignment vertical="center"/>
    </xf>
    <xf numFmtId="189" fontId="75" fillId="0" borderId="7" xfId="0" applyNumberFormat="1" applyFont="1" applyBorder="1">
      <alignment vertical="center"/>
    </xf>
    <xf numFmtId="0" fontId="75" fillId="0" borderId="58" xfId="0" applyFont="1" applyBorder="1">
      <alignment vertical="center"/>
    </xf>
    <xf numFmtId="0" fontId="75" fillId="0" borderId="0" xfId="0" applyFont="1" applyFill="1" applyBorder="1">
      <alignment vertical="center"/>
    </xf>
    <xf numFmtId="0" fontId="106" fillId="0" borderId="0" xfId="0" applyFont="1" applyBorder="1" applyAlignment="1">
      <alignment vertical="center" shrinkToFit="1"/>
    </xf>
    <xf numFmtId="0" fontId="75" fillId="0" borderId="85" xfId="0" applyFont="1" applyBorder="1" applyAlignment="1" applyProtection="1">
      <alignment horizontal="center" vertical="center"/>
      <protection locked="0"/>
    </xf>
    <xf numFmtId="0" fontId="75" fillId="0" borderId="0" xfId="0" applyFont="1" applyAlignment="1">
      <alignment vertical="center" wrapText="1"/>
    </xf>
    <xf numFmtId="0" fontId="75" fillId="0" borderId="53" xfId="0" applyFont="1" applyBorder="1" applyAlignment="1" applyProtection="1">
      <alignment horizontal="center" vertical="center"/>
      <protection locked="0"/>
    </xf>
    <xf numFmtId="207" fontId="125" fillId="0" borderId="6" xfId="0" applyNumberFormat="1" applyFont="1" applyBorder="1" applyAlignment="1" applyProtection="1">
      <alignment horizontal="center" vertical="center" shrinkToFit="1"/>
      <protection locked="0"/>
    </xf>
    <xf numFmtId="0" fontId="125" fillId="0" borderId="52" xfId="0" applyFont="1" applyBorder="1" applyAlignment="1" applyProtection="1">
      <alignment horizontal="center" vertical="center"/>
      <protection locked="0"/>
    </xf>
    <xf numFmtId="0" fontId="125" fillId="0" borderId="6" xfId="0" applyFont="1" applyBorder="1" applyAlignment="1" applyProtection="1">
      <alignment vertical="center" shrinkToFit="1"/>
      <protection locked="0"/>
    </xf>
    <xf numFmtId="0" fontId="86" fillId="0" borderId="0" xfId="5" applyFont="1" applyAlignment="1">
      <alignment horizontal="center" vertical="center" wrapText="1"/>
    </xf>
    <xf numFmtId="0" fontId="86" fillId="0" borderId="0" xfId="5" applyNumberFormat="1" applyFont="1" applyAlignment="1">
      <alignment horizontal="center" vertical="center" wrapText="1"/>
    </xf>
    <xf numFmtId="49" fontId="86" fillId="0" borderId="0" xfId="5" applyNumberFormat="1" applyFont="1" applyAlignment="1">
      <alignment horizontal="center" vertical="center" wrapText="1"/>
    </xf>
    <xf numFmtId="0" fontId="129" fillId="0" borderId="0" xfId="5" applyFont="1" applyAlignment="1">
      <alignment horizontal="center" vertical="center" wrapText="1"/>
    </xf>
    <xf numFmtId="0" fontId="86" fillId="0" borderId="0" xfId="5" applyFont="1" applyAlignment="1" applyProtection="1">
      <alignment horizontal="center" vertical="center" wrapText="1"/>
      <protection locked="0"/>
    </xf>
    <xf numFmtId="38" fontId="129" fillId="0" borderId="0" xfId="4" applyFont="1" applyAlignment="1">
      <alignment horizontal="center" vertical="center" wrapText="1"/>
    </xf>
    <xf numFmtId="193" fontId="129" fillId="0" borderId="0" xfId="5" applyNumberFormat="1" applyFont="1" applyAlignment="1">
      <alignment horizontal="center" vertical="center" textRotation="255" shrinkToFit="1"/>
    </xf>
    <xf numFmtId="0" fontId="129" fillId="0" borderId="0" xfId="5" applyFont="1" applyAlignment="1">
      <alignment horizontal="center" vertical="center" shrinkToFit="1"/>
    </xf>
    <xf numFmtId="38" fontId="86" fillId="0" borderId="0" xfId="4" applyFont="1" applyAlignment="1">
      <alignment horizontal="center" vertical="center" wrapText="1"/>
    </xf>
    <xf numFmtId="193" fontId="86" fillId="0" borderId="0" xfId="5" applyNumberFormat="1" applyFont="1" applyAlignment="1">
      <alignment horizontal="center" vertical="center" textRotation="255" shrinkToFit="1"/>
    </xf>
    <xf numFmtId="38" fontId="75" fillId="0" borderId="6" xfId="1" applyFont="1" applyBorder="1" applyAlignment="1" applyProtection="1">
      <alignment horizontal="right" vertical="center"/>
    </xf>
    <xf numFmtId="0" fontId="46" fillId="0" borderId="0" xfId="0" applyFont="1" applyProtection="1">
      <alignment vertical="center"/>
    </xf>
    <xf numFmtId="0" fontId="29" fillId="0" borderId="0" xfId="0" applyFont="1" applyAlignment="1" applyProtection="1">
      <alignment horizontal="right" vertical="center"/>
    </xf>
    <xf numFmtId="0" fontId="41" fillId="0" borderId="0" xfId="0" applyFont="1" applyProtection="1">
      <alignment vertical="center"/>
    </xf>
    <xf numFmtId="0" fontId="62" fillId="0" borderId="0" xfId="0" applyFont="1" applyProtection="1">
      <alignment vertical="center"/>
    </xf>
    <xf numFmtId="0" fontId="62" fillId="0" borderId="0" xfId="0" applyFont="1" applyAlignment="1" applyProtection="1">
      <alignment horizontal="right" vertical="center"/>
    </xf>
    <xf numFmtId="0" fontId="62" fillId="0" borderId="0" xfId="0" applyFont="1" applyAlignment="1" applyProtection="1">
      <alignment vertical="center" shrinkToFit="1"/>
    </xf>
    <xf numFmtId="0" fontId="61" fillId="0" borderId="0" xfId="0" applyFont="1" applyProtection="1">
      <alignment vertical="center"/>
    </xf>
    <xf numFmtId="0" fontId="71" fillId="0" borderId="0" xfId="0" applyFont="1" applyProtection="1">
      <alignment vertical="center"/>
    </xf>
    <xf numFmtId="0" fontId="32" fillId="0" borderId="0" xfId="0" applyFont="1" applyProtection="1">
      <alignment vertical="center"/>
    </xf>
    <xf numFmtId="0" fontId="62" fillId="0" borderId="0" xfId="0" applyFont="1" applyAlignment="1" applyProtection="1">
      <alignment horizontal="center" vertical="center"/>
    </xf>
    <xf numFmtId="0" fontId="29" fillId="0" borderId="9" xfId="0" applyFont="1" applyBorder="1" applyAlignment="1" applyProtection="1">
      <alignment vertical="center"/>
    </xf>
    <xf numFmtId="0" fontId="33" fillId="0" borderId="0" xfId="0" applyFont="1" applyAlignment="1" applyProtection="1">
      <alignment vertical="center"/>
    </xf>
    <xf numFmtId="0" fontId="49" fillId="0" borderId="0" xfId="0" applyFont="1" applyProtection="1">
      <alignment vertical="center"/>
    </xf>
    <xf numFmtId="196" fontId="29" fillId="0" borderId="8" xfId="0" applyNumberFormat="1" applyFont="1" applyBorder="1" applyAlignment="1" applyProtection="1">
      <alignment horizontal="right" vertical="center"/>
    </xf>
    <xf numFmtId="38" fontId="29" fillId="0" borderId="7" xfId="1" applyFont="1" applyBorder="1" applyProtection="1">
      <alignment vertical="center"/>
    </xf>
    <xf numFmtId="0" fontId="29" fillId="0" borderId="9" xfId="0" applyFont="1" applyBorder="1" applyAlignment="1" applyProtection="1">
      <alignment horizontal="right" vertical="center"/>
    </xf>
    <xf numFmtId="3" fontId="29" fillId="0" borderId="8" xfId="0" applyNumberFormat="1" applyFont="1" applyBorder="1" applyAlignment="1" applyProtection="1">
      <alignment vertical="center" shrinkToFit="1"/>
    </xf>
    <xf numFmtId="0" fontId="41" fillId="0" borderId="9" xfId="0" applyFont="1" applyBorder="1" applyProtection="1">
      <alignment vertical="center"/>
    </xf>
    <xf numFmtId="196" fontId="29" fillId="0" borderId="26" xfId="0" applyNumberFormat="1" applyFont="1" applyBorder="1" applyAlignment="1" applyProtection="1">
      <alignment horizontal="right" vertical="center"/>
    </xf>
    <xf numFmtId="3" fontId="29" fillId="0" borderId="26" xfId="0" applyNumberFormat="1" applyFont="1" applyFill="1" applyBorder="1" applyAlignment="1" applyProtection="1">
      <alignment vertical="center" shrinkToFit="1"/>
    </xf>
    <xf numFmtId="0" fontId="29" fillId="0" borderId="27" xfId="0" applyFont="1" applyFill="1" applyBorder="1" applyAlignment="1" applyProtection="1">
      <alignment horizontal="right" vertical="center"/>
    </xf>
    <xf numFmtId="0" fontId="87" fillId="0" borderId="27" xfId="0" applyFont="1" applyFill="1" applyBorder="1" applyProtection="1">
      <alignment vertical="center"/>
    </xf>
    <xf numFmtId="196" fontId="29" fillId="0" borderId="29" xfId="0" applyNumberFormat="1" applyFont="1" applyBorder="1" applyAlignment="1" applyProtection="1">
      <alignment horizontal="right" vertical="center"/>
    </xf>
    <xf numFmtId="38" fontId="29" fillId="0" borderId="28" xfId="1" applyFont="1" applyBorder="1" applyProtection="1">
      <alignment vertical="center"/>
    </xf>
    <xf numFmtId="0" fontId="29" fillId="0" borderId="30" xfId="0" applyFont="1" applyBorder="1" applyAlignment="1" applyProtection="1">
      <alignment horizontal="right" vertical="center"/>
    </xf>
    <xf numFmtId="3" fontId="29" fillId="0" borderId="29" xfId="0" applyNumberFormat="1" applyFont="1" applyBorder="1" applyAlignment="1" applyProtection="1">
      <alignment vertical="center" shrinkToFit="1"/>
    </xf>
    <xf numFmtId="0" fontId="41" fillId="0" borderId="30" xfId="0" applyFont="1" applyBorder="1" applyProtection="1">
      <alignment vertical="center"/>
    </xf>
    <xf numFmtId="196" fontId="29" fillId="0" borderId="59" xfId="0" applyNumberFormat="1" applyFont="1" applyBorder="1" applyAlignment="1" applyProtection="1">
      <alignment horizontal="right" vertical="center"/>
    </xf>
    <xf numFmtId="3" fontId="29" fillId="0" borderId="59" xfId="0" applyNumberFormat="1" applyFont="1" applyBorder="1" applyAlignment="1" applyProtection="1">
      <alignment vertical="center" shrinkToFit="1"/>
    </xf>
    <xf numFmtId="0" fontId="29" fillId="0" borderId="60" xfId="0" applyFont="1" applyBorder="1" applyAlignment="1" applyProtection="1">
      <alignment horizontal="right" vertical="center"/>
    </xf>
    <xf numFmtId="0" fontId="41" fillId="0" borderId="60" xfId="0" applyFont="1" applyBorder="1" applyProtection="1">
      <alignment vertical="center"/>
    </xf>
    <xf numFmtId="196" fontId="29" fillId="10" borderId="41" xfId="0" applyNumberFormat="1" applyFont="1" applyFill="1" applyBorder="1" applyAlignment="1" applyProtection="1">
      <alignment horizontal="right" vertical="center"/>
    </xf>
    <xf numFmtId="3" fontId="29" fillId="0" borderId="37" xfId="0" applyNumberFormat="1" applyFont="1" applyBorder="1" applyAlignment="1" applyProtection="1">
      <alignment vertical="center" shrinkToFit="1"/>
    </xf>
    <xf numFmtId="0" fontId="29" fillId="0" borderId="41" xfId="0" applyFont="1" applyBorder="1" applyAlignment="1" applyProtection="1">
      <alignment horizontal="right" vertical="center"/>
    </xf>
    <xf numFmtId="0" fontId="41" fillId="0" borderId="41" xfId="0" applyFont="1" applyFill="1" applyBorder="1" applyProtection="1">
      <alignment vertical="center"/>
    </xf>
    <xf numFmtId="0" fontId="62" fillId="4" borderId="7" xfId="0" applyFont="1" applyFill="1" applyBorder="1" applyAlignment="1" applyProtection="1">
      <alignment vertical="center" textRotation="255"/>
    </xf>
    <xf numFmtId="196" fontId="29" fillId="0" borderId="46" xfId="0" applyNumberFormat="1" applyFont="1" applyBorder="1" applyAlignment="1" applyProtection="1">
      <alignment horizontal="right" vertical="center"/>
    </xf>
    <xf numFmtId="3" fontId="29" fillId="0" borderId="46" xfId="0" applyNumberFormat="1" applyFont="1" applyBorder="1" applyAlignment="1" applyProtection="1">
      <alignment vertical="center" shrinkToFit="1"/>
    </xf>
    <xf numFmtId="0" fontId="29" fillId="0" borderId="47" xfId="0" applyFont="1" applyBorder="1" applyAlignment="1" applyProtection="1">
      <alignment horizontal="right" vertical="center"/>
    </xf>
    <xf numFmtId="0" fontId="41" fillId="0" borderId="47" xfId="0" applyFont="1" applyFill="1" applyBorder="1" applyProtection="1">
      <alignment vertical="center"/>
    </xf>
    <xf numFmtId="38" fontId="29" fillId="0" borderId="98" xfId="1" applyFont="1" applyBorder="1" applyAlignment="1" applyProtection="1">
      <alignment vertical="center" shrinkToFit="1"/>
    </xf>
    <xf numFmtId="0" fontId="29" fillId="0" borderId="100" xfId="0" applyFont="1" applyBorder="1" applyAlignment="1" applyProtection="1">
      <alignment horizontal="right" vertical="center"/>
    </xf>
    <xf numFmtId="38" fontId="29" fillId="0" borderId="98" xfId="1" applyFont="1" applyBorder="1" applyProtection="1">
      <alignment vertical="center"/>
    </xf>
    <xf numFmtId="3" fontId="29" fillId="0" borderId="99" xfId="0" applyNumberFormat="1" applyFont="1" applyBorder="1" applyAlignment="1" applyProtection="1">
      <alignment vertical="center" shrinkToFit="1"/>
    </xf>
    <xf numFmtId="38" fontId="29" fillId="0" borderId="28" xfId="1" applyFont="1" applyBorder="1" applyAlignment="1" applyProtection="1">
      <alignment vertical="center" shrinkToFit="1"/>
    </xf>
    <xf numFmtId="38" fontId="29" fillId="0" borderId="71" xfId="1" applyFont="1" applyBorder="1" applyAlignment="1" applyProtection="1">
      <alignment vertical="center" shrinkToFit="1"/>
    </xf>
    <xf numFmtId="0" fontId="29" fillId="0" borderId="73" xfId="0" applyFont="1" applyBorder="1" applyAlignment="1" applyProtection="1">
      <alignment horizontal="right" vertical="center"/>
    </xf>
    <xf numFmtId="38" fontId="29" fillId="0" borderId="71" xfId="1" applyFont="1" applyBorder="1" applyProtection="1">
      <alignment vertical="center"/>
    </xf>
    <xf numFmtId="3" fontId="29" fillId="0" borderId="72" xfId="0" applyNumberFormat="1" applyFont="1" applyBorder="1" applyAlignment="1" applyProtection="1">
      <alignment vertical="center" shrinkToFit="1"/>
    </xf>
    <xf numFmtId="0" fontId="41" fillId="0" borderId="41" xfId="0" applyFont="1" applyBorder="1" applyAlignment="1" applyProtection="1">
      <alignment vertical="center" wrapText="1"/>
    </xf>
    <xf numFmtId="38" fontId="29" fillId="0" borderId="7" xfId="1" applyFont="1" applyBorder="1" applyAlignment="1" applyProtection="1">
      <alignment vertical="center" shrinkToFit="1"/>
    </xf>
    <xf numFmtId="38" fontId="29" fillId="0" borderId="25" xfId="1" applyFont="1" applyBorder="1" applyAlignment="1" applyProtection="1">
      <alignment vertical="center" shrinkToFit="1"/>
    </xf>
    <xf numFmtId="0" fontId="29" fillId="0" borderId="27" xfId="0" applyFont="1" applyBorder="1" applyAlignment="1" applyProtection="1">
      <alignment horizontal="right" vertical="center"/>
    </xf>
    <xf numFmtId="38" fontId="29" fillId="0" borderId="25" xfId="1" applyFont="1" applyBorder="1" applyProtection="1">
      <alignment vertical="center"/>
    </xf>
    <xf numFmtId="3" fontId="29" fillId="0" borderId="26" xfId="0" applyNumberFormat="1" applyFont="1" applyBorder="1" applyAlignment="1" applyProtection="1">
      <alignment vertical="center" shrinkToFit="1"/>
    </xf>
    <xf numFmtId="0" fontId="41" fillId="0" borderId="41" xfId="0" applyFont="1" applyBorder="1" applyAlignment="1" applyProtection="1">
      <alignment vertical="center"/>
    </xf>
    <xf numFmtId="38" fontId="29" fillId="0" borderId="31" xfId="1" applyFont="1" applyBorder="1" applyAlignment="1" applyProtection="1">
      <alignment vertical="center" shrinkToFit="1"/>
    </xf>
    <xf numFmtId="0" fontId="29" fillId="0" borderId="33" xfId="0" applyFont="1" applyBorder="1" applyAlignment="1" applyProtection="1">
      <alignment horizontal="right" vertical="center"/>
    </xf>
    <xf numFmtId="38" fontId="29" fillId="0" borderId="31" xfId="1" applyFont="1" applyBorder="1" applyProtection="1">
      <alignment vertical="center"/>
    </xf>
    <xf numFmtId="3" fontId="29" fillId="0" borderId="32" xfId="0" applyNumberFormat="1" applyFont="1" applyBorder="1" applyAlignment="1" applyProtection="1">
      <alignment vertical="center" shrinkToFit="1"/>
    </xf>
    <xf numFmtId="38" fontId="29" fillId="0" borderId="40" xfId="1" applyFont="1" applyBorder="1" applyAlignment="1" applyProtection="1">
      <alignment vertical="center" shrinkToFit="1"/>
    </xf>
    <xf numFmtId="38" fontId="29" fillId="0" borderId="40" xfId="1" applyFont="1" applyBorder="1" applyProtection="1">
      <alignment vertical="center"/>
    </xf>
    <xf numFmtId="3" fontId="50" fillId="0" borderId="46" xfId="0" applyNumberFormat="1" applyFont="1" applyBorder="1" applyAlignment="1" applyProtection="1">
      <alignment vertical="center" shrinkToFit="1"/>
    </xf>
    <xf numFmtId="0" fontId="74" fillId="0" borderId="47" xfId="0" applyFont="1" applyBorder="1" applyProtection="1">
      <alignment vertical="center"/>
    </xf>
    <xf numFmtId="196" fontId="29" fillId="10" borderId="60" xfId="0" applyNumberFormat="1" applyFont="1" applyFill="1" applyBorder="1" applyAlignment="1" applyProtection="1">
      <alignment horizontal="right" vertical="center"/>
    </xf>
    <xf numFmtId="0" fontId="41" fillId="0" borderId="41" xfId="0" applyFont="1" applyBorder="1" applyProtection="1">
      <alignment vertical="center"/>
    </xf>
    <xf numFmtId="196" fontId="29" fillId="3" borderId="60" xfId="0" applyNumberFormat="1" applyFont="1" applyFill="1" applyBorder="1" applyAlignment="1" applyProtection="1">
      <alignment horizontal="right" vertical="center"/>
    </xf>
    <xf numFmtId="0" fontId="29" fillId="0" borderId="0" xfId="0" applyFont="1" applyFill="1" applyBorder="1" applyAlignment="1" applyProtection="1">
      <alignment vertical="center"/>
    </xf>
    <xf numFmtId="196" fontId="29" fillId="10" borderId="119" xfId="0" applyNumberFormat="1" applyFont="1" applyFill="1" applyBorder="1" applyAlignment="1" applyProtection="1">
      <alignment horizontal="right" vertical="center"/>
    </xf>
    <xf numFmtId="3" fontId="29" fillId="0" borderId="109" xfId="0" applyNumberFormat="1" applyFont="1" applyBorder="1" applyAlignment="1" applyProtection="1">
      <alignment vertical="center" shrinkToFit="1"/>
    </xf>
    <xf numFmtId="0" fontId="29" fillId="0" borderId="119" xfId="0" applyFont="1" applyBorder="1" applyAlignment="1" applyProtection="1">
      <alignment horizontal="right" vertical="center"/>
    </xf>
    <xf numFmtId="0" fontId="41" fillId="0" borderId="118" xfId="0" applyFont="1" applyBorder="1" applyProtection="1">
      <alignment vertical="center"/>
    </xf>
    <xf numFmtId="0" fontId="41" fillId="3" borderId="6" xfId="0" applyFont="1" applyFill="1" applyBorder="1" applyAlignment="1" applyProtection="1">
      <alignment horizontal="center" vertical="center"/>
    </xf>
    <xf numFmtId="0" fontId="88" fillId="0" borderId="0" xfId="0" applyFont="1">
      <alignment vertical="center"/>
    </xf>
    <xf numFmtId="49" fontId="88" fillId="0" borderId="0" xfId="0" applyNumberFormat="1" applyFont="1">
      <alignment vertical="center"/>
    </xf>
    <xf numFmtId="0" fontId="93" fillId="0" borderId="0" xfId="0" applyFont="1">
      <alignment vertical="center"/>
    </xf>
    <xf numFmtId="0" fontId="18" fillId="0" borderId="0" xfId="0" applyFont="1">
      <alignment vertical="center"/>
    </xf>
    <xf numFmtId="0" fontId="93" fillId="0" borderId="102" xfId="0" applyFont="1" applyBorder="1">
      <alignment vertical="center"/>
    </xf>
    <xf numFmtId="0" fontId="131" fillId="0" borderId="0" xfId="0" applyFont="1" applyAlignment="1">
      <alignment horizontal="left" vertical="center" shrinkToFit="1"/>
    </xf>
    <xf numFmtId="49" fontId="11" fillId="0" borderId="10" xfId="0" applyNumberFormat="1" applyFont="1" applyBorder="1" applyAlignment="1" applyProtection="1">
      <alignment vertical="center"/>
    </xf>
    <xf numFmtId="0" fontId="29" fillId="0" borderId="37" xfId="0" applyFont="1" applyFill="1" applyBorder="1" applyAlignment="1">
      <alignment horizontal="left" vertical="center" indent="1" shrinkToFit="1"/>
    </xf>
    <xf numFmtId="0" fontId="125" fillId="0" borderId="53" xfId="0" applyFont="1" applyBorder="1" applyAlignment="1" applyProtection="1">
      <alignment horizontal="center" vertical="center"/>
      <protection locked="0"/>
    </xf>
    <xf numFmtId="0" fontId="125" fillId="0" borderId="65" xfId="0" applyFont="1" applyBorder="1" applyAlignment="1" applyProtection="1">
      <alignment horizontal="center" vertical="center"/>
      <protection locked="0"/>
    </xf>
    <xf numFmtId="0" fontId="125" fillId="0" borderId="84" xfId="0" applyFont="1" applyBorder="1" applyAlignment="1" applyProtection="1">
      <alignment horizontal="center" vertical="center" shrinkToFit="1"/>
      <protection locked="0"/>
    </xf>
    <xf numFmtId="0" fontId="125" fillId="0" borderId="84" xfId="0" applyFont="1" applyBorder="1" applyAlignment="1" applyProtection="1">
      <alignment vertical="center" shrinkToFit="1"/>
      <protection locked="0"/>
    </xf>
    <xf numFmtId="0" fontId="125" fillId="0" borderId="58" xfId="0" applyFont="1" applyBorder="1" applyAlignment="1" applyProtection="1">
      <alignment horizontal="center" vertical="center"/>
      <protection locked="0"/>
    </xf>
    <xf numFmtId="0" fontId="46" fillId="0" borderId="0" xfId="0" applyFont="1" applyBorder="1" applyProtection="1">
      <alignment vertical="center"/>
    </xf>
    <xf numFmtId="0" fontId="29" fillId="0" borderId="0" xfId="0" applyFont="1" applyBorder="1" applyAlignment="1" applyProtection="1">
      <alignment vertical="center"/>
    </xf>
    <xf numFmtId="0" fontId="29" fillId="0" borderId="0" xfId="0" applyFont="1" applyBorder="1" applyProtection="1">
      <alignment vertical="center"/>
    </xf>
    <xf numFmtId="38" fontId="29" fillId="0" borderId="0" xfId="1" applyFont="1" applyProtection="1">
      <alignment vertical="center"/>
    </xf>
    <xf numFmtId="38" fontId="108" fillId="0" borderId="0" xfId="1" applyFont="1" applyProtection="1">
      <alignment vertical="center"/>
    </xf>
    <xf numFmtId="38" fontId="75" fillId="0" borderId="0" xfId="1" applyFont="1" applyProtection="1">
      <alignment vertical="center"/>
    </xf>
    <xf numFmtId="38" fontId="126" fillId="0" borderId="0" xfId="1" applyFont="1" applyProtection="1">
      <alignment vertical="center"/>
    </xf>
    <xf numFmtId="38" fontId="62" fillId="0" borderId="0" xfId="1" applyFont="1" applyProtection="1">
      <alignment vertical="center"/>
    </xf>
    <xf numFmtId="38" fontId="111" fillId="0" borderId="0" xfId="1" applyFont="1" applyProtection="1">
      <alignment vertical="center"/>
    </xf>
    <xf numFmtId="38" fontId="75" fillId="0" borderId="7" xfId="1" applyFont="1" applyBorder="1" applyAlignment="1" applyProtection="1">
      <alignment horizontal="center" vertical="center"/>
    </xf>
    <xf numFmtId="38" fontId="90" fillId="0" borderId="9" xfId="1" applyFont="1" applyBorder="1" applyAlignment="1" applyProtection="1">
      <alignment vertical="center"/>
    </xf>
    <xf numFmtId="38" fontId="49" fillId="0" borderId="0" xfId="1" applyFont="1" applyProtection="1">
      <alignment vertical="center"/>
    </xf>
    <xf numFmtId="38" fontId="75" fillId="0" borderId="0" xfId="1" applyFont="1" applyAlignment="1" applyProtection="1">
      <alignment horizontal="right" vertical="center"/>
    </xf>
    <xf numFmtId="38" fontId="75" fillId="10" borderId="6" xfId="1" applyFont="1" applyFill="1" applyBorder="1" applyAlignment="1" applyProtection="1">
      <alignment horizontal="center" vertical="center"/>
    </xf>
    <xf numFmtId="38" fontId="75" fillId="0" borderId="6" xfId="1" applyFont="1" applyBorder="1" applyAlignment="1" applyProtection="1">
      <alignment horizontal="center" vertical="center"/>
    </xf>
    <xf numFmtId="38" fontId="75" fillId="0" borderId="7" xfId="1" applyFont="1" applyBorder="1" applyAlignment="1" applyProtection="1">
      <alignment horizontal="right" vertical="center"/>
    </xf>
    <xf numFmtId="38" fontId="75" fillId="0" borderId="70" xfId="1" applyFont="1" applyBorder="1" applyAlignment="1" applyProtection="1">
      <alignment horizontal="center" vertical="center"/>
    </xf>
    <xf numFmtId="38" fontId="75" fillId="0" borderId="70" xfId="1" applyFont="1" applyBorder="1" applyAlignment="1" applyProtection="1">
      <alignment horizontal="right" vertical="center"/>
    </xf>
    <xf numFmtId="38" fontId="75" fillId="0" borderId="45" xfId="1" applyFont="1" applyBorder="1" applyAlignment="1" applyProtection="1">
      <alignment horizontal="right" vertical="center"/>
    </xf>
    <xf numFmtId="38" fontId="75" fillId="0" borderId="43" xfId="1" applyFont="1" applyBorder="1" applyAlignment="1" applyProtection="1">
      <alignment horizontal="center" vertical="center"/>
    </xf>
    <xf numFmtId="38" fontId="75" fillId="0" borderId="43" xfId="1" applyFont="1" applyBorder="1" applyAlignment="1" applyProtection="1">
      <alignment horizontal="right" vertical="center"/>
    </xf>
    <xf numFmtId="38" fontId="75" fillId="0" borderId="40" xfId="1" applyFont="1" applyBorder="1" applyAlignment="1" applyProtection="1">
      <alignment horizontal="right" vertical="center"/>
    </xf>
    <xf numFmtId="198" fontId="75" fillId="0" borderId="0" xfId="1" applyNumberFormat="1" applyFont="1" applyProtection="1">
      <alignment vertical="center"/>
    </xf>
    <xf numFmtId="38" fontId="85" fillId="0" borderId="0" xfId="1" applyFont="1" applyProtection="1">
      <alignment vertical="center"/>
    </xf>
    <xf numFmtId="38" fontId="29" fillId="0" borderId="0" xfId="1" applyFont="1" applyBorder="1" applyProtection="1">
      <alignment vertical="center"/>
    </xf>
    <xf numFmtId="38" fontId="107" fillId="0" borderId="0" xfId="1" applyFont="1" applyProtection="1">
      <alignment vertical="center"/>
    </xf>
    <xf numFmtId="38" fontId="47" fillId="0" borderId="0" xfId="1" applyFont="1" applyProtection="1">
      <alignment vertical="center"/>
    </xf>
    <xf numFmtId="38" fontId="47" fillId="0" borderId="0" xfId="1" applyFont="1" applyBorder="1" applyProtection="1">
      <alignment vertical="center"/>
    </xf>
    <xf numFmtId="38" fontId="107" fillId="0" borderId="0" xfId="1" applyFont="1" applyAlignment="1" applyProtection="1">
      <alignment horizontal="right" vertical="center"/>
    </xf>
    <xf numFmtId="0" fontId="29" fillId="0" borderId="0" xfId="0" applyFont="1" applyAlignment="1" applyProtection="1">
      <alignment vertical="center"/>
    </xf>
    <xf numFmtId="0" fontId="33" fillId="0" borderId="0" xfId="0" applyFont="1" applyProtection="1">
      <alignment vertical="center"/>
    </xf>
    <xf numFmtId="0" fontId="75" fillId="0" borderId="8" xfId="0" applyFont="1" applyBorder="1" applyAlignment="1" applyProtection="1">
      <alignment horizontal="center" vertical="center"/>
    </xf>
    <xf numFmtId="3" fontId="50" fillId="0" borderId="8" xfId="0" applyNumberFormat="1" applyFont="1" applyBorder="1" applyAlignment="1" applyProtection="1">
      <alignment vertical="center" shrinkToFit="1"/>
    </xf>
    <xf numFmtId="0" fontId="74" fillId="0" borderId="9" xfId="0" applyFont="1" applyBorder="1" applyProtection="1">
      <alignment vertical="center"/>
    </xf>
    <xf numFmtId="0" fontId="41" fillId="0" borderId="47" xfId="0" applyFont="1" applyBorder="1" applyProtection="1">
      <alignment vertical="center"/>
    </xf>
    <xf numFmtId="3" fontId="29" fillId="0" borderId="66" xfId="0" applyNumberFormat="1" applyFont="1" applyBorder="1" applyAlignment="1" applyProtection="1">
      <alignment vertical="center" shrinkToFit="1"/>
    </xf>
    <xf numFmtId="0" fontId="41" fillId="0" borderId="119" xfId="0" applyFont="1" applyBorder="1" applyProtection="1">
      <alignment vertical="center"/>
    </xf>
    <xf numFmtId="3" fontId="50" fillId="0" borderId="59" xfId="0" applyNumberFormat="1" applyFont="1" applyBorder="1" applyAlignment="1" applyProtection="1">
      <alignment vertical="center" shrinkToFit="1"/>
    </xf>
    <xf numFmtId="0" fontId="74" fillId="0" borderId="60" xfId="0" applyFont="1" applyBorder="1" applyProtection="1">
      <alignment vertical="center"/>
    </xf>
    <xf numFmtId="0" fontId="122" fillId="0" borderId="6" xfId="22" applyFont="1" applyBorder="1" applyAlignment="1">
      <alignment vertical="center" wrapText="1"/>
    </xf>
    <xf numFmtId="49" fontId="29" fillId="0" borderId="0" xfId="0" applyNumberFormat="1" applyFont="1">
      <alignment vertical="center"/>
    </xf>
    <xf numFmtId="203" fontId="56" fillId="0" borderId="149" xfId="5" applyNumberFormat="1" applyFont="1" applyBorder="1" applyAlignment="1" applyProtection="1">
      <alignment horizontal="right" vertical="center" wrapText="1" indent="1"/>
      <protection locked="0"/>
    </xf>
    <xf numFmtId="203" fontId="56" fillId="0" borderId="167" xfId="5" applyNumberFormat="1" applyFont="1" applyBorder="1" applyAlignment="1" applyProtection="1">
      <alignment horizontal="right" vertical="center" wrapText="1" indent="1"/>
      <protection locked="0"/>
    </xf>
    <xf numFmtId="203" fontId="56" fillId="0" borderId="171" xfId="5" applyNumberFormat="1" applyFont="1" applyBorder="1" applyAlignment="1" applyProtection="1">
      <alignment horizontal="right" vertical="center" wrapText="1" indent="1"/>
      <protection locked="0"/>
    </xf>
    <xf numFmtId="203" fontId="56" fillId="0" borderId="175" xfId="5" applyNumberFormat="1" applyFont="1" applyBorder="1" applyAlignment="1" applyProtection="1">
      <alignment horizontal="right" vertical="center" wrapText="1" indent="1"/>
      <protection locked="0"/>
    </xf>
    <xf numFmtId="0" fontId="56" fillId="0" borderId="150" xfId="5" applyFont="1" applyBorder="1" applyAlignment="1" applyProtection="1">
      <alignment horizontal="center" vertical="center" wrapText="1"/>
      <protection locked="0"/>
    </xf>
    <xf numFmtId="193" fontId="56" fillId="0" borderId="151" xfId="5" applyNumberFormat="1" applyFont="1" applyBorder="1" applyAlignment="1" applyProtection="1">
      <alignment horizontal="center" vertical="center" textRotation="255" shrinkToFit="1"/>
      <protection locked="0"/>
    </xf>
    <xf numFmtId="0" fontId="56" fillId="0" borderId="148" xfId="5" applyNumberFormat="1" applyFont="1" applyBorder="1" applyAlignment="1" applyProtection="1">
      <alignment horizontal="center" vertical="center" wrapText="1"/>
      <protection locked="0"/>
    </xf>
    <xf numFmtId="49" fontId="56" fillId="0" borderId="148" xfId="5" applyNumberFormat="1" applyFont="1" applyBorder="1" applyAlignment="1" applyProtection="1">
      <alignment horizontal="center" vertical="center" wrapText="1"/>
      <protection locked="0"/>
    </xf>
    <xf numFmtId="0" fontId="56" fillId="0" borderId="151" xfId="5" applyFont="1" applyBorder="1" applyAlignment="1" applyProtection="1">
      <alignment horizontal="center" vertical="center" wrapText="1"/>
      <protection locked="0"/>
    </xf>
    <xf numFmtId="0" fontId="56" fillId="0" borderId="166" xfId="5" applyNumberFormat="1" applyFont="1" applyBorder="1" applyAlignment="1" applyProtection="1">
      <alignment horizontal="center" vertical="center" wrapText="1"/>
      <protection locked="0"/>
    </xf>
    <xf numFmtId="49" fontId="56" fillId="0" borderId="166" xfId="5" applyNumberFormat="1" applyFont="1" applyBorder="1" applyAlignment="1" applyProtection="1">
      <alignment horizontal="center" vertical="center" wrapText="1"/>
      <protection locked="0"/>
    </xf>
    <xf numFmtId="0" fontId="56" fillId="0" borderId="170" xfId="5" applyNumberFormat="1" applyFont="1" applyBorder="1" applyAlignment="1" applyProtection="1">
      <alignment horizontal="center" vertical="center" wrapText="1"/>
      <protection locked="0"/>
    </xf>
    <xf numFmtId="49" fontId="56" fillId="0" borderId="170" xfId="5" applyNumberFormat="1" applyFont="1" applyBorder="1" applyAlignment="1" applyProtection="1">
      <alignment horizontal="center" vertical="center" wrapText="1"/>
      <protection locked="0"/>
    </xf>
    <xf numFmtId="0" fontId="56" fillId="0" borderId="174" xfId="5" applyNumberFormat="1" applyFont="1" applyBorder="1" applyAlignment="1" applyProtection="1">
      <alignment horizontal="center" vertical="center" wrapText="1"/>
      <protection locked="0"/>
    </xf>
    <xf numFmtId="49" fontId="56" fillId="0" borderId="174" xfId="5" applyNumberFormat="1" applyFont="1" applyBorder="1" applyAlignment="1" applyProtection="1">
      <alignment horizontal="center" vertical="center" wrapText="1"/>
      <protection locked="0"/>
    </xf>
    <xf numFmtId="0" fontId="56" fillId="0" borderId="6" xfId="5" applyFont="1" applyBorder="1" applyAlignment="1" applyProtection="1">
      <alignment horizontal="center" vertical="center" wrapText="1"/>
      <protection locked="0"/>
    </xf>
    <xf numFmtId="193" fontId="56" fillId="0" borderId="7" xfId="5" applyNumberFormat="1" applyFont="1" applyBorder="1" applyAlignment="1" applyProtection="1">
      <alignment horizontal="center" vertical="center" textRotation="255" shrinkToFit="1"/>
      <protection locked="0"/>
    </xf>
    <xf numFmtId="0" fontId="56" fillId="0" borderId="168" xfId="5" applyFont="1" applyBorder="1" applyAlignment="1" applyProtection="1">
      <alignment horizontal="center" vertical="center" wrapText="1"/>
      <protection locked="0"/>
    </xf>
    <xf numFmtId="0" fontId="56" fillId="0" borderId="172" xfId="5" applyFont="1" applyBorder="1" applyAlignment="1" applyProtection="1">
      <alignment horizontal="center" vertical="center" wrapText="1"/>
      <protection locked="0"/>
    </xf>
    <xf numFmtId="0" fontId="56" fillId="0" borderId="176" xfId="5" applyFont="1" applyBorder="1" applyAlignment="1" applyProtection="1">
      <alignment horizontal="center" vertical="center" wrapText="1"/>
      <protection locked="0"/>
    </xf>
    <xf numFmtId="0" fontId="11" fillId="0" borderId="39" xfId="0" applyFont="1" applyBorder="1" applyAlignment="1">
      <alignment vertical="center" wrapText="1"/>
    </xf>
    <xf numFmtId="0" fontId="35" fillId="0" borderId="6" xfId="22" applyFont="1" applyBorder="1" applyAlignment="1">
      <alignment vertical="center" wrapText="1"/>
    </xf>
    <xf numFmtId="0" fontId="133" fillId="0" borderId="8" xfId="0" applyFont="1" applyBorder="1" applyAlignment="1">
      <alignment horizontal="left" vertical="center" indent="1" shrinkToFit="1"/>
    </xf>
    <xf numFmtId="0" fontId="134" fillId="0" borderId="0" xfId="0" applyNumberFormat="1" applyFont="1">
      <alignment vertical="center"/>
    </xf>
    <xf numFmtId="0" fontId="135" fillId="0" borderId="0" xfId="0" applyNumberFormat="1" applyFont="1">
      <alignment vertical="center"/>
    </xf>
    <xf numFmtId="0" fontId="136" fillId="0" borderId="0" xfId="0" applyNumberFormat="1" applyFont="1">
      <alignment vertical="center"/>
    </xf>
    <xf numFmtId="0" fontId="136" fillId="0" borderId="0" xfId="0" applyNumberFormat="1" applyFont="1" applyAlignment="1">
      <alignment vertical="center"/>
    </xf>
    <xf numFmtId="0" fontId="137" fillId="0" borderId="0" xfId="0" applyNumberFormat="1" applyFont="1">
      <alignment vertical="center"/>
    </xf>
    <xf numFmtId="0" fontId="138" fillId="0" borderId="0" xfId="0" applyNumberFormat="1" applyFont="1">
      <alignment vertical="center"/>
    </xf>
    <xf numFmtId="0" fontId="139" fillId="0" borderId="0" xfId="0" applyNumberFormat="1" applyFont="1">
      <alignment vertical="center"/>
    </xf>
    <xf numFmtId="0" fontId="138" fillId="0" borderId="0" xfId="0" applyNumberFormat="1" applyFont="1" applyAlignment="1">
      <alignment horizontal="left" vertical="center"/>
    </xf>
    <xf numFmtId="0" fontId="137" fillId="0" borderId="0" xfId="12" applyFont="1">
      <alignment vertical="center"/>
    </xf>
    <xf numFmtId="0" fontId="135" fillId="0" borderId="0" xfId="0" applyNumberFormat="1" applyFont="1" applyAlignment="1">
      <alignment vertical="center"/>
    </xf>
    <xf numFmtId="0" fontId="135" fillId="0" borderId="0" xfId="0" applyNumberFormat="1" applyFont="1" applyAlignment="1">
      <alignment vertical="center" wrapText="1"/>
    </xf>
    <xf numFmtId="0" fontId="137" fillId="0" borderId="0" xfId="0" applyFont="1">
      <alignment vertical="center"/>
    </xf>
    <xf numFmtId="0" fontId="136" fillId="0" borderId="0" xfId="0" applyNumberFormat="1" applyFont="1" applyAlignment="1">
      <alignment horizontal="center" vertical="center"/>
    </xf>
    <xf numFmtId="0" fontId="134" fillId="0" borderId="0" xfId="0" applyFont="1">
      <alignment vertical="center"/>
    </xf>
    <xf numFmtId="0" fontId="135" fillId="0" borderId="0" xfId="0" applyFont="1">
      <alignment vertical="center"/>
    </xf>
    <xf numFmtId="0" fontId="134" fillId="0" borderId="0" xfId="0" applyFont="1" applyAlignment="1" applyProtection="1">
      <alignment vertical="center"/>
    </xf>
    <xf numFmtId="0" fontId="135" fillId="0" borderId="0" xfId="0" applyFont="1" applyProtection="1">
      <alignment vertical="center"/>
    </xf>
    <xf numFmtId="0" fontId="140" fillId="0" borderId="0" xfId="0" applyFont="1" applyProtection="1">
      <alignment vertical="center"/>
    </xf>
    <xf numFmtId="0" fontId="140" fillId="0" borderId="0" xfId="0" applyFont="1" applyFill="1" applyProtection="1">
      <alignment vertical="center"/>
    </xf>
    <xf numFmtId="0" fontId="141" fillId="0" borderId="0" xfId="0" applyFont="1" applyFill="1" applyBorder="1" applyProtection="1">
      <alignment vertical="center"/>
    </xf>
    <xf numFmtId="0" fontId="142" fillId="0" borderId="0" xfId="0" applyFont="1" applyFill="1" applyProtection="1">
      <alignment vertical="center"/>
    </xf>
    <xf numFmtId="0" fontId="137" fillId="0" borderId="0" xfId="0" applyFont="1" applyProtection="1">
      <alignment vertical="center"/>
    </xf>
    <xf numFmtId="0" fontId="135" fillId="0" borderId="0" xfId="0" applyFont="1" applyFill="1" applyProtection="1">
      <alignment vertical="center"/>
    </xf>
    <xf numFmtId="0" fontId="137" fillId="0" borderId="0" xfId="0" applyFont="1" applyFill="1" applyBorder="1" applyAlignment="1">
      <alignment vertical="center"/>
    </xf>
    <xf numFmtId="0" fontId="135" fillId="0" borderId="0" xfId="0" applyFont="1" applyBorder="1">
      <alignment vertical="center"/>
    </xf>
    <xf numFmtId="0" fontId="143" fillId="0" borderId="0" xfId="0" applyFont="1">
      <alignment vertical="center"/>
    </xf>
    <xf numFmtId="0" fontId="144" fillId="0" borderId="0" xfId="0" applyFont="1">
      <alignment vertical="center"/>
    </xf>
    <xf numFmtId="0" fontId="150" fillId="0" borderId="0" xfId="0" applyFont="1">
      <alignment vertical="center"/>
    </xf>
    <xf numFmtId="0" fontId="151" fillId="0" borderId="0" xfId="0" applyFont="1">
      <alignment vertical="center"/>
    </xf>
    <xf numFmtId="0" fontId="150" fillId="0" borderId="0" xfId="0" applyFont="1" applyBorder="1" applyProtection="1">
      <alignment vertical="center"/>
    </xf>
    <xf numFmtId="0" fontId="150" fillId="0" borderId="0" xfId="0" applyFont="1" applyProtection="1">
      <alignment vertical="center"/>
    </xf>
    <xf numFmtId="0" fontId="134" fillId="0" borderId="0" xfId="2" applyFont="1" applyAlignment="1">
      <alignment vertical="center"/>
    </xf>
    <xf numFmtId="0" fontId="153" fillId="0" borderId="0" xfId="2" applyFont="1" applyAlignment="1">
      <alignment vertical="center"/>
    </xf>
    <xf numFmtId="0" fontId="135" fillId="0" borderId="0" xfId="5" applyFont="1" applyAlignment="1">
      <alignment horizontal="center" vertical="center" wrapText="1"/>
    </xf>
    <xf numFmtId="0" fontId="137" fillId="0" borderId="0" xfId="2" applyFont="1" applyAlignment="1">
      <alignment vertical="center"/>
    </xf>
    <xf numFmtId="0" fontId="135" fillId="0" borderId="0" xfId="5" applyNumberFormat="1" applyFont="1" applyAlignment="1">
      <alignment horizontal="center" vertical="center" wrapText="1"/>
    </xf>
    <xf numFmtId="49" fontId="135" fillId="0" borderId="0" xfId="5" applyNumberFormat="1" applyFont="1" applyAlignment="1">
      <alignment horizontal="center" vertical="center" wrapText="1"/>
    </xf>
    <xf numFmtId="38" fontId="135" fillId="0" borderId="0" xfId="4" applyFont="1" applyAlignment="1">
      <alignment horizontal="center" vertical="center" wrapText="1"/>
    </xf>
    <xf numFmtId="193" fontId="135" fillId="0" borderId="0" xfId="5" applyNumberFormat="1" applyFont="1" applyAlignment="1">
      <alignment horizontal="center" vertical="center" textRotation="255" shrinkToFit="1"/>
    </xf>
    <xf numFmtId="0" fontId="137" fillId="0" borderId="0" xfId="5" applyFont="1" applyAlignment="1">
      <alignment horizontal="left" vertical="center"/>
    </xf>
    <xf numFmtId="38" fontId="154" fillId="0" borderId="0" xfId="1" applyFont="1" applyProtection="1">
      <alignment vertical="center"/>
    </xf>
    <xf numFmtId="38" fontId="135" fillId="0" borderId="0" xfId="1" applyFont="1" applyProtection="1">
      <alignment vertical="center"/>
    </xf>
    <xf numFmtId="38" fontId="137" fillId="0" borderId="0" xfId="1" applyFont="1" applyProtection="1">
      <alignment vertical="center"/>
    </xf>
    <xf numFmtId="38" fontId="153" fillId="0" borderId="0" xfId="1" applyFont="1" applyProtection="1">
      <alignment vertical="center"/>
    </xf>
    <xf numFmtId="38" fontId="155" fillId="0" borderId="0" xfId="1" applyFont="1" applyProtection="1">
      <alignment vertical="center"/>
    </xf>
    <xf numFmtId="38" fontId="156" fillId="0" borderId="0" xfId="1" applyFont="1" applyProtection="1">
      <alignment vertical="center"/>
    </xf>
    <xf numFmtId="0" fontId="137" fillId="0" borderId="0" xfId="0" applyFont="1" applyAlignment="1" applyProtection="1">
      <alignment horizontal="left" vertical="center"/>
    </xf>
    <xf numFmtId="0" fontId="153" fillId="0" borderId="0" xfId="0" applyFont="1" applyProtection="1">
      <alignment vertical="center"/>
    </xf>
    <xf numFmtId="0" fontId="137" fillId="0" borderId="0" xfId="0" applyFont="1" applyAlignment="1" applyProtection="1">
      <alignment vertical="center"/>
    </xf>
    <xf numFmtId="0" fontId="157" fillId="0" borderId="0" xfId="0" applyFont="1" applyProtection="1">
      <alignment vertical="center"/>
    </xf>
    <xf numFmtId="196" fontId="75" fillId="10" borderId="41" xfId="0" applyNumberFormat="1" applyFont="1" applyFill="1" applyBorder="1" applyAlignment="1" applyProtection="1">
      <alignment horizontal="right" vertical="center"/>
    </xf>
    <xf numFmtId="0" fontId="157" fillId="0" borderId="0" xfId="0" applyFont="1">
      <alignment vertical="center"/>
    </xf>
    <xf numFmtId="0" fontId="153" fillId="0" borderId="0" xfId="0" applyFont="1">
      <alignment vertical="center"/>
    </xf>
    <xf numFmtId="0" fontId="137" fillId="0" borderId="0" xfId="0" applyFont="1" applyAlignment="1">
      <alignment vertical="center"/>
    </xf>
    <xf numFmtId="0" fontId="158" fillId="0" borderId="0" xfId="2" applyFont="1" applyFill="1" applyAlignment="1" applyProtection="1">
      <alignment vertical="center"/>
      <protection hidden="1"/>
    </xf>
    <xf numFmtId="0" fontId="134" fillId="0" borderId="0" xfId="2" applyFont="1" applyFill="1" applyAlignment="1">
      <alignment vertical="center"/>
    </xf>
    <xf numFmtId="0" fontId="141" fillId="0" borderId="0" xfId="2" applyFont="1" applyFill="1" applyAlignment="1" applyProtection="1">
      <alignment vertical="center" wrapText="1"/>
      <protection hidden="1"/>
    </xf>
    <xf numFmtId="0" fontId="141" fillId="0" borderId="0" xfId="2" applyFont="1" applyFill="1" applyAlignment="1" applyProtection="1">
      <alignment vertical="center" shrinkToFit="1"/>
      <protection hidden="1"/>
    </xf>
    <xf numFmtId="0" fontId="159" fillId="0" borderId="0" xfId="2" applyFont="1" applyFill="1" applyAlignment="1" applyProtection="1">
      <alignment vertical="center"/>
      <protection hidden="1"/>
    </xf>
    <xf numFmtId="0" fontId="152" fillId="0" borderId="0" xfId="0" applyFont="1" applyFill="1">
      <alignment vertical="center"/>
    </xf>
    <xf numFmtId="0" fontId="141" fillId="0" borderId="0" xfId="2" applyFont="1" applyFill="1" applyAlignment="1">
      <alignment vertical="center"/>
    </xf>
    <xf numFmtId="0" fontId="159" fillId="0" borderId="0" xfId="2" applyFont="1" applyFill="1" applyBorder="1" applyAlignment="1" applyProtection="1">
      <alignment vertical="center"/>
      <protection hidden="1"/>
    </xf>
    <xf numFmtId="0" fontId="158" fillId="0" borderId="0" xfId="2" applyFont="1" applyFill="1" applyAlignment="1">
      <alignment vertical="center"/>
    </xf>
    <xf numFmtId="0" fontId="141" fillId="0" borderId="0" xfId="2" applyFont="1" applyFill="1" applyAlignment="1">
      <alignment vertical="center" shrinkToFit="1"/>
    </xf>
    <xf numFmtId="0" fontId="159" fillId="0" borderId="0" xfId="2" applyFont="1" applyFill="1" applyAlignment="1">
      <alignment vertical="center"/>
    </xf>
    <xf numFmtId="0" fontId="159" fillId="0" borderId="0" xfId="2" applyFont="1" applyFill="1" applyAlignment="1">
      <alignment horizontal="center" vertical="center"/>
    </xf>
    <xf numFmtId="200" fontId="159" fillId="0" borderId="0" xfId="2" applyNumberFormat="1" applyFont="1" applyFill="1" applyAlignment="1">
      <alignment vertical="center"/>
    </xf>
    <xf numFmtId="200" fontId="159" fillId="0" borderId="0" xfId="2" applyNumberFormat="1" applyFont="1" applyFill="1" applyAlignment="1">
      <alignment horizontal="center" vertical="center"/>
    </xf>
    <xf numFmtId="0" fontId="159" fillId="0" borderId="0" xfId="2" applyFont="1" applyFill="1" applyBorder="1" applyAlignment="1" applyProtection="1">
      <alignment vertical="center"/>
    </xf>
    <xf numFmtId="0" fontId="134" fillId="12" borderId="0" xfId="2" applyFont="1" applyFill="1" applyAlignment="1">
      <alignment vertical="center"/>
    </xf>
    <xf numFmtId="0" fontId="158" fillId="0" borderId="0" xfId="2" applyFont="1" applyAlignment="1">
      <alignment vertical="center"/>
    </xf>
    <xf numFmtId="0" fontId="160" fillId="0" borderId="0" xfId="2" applyFont="1" applyAlignment="1">
      <alignment vertical="center"/>
    </xf>
    <xf numFmtId="0" fontId="160" fillId="0" borderId="0" xfId="2" applyFont="1" applyAlignment="1">
      <alignment horizontal="center" vertical="center"/>
    </xf>
    <xf numFmtId="200" fontId="160" fillId="0" borderId="0" xfId="2" applyNumberFormat="1" applyFont="1" applyAlignment="1">
      <alignment vertical="center"/>
    </xf>
    <xf numFmtId="200" fontId="160" fillId="0" borderId="0" xfId="2" applyNumberFormat="1" applyFont="1" applyAlignment="1">
      <alignment horizontal="center" vertical="center"/>
    </xf>
    <xf numFmtId="0" fontId="161" fillId="0" borderId="0" xfId="2" applyFont="1" applyAlignment="1">
      <alignment horizontal="center" vertical="center" wrapText="1"/>
    </xf>
    <xf numFmtId="0" fontId="158" fillId="11" borderId="0" xfId="2" applyFont="1" applyFill="1" applyAlignment="1" applyProtection="1">
      <alignment vertical="center"/>
      <protection hidden="1"/>
    </xf>
    <xf numFmtId="0" fontId="153" fillId="11" borderId="0" xfId="2" applyFont="1" applyFill="1" applyAlignment="1" applyProtection="1">
      <alignment vertical="center" wrapText="1"/>
      <protection hidden="1"/>
    </xf>
    <xf numFmtId="0" fontId="160" fillId="0" borderId="0" xfId="2" applyFont="1" applyAlignment="1" applyProtection="1">
      <alignment vertical="center"/>
      <protection hidden="1"/>
    </xf>
    <xf numFmtId="0" fontId="23" fillId="0" borderId="0" xfId="0" applyFont="1" applyAlignment="1">
      <alignment vertical="center"/>
    </xf>
    <xf numFmtId="0" fontId="12" fillId="0" borderId="0" xfId="0" applyFont="1" applyAlignment="1">
      <alignment vertical="center"/>
    </xf>
    <xf numFmtId="38" fontId="137" fillId="0" borderId="0" xfId="1" applyFont="1" applyAlignment="1" applyProtection="1">
      <alignment vertical="center"/>
    </xf>
    <xf numFmtId="38" fontId="137" fillId="0" borderId="0" xfId="1" applyFont="1" applyAlignment="1">
      <alignment vertical="center"/>
    </xf>
    <xf numFmtId="38" fontId="137" fillId="0" borderId="0" xfId="1" applyFont="1" applyAlignment="1">
      <alignment vertical="top"/>
    </xf>
    <xf numFmtId="38" fontId="142" fillId="0" borderId="0" xfId="1" applyFont="1" applyProtection="1">
      <alignment vertical="center"/>
    </xf>
    <xf numFmtId="0" fontId="23" fillId="0" borderId="0" xfId="0" applyFont="1" applyAlignment="1">
      <alignment vertical="center" wrapText="1"/>
    </xf>
    <xf numFmtId="0" fontId="11" fillId="2" borderId="101" xfId="0" applyFont="1" applyFill="1" applyBorder="1" applyAlignment="1">
      <alignment horizontal="left" vertical="center" shrinkToFit="1"/>
    </xf>
    <xf numFmtId="0" fontId="11" fillId="2" borderId="115"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94" xfId="0" applyFont="1" applyFill="1" applyBorder="1" applyAlignment="1">
      <alignment horizontal="left" vertical="center" shrinkToFit="1"/>
    </xf>
    <xf numFmtId="0" fontId="55" fillId="0" borderId="0" xfId="0" applyFont="1" applyBorder="1" applyAlignment="1">
      <alignment vertical="center" shrinkToFit="1"/>
    </xf>
    <xf numFmtId="0" fontId="52" fillId="0" borderId="0" xfId="0" applyFont="1" applyAlignment="1">
      <alignment vertical="center" shrinkToFit="1"/>
    </xf>
    <xf numFmtId="0" fontId="52" fillId="0" borderId="0" xfId="0" applyFont="1" applyAlignment="1">
      <alignment vertical="center"/>
    </xf>
    <xf numFmtId="14" fontId="11" fillId="0" borderId="13" xfId="0" applyNumberFormat="1" applyFont="1" applyBorder="1" applyAlignment="1" applyProtection="1">
      <alignment horizontal="left" vertical="center" indent="1"/>
      <protection locked="0"/>
    </xf>
    <xf numFmtId="38" fontId="75" fillId="0" borderId="194" xfId="1" applyFont="1" applyFill="1" applyBorder="1" applyAlignment="1" applyProtection="1">
      <alignment horizontal="center" vertical="center"/>
    </xf>
    <xf numFmtId="38" fontId="75" fillId="0" borderId="195" xfId="1" applyFont="1" applyFill="1" applyBorder="1" applyAlignment="1" applyProtection="1">
      <alignment horizontal="center" vertical="center"/>
    </xf>
    <xf numFmtId="0" fontId="35" fillId="9" borderId="6" xfId="23" applyFont="1" applyFill="1" applyBorder="1" applyAlignment="1">
      <alignment vertical="center" wrapText="1"/>
    </xf>
    <xf numFmtId="0" fontId="35" fillId="9" borderId="44" xfId="23" applyFont="1" applyFill="1" applyBorder="1" applyAlignment="1">
      <alignment vertical="center" wrapText="1"/>
    </xf>
    <xf numFmtId="0" fontId="122" fillId="9" borderId="44" xfId="23" applyFont="1" applyFill="1" applyBorder="1" applyAlignment="1">
      <alignment vertical="center" wrapText="1"/>
    </xf>
    <xf numFmtId="0" fontId="35" fillId="9" borderId="43" xfId="23" applyFont="1" applyFill="1" applyBorder="1" applyAlignment="1">
      <alignment vertical="center" wrapText="1"/>
    </xf>
    <xf numFmtId="0" fontId="35" fillId="9" borderId="42" xfId="23" applyFont="1" applyFill="1" applyBorder="1" applyAlignment="1">
      <alignment vertical="center" wrapText="1"/>
    </xf>
    <xf numFmtId="0" fontId="35" fillId="0" borderId="6" xfId="23" applyFont="1" applyBorder="1" applyAlignment="1">
      <alignment vertical="center" wrapText="1"/>
    </xf>
    <xf numFmtId="0" fontId="11" fillId="3" borderId="0" xfId="0" applyFont="1" applyFill="1" applyAlignment="1">
      <alignment horizontal="center" vertical="center" wrapText="1"/>
    </xf>
    <xf numFmtId="0" fontId="11" fillId="3" borderId="0" xfId="0" applyFont="1" applyFill="1" applyAlignment="1">
      <alignment horizontal="center" vertical="center"/>
    </xf>
    <xf numFmtId="0" fontId="11" fillId="2" borderId="4"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183" fontId="11" fillId="0" borderId="34" xfId="0" applyNumberFormat="1" applyFont="1" applyBorder="1" applyAlignment="1" applyProtection="1">
      <alignment horizontal="right" vertical="center" indent="1" shrinkToFit="1"/>
      <protection locked="0"/>
    </xf>
    <xf numFmtId="183" fontId="11" fillId="0" borderId="35" xfId="0" applyNumberFormat="1" applyFont="1" applyBorder="1" applyAlignment="1" applyProtection="1">
      <alignment horizontal="right" vertical="center" indent="1" shrinkToFit="1"/>
      <protection locked="0"/>
    </xf>
    <xf numFmtId="183" fontId="11" fillId="0" borderId="36" xfId="0" applyNumberFormat="1" applyFont="1" applyBorder="1" applyAlignment="1" applyProtection="1">
      <alignment horizontal="right" vertical="center" indent="1" shrinkToFit="1"/>
      <protection locked="0"/>
    </xf>
    <xf numFmtId="0" fontId="11" fillId="2" borderId="5"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38" fontId="11" fillId="0" borderId="13" xfId="1" applyFont="1" applyBorder="1" applyAlignment="1" applyProtection="1">
      <alignment horizontal="right" vertical="center" indent="1"/>
      <protection locked="0"/>
    </xf>
    <xf numFmtId="38" fontId="11" fillId="0" borderId="10" xfId="1" applyFont="1" applyBorder="1" applyAlignment="1" applyProtection="1">
      <alignment horizontal="right" vertical="center" indent="1"/>
      <protection locked="0"/>
    </xf>
    <xf numFmtId="38" fontId="11" fillId="0" borderId="14" xfId="1" applyFont="1" applyBorder="1" applyAlignment="1" applyProtection="1">
      <alignment horizontal="right" vertical="center" indent="1"/>
      <protection locked="0"/>
    </xf>
    <xf numFmtId="0" fontId="11" fillId="2" borderId="3"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38" fontId="11" fillId="0" borderId="15" xfId="1" applyFont="1" applyBorder="1" applyAlignment="1" applyProtection="1">
      <alignment horizontal="right" vertical="center" indent="1"/>
      <protection locked="0"/>
    </xf>
    <xf numFmtId="38" fontId="11" fillId="0" borderId="16" xfId="1" applyFont="1" applyBorder="1" applyAlignment="1" applyProtection="1">
      <alignment horizontal="right" vertical="center" indent="1"/>
      <protection locked="0"/>
    </xf>
    <xf numFmtId="38" fontId="11" fillId="0" borderId="17" xfId="1" applyFont="1" applyBorder="1" applyAlignment="1" applyProtection="1">
      <alignment horizontal="right" vertical="center" indent="1"/>
      <protection locked="0"/>
    </xf>
    <xf numFmtId="0" fontId="11" fillId="2" borderId="2" xfId="0" applyFont="1" applyFill="1" applyBorder="1" applyAlignment="1">
      <alignment horizontal="center" vertical="center"/>
    </xf>
    <xf numFmtId="49" fontId="11" fillId="0" borderId="25" xfId="0" applyNumberFormat="1" applyFont="1" applyBorder="1" applyAlignment="1" applyProtection="1">
      <alignment horizontal="left" vertical="center" indent="1" shrinkToFit="1"/>
      <protection locked="0"/>
    </xf>
    <xf numFmtId="49" fontId="11" fillId="0" borderId="26" xfId="0" applyNumberFormat="1" applyFont="1" applyBorder="1" applyAlignment="1" applyProtection="1">
      <alignment horizontal="left" vertical="center" indent="1" shrinkToFit="1"/>
      <protection locked="0"/>
    </xf>
    <xf numFmtId="49" fontId="11" fillId="0" borderId="27" xfId="0" applyNumberFormat="1" applyFont="1" applyBorder="1" applyAlignment="1" applyProtection="1">
      <alignment horizontal="left" vertical="center" indent="1" shrinkToFit="1"/>
      <protection locked="0"/>
    </xf>
    <xf numFmtId="49" fontId="11" fillId="0" borderId="28" xfId="0" applyNumberFormat="1" applyFont="1" applyBorder="1" applyAlignment="1" applyProtection="1">
      <alignment horizontal="left" vertical="center" indent="1" shrinkToFit="1"/>
      <protection locked="0"/>
    </xf>
    <xf numFmtId="49" fontId="11" fillId="0" borderId="29" xfId="0" applyNumberFormat="1" applyFont="1" applyBorder="1" applyAlignment="1" applyProtection="1">
      <alignment horizontal="left" vertical="center" indent="1" shrinkToFit="1"/>
      <protection locked="0"/>
    </xf>
    <xf numFmtId="49" fontId="11" fillId="0" borderId="30" xfId="0" applyNumberFormat="1" applyFont="1" applyBorder="1" applyAlignment="1" applyProtection="1">
      <alignment horizontal="left" vertical="center" indent="1" shrinkToFit="1"/>
      <protection locked="0"/>
    </xf>
    <xf numFmtId="49" fontId="11" fillId="0" borderId="31" xfId="0" applyNumberFormat="1" applyFont="1" applyBorder="1" applyAlignment="1" applyProtection="1">
      <alignment horizontal="left" vertical="center" indent="1" shrinkToFit="1"/>
      <protection locked="0"/>
    </xf>
    <xf numFmtId="49" fontId="11" fillId="0" borderId="32" xfId="0" applyNumberFormat="1" applyFont="1" applyBorder="1" applyAlignment="1" applyProtection="1">
      <alignment horizontal="left" vertical="center" indent="1" shrinkToFit="1"/>
      <protection locked="0"/>
    </xf>
    <xf numFmtId="49" fontId="11" fillId="0" borderId="33" xfId="0" applyNumberFormat="1" applyFont="1" applyBorder="1" applyAlignment="1" applyProtection="1">
      <alignment horizontal="left" vertical="center" indent="1" shrinkToFit="1"/>
      <protection locked="0"/>
    </xf>
    <xf numFmtId="0" fontId="11" fillId="2" borderId="21" xfId="0" applyFont="1" applyFill="1" applyBorder="1" applyAlignment="1">
      <alignment horizontal="center" vertical="center"/>
    </xf>
    <xf numFmtId="176" fontId="11" fillId="0" borderId="25" xfId="0" applyNumberFormat="1" applyFont="1" applyBorder="1" applyAlignment="1" applyProtection="1">
      <alignment horizontal="left" vertical="center" indent="1" shrinkToFit="1"/>
      <protection locked="0"/>
    </xf>
    <xf numFmtId="176" fontId="11" fillId="0" borderId="26" xfId="0" applyNumberFormat="1" applyFont="1" applyBorder="1" applyAlignment="1" applyProtection="1">
      <alignment horizontal="left" vertical="center" indent="1" shrinkToFit="1"/>
      <protection locked="0"/>
    </xf>
    <xf numFmtId="176" fontId="11" fillId="0" borderId="27" xfId="0" applyNumberFormat="1" applyFont="1" applyBorder="1" applyAlignment="1" applyProtection="1">
      <alignment horizontal="left" vertical="center" indent="1" shrinkToFit="1"/>
      <protection locked="0"/>
    </xf>
    <xf numFmtId="49" fontId="11" fillId="0" borderId="28" xfId="0" applyNumberFormat="1" applyFont="1" applyBorder="1" applyAlignment="1" applyProtection="1">
      <alignment horizontal="left" vertical="center" indent="1"/>
      <protection locked="0"/>
    </xf>
    <xf numFmtId="49" fontId="11" fillId="0" borderId="29" xfId="0" applyNumberFormat="1" applyFont="1" applyBorder="1" applyAlignment="1" applyProtection="1">
      <alignment horizontal="left" vertical="center" indent="1"/>
      <protection locked="0"/>
    </xf>
    <xf numFmtId="49" fontId="11" fillId="0" borderId="30" xfId="0" applyNumberFormat="1" applyFont="1" applyBorder="1" applyAlignment="1" applyProtection="1">
      <alignment horizontal="left" vertical="center" indent="1"/>
      <protection locked="0"/>
    </xf>
    <xf numFmtId="0" fontId="11" fillId="0" borderId="7" xfId="0" applyFont="1" applyBorder="1" applyAlignment="1" applyProtection="1">
      <alignment horizontal="left" vertical="center" indent="1" shrinkToFit="1"/>
      <protection locked="0"/>
    </xf>
    <xf numFmtId="0" fontId="11" fillId="0" borderId="8" xfId="0" applyFont="1" applyBorder="1" applyAlignment="1" applyProtection="1">
      <alignment horizontal="left" vertical="center" indent="1" shrinkToFit="1"/>
      <protection locked="0"/>
    </xf>
    <xf numFmtId="0" fontId="11" fillId="0" borderId="9" xfId="0" applyFont="1" applyBorder="1" applyAlignment="1" applyProtection="1">
      <alignment horizontal="left" vertical="center" indent="1" shrinkToFit="1"/>
      <protection locked="0"/>
    </xf>
    <xf numFmtId="0" fontId="11" fillId="0" borderId="25" xfId="0" applyFont="1" applyBorder="1" applyAlignment="1" applyProtection="1">
      <alignment horizontal="left" vertical="center" indent="1" shrinkToFit="1"/>
      <protection locked="0"/>
    </xf>
    <xf numFmtId="0" fontId="11" fillId="0" borderId="26" xfId="0" applyFont="1" applyBorder="1" applyAlignment="1" applyProtection="1">
      <alignment horizontal="left" vertical="center" indent="1" shrinkToFit="1"/>
      <protection locked="0"/>
    </xf>
    <xf numFmtId="0" fontId="11" fillId="0" borderId="27" xfId="0" applyFont="1" applyBorder="1" applyAlignment="1" applyProtection="1">
      <alignment horizontal="left" vertical="center" indent="1" shrinkToFit="1"/>
      <protection locked="0"/>
    </xf>
    <xf numFmtId="0" fontId="11" fillId="0" borderId="28" xfId="0" applyFont="1" applyBorder="1" applyAlignment="1" applyProtection="1">
      <alignment horizontal="left" vertical="center" indent="1" shrinkToFit="1"/>
      <protection locked="0"/>
    </xf>
    <xf numFmtId="0" fontId="11" fillId="0" borderId="29" xfId="0" applyFont="1" applyBorder="1" applyAlignment="1" applyProtection="1">
      <alignment horizontal="left" vertical="center" indent="1" shrinkToFit="1"/>
      <protection locked="0"/>
    </xf>
    <xf numFmtId="0" fontId="11" fillId="0" borderId="30" xfId="0" applyFont="1" applyBorder="1" applyAlignment="1" applyProtection="1">
      <alignment horizontal="left" vertical="center" indent="1" shrinkToFit="1"/>
      <protection locked="0"/>
    </xf>
    <xf numFmtId="0" fontId="11" fillId="0" borderId="31" xfId="0" applyFont="1" applyBorder="1" applyAlignment="1" applyProtection="1">
      <alignment horizontal="left" vertical="center" indent="1" shrinkToFit="1"/>
      <protection locked="0"/>
    </xf>
    <xf numFmtId="0" fontId="11" fillId="0" borderId="32" xfId="0" applyFont="1" applyBorder="1" applyAlignment="1" applyProtection="1">
      <alignment horizontal="left" vertical="center" indent="1" shrinkToFit="1"/>
      <protection locked="0"/>
    </xf>
    <xf numFmtId="0" fontId="11" fillId="0" borderId="33" xfId="0" applyFont="1" applyBorder="1" applyAlignment="1" applyProtection="1">
      <alignment horizontal="left" vertical="center" indent="1" shrinkToFit="1"/>
      <protection locked="0"/>
    </xf>
    <xf numFmtId="179" fontId="11" fillId="0" borderId="7" xfId="0" applyNumberFormat="1" applyFont="1" applyBorder="1" applyAlignment="1" applyProtection="1">
      <alignment horizontal="left" vertical="center" indent="1" shrinkToFit="1"/>
      <protection locked="0"/>
    </xf>
    <xf numFmtId="179" fontId="11" fillId="0" borderId="8" xfId="0" applyNumberFormat="1" applyFont="1" applyBorder="1" applyAlignment="1" applyProtection="1">
      <alignment horizontal="left" vertical="center" indent="1" shrinkToFit="1"/>
      <protection locked="0"/>
    </xf>
    <xf numFmtId="179" fontId="11" fillId="0" borderId="9" xfId="0" applyNumberFormat="1" applyFont="1" applyBorder="1" applyAlignment="1" applyProtection="1">
      <alignment horizontal="left" vertical="center" indent="1" shrinkToFit="1"/>
      <protection locked="0"/>
    </xf>
    <xf numFmtId="176" fontId="11" fillId="0" borderId="28" xfId="0" applyNumberFormat="1" applyFont="1" applyBorder="1" applyAlignment="1" applyProtection="1">
      <alignment horizontal="left" vertical="center" indent="1" shrinkToFit="1"/>
      <protection locked="0"/>
    </xf>
    <xf numFmtId="176" fontId="11" fillId="0" borderId="29" xfId="0" applyNumberFormat="1" applyFont="1" applyBorder="1" applyAlignment="1" applyProtection="1">
      <alignment horizontal="left" vertical="center" indent="1" shrinkToFit="1"/>
      <protection locked="0"/>
    </xf>
    <xf numFmtId="176" fontId="11" fillId="0" borderId="30" xfId="0" applyNumberFormat="1" applyFont="1" applyBorder="1" applyAlignment="1" applyProtection="1">
      <alignment horizontal="left" vertical="center" indent="1" shrinkToFit="1"/>
      <protection locked="0"/>
    </xf>
    <xf numFmtId="49" fontId="11" fillId="0" borderId="31" xfId="0" applyNumberFormat="1" applyFont="1" applyBorder="1" applyAlignment="1" applyProtection="1">
      <alignment horizontal="left" vertical="center" indent="1"/>
      <protection locked="0"/>
    </xf>
    <xf numFmtId="49" fontId="11" fillId="0" borderId="32" xfId="0" applyNumberFormat="1" applyFont="1" applyBorder="1" applyAlignment="1" applyProtection="1">
      <alignment horizontal="left" vertical="center" indent="1"/>
      <protection locked="0"/>
    </xf>
    <xf numFmtId="49" fontId="11" fillId="0" borderId="33" xfId="0" applyNumberFormat="1" applyFont="1" applyBorder="1" applyAlignment="1" applyProtection="1">
      <alignment horizontal="left" vertical="center" indent="1"/>
      <protection locked="0"/>
    </xf>
    <xf numFmtId="49" fontId="11" fillId="0" borderId="7" xfId="0" applyNumberFormat="1" applyFont="1" applyBorder="1" applyAlignment="1" applyProtection="1">
      <alignment horizontal="left" vertical="center" indent="1" shrinkToFit="1"/>
      <protection locked="0"/>
    </xf>
    <xf numFmtId="49" fontId="11" fillId="0" borderId="8" xfId="0" applyNumberFormat="1" applyFont="1" applyBorder="1" applyAlignment="1" applyProtection="1">
      <alignment horizontal="left" vertical="center" indent="1" shrinkToFit="1"/>
      <protection locked="0"/>
    </xf>
    <xf numFmtId="49" fontId="11" fillId="0" borderId="9" xfId="0" applyNumberFormat="1" applyFont="1" applyBorder="1" applyAlignment="1" applyProtection="1">
      <alignment horizontal="left" vertical="center" indent="1" shrinkToFit="1"/>
      <protection locked="0"/>
    </xf>
    <xf numFmtId="49" fontId="11" fillId="0" borderId="7" xfId="0" applyNumberFormat="1" applyFont="1" applyBorder="1" applyAlignment="1" applyProtection="1">
      <alignment horizontal="left" vertical="center" indent="1"/>
      <protection locked="0"/>
    </xf>
    <xf numFmtId="49" fontId="11" fillId="0" borderId="8" xfId="0" applyNumberFormat="1" applyFont="1" applyBorder="1" applyAlignment="1" applyProtection="1">
      <alignment horizontal="left" vertical="center" indent="1"/>
      <protection locked="0"/>
    </xf>
    <xf numFmtId="49" fontId="11" fillId="0" borderId="9" xfId="0" applyNumberFormat="1" applyFont="1" applyBorder="1" applyAlignment="1" applyProtection="1">
      <alignment horizontal="left" vertical="center" indent="1"/>
      <protection locked="0"/>
    </xf>
    <xf numFmtId="0" fontId="54" fillId="0" borderId="35" xfId="0" applyFont="1" applyBorder="1" applyAlignment="1">
      <alignment horizontal="center" vertical="center" shrinkToFit="1"/>
    </xf>
    <xf numFmtId="0" fontId="18" fillId="4" borderId="37" xfId="0" applyFont="1" applyFill="1" applyBorder="1" applyAlignment="1">
      <alignment horizontal="left" vertical="center"/>
    </xf>
    <xf numFmtId="202" fontId="11" fillId="2" borderId="191" xfId="0" applyNumberFormat="1" applyFont="1" applyFill="1" applyBorder="1" applyAlignment="1">
      <alignment horizontal="center" vertical="center" shrinkToFit="1"/>
    </xf>
    <xf numFmtId="202" fontId="11" fillId="2" borderId="192" xfId="0" applyNumberFormat="1" applyFont="1" applyFill="1" applyBorder="1" applyAlignment="1">
      <alignment horizontal="center" vertical="center" shrinkToFit="1"/>
    </xf>
    <xf numFmtId="202" fontId="11" fillId="2" borderId="21" xfId="0" applyNumberFormat="1" applyFont="1" applyFill="1" applyBorder="1" applyAlignment="1">
      <alignment horizontal="center" vertical="center" shrinkToFit="1"/>
    </xf>
    <xf numFmtId="178" fontId="11" fillId="0" borderId="7" xfId="0" applyNumberFormat="1" applyFont="1" applyBorder="1" applyAlignment="1" applyProtection="1">
      <alignment horizontal="left" vertical="center" indent="1" shrinkToFit="1"/>
    </xf>
    <xf numFmtId="178" fontId="11" fillId="0" borderId="8" xfId="0" applyNumberFormat="1" applyFont="1" applyBorder="1" applyAlignment="1" applyProtection="1">
      <alignment horizontal="left" vertical="center" indent="1" shrinkToFit="1"/>
    </xf>
    <xf numFmtId="178" fontId="11" fillId="0" borderId="7" xfId="0" applyNumberFormat="1" applyFont="1" applyBorder="1" applyAlignment="1" applyProtection="1">
      <alignment horizontal="left" vertical="center" indent="1" shrinkToFit="1"/>
      <protection locked="0"/>
    </xf>
    <xf numFmtId="178" fontId="11" fillId="0" borderId="8" xfId="0" applyNumberFormat="1" applyFont="1" applyBorder="1" applyAlignment="1" applyProtection="1">
      <alignment horizontal="left" vertical="center" indent="1" shrinkToFit="1"/>
      <protection locked="0"/>
    </xf>
    <xf numFmtId="0" fontId="18" fillId="4" borderId="1" xfId="0" applyFont="1" applyFill="1" applyBorder="1">
      <alignment vertical="center"/>
    </xf>
    <xf numFmtId="0" fontId="18" fillId="4" borderId="0" xfId="0" applyFont="1" applyFill="1">
      <alignment vertical="center"/>
    </xf>
    <xf numFmtId="177" fontId="11" fillId="0" borderId="7" xfId="0" applyNumberFormat="1" applyFont="1" applyBorder="1" applyAlignment="1" applyProtection="1">
      <alignment horizontal="left" vertical="center" indent="1"/>
      <protection locked="0"/>
    </xf>
    <xf numFmtId="177" fontId="11" fillId="0" borderId="8" xfId="0" applyNumberFormat="1" applyFont="1" applyBorder="1" applyAlignment="1" applyProtection="1">
      <alignment horizontal="left" vertical="center" indent="1"/>
      <protection locked="0"/>
    </xf>
    <xf numFmtId="178" fontId="11" fillId="0" borderId="34" xfId="0" applyNumberFormat="1" applyFont="1" applyBorder="1" applyAlignment="1" applyProtection="1">
      <alignment horizontal="left" vertical="center" indent="1" shrinkToFit="1"/>
      <protection locked="0"/>
    </xf>
    <xf numFmtId="178" fontId="11" fillId="0" borderId="35" xfId="0" applyNumberFormat="1" applyFont="1" applyBorder="1" applyAlignment="1" applyProtection="1">
      <alignment horizontal="left" vertical="center" indent="1" shrinkToFit="1"/>
      <protection locked="0"/>
    </xf>
    <xf numFmtId="178" fontId="11" fillId="0" borderId="98" xfId="0" applyNumberFormat="1" applyFont="1" applyBorder="1" applyAlignment="1" applyProtection="1">
      <alignment horizontal="left" vertical="center" indent="1" shrinkToFit="1"/>
      <protection locked="0"/>
    </xf>
    <xf numFmtId="178" fontId="11" fillId="0" borderId="99" xfId="0" applyNumberFormat="1" applyFont="1" applyBorder="1" applyAlignment="1" applyProtection="1">
      <alignment horizontal="left" vertical="center" indent="1" shrinkToFit="1"/>
      <protection locked="0"/>
    </xf>
    <xf numFmtId="178" fontId="11" fillId="0" borderId="71" xfId="0" applyNumberFormat="1" applyFont="1" applyBorder="1" applyAlignment="1" applyProtection="1">
      <alignment horizontal="left" vertical="center" indent="1" shrinkToFit="1"/>
      <protection locked="0"/>
    </xf>
    <xf numFmtId="178" fontId="11" fillId="0" borderId="72" xfId="0" applyNumberFormat="1" applyFont="1" applyBorder="1" applyAlignment="1" applyProtection="1">
      <alignment horizontal="left" vertical="center" indent="1" shrinkToFit="1"/>
      <protection locked="0"/>
    </xf>
    <xf numFmtId="178" fontId="11" fillId="0" borderId="95" xfId="0" applyNumberFormat="1" applyFont="1" applyBorder="1" applyAlignment="1" applyProtection="1">
      <alignment horizontal="left" vertical="center" indent="1" shrinkToFit="1"/>
      <protection locked="0"/>
    </xf>
    <xf numFmtId="178" fontId="11" fillId="0" borderId="96" xfId="0" applyNumberFormat="1" applyFont="1" applyBorder="1" applyAlignment="1" applyProtection="1">
      <alignment horizontal="left" vertical="center" indent="1" shrinkToFit="1"/>
      <protection locked="0"/>
    </xf>
    <xf numFmtId="0" fontId="11" fillId="16" borderId="116" xfId="0" applyFont="1" applyFill="1" applyBorder="1" applyAlignment="1">
      <alignment horizontal="center" vertical="center" shrinkToFit="1"/>
    </xf>
    <xf numFmtId="0" fontId="11" fillId="16" borderId="117" xfId="0" applyFont="1" applyFill="1" applyBorder="1" applyAlignment="1">
      <alignment horizontal="center" vertical="center" shrinkToFit="1"/>
    </xf>
    <xf numFmtId="49" fontId="84" fillId="0" borderId="25" xfId="0" applyNumberFormat="1" applyFont="1" applyBorder="1" applyAlignment="1" applyProtection="1">
      <alignment horizontal="left" vertical="center" indent="1"/>
      <protection locked="0"/>
    </xf>
    <xf numFmtId="49" fontId="84" fillId="0" borderId="26" xfId="0" applyNumberFormat="1" applyFont="1" applyBorder="1" applyAlignment="1" applyProtection="1">
      <alignment horizontal="left" vertical="center" indent="1"/>
      <protection locked="0"/>
    </xf>
    <xf numFmtId="49" fontId="84" fillId="0" borderId="27" xfId="0" applyNumberFormat="1" applyFont="1" applyBorder="1" applyAlignment="1" applyProtection="1">
      <alignment horizontal="left" vertical="center" indent="1"/>
      <protection locked="0"/>
    </xf>
    <xf numFmtId="0" fontId="12" fillId="0" borderId="0" xfId="0" applyFont="1">
      <alignment vertical="center"/>
    </xf>
    <xf numFmtId="0" fontId="18" fillId="4" borderId="0" xfId="0" applyFont="1" applyFill="1" applyBorder="1">
      <alignment vertical="center"/>
    </xf>
    <xf numFmtId="0" fontId="12" fillId="4" borderId="0" xfId="0" applyFont="1" applyFill="1">
      <alignment vertical="center"/>
    </xf>
    <xf numFmtId="0" fontId="11" fillId="2" borderId="93" xfId="0" applyFont="1" applyFill="1" applyBorder="1" applyAlignment="1">
      <alignment horizontal="center" vertical="center"/>
    </xf>
    <xf numFmtId="0" fontId="11" fillId="2" borderId="138" xfId="0" applyFont="1" applyFill="1" applyBorder="1" applyAlignment="1">
      <alignment horizontal="center" vertical="center"/>
    </xf>
    <xf numFmtId="0" fontId="11" fillId="3" borderId="23" xfId="0" applyFont="1" applyFill="1" applyBorder="1" applyAlignment="1">
      <alignment horizontal="center" vertical="center"/>
    </xf>
    <xf numFmtId="49" fontId="11" fillId="0" borderId="25" xfId="0" applyNumberFormat="1" applyFont="1" applyBorder="1" applyAlignment="1" applyProtection="1">
      <alignment horizontal="left" vertical="center" indent="1"/>
      <protection locked="0"/>
    </xf>
    <xf numFmtId="49" fontId="11" fillId="0" borderId="26" xfId="0" applyNumberFormat="1" applyFont="1" applyBorder="1" applyAlignment="1" applyProtection="1">
      <alignment horizontal="left" vertical="center" indent="1"/>
      <protection locked="0"/>
    </xf>
    <xf numFmtId="49" fontId="11" fillId="0" borderId="27" xfId="0" applyNumberFormat="1" applyFont="1" applyBorder="1" applyAlignment="1" applyProtection="1">
      <alignment horizontal="left" vertical="center" indent="1"/>
      <protection locked="0"/>
    </xf>
    <xf numFmtId="0" fontId="12" fillId="4" borderId="37" xfId="0" applyFont="1" applyFill="1" applyBorder="1">
      <alignment vertical="center"/>
    </xf>
    <xf numFmtId="0" fontId="11" fillId="3" borderId="23" xfId="0" applyFont="1" applyFill="1" applyBorder="1" applyAlignment="1">
      <alignment horizontal="center" vertical="center" wrapText="1"/>
    </xf>
    <xf numFmtId="0" fontId="53" fillId="0" borderId="35" xfId="0" applyFont="1" applyBorder="1" applyAlignment="1">
      <alignment horizontal="center" vertical="center" shrinkToFit="1"/>
    </xf>
    <xf numFmtId="0" fontId="0" fillId="0" borderId="0" xfId="0">
      <alignment vertical="center"/>
    </xf>
    <xf numFmtId="0" fontId="18" fillId="4" borderId="37" xfId="0" applyFont="1" applyFill="1" applyBorder="1" applyAlignment="1">
      <alignment horizontal="center" vertical="center"/>
    </xf>
    <xf numFmtId="0" fontId="11" fillId="3" borderId="24" xfId="0" applyFont="1" applyFill="1" applyBorder="1" applyAlignment="1">
      <alignment horizontal="center" vertical="center"/>
    </xf>
    <xf numFmtId="0" fontId="10" fillId="0" borderId="35" xfId="0" applyFont="1" applyBorder="1" applyAlignment="1">
      <alignment horizontal="center" vertical="center" shrinkToFit="1"/>
    </xf>
    <xf numFmtId="0" fontId="132" fillId="4" borderId="37" xfId="0" applyFont="1" applyFill="1" applyBorder="1">
      <alignment vertical="center"/>
    </xf>
    <xf numFmtId="56" fontId="11" fillId="0" borderId="16" xfId="0" applyNumberFormat="1" applyFont="1" applyBorder="1">
      <alignment vertical="center"/>
    </xf>
    <xf numFmtId="56" fontId="11" fillId="0" borderId="41" xfId="0" applyNumberFormat="1" applyFont="1" applyBorder="1">
      <alignment vertical="center"/>
    </xf>
    <xf numFmtId="0" fontId="11" fillId="0" borderId="11" xfId="0" applyFont="1" applyFill="1" applyBorder="1" applyProtection="1">
      <alignment vertical="center"/>
    </xf>
    <xf numFmtId="0" fontId="11" fillId="0" borderId="12" xfId="0" applyFont="1" applyFill="1" applyBorder="1" applyProtection="1">
      <alignment vertical="center"/>
    </xf>
    <xf numFmtId="0" fontId="11" fillId="0" borderId="13" xfId="0" applyFont="1" applyBorder="1" applyAlignment="1" applyProtection="1">
      <alignment horizontal="left" vertical="center" indent="1"/>
      <protection locked="0"/>
    </xf>
    <xf numFmtId="0" fontId="11" fillId="0" borderId="10" xfId="0" applyFont="1" applyBorder="1" applyAlignment="1" applyProtection="1">
      <alignment horizontal="left" vertical="center" indent="1"/>
      <protection locked="0"/>
    </xf>
    <xf numFmtId="0" fontId="11" fillId="0" borderId="14" xfId="0" applyFont="1" applyBorder="1" applyAlignment="1" applyProtection="1">
      <alignment horizontal="left" vertical="center" indent="1"/>
      <protection locked="0"/>
    </xf>
    <xf numFmtId="0" fontId="11" fillId="0" borderId="15" xfId="0" applyFont="1" applyBorder="1" applyAlignment="1" applyProtection="1">
      <alignment horizontal="left" vertical="center" indent="1"/>
      <protection locked="0"/>
    </xf>
    <xf numFmtId="0" fontId="11" fillId="0" borderId="16" xfId="0" applyFont="1" applyBorder="1" applyAlignment="1" applyProtection="1">
      <alignment horizontal="left" vertical="center" indent="1"/>
      <protection locked="0"/>
    </xf>
    <xf numFmtId="0" fontId="11" fillId="0" borderId="17" xfId="0" applyFont="1" applyBorder="1" applyAlignment="1" applyProtection="1">
      <alignment horizontal="left" vertical="center" indent="1"/>
      <protection locked="0"/>
    </xf>
    <xf numFmtId="0" fontId="131" fillId="4" borderId="37" xfId="0" applyFont="1" applyFill="1" applyBorder="1">
      <alignment vertical="center"/>
    </xf>
    <xf numFmtId="0" fontId="131" fillId="0" borderId="37" xfId="0" applyFont="1" applyBorder="1">
      <alignment vertical="center"/>
    </xf>
    <xf numFmtId="0" fontId="11" fillId="0" borderId="38" xfId="0" applyFont="1" applyBorder="1" applyAlignment="1">
      <alignment vertical="center"/>
    </xf>
    <xf numFmtId="0" fontId="11" fillId="0" borderId="39" xfId="0" applyFont="1" applyBorder="1" applyAlignment="1">
      <alignment vertical="center" wrapText="1"/>
    </xf>
    <xf numFmtId="0" fontId="11" fillId="0" borderId="38" xfId="0" applyFont="1" applyBorder="1" applyAlignment="1">
      <alignment horizontal="left" vertical="center"/>
    </xf>
    <xf numFmtId="0" fontId="11" fillId="0" borderId="40" xfId="0" applyFont="1" applyBorder="1" applyAlignment="1">
      <alignment horizontal="left" vertical="center"/>
    </xf>
    <xf numFmtId="0" fontId="35" fillId="0" borderId="6" xfId="22" applyFont="1" applyBorder="1" applyAlignment="1">
      <alignment vertical="center" wrapText="1"/>
    </xf>
    <xf numFmtId="0" fontId="38" fillId="0" borderId="37" xfId="22" applyFont="1" applyBorder="1" applyAlignment="1">
      <alignment horizontal="left" vertical="center" wrapText="1"/>
    </xf>
    <xf numFmtId="0" fontId="35" fillId="10" borderId="6" xfId="22" applyFont="1" applyFill="1" applyBorder="1" applyAlignment="1">
      <alignment horizontal="left" vertical="center" wrapText="1"/>
    </xf>
    <xf numFmtId="0" fontId="35" fillId="10" borderId="6" xfId="22" applyFont="1" applyFill="1" applyBorder="1" applyAlignment="1">
      <alignment horizontal="center" vertical="center" wrapText="1"/>
    </xf>
    <xf numFmtId="0" fontId="35" fillId="0" borderId="6" xfId="22" applyFont="1" applyBorder="1" applyAlignment="1">
      <alignment horizontal="left" vertical="center" wrapText="1"/>
    </xf>
    <xf numFmtId="0" fontId="35" fillId="0" borderId="6" xfId="22" applyFont="1" applyBorder="1" applyAlignment="1">
      <alignment horizontal="left" vertical="center"/>
    </xf>
    <xf numFmtId="0" fontId="35" fillId="0" borderId="42" xfId="22" applyFont="1" applyBorder="1" applyAlignment="1">
      <alignment horizontal="left" vertical="center" wrapText="1"/>
    </xf>
    <xf numFmtId="0" fontId="35" fillId="0" borderId="43" xfId="22" applyFont="1" applyBorder="1" applyAlignment="1">
      <alignment horizontal="left" vertical="center" wrapText="1"/>
    </xf>
    <xf numFmtId="0" fontId="35" fillId="0" borderId="44" xfId="22" applyFont="1" applyBorder="1" applyAlignment="1">
      <alignment horizontal="left" vertical="center" wrapText="1"/>
    </xf>
    <xf numFmtId="0" fontId="35" fillId="0" borderId="6" xfId="22" applyFont="1" applyBorder="1" applyAlignment="1">
      <alignment horizontal="left" vertical="center" shrinkToFit="1"/>
    </xf>
    <xf numFmtId="0" fontId="35" fillId="0" borderId="42" xfId="22" applyFont="1" applyBorder="1" applyAlignment="1">
      <alignment horizontal="left" vertical="center" wrapText="1" shrinkToFit="1"/>
    </xf>
    <xf numFmtId="0" fontId="35" fillId="0" borderId="43" xfId="22" applyFont="1" applyBorder="1" applyAlignment="1">
      <alignment horizontal="left" vertical="center" wrapText="1" shrinkToFit="1"/>
    </xf>
    <xf numFmtId="0" fontId="118" fillId="0" borderId="42" xfId="22" applyFont="1" applyBorder="1" applyAlignment="1" applyProtection="1">
      <alignment horizontal="center" vertical="center"/>
      <protection locked="0"/>
    </xf>
    <xf numFmtId="0" fontId="118" fillId="0" borderId="43" xfId="22" applyFont="1" applyBorder="1" applyAlignment="1" applyProtection="1">
      <alignment horizontal="center" vertical="center"/>
      <protection locked="0"/>
    </xf>
    <xf numFmtId="0" fontId="35" fillId="0" borderId="34" xfId="22" applyFont="1" applyBorder="1" applyAlignment="1">
      <alignment horizontal="left" vertical="center"/>
    </xf>
    <xf numFmtId="0" fontId="35" fillId="0" borderId="36" xfId="22" applyFont="1" applyBorder="1" applyAlignment="1">
      <alignment horizontal="left" vertical="center"/>
    </xf>
    <xf numFmtId="0" fontId="35" fillId="0" borderId="40" xfId="22" applyFont="1" applyBorder="1" applyAlignment="1">
      <alignment horizontal="left" vertical="center"/>
    </xf>
    <xf numFmtId="0" fontId="35" fillId="0" borderId="41" xfId="22" applyFont="1" applyBorder="1" applyAlignment="1">
      <alignment horizontal="left" vertical="center"/>
    </xf>
    <xf numFmtId="0" fontId="118" fillId="0" borderId="44" xfId="22" applyFont="1" applyBorder="1" applyAlignment="1" applyProtection="1">
      <alignment horizontal="center" vertical="center"/>
      <protection locked="0"/>
    </xf>
    <xf numFmtId="0" fontId="29" fillId="0" borderId="0" xfId="0" applyNumberFormat="1" applyFont="1" applyAlignment="1">
      <alignment vertical="center" wrapText="1"/>
    </xf>
    <xf numFmtId="0" fontId="29" fillId="0" borderId="0" xfId="0" applyNumberFormat="1" applyFont="1" applyAlignment="1">
      <alignment horizontal="left" vertical="top" wrapText="1"/>
    </xf>
    <xf numFmtId="0" fontId="29" fillId="0" borderId="35" xfId="0" applyNumberFormat="1" applyFont="1" applyBorder="1" applyAlignment="1" applyProtection="1">
      <alignment horizontal="left" vertical="center" shrinkToFit="1"/>
      <protection locked="0"/>
    </xf>
    <xf numFmtId="0" fontId="29" fillId="0" borderId="6" xfId="0" applyNumberFormat="1" applyFont="1" applyBorder="1" applyAlignment="1" applyProtection="1">
      <alignment horizontal="left" vertical="center" shrinkToFit="1"/>
      <protection locked="0"/>
    </xf>
    <xf numFmtId="0" fontId="38" fillId="0" borderId="0" xfId="0" applyNumberFormat="1" applyFont="1" applyAlignment="1">
      <alignment horizontal="distributed" vertical="center"/>
    </xf>
    <xf numFmtId="180" fontId="29" fillId="0" borderId="0" xfId="0" applyNumberFormat="1" applyFont="1" applyAlignment="1">
      <alignment horizontal="right" vertical="center"/>
    </xf>
    <xf numFmtId="0" fontId="29" fillId="5" borderId="0" xfId="0" applyNumberFormat="1" applyFont="1" applyFill="1" applyAlignment="1">
      <alignment horizontal="center" vertical="center"/>
    </xf>
    <xf numFmtId="0" fontId="29" fillId="5" borderId="6" xfId="0" applyNumberFormat="1" applyFont="1" applyFill="1" applyBorder="1" applyAlignment="1">
      <alignment horizontal="center" vertical="center"/>
    </xf>
    <xf numFmtId="38" fontId="50" fillId="0" borderId="0" xfId="1" applyFont="1" applyAlignment="1">
      <alignment vertical="center"/>
    </xf>
    <xf numFmtId="0" fontId="29" fillId="0" borderId="0" xfId="0" applyNumberFormat="1" applyFont="1" applyAlignment="1">
      <alignment horizontal="center" vertical="center"/>
    </xf>
    <xf numFmtId="0" fontId="29" fillId="0" borderId="0" xfId="0" applyNumberFormat="1" applyFont="1" applyAlignment="1">
      <alignment horizontal="center" vertical="center" wrapText="1"/>
    </xf>
    <xf numFmtId="0" fontId="29" fillId="0" borderId="40" xfId="0" applyNumberFormat="1" applyFont="1" applyBorder="1" applyAlignment="1">
      <alignment horizontal="center" vertical="top"/>
    </xf>
    <xf numFmtId="0" fontId="29" fillId="0" borderId="41" xfId="0" applyNumberFormat="1" applyFont="1" applyBorder="1" applyAlignment="1">
      <alignment horizontal="center" vertical="top"/>
    </xf>
    <xf numFmtId="0" fontId="29" fillId="0" borderId="0" xfId="0" applyNumberFormat="1" applyFont="1" applyAlignment="1">
      <alignment horizontal="left" vertical="center" wrapText="1"/>
    </xf>
    <xf numFmtId="0" fontId="29" fillId="0" borderId="0" xfId="0" applyNumberFormat="1" applyFont="1" applyAlignment="1">
      <alignment vertical="top" wrapText="1"/>
    </xf>
    <xf numFmtId="0" fontId="29" fillId="0" borderId="0" xfId="0" applyNumberFormat="1" applyFont="1" applyAlignment="1">
      <alignment horizontal="left" vertical="center" wrapText="1" indent="3"/>
    </xf>
    <xf numFmtId="0" fontId="29" fillId="0" borderId="0" xfId="0" applyNumberFormat="1" applyFont="1" applyAlignment="1">
      <alignment horizontal="right" vertical="center" wrapText="1" indent="4"/>
    </xf>
    <xf numFmtId="181" fontId="28" fillId="0" borderId="0" xfId="1" applyNumberFormat="1" applyFont="1" applyAlignment="1">
      <alignment horizontal="right" vertical="center" indent="4"/>
    </xf>
    <xf numFmtId="0" fontId="29" fillId="0" borderId="34" xfId="0" applyNumberFormat="1" applyFont="1" applyBorder="1" applyAlignment="1">
      <alignment horizontal="center" vertical="center"/>
    </xf>
    <xf numFmtId="0" fontId="29" fillId="0" borderId="35" xfId="0" applyNumberFormat="1" applyFont="1" applyBorder="1" applyAlignment="1">
      <alignment horizontal="center" vertical="center"/>
    </xf>
    <xf numFmtId="0" fontId="29" fillId="0" borderId="36" xfId="0" applyNumberFormat="1" applyFont="1" applyBorder="1" applyAlignment="1">
      <alignment horizontal="center" vertical="center"/>
    </xf>
    <xf numFmtId="0" fontId="29" fillId="0" borderId="40" xfId="0" applyNumberFormat="1" applyFont="1" applyBorder="1" applyAlignment="1">
      <alignment horizontal="center" vertical="center"/>
    </xf>
    <xf numFmtId="0" fontId="29" fillId="0" borderId="37" xfId="0" applyNumberFormat="1" applyFont="1" applyBorder="1" applyAlignment="1">
      <alignment horizontal="center" vertical="center"/>
    </xf>
    <xf numFmtId="0" fontId="29" fillId="0" borderId="41" xfId="0" applyNumberFormat="1" applyFont="1" applyBorder="1" applyAlignment="1">
      <alignment horizontal="center" vertical="center"/>
    </xf>
    <xf numFmtId="12" fontId="75" fillId="0" borderId="35" xfId="0" applyNumberFormat="1" applyFont="1" applyBorder="1" applyAlignment="1">
      <alignment horizontal="center" vertical="center"/>
    </xf>
    <xf numFmtId="12" fontId="75" fillId="0" borderId="0" xfId="0" applyNumberFormat="1" applyFont="1" applyBorder="1" applyAlignment="1">
      <alignment horizontal="center" vertical="center"/>
    </xf>
    <xf numFmtId="206" fontId="29" fillId="0" borderId="0" xfId="0" applyNumberFormat="1" applyFont="1" applyFill="1" applyAlignment="1">
      <alignment horizontal="distributed" vertical="center" indent="4"/>
    </xf>
    <xf numFmtId="0" fontId="29" fillId="0" borderId="0" xfId="0" applyNumberFormat="1" applyFont="1" applyFill="1" applyAlignment="1">
      <alignment horizontal="left" vertical="center" indent="1" shrinkToFit="1"/>
    </xf>
    <xf numFmtId="182" fontId="29" fillId="0" borderId="0" xfId="0" applyNumberFormat="1" applyFont="1" applyFill="1" applyAlignment="1">
      <alignment horizontal="left" vertical="center" indent="1"/>
    </xf>
    <xf numFmtId="0" fontId="29" fillId="0" borderId="0" xfId="0" applyNumberFormat="1" applyFont="1" applyFill="1" applyAlignment="1">
      <alignment horizontal="left" vertical="center" wrapText="1" indent="1" shrinkToFit="1"/>
    </xf>
    <xf numFmtId="179" fontId="29" fillId="0" borderId="0" xfId="0" applyNumberFormat="1" applyFont="1" applyFill="1" applyAlignment="1">
      <alignment horizontal="left" vertical="center" indent="1"/>
    </xf>
    <xf numFmtId="0" fontId="29" fillId="0" borderId="34" xfId="0" applyNumberFormat="1" applyFont="1" applyBorder="1" applyAlignment="1">
      <alignment horizontal="center"/>
    </xf>
    <xf numFmtId="0" fontId="29" fillId="0" borderId="36" xfId="0" applyNumberFormat="1" applyFont="1" applyBorder="1" applyAlignment="1">
      <alignment horizontal="center"/>
    </xf>
    <xf numFmtId="0" fontId="29" fillId="0" borderId="8" xfId="0" applyFont="1" applyFill="1" applyBorder="1" applyAlignment="1">
      <alignment horizontal="left" vertical="center" shrinkToFit="1"/>
    </xf>
    <xf numFmtId="0" fontId="29" fillId="0" borderId="0" xfId="0" applyFont="1" applyAlignment="1">
      <alignment horizontal="center" vertical="center" wrapText="1"/>
    </xf>
    <xf numFmtId="0" fontId="29" fillId="0" borderId="37" xfId="0" applyFont="1" applyFill="1" applyBorder="1" applyAlignment="1">
      <alignment horizontal="left" vertical="center" indent="1" shrinkToFit="1"/>
    </xf>
    <xf numFmtId="0" fontId="29" fillId="0" borderId="0" xfId="0" applyFont="1" applyAlignment="1">
      <alignment vertical="center" wrapText="1"/>
    </xf>
    <xf numFmtId="38" fontId="75" fillId="0" borderId="6" xfId="1" applyFont="1" applyBorder="1" applyAlignment="1" applyProtection="1">
      <alignment horizontal="right" vertical="center" indent="1"/>
    </xf>
    <xf numFmtId="38" fontId="75" fillId="0" borderId="7" xfId="1" applyFont="1" applyBorder="1" applyAlignment="1" applyProtection="1">
      <alignment horizontal="right" vertical="center" indent="1"/>
    </xf>
    <xf numFmtId="180" fontId="75" fillId="0" borderId="6" xfId="0" applyNumberFormat="1" applyFont="1" applyBorder="1" applyAlignment="1" applyProtection="1">
      <alignment horizontal="right" vertical="center"/>
    </xf>
    <xf numFmtId="180" fontId="75" fillId="0" borderId="7" xfId="0" applyNumberFormat="1" applyFont="1" applyBorder="1" applyAlignment="1" applyProtection="1">
      <alignment horizontal="right" vertical="center"/>
    </xf>
    <xf numFmtId="180" fontId="75" fillId="0" borderId="9" xfId="0" applyNumberFormat="1" applyFont="1" applyBorder="1" applyAlignment="1" applyProtection="1">
      <alignment horizontal="right" vertical="center" indent="2"/>
    </xf>
    <xf numFmtId="180" fontId="75" fillId="0" borderId="6" xfId="0" applyNumberFormat="1" applyFont="1" applyBorder="1" applyAlignment="1" applyProtection="1">
      <alignment horizontal="right" vertical="center" indent="2"/>
    </xf>
    <xf numFmtId="49" fontId="75" fillId="0" borderId="6" xfId="0" applyNumberFormat="1" applyFont="1" applyBorder="1" applyAlignment="1" applyProtection="1">
      <alignment horizontal="left" vertical="center" indent="1" shrinkToFit="1"/>
    </xf>
    <xf numFmtId="0" fontId="75" fillId="0" borderId="37" xfId="0" applyFont="1" applyBorder="1" applyAlignment="1" applyProtection="1">
      <alignment vertical="center"/>
    </xf>
    <xf numFmtId="49" fontId="75" fillId="0" borderId="6" xfId="0" applyNumberFormat="1" applyFont="1" applyFill="1" applyBorder="1" applyAlignment="1" applyProtection="1">
      <alignment horizontal="left" vertical="center" indent="1" shrinkToFit="1"/>
    </xf>
    <xf numFmtId="0" fontId="75" fillId="3" borderId="6" xfId="0" applyFont="1" applyFill="1" applyBorder="1" applyAlignment="1" applyProtection="1">
      <alignment horizontal="center" vertical="center"/>
    </xf>
    <xf numFmtId="182" fontId="75" fillId="0" borderId="6" xfId="0" applyNumberFormat="1" applyFont="1" applyFill="1" applyBorder="1" applyAlignment="1" applyProtection="1">
      <alignment horizontal="left" vertical="center" indent="1" shrinkToFit="1"/>
    </xf>
    <xf numFmtId="0" fontId="75" fillId="0" borderId="6" xfId="0" applyNumberFormat="1" applyFont="1" applyBorder="1" applyAlignment="1" applyProtection="1">
      <alignment horizontal="left" vertical="center" indent="1" shrinkToFit="1"/>
    </xf>
    <xf numFmtId="0" fontId="75" fillId="0" borderId="6" xfId="0" applyFont="1" applyBorder="1" applyAlignment="1" applyProtection="1">
      <alignment horizontal="left" vertical="center" indent="1" shrinkToFit="1"/>
    </xf>
    <xf numFmtId="0" fontId="75" fillId="0" borderId="6" xfId="0" applyFont="1" applyFill="1" applyBorder="1" applyAlignment="1" applyProtection="1">
      <alignment horizontal="left" vertical="center" indent="1" shrinkToFit="1"/>
    </xf>
    <xf numFmtId="0" fontId="75" fillId="0" borderId="6" xfId="0" applyNumberFormat="1" applyFont="1" applyFill="1" applyBorder="1" applyAlignment="1" applyProtection="1">
      <alignment horizontal="left" vertical="center" indent="1" shrinkToFit="1"/>
    </xf>
    <xf numFmtId="0" fontId="45" fillId="0" borderId="0" xfId="0" applyFont="1" applyAlignment="1" applyProtection="1">
      <alignment horizontal="center" vertical="center"/>
    </xf>
    <xf numFmtId="38" fontId="29" fillId="0" borderId="0" xfId="1" applyFont="1" applyAlignment="1" applyProtection="1">
      <alignment vertical="center"/>
    </xf>
    <xf numFmtId="49" fontId="29" fillId="0" borderId="6" xfId="0" applyNumberFormat="1" applyFont="1" applyBorder="1" applyAlignment="1" applyProtection="1">
      <alignment horizontal="left" vertical="center" indent="1" shrinkToFit="1"/>
    </xf>
    <xf numFmtId="0" fontId="29" fillId="0" borderId="6" xfId="0" applyFont="1" applyBorder="1" applyAlignment="1" applyProtection="1">
      <alignment horizontal="left" vertical="center" indent="1" shrinkToFit="1"/>
    </xf>
    <xf numFmtId="56" fontId="29" fillId="0" borderId="6" xfId="0" applyNumberFormat="1" applyFont="1" applyBorder="1" applyAlignment="1" applyProtection="1">
      <alignment horizontal="left" vertical="center" indent="1" shrinkToFit="1"/>
    </xf>
    <xf numFmtId="0" fontId="29" fillId="0" borderId="0" xfId="0" applyFont="1" applyAlignment="1" applyProtection="1">
      <alignment vertical="center"/>
    </xf>
    <xf numFmtId="180" fontId="75" fillId="0" borderId="9" xfId="0" applyNumberFormat="1" applyFont="1" applyBorder="1" applyAlignment="1" applyProtection="1">
      <alignment horizontal="right" vertical="center" indent="1"/>
    </xf>
    <xf numFmtId="180" fontId="75" fillId="0" borderId="6" xfId="0" applyNumberFormat="1" applyFont="1" applyBorder="1" applyAlignment="1" applyProtection="1">
      <alignment horizontal="right" vertical="center" indent="1"/>
    </xf>
    <xf numFmtId="0" fontId="125" fillId="0" borderId="6" xfId="0" applyFont="1" applyBorder="1" applyAlignment="1" applyProtection="1">
      <alignment horizontal="left" vertical="center" indent="1" shrinkToFit="1"/>
      <protection locked="0"/>
    </xf>
    <xf numFmtId="0" fontId="125" fillId="0" borderId="84" xfId="0" applyFont="1" applyBorder="1" applyAlignment="1" applyProtection="1">
      <alignment horizontal="left" vertical="center" indent="1" shrinkToFit="1"/>
      <protection locked="0"/>
    </xf>
    <xf numFmtId="0" fontId="75" fillId="0" borderId="0" xfId="0" applyFont="1" applyBorder="1">
      <alignment vertical="center"/>
    </xf>
    <xf numFmtId="0" fontId="125" fillId="3" borderId="76" xfId="0" applyFont="1" applyFill="1" applyBorder="1" applyAlignment="1">
      <alignment horizontal="center" vertical="center"/>
    </xf>
    <xf numFmtId="0" fontId="125" fillId="3" borderId="190" xfId="0" applyFont="1" applyFill="1" applyBorder="1" applyAlignment="1">
      <alignment horizontal="center" vertical="center"/>
    </xf>
    <xf numFmtId="0" fontId="125" fillId="3" borderId="54" xfId="0" applyFont="1" applyFill="1" applyBorder="1" applyAlignment="1">
      <alignment horizontal="center" vertical="center"/>
    </xf>
    <xf numFmtId="0" fontId="125" fillId="3" borderId="41" xfId="0" applyFont="1" applyFill="1" applyBorder="1" applyAlignment="1">
      <alignment horizontal="center" vertical="center"/>
    </xf>
    <xf numFmtId="0" fontId="125" fillId="3" borderId="182" xfId="0" applyFont="1" applyFill="1" applyBorder="1" applyAlignment="1">
      <alignment horizontal="center" vertical="center"/>
    </xf>
    <xf numFmtId="0" fontId="125" fillId="3" borderId="40" xfId="0" applyFont="1" applyFill="1" applyBorder="1" applyAlignment="1">
      <alignment horizontal="center" vertical="center"/>
    </xf>
    <xf numFmtId="0" fontId="125" fillId="3" borderId="89" xfId="0" applyFont="1" applyFill="1" applyBorder="1" applyAlignment="1">
      <alignment horizontal="center" vertical="center"/>
    </xf>
    <xf numFmtId="0" fontId="125" fillId="3" borderId="6" xfId="0" applyFont="1" applyFill="1" applyBorder="1" applyAlignment="1">
      <alignment horizontal="center" vertical="center"/>
    </xf>
    <xf numFmtId="0" fontId="90" fillId="3" borderId="89" xfId="0" applyFont="1" applyFill="1" applyBorder="1" applyAlignment="1">
      <alignment horizontal="center" vertical="center" wrapText="1"/>
    </xf>
    <xf numFmtId="0" fontId="90" fillId="3" borderId="6" xfId="0" applyFont="1" applyFill="1" applyBorder="1" applyAlignment="1">
      <alignment horizontal="center" vertical="center" wrapText="1"/>
    </xf>
    <xf numFmtId="0" fontId="125" fillId="3" borderId="77" xfId="0" applyFont="1" applyFill="1" applyBorder="1" applyAlignment="1">
      <alignment horizontal="center" vertical="center"/>
    </xf>
    <xf numFmtId="0" fontId="125" fillId="3" borderId="193" xfId="0" applyFont="1" applyFill="1" applyBorder="1" applyAlignment="1">
      <alignment horizontal="center" vertical="center"/>
    </xf>
    <xf numFmtId="0" fontId="125" fillId="0" borderId="7" xfId="0" applyFont="1" applyBorder="1" applyAlignment="1" applyProtection="1">
      <alignment horizontal="center" vertical="center"/>
      <protection locked="0"/>
    </xf>
    <xf numFmtId="0" fontId="125" fillId="0" borderId="52" xfId="0" applyFont="1" applyBorder="1" applyAlignment="1" applyProtection="1">
      <alignment horizontal="center" vertical="center"/>
      <protection locked="0"/>
    </xf>
    <xf numFmtId="0" fontId="125" fillId="0" borderId="51" xfId="0" applyFont="1" applyBorder="1" applyAlignment="1" applyProtection="1">
      <alignment horizontal="left" vertical="center" shrinkToFit="1"/>
      <protection locked="0"/>
    </xf>
    <xf numFmtId="0" fontId="125" fillId="0" borderId="8" xfId="0" applyFont="1" applyBorder="1" applyAlignment="1" applyProtection="1">
      <alignment horizontal="left" vertical="center" shrinkToFit="1"/>
      <protection locked="0"/>
    </xf>
    <xf numFmtId="0" fontId="125" fillId="0" borderId="9" xfId="0" applyFont="1" applyBorder="1" applyAlignment="1" applyProtection="1">
      <alignment horizontal="left" vertical="center" shrinkToFit="1"/>
      <protection locked="0"/>
    </xf>
    <xf numFmtId="0" fontId="125" fillId="0" borderId="86" xfId="0" applyFont="1" applyBorder="1" applyAlignment="1" applyProtection="1">
      <alignment horizontal="left" vertical="top" shrinkToFit="1"/>
      <protection locked="0"/>
    </xf>
    <xf numFmtId="0" fontId="125" fillId="0" borderId="35" xfId="0" applyFont="1" applyBorder="1" applyAlignment="1" applyProtection="1">
      <alignment horizontal="left" vertical="top" shrinkToFit="1"/>
      <protection locked="0"/>
    </xf>
    <xf numFmtId="0" fontId="125" fillId="0" borderId="88" xfId="0" applyFont="1" applyBorder="1" applyAlignment="1" applyProtection="1">
      <alignment horizontal="left" vertical="top" shrinkToFit="1"/>
      <protection locked="0"/>
    </xf>
    <xf numFmtId="0" fontId="125" fillId="0" borderId="78" xfId="0" applyFont="1" applyBorder="1" applyAlignment="1" applyProtection="1">
      <alignment horizontal="left" vertical="top" shrinkToFit="1"/>
      <protection locked="0"/>
    </xf>
    <xf numFmtId="0" fontId="125" fillId="0" borderId="0" xfId="0" applyFont="1" applyAlignment="1" applyProtection="1">
      <alignment horizontal="left" vertical="top" shrinkToFit="1"/>
      <protection locked="0"/>
    </xf>
    <xf numFmtId="0" fontId="125" fillId="0" borderId="127" xfId="0" applyFont="1" applyBorder="1" applyAlignment="1" applyProtection="1">
      <alignment horizontal="left" vertical="top" shrinkToFit="1"/>
      <protection locked="0"/>
    </xf>
    <xf numFmtId="0" fontId="125" fillId="0" borderId="81" xfId="0" applyFont="1" applyBorder="1" applyAlignment="1" applyProtection="1">
      <alignment horizontal="left" vertical="top" shrinkToFit="1"/>
      <protection locked="0"/>
    </xf>
    <xf numFmtId="0" fontId="125" fillId="0" borderId="179" xfId="0" applyFont="1" applyBorder="1" applyAlignment="1" applyProtection="1">
      <alignment horizontal="left" vertical="top" shrinkToFit="1"/>
      <protection locked="0"/>
    </xf>
    <xf numFmtId="0" fontId="125" fillId="0" borderId="180" xfId="0" applyFont="1" applyBorder="1" applyAlignment="1" applyProtection="1">
      <alignment horizontal="left" vertical="top" shrinkToFit="1"/>
      <protection locked="0"/>
    </xf>
    <xf numFmtId="0" fontId="75" fillId="0" borderId="0" xfId="0" applyFont="1" applyBorder="1" applyProtection="1">
      <alignment vertical="center"/>
    </xf>
    <xf numFmtId="0" fontId="75" fillId="0" borderId="186" xfId="0" applyFont="1" applyBorder="1" applyAlignment="1">
      <alignment horizontal="right" vertical="center"/>
    </xf>
    <xf numFmtId="0" fontId="75" fillId="0" borderId="180" xfId="0" applyFont="1" applyBorder="1" applyAlignment="1">
      <alignment horizontal="right" vertical="center"/>
    </xf>
    <xf numFmtId="0" fontId="75" fillId="0" borderId="179" xfId="0" applyFont="1" applyBorder="1" applyAlignment="1">
      <alignment horizontal="right" vertical="center"/>
    </xf>
    <xf numFmtId="0" fontId="75" fillId="0" borderId="187" xfId="0" applyFont="1" applyBorder="1" applyAlignment="1">
      <alignment horizontal="right" vertical="center"/>
    </xf>
    <xf numFmtId="186" fontId="75" fillId="0" borderId="34" xfId="0" applyNumberFormat="1" applyFont="1" applyBorder="1" applyAlignment="1" applyProtection="1">
      <alignment horizontal="left"/>
      <protection locked="0"/>
    </xf>
    <xf numFmtId="186" fontId="75" fillId="0" borderId="35" xfId="0" applyNumberFormat="1" applyFont="1" applyBorder="1" applyAlignment="1" applyProtection="1">
      <alignment horizontal="left"/>
      <protection locked="0"/>
    </xf>
    <xf numFmtId="186" fontId="75" fillId="0" borderId="36" xfId="0" applyNumberFormat="1" applyFont="1" applyBorder="1" applyAlignment="1" applyProtection="1">
      <alignment horizontal="left"/>
      <protection locked="0"/>
    </xf>
    <xf numFmtId="186" fontId="75" fillId="0" borderId="38" xfId="0" applyNumberFormat="1" applyFont="1" applyBorder="1" applyAlignment="1" applyProtection="1">
      <alignment horizontal="left"/>
      <protection locked="0"/>
    </xf>
    <xf numFmtId="186" fontId="75" fillId="0" borderId="0" xfId="0" applyNumberFormat="1" applyFont="1" applyBorder="1" applyAlignment="1" applyProtection="1">
      <alignment horizontal="left"/>
      <protection locked="0"/>
    </xf>
    <xf numFmtId="186" fontId="75" fillId="0" borderId="39" xfId="0" applyNumberFormat="1" applyFont="1" applyBorder="1" applyAlignment="1" applyProtection="1">
      <alignment horizontal="left"/>
      <protection locked="0"/>
    </xf>
    <xf numFmtId="40" fontId="75" fillId="0" borderId="34" xfId="1" applyNumberFormat="1" applyFont="1" applyBorder="1" applyAlignment="1">
      <alignment horizontal="right" indent="1"/>
    </xf>
    <xf numFmtId="40" fontId="75" fillId="0" borderId="88" xfId="1" applyNumberFormat="1" applyFont="1" applyBorder="1" applyAlignment="1">
      <alignment horizontal="right" indent="1"/>
    </xf>
    <xf numFmtId="40" fontId="75" fillId="0" borderId="38" xfId="1" applyNumberFormat="1" applyFont="1" applyBorder="1" applyAlignment="1">
      <alignment horizontal="right" indent="1"/>
    </xf>
    <xf numFmtId="40" fontId="75" fillId="0" borderId="127" xfId="1" applyNumberFormat="1" applyFont="1" applyBorder="1" applyAlignment="1">
      <alignment horizontal="right" indent="1"/>
    </xf>
    <xf numFmtId="40" fontId="75" fillId="0" borderId="57" xfId="1" applyNumberFormat="1" applyFont="1" applyBorder="1" applyAlignment="1" applyProtection="1">
      <alignment horizontal="right" vertical="center" shrinkToFit="1"/>
      <protection locked="0"/>
    </xf>
    <xf numFmtId="40" fontId="75" fillId="0" borderId="56" xfId="1" applyNumberFormat="1" applyFont="1" applyBorder="1" applyAlignment="1" applyProtection="1">
      <alignment horizontal="right" vertical="center" shrinkToFit="1"/>
      <protection locked="0"/>
    </xf>
    <xf numFmtId="0" fontId="75" fillId="3" borderId="42" xfId="0" applyFont="1" applyFill="1" applyBorder="1" applyAlignment="1">
      <alignment horizontal="center" vertical="center"/>
    </xf>
    <xf numFmtId="0" fontId="75" fillId="3" borderId="44" xfId="0" applyFont="1" applyFill="1" applyBorder="1" applyAlignment="1">
      <alignment horizontal="center" vertical="center"/>
    </xf>
    <xf numFmtId="0" fontId="75" fillId="3" borderId="185" xfId="0" applyFont="1" applyFill="1" applyBorder="1" applyAlignment="1">
      <alignment horizontal="center" vertical="center"/>
    </xf>
    <xf numFmtId="49" fontId="75" fillId="0" borderId="63" xfId="0" applyNumberFormat="1" applyFont="1" applyFill="1" applyBorder="1" applyAlignment="1">
      <alignment horizontal="left" vertical="center" indent="1" shrinkToFit="1"/>
    </xf>
    <xf numFmtId="0" fontId="75" fillId="0" borderId="49" xfId="0" applyNumberFormat="1" applyFont="1" applyFill="1" applyBorder="1" applyAlignment="1">
      <alignment horizontal="left" vertical="center" indent="1" shrinkToFit="1"/>
    </xf>
    <xf numFmtId="0" fontId="75" fillId="0" borderId="64" xfId="0" applyNumberFormat="1" applyFont="1" applyFill="1" applyBorder="1" applyAlignment="1">
      <alignment horizontal="left" vertical="center" indent="1" shrinkToFit="1"/>
    </xf>
    <xf numFmtId="49" fontId="75" fillId="0" borderId="57" xfId="0" applyNumberFormat="1" applyFont="1" applyFill="1" applyBorder="1" applyAlignment="1">
      <alignment horizontal="left" vertical="center" indent="1"/>
    </xf>
    <xf numFmtId="0" fontId="75" fillId="0" borderId="56" xfId="0" applyFont="1" applyFill="1" applyBorder="1" applyAlignment="1">
      <alignment horizontal="left" vertical="center" indent="1"/>
    </xf>
    <xf numFmtId="0" fontId="75" fillId="3" borderId="7" xfId="0" applyFont="1" applyFill="1" applyBorder="1" applyAlignment="1">
      <alignment horizontal="center" vertical="center"/>
    </xf>
    <xf numFmtId="0" fontId="75" fillId="3" borderId="9" xfId="0" applyFont="1" applyFill="1" applyBorder="1" applyAlignment="1">
      <alignment horizontal="center" vertical="center"/>
    </xf>
    <xf numFmtId="0" fontId="90" fillId="0" borderId="35" xfId="0" applyFont="1" applyBorder="1">
      <alignment vertical="center"/>
    </xf>
    <xf numFmtId="0" fontId="81" fillId="7" borderId="7" xfId="0" applyFont="1" applyFill="1" applyBorder="1" applyAlignment="1">
      <alignment horizontal="center" vertical="center"/>
    </xf>
    <xf numFmtId="0" fontId="81" fillId="7" borderId="8" xfId="0" applyFont="1" applyFill="1" applyBorder="1" applyAlignment="1">
      <alignment horizontal="center" vertical="center"/>
    </xf>
    <xf numFmtId="0" fontId="81" fillId="7" borderId="9" xfId="0" applyFont="1" applyFill="1" applyBorder="1" applyAlignment="1">
      <alignment horizontal="center" vertical="center"/>
    </xf>
    <xf numFmtId="0" fontId="90" fillId="7" borderId="7" xfId="0" applyFont="1" applyFill="1" applyBorder="1" applyAlignment="1">
      <alignment horizontal="center" vertical="center"/>
    </xf>
    <xf numFmtId="0" fontId="90" fillId="7" borderId="8" xfId="0" applyFont="1" applyFill="1" applyBorder="1" applyAlignment="1">
      <alignment horizontal="center" vertical="center"/>
    </xf>
    <xf numFmtId="0" fontId="90" fillId="7" borderId="9" xfId="0" applyFont="1" applyFill="1" applyBorder="1" applyAlignment="1">
      <alignment horizontal="center" vertical="center"/>
    </xf>
    <xf numFmtId="0" fontId="90" fillId="0" borderId="35" xfId="0" applyFont="1" applyBorder="1" applyAlignment="1">
      <alignment horizontal="left" vertical="center"/>
    </xf>
    <xf numFmtId="0" fontId="90" fillId="0" borderId="88" xfId="0" applyFont="1" applyBorder="1" applyAlignment="1">
      <alignment horizontal="left" vertical="center"/>
    </xf>
    <xf numFmtId="0" fontId="90" fillId="0" borderId="37" xfId="0" applyFont="1" applyBorder="1">
      <alignment vertical="center"/>
    </xf>
    <xf numFmtId="0" fontId="75" fillId="0" borderId="37" xfId="0" applyFont="1" applyBorder="1">
      <alignment vertical="center"/>
    </xf>
    <xf numFmtId="0" fontId="75" fillId="0" borderId="104" xfId="0" applyFont="1" applyBorder="1">
      <alignment vertical="center"/>
    </xf>
    <xf numFmtId="0" fontId="75" fillId="0" borderId="7" xfId="0" applyNumberFormat="1" applyFont="1" applyBorder="1" applyAlignment="1" applyProtection="1">
      <alignment horizontal="center" vertical="center"/>
    </xf>
    <xf numFmtId="0" fontId="75" fillId="0" borderId="8" xfId="0" applyNumberFormat="1" applyFont="1" applyBorder="1" applyAlignment="1" applyProtection="1">
      <alignment horizontal="center" vertical="center"/>
    </xf>
    <xf numFmtId="0" fontId="75" fillId="0" borderId="9" xfId="0" applyNumberFormat="1" applyFont="1" applyBorder="1" applyAlignment="1" applyProtection="1">
      <alignment horizontal="center" vertical="center"/>
    </xf>
    <xf numFmtId="0" fontId="75" fillId="0" borderId="7" xfId="0" applyFont="1" applyFill="1" applyBorder="1" applyAlignment="1" applyProtection="1">
      <alignment horizontal="left" vertical="center" indent="1"/>
    </xf>
    <xf numFmtId="0" fontId="75" fillId="0" borderId="8" xfId="0" applyFont="1" applyFill="1" applyBorder="1" applyAlignment="1" applyProtection="1">
      <alignment horizontal="left" vertical="center" indent="1"/>
    </xf>
    <xf numFmtId="0" fontId="75" fillId="3" borderId="7" xfId="0" applyFont="1" applyFill="1" applyBorder="1" applyAlignment="1" applyProtection="1">
      <alignment horizontal="center" vertical="center"/>
    </xf>
    <xf numFmtId="0" fontId="75" fillId="3" borderId="8" xfId="0" applyFont="1" applyFill="1" applyBorder="1" applyAlignment="1" applyProtection="1">
      <alignment horizontal="center" vertical="center"/>
    </xf>
    <xf numFmtId="0" fontId="75" fillId="3" borderId="9" xfId="0" applyFont="1" applyFill="1" applyBorder="1" applyAlignment="1" applyProtection="1">
      <alignment horizontal="center" vertical="center"/>
    </xf>
    <xf numFmtId="0" fontId="75" fillId="3" borderId="86" xfId="0" applyFont="1" applyFill="1" applyBorder="1" applyAlignment="1">
      <alignment horizontal="center" vertical="center"/>
    </xf>
    <xf numFmtId="0" fontId="75" fillId="3" borderId="35" xfId="0" applyFont="1" applyFill="1" applyBorder="1" applyAlignment="1">
      <alignment horizontal="center" vertical="center"/>
    </xf>
    <xf numFmtId="0" fontId="75" fillId="3" borderId="36" xfId="0" applyFont="1" applyFill="1" applyBorder="1" applyAlignment="1">
      <alignment horizontal="center" vertical="center"/>
    </xf>
    <xf numFmtId="0" fontId="75" fillId="3" borderId="54" xfId="0" applyFont="1" applyFill="1" applyBorder="1" applyAlignment="1">
      <alignment horizontal="center" vertical="center"/>
    </xf>
    <xf numFmtId="0" fontId="75" fillId="3" borderId="37" xfId="0" applyFont="1" applyFill="1" applyBorder="1" applyAlignment="1">
      <alignment horizontal="center" vertical="center"/>
    </xf>
    <xf numFmtId="0" fontId="75" fillId="3" borderId="41" xfId="0" applyFont="1" applyFill="1" applyBorder="1" applyAlignment="1">
      <alignment horizontal="center" vertical="center"/>
    </xf>
    <xf numFmtId="0" fontId="126" fillId="3" borderId="51" xfId="0" applyFont="1" applyFill="1" applyBorder="1" applyAlignment="1">
      <alignment horizontal="center" vertical="center" wrapText="1"/>
    </xf>
    <xf numFmtId="0" fontId="126" fillId="3" borderId="8" xfId="0" applyFont="1" applyFill="1" applyBorder="1" applyAlignment="1">
      <alignment horizontal="center" vertical="center" wrapText="1"/>
    </xf>
    <xf numFmtId="0" fontId="126" fillId="3" borderId="9" xfId="0" applyFont="1" applyFill="1" applyBorder="1" applyAlignment="1">
      <alignment horizontal="center" vertical="center" wrapText="1"/>
    </xf>
    <xf numFmtId="0" fontId="90" fillId="3" borderId="48" xfId="0" applyFont="1" applyFill="1" applyBorder="1" applyAlignment="1">
      <alignment horizontal="center" vertical="center"/>
    </xf>
    <xf numFmtId="0" fontId="90" fillId="3" borderId="49" xfId="0" applyFont="1" applyFill="1" applyBorder="1" applyAlignment="1">
      <alignment horizontal="center" vertical="center"/>
    </xf>
    <xf numFmtId="0" fontId="90" fillId="3" borderId="64" xfId="0" applyFont="1" applyFill="1" applyBorder="1" applyAlignment="1">
      <alignment horizontal="center" vertical="center"/>
    </xf>
    <xf numFmtId="0" fontId="75" fillId="3" borderId="57" xfId="0" applyFont="1" applyFill="1" applyBorder="1" applyAlignment="1">
      <alignment horizontal="center" vertical="center"/>
    </xf>
    <xf numFmtId="0" fontId="75" fillId="3" borderId="61" xfId="0" applyFont="1" applyFill="1" applyBorder="1" applyAlignment="1">
      <alignment horizontal="center" vertical="center"/>
    </xf>
    <xf numFmtId="184" fontId="75" fillId="0" borderId="7" xfId="0" applyNumberFormat="1" applyFont="1" applyBorder="1" applyAlignment="1" applyProtection="1">
      <alignment vertical="center"/>
      <protection locked="0"/>
    </xf>
    <xf numFmtId="184" fontId="75" fillId="0" borderId="8" xfId="0" applyNumberFormat="1" applyFont="1" applyBorder="1" applyAlignment="1" applyProtection="1">
      <alignment vertical="center"/>
      <protection locked="0"/>
    </xf>
    <xf numFmtId="190" fontId="75" fillId="0" borderId="0" xfId="0" applyNumberFormat="1" applyFont="1" applyBorder="1">
      <alignment vertical="center"/>
    </xf>
    <xf numFmtId="0" fontId="75" fillId="3" borderId="63" xfId="0" applyFont="1" applyFill="1" applyBorder="1" applyAlignment="1">
      <alignment horizontal="center" vertical="center"/>
    </xf>
    <xf numFmtId="0" fontId="75" fillId="3" borderId="49" xfId="0" applyFont="1" applyFill="1" applyBorder="1" applyAlignment="1">
      <alignment horizontal="center" vertical="center"/>
    </xf>
    <xf numFmtId="0" fontId="75" fillId="3" borderId="64" xfId="0" applyFont="1" applyFill="1" applyBorder="1" applyAlignment="1">
      <alignment horizontal="center" vertical="center"/>
    </xf>
    <xf numFmtId="184" fontId="75" fillId="0" borderId="63" xfId="0" applyNumberFormat="1" applyFont="1" applyBorder="1">
      <alignment vertical="center"/>
    </xf>
    <xf numFmtId="184" fontId="75" fillId="0" borderId="49" xfId="0" applyNumberFormat="1" applyFont="1" applyBorder="1">
      <alignment vertical="center"/>
    </xf>
    <xf numFmtId="184" fontId="75" fillId="0" borderId="64" xfId="0" applyNumberFormat="1" applyFont="1" applyBorder="1">
      <alignment vertical="center"/>
    </xf>
    <xf numFmtId="0" fontId="75" fillId="0" borderId="8" xfId="0" applyFont="1" applyBorder="1">
      <alignment vertical="center"/>
    </xf>
    <xf numFmtId="0" fontId="75" fillId="0" borderId="9" xfId="0" applyFont="1" applyBorder="1">
      <alignment vertical="center"/>
    </xf>
    <xf numFmtId="0" fontId="75" fillId="0" borderId="52" xfId="0" applyFont="1" applyBorder="1">
      <alignment vertical="center"/>
    </xf>
    <xf numFmtId="0" fontId="90" fillId="8" borderId="7" xfId="0" applyFont="1" applyFill="1" applyBorder="1" applyAlignment="1">
      <alignment horizontal="center" vertical="center"/>
    </xf>
    <xf numFmtId="0" fontId="90" fillId="8" borderId="8" xfId="0" applyFont="1" applyFill="1" applyBorder="1" applyAlignment="1">
      <alignment horizontal="center" vertical="center"/>
    </xf>
    <xf numFmtId="0" fontId="90" fillId="8" borderId="9" xfId="0" applyFont="1" applyFill="1" applyBorder="1" applyAlignment="1">
      <alignment horizontal="center" vertical="center"/>
    </xf>
    <xf numFmtId="0" fontId="90" fillId="3" borderId="57" xfId="0" applyFont="1" applyFill="1" applyBorder="1" applyAlignment="1">
      <alignment horizontal="center" vertical="center" shrinkToFit="1"/>
    </xf>
    <xf numFmtId="0" fontId="90" fillId="3" borderId="56" xfId="0" applyFont="1" applyFill="1" applyBorder="1" applyAlignment="1">
      <alignment horizontal="center" vertical="center" shrinkToFit="1"/>
    </xf>
    <xf numFmtId="0" fontId="90" fillId="3" borderId="61" xfId="0" applyFont="1" applyFill="1" applyBorder="1" applyAlignment="1">
      <alignment horizontal="center" vertical="center" shrinkToFit="1"/>
    </xf>
    <xf numFmtId="0" fontId="75" fillId="3" borderId="80" xfId="0" applyFont="1" applyFill="1" applyBorder="1" applyAlignment="1">
      <alignment horizontal="center" vertical="center" wrapText="1"/>
    </xf>
    <xf numFmtId="0" fontId="75" fillId="3" borderId="128" xfId="0" applyFont="1" applyFill="1" applyBorder="1" applyAlignment="1">
      <alignment horizontal="center" vertical="center" wrapText="1"/>
    </xf>
    <xf numFmtId="0" fontId="75" fillId="3" borderId="188" xfId="0" applyFont="1" applyFill="1" applyBorder="1" applyAlignment="1">
      <alignment horizontal="center" vertical="center" wrapText="1"/>
    </xf>
    <xf numFmtId="0" fontId="75" fillId="0" borderId="88" xfId="0" applyFont="1" applyBorder="1">
      <alignment vertical="center"/>
    </xf>
    <xf numFmtId="0" fontId="75" fillId="3" borderId="43" xfId="0" applyFont="1" applyFill="1" applyBorder="1" applyAlignment="1">
      <alignment horizontal="center" vertical="center"/>
    </xf>
    <xf numFmtId="0" fontId="75" fillId="8" borderId="57" xfId="0" applyFont="1" applyFill="1" applyBorder="1" applyAlignment="1">
      <alignment horizontal="center" vertical="center"/>
    </xf>
    <xf numFmtId="0" fontId="75" fillId="8" borderId="56" xfId="0" applyFont="1" applyFill="1" applyBorder="1" applyAlignment="1">
      <alignment horizontal="center" vertical="center"/>
    </xf>
    <xf numFmtId="0" fontId="75" fillId="8" borderId="61" xfId="0" applyFont="1" applyFill="1" applyBorder="1" applyAlignment="1">
      <alignment horizontal="center" vertical="center"/>
    </xf>
    <xf numFmtId="184" fontId="75" fillId="0" borderId="34" xfId="0" applyNumberFormat="1" applyFont="1" applyBorder="1" applyAlignment="1">
      <alignment horizontal="right" indent="1"/>
    </xf>
    <xf numFmtId="184" fontId="75" fillId="0" borderId="35" xfId="0" applyNumberFormat="1" applyFont="1" applyBorder="1" applyAlignment="1">
      <alignment horizontal="right" indent="1"/>
    </xf>
    <xf numFmtId="184" fontId="75" fillId="0" borderId="36" xfId="0" applyNumberFormat="1" applyFont="1" applyBorder="1" applyAlignment="1">
      <alignment horizontal="right" indent="1"/>
    </xf>
    <xf numFmtId="184" fontId="75" fillId="0" borderId="38" xfId="0" applyNumberFormat="1" applyFont="1" applyBorder="1" applyAlignment="1">
      <alignment horizontal="right" indent="1"/>
    </xf>
    <xf numFmtId="184" fontId="75" fillId="0" borderId="0" xfId="0" applyNumberFormat="1" applyFont="1" applyBorder="1" applyAlignment="1">
      <alignment horizontal="right" indent="1"/>
    </xf>
    <xf numFmtId="184" fontId="75" fillId="0" borderId="39" xfId="0" applyNumberFormat="1" applyFont="1" applyBorder="1" applyAlignment="1">
      <alignment horizontal="right" indent="1"/>
    </xf>
    <xf numFmtId="0" fontId="75" fillId="0" borderId="40" xfId="0" applyFont="1" applyBorder="1" applyAlignment="1">
      <alignment horizontal="right" vertical="center"/>
    </xf>
    <xf numFmtId="0" fontId="75" fillId="0" borderId="37" xfId="0" applyFont="1" applyBorder="1" applyAlignment="1">
      <alignment horizontal="right" vertical="center"/>
    </xf>
    <xf numFmtId="0" fontId="75" fillId="0" borderId="41" xfId="0" applyFont="1" applyBorder="1" applyAlignment="1">
      <alignment horizontal="right" vertical="center"/>
    </xf>
    <xf numFmtId="0" fontId="75" fillId="3" borderId="34" xfId="0" applyFont="1" applyFill="1" applyBorder="1" applyAlignment="1">
      <alignment horizontal="center" vertical="center" wrapText="1"/>
    </xf>
    <xf numFmtId="0" fontId="75" fillId="3" borderId="35" xfId="0" applyFont="1" applyFill="1" applyBorder="1" applyAlignment="1">
      <alignment horizontal="center" vertical="center" wrapText="1"/>
    </xf>
    <xf numFmtId="0" fontId="75" fillId="3" borderId="36" xfId="0" applyFont="1" applyFill="1" applyBorder="1" applyAlignment="1">
      <alignment horizontal="center" vertical="center" wrapText="1"/>
    </xf>
    <xf numFmtId="0" fontId="75" fillId="3" borderId="38"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39" xfId="0" applyFont="1" applyFill="1" applyBorder="1" applyAlignment="1">
      <alignment horizontal="center" vertical="center" wrapText="1"/>
    </xf>
    <xf numFmtId="0" fontId="75" fillId="3" borderId="40" xfId="0" applyFont="1" applyFill="1" applyBorder="1" applyAlignment="1">
      <alignment horizontal="center" vertical="center" wrapText="1"/>
    </xf>
    <xf numFmtId="0" fontId="75" fillId="3" borderId="37" xfId="0" applyFont="1" applyFill="1" applyBorder="1" applyAlignment="1">
      <alignment horizontal="center" vertical="center" wrapText="1"/>
    </xf>
    <xf numFmtId="0" fontId="75" fillId="3" borderId="41" xfId="0" applyFont="1" applyFill="1" applyBorder="1" applyAlignment="1">
      <alignment horizontal="center" vertical="center" wrapText="1"/>
    </xf>
    <xf numFmtId="0" fontId="75" fillId="0" borderId="34" xfId="0" applyFont="1" applyBorder="1" applyAlignment="1" applyProtection="1">
      <alignment horizontal="center" vertical="center"/>
      <protection locked="0"/>
    </xf>
    <xf numFmtId="0" fontId="75" fillId="0" borderId="36"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75" fillId="0" borderId="39" xfId="0" applyFont="1" applyBorder="1" applyAlignment="1" applyProtection="1">
      <alignment horizontal="center" vertical="center"/>
      <protection locked="0"/>
    </xf>
    <xf numFmtId="0" fontId="75" fillId="0" borderId="40" xfId="0" applyFont="1" applyBorder="1" applyAlignment="1" applyProtection="1">
      <alignment horizontal="center" vertical="center"/>
      <protection locked="0"/>
    </xf>
    <xf numFmtId="0" fontId="75" fillId="0" borderId="41" xfId="0" applyFont="1" applyBorder="1" applyAlignment="1" applyProtection="1">
      <alignment horizontal="center" vertical="center"/>
      <protection locked="0"/>
    </xf>
    <xf numFmtId="184" fontId="75" fillId="0" borderId="57" xfId="0" applyNumberFormat="1" applyFont="1" applyBorder="1" applyProtection="1">
      <alignment vertical="center"/>
      <protection locked="0"/>
    </xf>
    <xf numFmtId="184" fontId="75" fillId="0" borderId="56" xfId="0" applyNumberFormat="1" applyFont="1" applyBorder="1" applyProtection="1">
      <alignment vertical="center"/>
      <protection locked="0"/>
    </xf>
    <xf numFmtId="184" fontId="75" fillId="0" borderId="34" xfId="0" applyNumberFormat="1" applyFont="1" applyBorder="1" applyProtection="1">
      <alignment vertical="center"/>
      <protection locked="0"/>
    </xf>
    <xf numFmtId="184" fontId="75" fillId="0" borderId="35" xfId="0" applyNumberFormat="1" applyFont="1" applyBorder="1" applyProtection="1">
      <alignment vertical="center"/>
      <protection locked="0"/>
    </xf>
    <xf numFmtId="184" fontId="75" fillId="0" borderId="40" xfId="0" applyNumberFormat="1" applyFont="1" applyBorder="1" applyProtection="1">
      <alignment vertical="center"/>
      <protection locked="0"/>
    </xf>
    <xf numFmtId="184" fontId="75" fillId="0" borderId="37" xfId="0" applyNumberFormat="1" applyFont="1" applyBorder="1" applyProtection="1">
      <alignment vertical="center"/>
      <protection locked="0"/>
    </xf>
    <xf numFmtId="0" fontId="75" fillId="7" borderId="34" xfId="0" applyFont="1" applyFill="1" applyBorder="1" applyAlignment="1">
      <alignment horizontal="center" vertical="center"/>
    </xf>
    <xf numFmtId="0" fontId="75" fillId="7" borderId="35" xfId="0" applyFont="1" applyFill="1" applyBorder="1" applyAlignment="1">
      <alignment horizontal="center" vertical="center"/>
    </xf>
    <xf numFmtId="0" fontId="75" fillId="7" borderId="36" xfId="0" applyFont="1" applyFill="1" applyBorder="1" applyAlignment="1">
      <alignment horizontal="center" vertical="center"/>
    </xf>
    <xf numFmtId="0" fontId="75" fillId="7" borderId="40" xfId="0" applyFont="1" applyFill="1" applyBorder="1" applyAlignment="1">
      <alignment horizontal="center" vertical="center"/>
    </xf>
    <xf numFmtId="0" fontId="75" fillId="7" borderId="37" xfId="0" applyFont="1" applyFill="1" applyBorder="1" applyAlignment="1">
      <alignment horizontal="center" vertical="center"/>
    </xf>
    <xf numFmtId="0" fontId="75" fillId="7" borderId="41" xfId="0" applyFont="1" applyFill="1" applyBorder="1" applyAlignment="1">
      <alignment horizontal="center" vertical="center"/>
    </xf>
    <xf numFmtId="0" fontId="75" fillId="3" borderId="56" xfId="0" applyFont="1" applyFill="1" applyBorder="1" applyAlignment="1">
      <alignment horizontal="distributed" vertical="center" indent="9"/>
    </xf>
    <xf numFmtId="0" fontId="75" fillId="3" borderId="49" xfId="0" applyFont="1" applyFill="1" applyBorder="1" applyAlignment="1">
      <alignment horizontal="distributed" vertical="center" indent="9"/>
    </xf>
    <xf numFmtId="188" fontId="75" fillId="0" borderId="7" xfId="0" applyNumberFormat="1" applyFont="1" applyBorder="1" applyAlignment="1">
      <alignment horizontal="right" vertical="center"/>
    </xf>
    <xf numFmtId="188" fontId="75" fillId="0" borderId="8" xfId="0" applyNumberFormat="1" applyFont="1" applyBorder="1" applyAlignment="1">
      <alignment horizontal="right" vertical="center"/>
    </xf>
    <xf numFmtId="188" fontId="75" fillId="0" borderId="52" xfId="0" applyNumberFormat="1" applyFont="1" applyBorder="1" applyAlignment="1">
      <alignment horizontal="right" vertical="center"/>
    </xf>
    <xf numFmtId="188" fontId="75" fillId="0" borderId="57" xfId="0" applyNumberFormat="1" applyFont="1" applyBorder="1" applyAlignment="1">
      <alignment horizontal="right" vertical="center"/>
    </xf>
    <xf numFmtId="188" fontId="75" fillId="0" borderId="56" xfId="0" applyNumberFormat="1" applyFont="1" applyBorder="1" applyAlignment="1">
      <alignment horizontal="right" vertical="center"/>
    </xf>
    <xf numFmtId="188" fontId="75" fillId="0" borderId="58" xfId="0" applyNumberFormat="1" applyFont="1" applyBorder="1" applyAlignment="1">
      <alignment horizontal="right" vertical="center"/>
    </xf>
    <xf numFmtId="188" fontId="75" fillId="0" borderId="63" xfId="0" applyNumberFormat="1" applyFont="1" applyBorder="1" applyAlignment="1">
      <alignment horizontal="right" vertical="center"/>
    </xf>
    <xf numFmtId="188" fontId="75" fillId="0" borderId="49" xfId="0" applyNumberFormat="1" applyFont="1" applyBorder="1" applyAlignment="1">
      <alignment horizontal="right" vertical="center"/>
    </xf>
    <xf numFmtId="188" fontId="75" fillId="0" borderId="50" xfId="0" applyNumberFormat="1" applyFont="1" applyBorder="1" applyAlignment="1">
      <alignment horizontal="right" vertical="center"/>
    </xf>
    <xf numFmtId="0" fontId="75" fillId="3" borderId="49" xfId="0" applyFont="1" applyFill="1" applyBorder="1" applyAlignment="1">
      <alignment horizontal="distributed" vertical="center" indent="4"/>
    </xf>
    <xf numFmtId="0" fontId="75" fillId="3" borderId="8" xfId="0" applyFont="1" applyFill="1" applyBorder="1" applyAlignment="1">
      <alignment horizontal="distributed" vertical="center" indent="4"/>
    </xf>
    <xf numFmtId="0" fontId="75" fillId="0" borderId="186" xfId="0" applyFont="1" applyBorder="1" applyAlignment="1" applyProtection="1">
      <alignment horizontal="center" vertical="center" wrapText="1"/>
      <protection locked="0"/>
    </xf>
    <xf numFmtId="0" fontId="75" fillId="0" borderId="179" xfId="0" applyFont="1" applyBorder="1" applyAlignment="1" applyProtection="1">
      <alignment horizontal="center" vertical="center" wrapText="1"/>
      <protection locked="0"/>
    </xf>
    <xf numFmtId="0" fontId="75" fillId="0" borderId="187" xfId="0" applyFont="1" applyBorder="1" applyAlignment="1" applyProtection="1">
      <alignment horizontal="center" vertical="center" wrapText="1"/>
      <protection locked="0"/>
    </xf>
    <xf numFmtId="0" fontId="75" fillId="10" borderId="186" xfId="0" applyFont="1" applyFill="1" applyBorder="1" applyAlignment="1">
      <alignment horizontal="center" vertical="center"/>
    </xf>
    <xf numFmtId="0" fontId="75" fillId="10" borderId="179" xfId="0" applyFont="1" applyFill="1" applyBorder="1" applyAlignment="1">
      <alignment horizontal="center" vertical="center"/>
    </xf>
    <xf numFmtId="0" fontId="75" fillId="10" borderId="187" xfId="0" applyFont="1" applyFill="1" applyBorder="1" applyAlignment="1">
      <alignment horizontal="center" vertical="center"/>
    </xf>
    <xf numFmtId="0" fontId="75" fillId="3" borderId="81" xfId="0" applyFont="1" applyFill="1" applyBorder="1" applyAlignment="1">
      <alignment horizontal="center" vertical="center"/>
    </xf>
    <xf numFmtId="0" fontId="75" fillId="3" borderId="179" xfId="0" applyFont="1" applyFill="1" applyBorder="1" applyAlignment="1">
      <alignment horizontal="center" vertical="center"/>
    </xf>
    <xf numFmtId="188" fontId="75" fillId="0" borderId="7" xfId="0" applyNumberFormat="1" applyFont="1" applyBorder="1" applyAlignment="1" applyProtection="1">
      <alignment vertical="center"/>
      <protection locked="0"/>
    </xf>
    <xf numFmtId="188" fontId="75" fillId="0" borderId="8" xfId="0" applyNumberFormat="1" applyFont="1" applyBorder="1" applyAlignment="1" applyProtection="1">
      <alignment vertical="center"/>
      <protection locked="0"/>
    </xf>
    <xf numFmtId="188" fontId="75" fillId="0" borderId="9" xfId="0" applyNumberFormat="1" applyFont="1" applyBorder="1" applyAlignment="1" applyProtection="1">
      <alignment vertical="center"/>
      <protection locked="0"/>
    </xf>
    <xf numFmtId="0" fontId="75" fillId="3" borderId="34" xfId="0" applyFont="1" applyFill="1" applyBorder="1" applyAlignment="1">
      <alignment horizontal="center" vertical="center"/>
    </xf>
    <xf numFmtId="0" fontId="75" fillId="3" borderId="88" xfId="0" applyFont="1" applyFill="1" applyBorder="1" applyAlignment="1">
      <alignment horizontal="center" vertical="center"/>
    </xf>
    <xf numFmtId="0" fontId="75" fillId="3" borderId="50" xfId="0" applyFont="1" applyFill="1" applyBorder="1" applyAlignment="1">
      <alignment horizontal="center" vertical="center"/>
    </xf>
    <xf numFmtId="0" fontId="75" fillId="3" borderId="63" xfId="0" applyFont="1" applyFill="1" applyBorder="1" applyAlignment="1">
      <alignment horizontal="distributed" vertical="center" indent="3"/>
    </xf>
    <xf numFmtId="0" fontId="75" fillId="3" borderId="49" xfId="0" applyFont="1" applyFill="1" applyBorder="1" applyAlignment="1">
      <alignment horizontal="distributed" vertical="center" indent="3"/>
    </xf>
    <xf numFmtId="0" fontId="75" fillId="3" borderId="64" xfId="0" applyFont="1" applyFill="1" applyBorder="1" applyAlignment="1">
      <alignment horizontal="distributed" vertical="center" indent="3"/>
    </xf>
    <xf numFmtId="0" fontId="75" fillId="3" borderId="7" xfId="0" applyFont="1" applyFill="1" applyBorder="1" applyAlignment="1">
      <alignment horizontal="distributed" vertical="center" indent="3"/>
    </xf>
    <xf numFmtId="0" fontId="75" fillId="3" borderId="8" xfId="0" applyFont="1" applyFill="1" applyBorder="1" applyAlignment="1">
      <alignment horizontal="distributed" vertical="center" indent="3"/>
    </xf>
    <xf numFmtId="0" fontId="75" fillId="3" borderId="9" xfId="0" applyFont="1" applyFill="1" applyBorder="1" applyAlignment="1">
      <alignment horizontal="distributed" vertical="center" indent="3"/>
    </xf>
    <xf numFmtId="0" fontId="75" fillId="3" borderId="8" xfId="0" applyFont="1" applyFill="1" applyBorder="1" applyAlignment="1">
      <alignment horizontal="distributed" vertical="center" indent="9"/>
    </xf>
    <xf numFmtId="0" fontId="75" fillId="3" borderId="56" xfId="0" applyFont="1" applyFill="1" applyBorder="1" applyAlignment="1">
      <alignment horizontal="distributed" vertical="center" indent="8"/>
    </xf>
    <xf numFmtId="0" fontId="75" fillId="3" borderId="48" xfId="0" applyFont="1" applyFill="1" applyBorder="1" applyAlignment="1">
      <alignment horizontal="center" vertical="center"/>
    </xf>
    <xf numFmtId="0" fontId="75" fillId="3" borderId="55" xfId="0" applyFont="1" applyFill="1" applyBorder="1" applyAlignment="1">
      <alignment horizontal="center" vertical="center"/>
    </xf>
    <xf numFmtId="0" fontId="75" fillId="3" borderId="56" xfId="0" applyFont="1" applyFill="1" applyBorder="1" applyAlignment="1">
      <alignment horizontal="center" vertical="center"/>
    </xf>
    <xf numFmtId="188" fontId="75" fillId="0" borderId="63" xfId="0" applyNumberFormat="1" applyFont="1" applyBorder="1" applyAlignment="1" applyProtection="1">
      <alignment vertical="center"/>
      <protection locked="0"/>
    </xf>
    <xf numFmtId="188" fontId="75" fillId="0" borderId="49" xfId="0" applyNumberFormat="1" applyFont="1" applyBorder="1" applyAlignment="1" applyProtection="1">
      <alignment vertical="center"/>
      <protection locked="0"/>
    </xf>
    <xf numFmtId="188" fontId="75" fillId="0" borderId="64" xfId="0" applyNumberFormat="1" applyFont="1" applyBorder="1" applyAlignment="1" applyProtection="1">
      <alignment vertical="center"/>
      <protection locked="0"/>
    </xf>
    <xf numFmtId="188" fontId="75" fillId="0" borderId="57" xfId="0" applyNumberFormat="1" applyFont="1" applyBorder="1" applyAlignment="1" applyProtection="1">
      <alignment vertical="center"/>
      <protection locked="0"/>
    </xf>
    <xf numFmtId="188" fontId="75" fillId="0" borderId="56" xfId="0" applyNumberFormat="1" applyFont="1" applyBorder="1" applyAlignment="1" applyProtection="1">
      <alignment vertical="center"/>
      <protection locked="0"/>
    </xf>
    <xf numFmtId="188" fontId="75" fillId="0" borderId="61" xfId="0" applyNumberFormat="1" applyFont="1" applyBorder="1" applyAlignment="1" applyProtection="1">
      <alignment vertical="center"/>
      <protection locked="0"/>
    </xf>
    <xf numFmtId="188" fontId="75" fillId="0" borderId="84" xfId="0" applyNumberFormat="1" applyFont="1" applyBorder="1" applyAlignment="1" applyProtection="1">
      <alignment vertical="center"/>
      <protection locked="0"/>
    </xf>
    <xf numFmtId="188" fontId="75" fillId="0" borderId="89" xfId="0" applyNumberFormat="1" applyFont="1" applyBorder="1" applyAlignment="1" applyProtection="1">
      <alignment vertical="center"/>
      <protection locked="0"/>
    </xf>
    <xf numFmtId="188" fontId="75" fillId="0" borderId="6" xfId="0" applyNumberFormat="1" applyFont="1" applyBorder="1" applyAlignment="1" applyProtection="1">
      <alignment vertical="center"/>
      <protection locked="0"/>
    </xf>
    <xf numFmtId="188" fontId="75" fillId="0" borderId="103" xfId="0" applyNumberFormat="1" applyFont="1" applyBorder="1" applyAlignment="1">
      <alignment vertical="center"/>
    </xf>
    <xf numFmtId="188" fontId="75" fillId="0" borderId="91" xfId="0" applyNumberFormat="1" applyFont="1" applyBorder="1" applyAlignment="1">
      <alignment vertical="center"/>
    </xf>
    <xf numFmtId="188" fontId="75" fillId="0" borderId="92" xfId="0" applyNumberFormat="1" applyFont="1" applyBorder="1" applyAlignment="1">
      <alignment vertical="center"/>
    </xf>
    <xf numFmtId="0" fontId="75" fillId="3" borderId="90" xfId="0" applyFont="1" applyFill="1" applyBorder="1" applyAlignment="1">
      <alignment horizontal="center" vertical="center"/>
    </xf>
    <xf numFmtId="0" fontId="75" fillId="3" borderId="91" xfId="0" applyFont="1" applyFill="1" applyBorder="1" applyAlignment="1">
      <alignment horizontal="center" vertical="center"/>
    </xf>
    <xf numFmtId="188" fontId="75" fillId="0" borderId="106" xfId="0" applyNumberFormat="1" applyFont="1" applyBorder="1" applyAlignment="1">
      <alignment vertical="center"/>
    </xf>
    <xf numFmtId="38" fontId="75" fillId="19" borderId="57" xfId="1" applyFont="1" applyFill="1" applyBorder="1" applyAlignment="1" applyProtection="1">
      <alignment horizontal="center" vertical="center" shrinkToFit="1"/>
      <protection locked="0"/>
    </xf>
    <xf numFmtId="38" fontId="75" fillId="19" borderId="56" xfId="1" applyFont="1" applyFill="1" applyBorder="1" applyAlignment="1" applyProtection="1">
      <alignment horizontal="center" vertical="center" shrinkToFit="1"/>
      <protection locked="0"/>
    </xf>
    <xf numFmtId="38" fontId="75" fillId="19" borderId="58" xfId="1" applyFont="1" applyFill="1" applyBorder="1" applyAlignment="1" applyProtection="1">
      <alignment horizontal="center" vertical="center" shrinkToFit="1"/>
      <protection locked="0"/>
    </xf>
    <xf numFmtId="205" fontId="75" fillId="0" borderId="7" xfId="1" applyNumberFormat="1" applyFont="1" applyBorder="1" applyAlignment="1">
      <alignment horizontal="right" vertical="center"/>
    </xf>
    <xf numFmtId="205" fontId="75" fillId="0" borderId="8" xfId="1" applyNumberFormat="1" applyFont="1" applyBorder="1" applyAlignment="1">
      <alignment horizontal="right" vertical="center"/>
    </xf>
    <xf numFmtId="187" fontId="75" fillId="0" borderId="7" xfId="1" applyNumberFormat="1" applyFont="1" applyBorder="1" applyAlignment="1">
      <alignment horizontal="right" vertical="center"/>
    </xf>
    <xf numFmtId="187" fontId="75" fillId="0" borderId="8" xfId="1" applyNumberFormat="1" applyFont="1" applyBorder="1" applyAlignment="1">
      <alignment horizontal="right" vertical="center"/>
    </xf>
    <xf numFmtId="187" fontId="75" fillId="0" borderId="40" xfId="1" applyNumberFormat="1" applyFont="1" applyBorder="1" applyAlignment="1">
      <alignment horizontal="right" vertical="center"/>
    </xf>
    <xf numFmtId="187" fontId="75" fillId="0" borderId="37" xfId="1" applyNumberFormat="1" applyFont="1" applyBorder="1" applyAlignment="1">
      <alignment horizontal="right" vertical="center"/>
    </xf>
    <xf numFmtId="0" fontId="75" fillId="0" borderId="8" xfId="0" applyFont="1" applyBorder="1" applyAlignment="1">
      <alignment vertical="center"/>
    </xf>
    <xf numFmtId="0" fontId="75" fillId="0" borderId="52" xfId="0" applyFont="1" applyBorder="1" applyAlignment="1">
      <alignment vertical="center"/>
    </xf>
    <xf numFmtId="0" fontId="75" fillId="3" borderId="51" xfId="0" applyFont="1" applyFill="1" applyBorder="1" applyAlignment="1">
      <alignment horizontal="center" vertical="center"/>
    </xf>
    <xf numFmtId="0" fontId="75" fillId="3" borderId="8" xfId="0" applyFont="1" applyFill="1" applyBorder="1" applyAlignment="1">
      <alignment horizontal="center" vertical="center"/>
    </xf>
    <xf numFmtId="0" fontId="75" fillId="0" borderId="37" xfId="0" applyFont="1" applyBorder="1" applyAlignment="1">
      <alignment vertical="center"/>
    </xf>
    <xf numFmtId="0" fontId="75" fillId="0" borderId="104" xfId="0" applyFont="1" applyBorder="1" applyAlignment="1">
      <alignment vertical="center"/>
    </xf>
    <xf numFmtId="0" fontId="75" fillId="0" borderId="0" xfId="0" applyFont="1" applyFill="1" applyBorder="1">
      <alignment vertical="center"/>
    </xf>
    <xf numFmtId="188" fontId="75" fillId="0" borderId="0" xfId="1" applyNumberFormat="1" applyFont="1" applyFill="1" applyBorder="1">
      <alignment vertical="center"/>
    </xf>
    <xf numFmtId="0" fontId="75" fillId="7" borderId="62" xfId="0" applyFont="1" applyFill="1" applyBorder="1" applyAlignment="1">
      <alignment horizontal="distributed" vertical="center" indent="3"/>
    </xf>
    <xf numFmtId="0" fontId="75" fillId="7" borderId="53" xfId="0" applyFont="1" applyFill="1" applyBorder="1" applyAlignment="1">
      <alignment horizontal="distributed" vertical="center" indent="3"/>
    </xf>
    <xf numFmtId="0" fontId="75" fillId="7" borderId="65" xfId="0" applyFont="1" applyFill="1" applyBorder="1" applyAlignment="1">
      <alignment horizontal="distributed" vertical="center" indent="3"/>
    </xf>
    <xf numFmtId="0" fontId="75" fillId="8" borderId="62" xfId="0" applyFont="1" applyFill="1" applyBorder="1" applyAlignment="1">
      <alignment horizontal="distributed" vertical="center" indent="3"/>
    </xf>
    <xf numFmtId="0" fontId="75" fillId="8" borderId="53" xfId="0" applyFont="1" applyFill="1" applyBorder="1" applyAlignment="1">
      <alignment horizontal="distributed" vertical="center" indent="3"/>
    </xf>
    <xf numFmtId="0" fontId="75" fillId="8" borderId="65" xfId="0" applyFont="1" applyFill="1" applyBorder="1" applyAlignment="1">
      <alignment horizontal="distributed" vertical="center" indent="3"/>
    </xf>
    <xf numFmtId="0" fontId="75" fillId="0" borderId="0" xfId="0" applyFont="1" applyFill="1" applyBorder="1" applyAlignment="1">
      <alignment horizontal="center" vertical="center" wrapText="1"/>
    </xf>
    <xf numFmtId="0" fontId="75" fillId="0" borderId="0" xfId="0" applyFont="1" applyFill="1" applyBorder="1" applyAlignment="1">
      <alignment horizontal="center" vertical="center"/>
    </xf>
    <xf numFmtId="188" fontId="75" fillId="0" borderId="105" xfId="0" applyNumberFormat="1" applyFont="1" applyBorder="1" applyAlignment="1">
      <alignment vertical="center"/>
    </xf>
    <xf numFmtId="199" fontId="75" fillId="0" borderId="0" xfId="0" applyNumberFormat="1" applyFont="1" applyFill="1" applyBorder="1" applyAlignment="1">
      <alignment horizontal="distributed" vertical="center" indent="15"/>
    </xf>
    <xf numFmtId="187" fontId="75" fillId="0" borderId="0" xfId="0" applyNumberFormat="1" applyFont="1" applyFill="1" applyBorder="1" applyAlignment="1">
      <alignment vertical="center"/>
    </xf>
    <xf numFmtId="0" fontId="125" fillId="3" borderId="181" xfId="0" applyFont="1" applyFill="1" applyBorder="1" applyAlignment="1">
      <alignment horizontal="center" vertical="center" wrapText="1"/>
    </xf>
    <xf numFmtId="0" fontId="125" fillId="3" borderId="44" xfId="0" applyFont="1" applyFill="1" applyBorder="1" applyAlignment="1">
      <alignment horizontal="center" vertical="center" wrapText="1"/>
    </xf>
    <xf numFmtId="0" fontId="125" fillId="3" borderId="43" xfId="0" applyFont="1" applyFill="1" applyBorder="1" applyAlignment="1">
      <alignment horizontal="center" vertical="center" wrapText="1"/>
    </xf>
    <xf numFmtId="0" fontId="125" fillId="3" borderId="89" xfId="0" applyFont="1" applyFill="1" applyBorder="1" applyAlignment="1">
      <alignment horizontal="center" vertical="center" wrapText="1"/>
    </xf>
    <xf numFmtId="0" fontId="125" fillId="3" borderId="6" xfId="0" applyFont="1" applyFill="1" applyBorder="1" applyAlignment="1">
      <alignment horizontal="center" vertical="center" wrapText="1"/>
    </xf>
    <xf numFmtId="0" fontId="75" fillId="0" borderId="0" xfId="0" applyFont="1">
      <alignment vertical="center"/>
    </xf>
    <xf numFmtId="0" fontId="125" fillId="3" borderId="178" xfId="0" applyFont="1" applyFill="1" applyBorder="1" applyAlignment="1">
      <alignment horizontal="center" vertical="center" wrapText="1"/>
    </xf>
    <xf numFmtId="0" fontId="125" fillId="3" borderId="85" xfId="0" applyFont="1" applyFill="1" applyBorder="1" applyAlignment="1">
      <alignment horizontal="center" vertical="center" wrapText="1"/>
    </xf>
    <xf numFmtId="0" fontId="75" fillId="10" borderId="48" xfId="0" applyFont="1" applyFill="1" applyBorder="1" applyAlignment="1">
      <alignment horizontal="left" vertical="center"/>
    </xf>
    <xf numFmtId="0" fontId="75" fillId="10" borderId="49" xfId="0" applyFont="1" applyFill="1" applyBorder="1" applyAlignment="1">
      <alignment horizontal="left" vertical="center"/>
    </xf>
    <xf numFmtId="0" fontId="75" fillId="10" borderId="50" xfId="0" applyFont="1" applyFill="1" applyBorder="1" applyAlignment="1">
      <alignment horizontal="left" vertical="center"/>
    </xf>
    <xf numFmtId="0" fontId="75" fillId="0" borderId="7" xfId="0" applyFont="1" applyBorder="1" applyAlignment="1">
      <alignment horizontal="left" vertical="center"/>
    </xf>
    <xf numFmtId="0" fontId="75" fillId="0" borderId="8" xfId="0" applyFont="1" applyBorder="1" applyAlignment="1">
      <alignment horizontal="left" vertical="center"/>
    </xf>
    <xf numFmtId="0" fontId="75" fillId="0" borderId="52" xfId="0" applyFont="1" applyBorder="1" applyAlignment="1">
      <alignment horizontal="left" vertical="center"/>
    </xf>
    <xf numFmtId="0" fontId="75" fillId="0" borderId="53" xfId="0" applyFont="1" applyBorder="1" applyAlignment="1" applyProtection="1">
      <alignment horizontal="left" vertical="top" wrapText="1"/>
      <protection locked="0"/>
    </xf>
    <xf numFmtId="0" fontId="75" fillId="0" borderId="6" xfId="0" applyFont="1" applyBorder="1" applyAlignment="1" applyProtection="1">
      <alignment horizontal="left" vertical="top" wrapText="1"/>
      <protection locked="0"/>
    </xf>
    <xf numFmtId="0" fontId="75" fillId="0" borderId="85" xfId="0" applyFont="1" applyBorder="1" applyAlignment="1" applyProtection="1">
      <alignment horizontal="left" vertical="top" wrapText="1"/>
      <protection locked="0"/>
    </xf>
    <xf numFmtId="0" fontId="75" fillId="0" borderId="65" xfId="0" applyFont="1" applyBorder="1" applyAlignment="1" applyProtection="1">
      <alignment horizontal="left" vertical="top" wrapText="1"/>
      <protection locked="0"/>
    </xf>
    <xf numFmtId="0" fontId="75" fillId="0" borderId="84" xfId="0" applyFont="1" applyBorder="1" applyAlignment="1" applyProtection="1">
      <alignment horizontal="left" vertical="top" wrapText="1"/>
      <protection locked="0"/>
    </xf>
    <xf numFmtId="0" fontId="75" fillId="0" borderId="189" xfId="0" applyFont="1" applyBorder="1" applyAlignment="1" applyProtection="1">
      <alignment horizontal="left" vertical="top" wrapText="1"/>
      <protection locked="0"/>
    </xf>
    <xf numFmtId="0" fontId="125" fillId="3" borderId="183" xfId="0" applyFont="1" applyFill="1" applyBorder="1" applyAlignment="1">
      <alignment horizontal="center" vertical="center"/>
    </xf>
    <xf numFmtId="0" fontId="125" fillId="3" borderId="78" xfId="0" applyFont="1" applyFill="1" applyBorder="1" applyAlignment="1">
      <alignment horizontal="center" vertical="center"/>
    </xf>
    <xf numFmtId="0" fontId="125" fillId="3" borderId="0" xfId="0" applyFont="1" applyFill="1" applyAlignment="1">
      <alignment horizontal="center" vertical="center"/>
    </xf>
    <xf numFmtId="0" fontId="125" fillId="3" borderId="39" xfId="0" applyFont="1" applyFill="1" applyBorder="1" applyAlignment="1">
      <alignment horizontal="center" vertical="center"/>
    </xf>
    <xf numFmtId="0" fontId="125" fillId="3" borderId="37" xfId="0" applyFont="1" applyFill="1" applyBorder="1" applyAlignment="1">
      <alignment horizontal="center" vertical="center"/>
    </xf>
    <xf numFmtId="0" fontId="125" fillId="4" borderId="78" xfId="0" applyFont="1" applyFill="1" applyBorder="1" applyAlignment="1">
      <alignment horizontal="center" vertical="center"/>
    </xf>
    <xf numFmtId="0" fontId="125" fillId="4" borderId="39" xfId="0" applyFont="1" applyFill="1" applyBorder="1" applyAlignment="1">
      <alignment horizontal="center" vertical="center"/>
    </xf>
    <xf numFmtId="0" fontId="125" fillId="0" borderId="43" xfId="0" applyFont="1" applyBorder="1" applyAlignment="1" applyProtection="1">
      <alignment horizontal="left" vertical="center" indent="1" shrinkToFit="1"/>
      <protection locked="0"/>
    </xf>
    <xf numFmtId="0" fontId="75" fillId="0" borderId="139" xfId="0" applyFont="1" applyBorder="1" applyAlignment="1">
      <alignment horizontal="center" vertical="center" shrinkToFit="1"/>
    </xf>
    <xf numFmtId="0" fontId="75" fillId="0" borderId="140" xfId="0" applyFont="1" applyBorder="1" applyAlignment="1">
      <alignment horizontal="center" vertical="center" shrinkToFit="1"/>
    </xf>
    <xf numFmtId="0" fontId="75" fillId="0" borderId="141" xfId="0" applyFont="1" applyBorder="1" applyAlignment="1">
      <alignment horizontal="center" vertical="center" shrinkToFit="1"/>
    </xf>
    <xf numFmtId="0" fontId="75" fillId="0" borderId="0" xfId="0" applyFont="1" applyFill="1" applyBorder="1" applyAlignment="1">
      <alignment horizontal="distributed" vertical="center" indent="15"/>
    </xf>
    <xf numFmtId="0" fontId="75" fillId="0" borderId="53" xfId="0" applyFont="1" applyBorder="1" applyAlignment="1">
      <alignment horizontal="left" vertical="center" wrapText="1"/>
    </xf>
    <xf numFmtId="0" fontId="75" fillId="0" borderId="6" xfId="0" applyFont="1" applyBorder="1" applyAlignment="1">
      <alignment horizontal="left" vertical="center" wrapText="1"/>
    </xf>
    <xf numFmtId="0" fontId="75" fillId="0" borderId="85" xfId="0" applyFont="1" applyBorder="1" applyAlignment="1" applyProtection="1">
      <alignment horizontal="center" vertical="center"/>
      <protection locked="0"/>
    </xf>
    <xf numFmtId="0" fontId="75" fillId="0" borderId="53" xfId="0" applyFont="1" applyBorder="1" applyAlignment="1">
      <alignment horizontal="left" vertical="center"/>
    </xf>
    <xf numFmtId="0" fontId="75" fillId="0" borderId="6" xfId="0" applyFont="1" applyBorder="1" applyAlignment="1">
      <alignment horizontal="left" vertical="center"/>
    </xf>
    <xf numFmtId="0" fontId="75" fillId="0" borderId="51" xfId="0" applyFont="1" applyBorder="1" applyAlignment="1">
      <alignment horizontal="left" vertical="center"/>
    </xf>
    <xf numFmtId="0" fontId="75" fillId="0" borderId="9" xfId="0" applyFont="1" applyBorder="1" applyAlignment="1">
      <alignment horizontal="left" vertical="center"/>
    </xf>
    <xf numFmtId="0" fontId="75" fillId="0" borderId="7" xfId="0" applyFont="1" applyBorder="1" applyAlignment="1" applyProtection="1">
      <alignment horizontal="left" vertical="center"/>
      <protection locked="0"/>
    </xf>
    <xf numFmtId="0" fontId="75" fillId="0" borderId="8" xfId="0" applyFont="1" applyBorder="1" applyAlignment="1" applyProtection="1">
      <alignment horizontal="left" vertical="center"/>
      <protection locked="0"/>
    </xf>
    <xf numFmtId="0" fontId="75" fillId="0" borderId="7" xfId="0" applyFont="1" applyBorder="1" applyAlignment="1" applyProtection="1">
      <alignment horizontal="left" vertical="center" shrinkToFit="1"/>
      <protection locked="0"/>
    </xf>
    <xf numFmtId="0" fontId="75" fillId="0" borderId="8" xfId="0" applyFont="1" applyBorder="1" applyAlignment="1" applyProtection="1">
      <alignment horizontal="left" vertical="center" shrinkToFit="1"/>
      <protection locked="0"/>
    </xf>
    <xf numFmtId="0" fontId="75" fillId="0" borderId="52" xfId="0" applyFont="1" applyBorder="1" applyAlignment="1" applyProtection="1">
      <alignment horizontal="left" vertical="center" shrinkToFit="1"/>
      <protection locked="0"/>
    </xf>
    <xf numFmtId="0" fontId="75" fillId="3" borderId="65" xfId="0" applyFont="1" applyFill="1" applyBorder="1" applyAlignment="1">
      <alignment horizontal="center" vertical="center"/>
    </xf>
    <xf numFmtId="0" fontId="75" fillId="3" borderId="84" xfId="0" applyFont="1" applyFill="1" applyBorder="1" applyAlignment="1">
      <alignment horizontal="center" vertical="center"/>
    </xf>
    <xf numFmtId="0" fontId="75" fillId="0" borderId="84" xfId="0" applyFont="1" applyBorder="1" applyAlignment="1" applyProtection="1">
      <alignment horizontal="left" vertical="center"/>
      <protection locked="0"/>
    </xf>
    <xf numFmtId="0" fontId="75" fillId="0" borderId="57" xfId="0" applyFont="1" applyBorder="1" applyAlignment="1" applyProtection="1">
      <alignment horizontal="left" vertical="center"/>
      <protection locked="0"/>
    </xf>
    <xf numFmtId="0" fontId="75" fillId="0" borderId="84" xfId="0" applyFont="1" applyBorder="1" applyAlignment="1" applyProtection="1">
      <alignment horizontal="left" vertical="center" shrinkToFit="1"/>
      <protection locked="0"/>
    </xf>
    <xf numFmtId="0" fontId="75" fillId="0" borderId="189" xfId="0" applyFont="1" applyBorder="1" applyAlignment="1" applyProtection="1">
      <alignment horizontal="left" vertical="center" shrinkToFit="1"/>
      <protection locked="0"/>
    </xf>
    <xf numFmtId="208" fontId="75" fillId="0" borderId="63" xfId="0" applyNumberFormat="1" applyFont="1" applyBorder="1" applyAlignment="1">
      <alignment horizontal="left" vertical="center" indent="1"/>
    </xf>
    <xf numFmtId="208" fontId="75" fillId="0" borderId="49" xfId="0" applyNumberFormat="1" applyFont="1" applyBorder="1" applyAlignment="1">
      <alignment horizontal="left" vertical="center" indent="1"/>
    </xf>
    <xf numFmtId="208" fontId="75" fillId="0" borderId="50" xfId="0" applyNumberFormat="1" applyFont="1" applyBorder="1" applyAlignment="1">
      <alignment horizontal="left" vertical="center" indent="1"/>
    </xf>
    <xf numFmtId="0" fontId="75" fillId="3" borderId="80" xfId="0" applyFont="1" applyFill="1" applyBorder="1" applyAlignment="1">
      <alignment horizontal="center" vertical="center"/>
    </xf>
    <xf numFmtId="0" fontId="75" fillId="3" borderId="83" xfId="0" applyFont="1" applyFill="1" applyBorder="1" applyAlignment="1">
      <alignment horizontal="center" vertical="center"/>
    </xf>
    <xf numFmtId="0" fontId="75" fillId="0" borderId="7" xfId="0" applyFont="1" applyBorder="1" applyAlignment="1" applyProtection="1">
      <alignment horizontal="left" vertical="center" indent="1"/>
      <protection locked="0"/>
    </xf>
    <xf numFmtId="0" fontId="75" fillId="0" borderId="8" xfId="0" applyFont="1" applyBorder="1" applyAlignment="1" applyProtection="1">
      <alignment horizontal="left" vertical="center" indent="1"/>
      <protection locked="0"/>
    </xf>
    <xf numFmtId="0" fontId="75" fillId="0" borderId="52" xfId="0" applyFont="1" applyBorder="1" applyAlignment="1" applyProtection="1">
      <alignment horizontal="left" vertical="center" indent="1"/>
      <protection locked="0"/>
    </xf>
    <xf numFmtId="0" fontId="75" fillId="0" borderId="57" xfId="0" applyFont="1" applyBorder="1" applyAlignment="1">
      <alignment horizontal="left" vertical="center" indent="1" shrinkToFit="1"/>
    </xf>
    <xf numFmtId="0" fontId="75" fillId="0" borderId="56" xfId="0" applyFont="1" applyBorder="1" applyAlignment="1">
      <alignment horizontal="left" vertical="center" indent="1" shrinkToFit="1"/>
    </xf>
    <xf numFmtId="0" fontId="75" fillId="0" borderId="58" xfId="0" applyFont="1" applyBorder="1" applyAlignment="1">
      <alignment horizontal="left" vertical="center" indent="1" shrinkToFit="1"/>
    </xf>
    <xf numFmtId="177" fontId="75" fillId="0" borderId="63" xfId="0" applyNumberFormat="1" applyFont="1" applyFill="1" applyBorder="1" applyAlignment="1">
      <alignment horizontal="left" vertical="center" indent="1"/>
    </xf>
    <xf numFmtId="177" fontId="75" fillId="0" borderId="49" xfId="0" applyNumberFormat="1" applyFont="1" applyFill="1" applyBorder="1" applyAlignment="1">
      <alignment horizontal="left" vertical="center" indent="1"/>
    </xf>
    <xf numFmtId="177" fontId="75" fillId="0" borderId="64" xfId="0" applyNumberFormat="1" applyFont="1" applyFill="1" applyBorder="1" applyAlignment="1">
      <alignment horizontal="left" vertical="center" indent="1"/>
    </xf>
    <xf numFmtId="40" fontId="75" fillId="0" borderId="7" xfId="1" applyNumberFormat="1" applyFont="1" applyBorder="1" applyAlignment="1" applyProtection="1">
      <alignment horizontal="right" vertical="center" shrinkToFit="1"/>
    </xf>
    <xf numFmtId="40" fontId="75" fillId="0" borderId="8" xfId="1" applyNumberFormat="1" applyFont="1" applyBorder="1" applyAlignment="1" applyProtection="1">
      <alignment horizontal="right" vertical="center" shrinkToFit="1"/>
    </xf>
    <xf numFmtId="0" fontId="75" fillId="3" borderId="7" xfId="0" applyFont="1" applyFill="1" applyBorder="1" applyAlignment="1">
      <alignment horizontal="center" vertical="center" shrinkToFit="1"/>
    </xf>
    <xf numFmtId="0" fontId="75" fillId="3" borderId="8" xfId="0" applyFont="1" applyFill="1" applyBorder="1" applyAlignment="1">
      <alignment horizontal="center" vertical="center" shrinkToFit="1"/>
    </xf>
    <xf numFmtId="0" fontId="75" fillId="3" borderId="9" xfId="0" applyFont="1" applyFill="1" applyBorder="1" applyAlignment="1">
      <alignment horizontal="center" vertical="center" shrinkToFit="1"/>
    </xf>
    <xf numFmtId="184" fontId="75" fillId="0" borderId="63" xfId="0" applyNumberFormat="1" applyFont="1" applyBorder="1" applyAlignment="1">
      <alignment vertical="center"/>
    </xf>
    <xf numFmtId="184" fontId="75" fillId="0" borderId="49" xfId="0" applyNumberFormat="1" applyFont="1" applyBorder="1" applyAlignment="1">
      <alignment vertical="center"/>
    </xf>
    <xf numFmtId="184" fontId="75" fillId="0" borderId="64" xfId="0" applyNumberFormat="1" applyFont="1" applyBorder="1" applyAlignment="1">
      <alignment vertical="center"/>
    </xf>
    <xf numFmtId="184" fontId="75" fillId="0" borderId="50" xfId="0" applyNumberFormat="1" applyFont="1" applyBorder="1" applyAlignment="1">
      <alignment vertical="center"/>
    </xf>
    <xf numFmtId="0" fontId="75" fillId="3" borderId="186" xfId="0" applyFont="1" applyFill="1" applyBorder="1" applyAlignment="1">
      <alignment horizontal="center" vertical="center" wrapText="1"/>
    </xf>
    <xf numFmtId="0" fontId="75" fillId="3" borderId="187" xfId="0" applyFont="1" applyFill="1" applyBorder="1" applyAlignment="1">
      <alignment horizontal="center" vertical="center" wrapText="1"/>
    </xf>
    <xf numFmtId="0" fontId="75" fillId="0" borderId="7" xfId="0" applyFont="1" applyBorder="1" applyAlignment="1" applyProtection="1">
      <alignment horizontal="center" vertical="center"/>
      <protection locked="0"/>
    </xf>
    <xf numFmtId="0" fontId="75" fillId="0" borderId="9" xfId="0" applyFont="1" applyBorder="1" applyAlignment="1" applyProtection="1">
      <alignment horizontal="center" vertical="center"/>
      <protection locked="0"/>
    </xf>
    <xf numFmtId="0" fontId="75" fillId="0" borderId="63" xfId="0" applyFont="1" applyBorder="1" applyAlignment="1" applyProtection="1">
      <alignment horizontal="left" vertical="center"/>
      <protection locked="0"/>
    </xf>
    <xf numFmtId="0" fontId="75" fillId="0" borderId="49" xfId="0" applyFont="1" applyBorder="1" applyAlignment="1" applyProtection="1">
      <alignment horizontal="left" vertical="center"/>
      <protection locked="0"/>
    </xf>
    <xf numFmtId="0" fontId="75" fillId="0" borderId="64" xfId="0" applyFont="1" applyBorder="1" applyAlignment="1" applyProtection="1">
      <alignment horizontal="left" vertical="center"/>
      <protection locked="0"/>
    </xf>
    <xf numFmtId="0" fontId="75" fillId="10" borderId="89" xfId="0" applyFont="1" applyFill="1" applyBorder="1" applyAlignment="1">
      <alignment horizontal="center" vertical="center"/>
    </xf>
    <xf numFmtId="0" fontId="75" fillId="0" borderId="89" xfId="0" applyFont="1" applyBorder="1" applyAlignment="1" applyProtection="1">
      <alignment horizontal="center" vertical="center"/>
      <protection locked="0"/>
    </xf>
    <xf numFmtId="0" fontId="75" fillId="0" borderId="178" xfId="0" applyFont="1" applyBorder="1" applyAlignment="1" applyProtection="1">
      <alignment horizontal="center" vertical="center"/>
      <protection locked="0"/>
    </xf>
    <xf numFmtId="0" fontId="75" fillId="0" borderId="7" xfId="0" applyFont="1" applyBorder="1" applyAlignment="1">
      <alignment horizontal="left" vertical="center" indent="1" shrinkToFit="1"/>
    </xf>
    <xf numFmtId="0" fontId="75" fillId="0" borderId="8" xfId="0" applyFont="1" applyBorder="1" applyAlignment="1">
      <alignment horizontal="left" vertical="center" indent="1" shrinkToFit="1"/>
    </xf>
    <xf numFmtId="49" fontId="75" fillId="0" borderId="182" xfId="0" applyNumberFormat="1" applyFont="1" applyFill="1" applyBorder="1" applyAlignment="1">
      <alignment horizontal="left" vertical="center" indent="1"/>
    </xf>
    <xf numFmtId="0" fontId="75" fillId="0" borderId="183" xfId="0" applyFont="1" applyFill="1" applyBorder="1" applyAlignment="1">
      <alignment horizontal="left" vertical="center" indent="1"/>
    </xf>
    <xf numFmtId="0" fontId="75" fillId="0" borderId="184" xfId="0" applyFont="1" applyFill="1" applyBorder="1" applyAlignment="1">
      <alignment horizontal="left" vertical="center" indent="1"/>
    </xf>
    <xf numFmtId="0" fontId="133" fillId="0" borderId="8" xfId="0" applyFont="1" applyBorder="1" applyAlignment="1">
      <alignment horizontal="left" vertical="center" indent="1" shrinkToFit="1"/>
    </xf>
    <xf numFmtId="0" fontId="133" fillId="0" borderId="9" xfId="0" applyFont="1" applyBorder="1" applyAlignment="1">
      <alignment horizontal="left" vertical="center" indent="1" shrinkToFit="1"/>
    </xf>
    <xf numFmtId="38" fontId="29" fillId="0" borderId="0" xfId="1" applyFont="1" applyAlignment="1">
      <alignment horizontal="left" vertical="center" indent="1" shrinkToFit="1"/>
    </xf>
    <xf numFmtId="0" fontId="29" fillId="0" borderId="6" xfId="0" applyFont="1" applyBorder="1" applyAlignment="1">
      <alignment horizontal="left" vertical="center" indent="1" shrinkToFit="1"/>
    </xf>
    <xf numFmtId="0" fontId="47" fillId="0" borderId="0" xfId="0" applyFont="1">
      <alignment vertical="center"/>
    </xf>
    <xf numFmtId="0" fontId="45" fillId="0" borderId="0" xfId="0" applyFont="1">
      <alignment vertical="center"/>
    </xf>
    <xf numFmtId="0" fontId="29" fillId="0" borderId="0" xfId="0" applyFont="1" applyAlignment="1">
      <alignment vertical="center" textRotation="255" wrapText="1"/>
    </xf>
    <xf numFmtId="0" fontId="29" fillId="0" borderId="0" xfId="0" applyFont="1" applyAlignment="1">
      <alignment vertical="center" textRotation="255"/>
    </xf>
    <xf numFmtId="0" fontId="29" fillId="0" borderId="0" xfId="0" applyFont="1">
      <alignment vertical="center"/>
    </xf>
    <xf numFmtId="0" fontId="62" fillId="0" borderId="0" xfId="0" applyFont="1" applyAlignment="1">
      <alignment vertical="center" wrapText="1"/>
    </xf>
    <xf numFmtId="0" fontId="56" fillId="0" borderId="0" xfId="0" applyFont="1" applyAlignment="1">
      <alignment vertical="center" wrapText="1"/>
    </xf>
    <xf numFmtId="0" fontId="56" fillId="0" borderId="0" xfId="0" applyFont="1">
      <alignment vertical="center"/>
    </xf>
    <xf numFmtId="209" fontId="75" fillId="0" borderId="7" xfId="0" applyNumberFormat="1" applyFont="1" applyBorder="1" applyAlignment="1" applyProtection="1">
      <alignment horizontal="left" vertical="center" indent="1"/>
      <protection locked="0"/>
    </xf>
    <xf numFmtId="209" fontId="75" fillId="0" borderId="9" xfId="0" applyNumberFormat="1" applyFont="1" applyBorder="1" applyAlignment="1" applyProtection="1">
      <alignment horizontal="left" vertical="center" indent="1"/>
      <protection locked="0"/>
    </xf>
    <xf numFmtId="0" fontId="29" fillId="0" borderId="34"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64" fillId="0" borderId="0" xfId="0" applyFont="1" applyAlignment="1">
      <alignment horizontal="left" vertical="center" indent="1"/>
    </xf>
    <xf numFmtId="0" fontId="50" fillId="0" borderId="0" xfId="0" applyFont="1" applyAlignment="1">
      <alignment horizontal="left" vertical="center" indent="1"/>
    </xf>
    <xf numFmtId="56" fontId="29" fillId="0" borderId="0" xfId="0" applyNumberFormat="1" applyFont="1" applyAlignment="1">
      <alignment horizontal="left" vertical="center" indent="1"/>
    </xf>
    <xf numFmtId="0" fontId="29" fillId="0" borderId="0" xfId="0" applyFont="1" applyAlignment="1">
      <alignment horizontal="left" vertical="center" indent="1"/>
    </xf>
    <xf numFmtId="0" fontId="29" fillId="0" borderId="0" xfId="0" applyNumberFormat="1" applyFont="1" applyAlignment="1">
      <alignment horizontal="left" vertical="center" indent="1"/>
    </xf>
    <xf numFmtId="0" fontId="29" fillId="0" borderId="0" xfId="0" applyFont="1" applyAlignment="1">
      <alignment horizontal="center" vertical="center"/>
    </xf>
    <xf numFmtId="191" fontId="29" fillId="0" borderId="0" xfId="0" applyNumberFormat="1" applyFont="1" applyAlignment="1">
      <alignment horizontal="left" vertical="center" indent="1" shrinkToFit="1"/>
    </xf>
    <xf numFmtId="0" fontId="29" fillId="0" borderId="0" xfId="0" applyFont="1" applyAlignment="1">
      <alignment horizontal="left" vertical="center" indent="1" shrinkToFit="1"/>
    </xf>
    <xf numFmtId="0" fontId="57" fillId="0" borderId="0" xfId="0" applyFont="1">
      <alignment vertical="center"/>
    </xf>
    <xf numFmtId="0" fontId="38" fillId="0" borderId="0" xfId="0" applyFont="1">
      <alignment vertical="center"/>
    </xf>
    <xf numFmtId="192" fontId="29" fillId="0" borderId="0" xfId="0" applyNumberFormat="1" applyFont="1" applyAlignment="1">
      <alignment horizontal="left" vertical="center" indent="1"/>
    </xf>
    <xf numFmtId="209" fontId="75" fillId="0" borderId="6" xfId="0" applyNumberFormat="1" applyFont="1" applyBorder="1" applyAlignment="1" applyProtection="1">
      <alignment horizontal="left" vertical="center" indent="1"/>
      <protection locked="0"/>
    </xf>
    <xf numFmtId="0" fontId="61" fillId="20" borderId="6" xfId="5" applyFont="1" applyFill="1" applyBorder="1" applyAlignment="1">
      <alignment horizontal="center" vertical="center" wrapText="1"/>
    </xf>
    <xf numFmtId="49" fontId="70" fillId="0" borderId="7" xfId="5" applyNumberFormat="1" applyFont="1" applyFill="1" applyBorder="1" applyAlignment="1">
      <alignment horizontal="left" vertical="center" indent="1" shrinkToFit="1"/>
    </xf>
    <xf numFmtId="0" fontId="70" fillId="0" borderId="8" xfId="5" applyFont="1" applyFill="1" applyBorder="1" applyAlignment="1">
      <alignment horizontal="left" vertical="center" indent="1" shrinkToFit="1"/>
    </xf>
    <xf numFmtId="0" fontId="61" fillId="20" borderId="144" xfId="5" applyFont="1" applyFill="1" applyBorder="1" applyAlignment="1">
      <alignment horizontal="center" vertical="center" wrapText="1"/>
    </xf>
    <xf numFmtId="0" fontId="61" fillId="20" borderId="146" xfId="5" applyFont="1" applyFill="1" applyBorder="1" applyAlignment="1">
      <alignment horizontal="center" vertical="center" wrapText="1"/>
    </xf>
    <xf numFmtId="0" fontId="61" fillId="20" borderId="145" xfId="5" applyFont="1" applyFill="1" applyBorder="1" applyAlignment="1">
      <alignment horizontal="center" vertical="center" wrapText="1"/>
    </xf>
    <xf numFmtId="0" fontId="61" fillId="20" borderId="150" xfId="5" applyFont="1" applyFill="1" applyBorder="1" applyAlignment="1">
      <alignment horizontal="center" vertical="center" wrapText="1"/>
    </xf>
    <xf numFmtId="0" fontId="61" fillId="20" borderId="151" xfId="5" applyFont="1" applyFill="1" applyBorder="1" applyAlignment="1">
      <alignment horizontal="center" vertical="center" wrapText="1"/>
    </xf>
    <xf numFmtId="38" fontId="61" fillId="20" borderId="6" xfId="4" applyFont="1" applyFill="1" applyBorder="1" applyAlignment="1">
      <alignment horizontal="center" vertical="center" wrapText="1"/>
    </xf>
    <xf numFmtId="193" fontId="61" fillId="20" borderId="151" xfId="5" applyNumberFormat="1" applyFont="1" applyFill="1" applyBorder="1" applyAlignment="1">
      <alignment horizontal="center" vertical="center" textRotation="255" shrinkToFit="1"/>
    </xf>
    <xf numFmtId="0" fontId="70" fillId="0" borderId="8" xfId="5" applyFont="1" applyBorder="1" applyAlignment="1">
      <alignment vertical="center" shrinkToFit="1"/>
    </xf>
    <xf numFmtId="0" fontId="70" fillId="0" borderId="9" xfId="5" applyFont="1" applyBorder="1" applyAlignment="1">
      <alignment vertical="center" shrinkToFit="1"/>
    </xf>
    <xf numFmtId="193" fontId="61" fillId="20" borderId="7" xfId="5" applyNumberFormat="1" applyFont="1" applyFill="1" applyBorder="1" applyAlignment="1">
      <alignment horizontal="center" vertical="center" textRotation="255" shrinkToFit="1"/>
    </xf>
    <xf numFmtId="0" fontId="61" fillId="20" borderId="149" xfId="5" applyFont="1" applyFill="1" applyBorder="1" applyAlignment="1">
      <alignment horizontal="center" vertical="center" wrapText="1"/>
    </xf>
    <xf numFmtId="0" fontId="61" fillId="20" borderId="147" xfId="5" applyFont="1" applyFill="1" applyBorder="1" applyAlignment="1">
      <alignment horizontal="center" vertical="center" wrapText="1"/>
    </xf>
    <xf numFmtId="0" fontId="61" fillId="20" borderId="7" xfId="5" applyFont="1" applyFill="1" applyBorder="1" applyAlignment="1">
      <alignment horizontal="center" vertical="center" wrapText="1"/>
    </xf>
    <xf numFmtId="0" fontId="61" fillId="20" borderId="142" xfId="5" applyFont="1" applyFill="1" applyBorder="1" applyAlignment="1">
      <alignment horizontal="center" vertical="center" wrapText="1"/>
    </xf>
    <xf numFmtId="0" fontId="61" fillId="20" borderId="148" xfId="5" applyFont="1" applyFill="1" applyBorder="1" applyAlignment="1">
      <alignment horizontal="center" vertical="center" wrapText="1"/>
    </xf>
    <xf numFmtId="0" fontId="61" fillId="0" borderId="6" xfId="5" applyFont="1" applyBorder="1" applyAlignment="1">
      <alignment horizontal="center" vertical="center" wrapText="1"/>
    </xf>
    <xf numFmtId="0" fontId="41" fillId="3" borderId="7" xfId="5" applyFont="1" applyFill="1" applyBorder="1" applyAlignment="1">
      <alignment horizontal="center" vertical="center" wrapText="1"/>
    </xf>
    <xf numFmtId="0" fontId="41" fillId="3" borderId="8" xfId="5" applyFont="1" applyFill="1" applyBorder="1" applyAlignment="1">
      <alignment horizontal="center" vertical="center" wrapText="1"/>
    </xf>
    <xf numFmtId="0" fontId="41" fillId="3" borderId="9" xfId="5" applyFont="1" applyFill="1" applyBorder="1" applyAlignment="1">
      <alignment horizontal="center" vertical="center" wrapText="1"/>
    </xf>
    <xf numFmtId="0" fontId="130" fillId="0" borderId="0" xfId="5" applyFont="1" applyAlignment="1">
      <alignment vertical="center" wrapText="1"/>
    </xf>
    <xf numFmtId="0" fontId="61" fillId="20" borderId="142" xfId="5" applyNumberFormat="1" applyFont="1" applyFill="1" applyBorder="1" applyAlignment="1">
      <alignment horizontal="center" vertical="center" wrapText="1"/>
    </xf>
    <xf numFmtId="0" fontId="61" fillId="20" borderId="148" xfId="5" applyNumberFormat="1" applyFont="1" applyFill="1" applyBorder="1" applyAlignment="1">
      <alignment horizontal="center" vertical="center" wrapText="1"/>
    </xf>
    <xf numFmtId="0" fontId="61" fillId="20" borderId="143" xfId="5" applyFont="1" applyFill="1" applyBorder="1" applyAlignment="1">
      <alignment horizontal="center" vertical="center" wrapText="1"/>
    </xf>
    <xf numFmtId="38" fontId="123" fillId="0" borderId="0" xfId="1" applyFont="1" applyProtection="1">
      <alignment vertical="center"/>
    </xf>
    <xf numFmtId="38" fontId="126" fillId="0" borderId="0" xfId="1" applyFont="1" applyProtection="1">
      <alignment vertical="center"/>
    </xf>
    <xf numFmtId="38" fontId="75" fillId="0" borderId="6" xfId="1" applyFont="1" applyFill="1" applyBorder="1" applyAlignment="1" applyProtection="1">
      <alignment horizontal="left" vertical="center" indent="1" shrinkToFit="1"/>
    </xf>
    <xf numFmtId="38" fontId="75" fillId="0" borderId="7" xfId="1" applyFont="1" applyFill="1" applyBorder="1" applyAlignment="1" applyProtection="1">
      <alignment horizontal="left" vertical="center" indent="1" shrinkToFit="1"/>
    </xf>
    <xf numFmtId="0" fontId="45" fillId="0" borderId="0" xfId="0" applyFont="1" applyProtection="1">
      <alignment vertical="center"/>
    </xf>
    <xf numFmtId="197" fontId="59" fillId="0" borderId="7" xfId="0" applyNumberFormat="1" applyFont="1" applyBorder="1" applyAlignment="1" applyProtection="1">
      <alignment horizontal="center" vertical="center"/>
    </xf>
    <xf numFmtId="197" fontId="59" fillId="0" borderId="9" xfId="0" applyNumberFormat="1" applyFont="1" applyBorder="1" applyAlignment="1" applyProtection="1">
      <alignment horizontal="center" vertical="center"/>
    </xf>
    <xf numFmtId="0" fontId="29" fillId="0" borderId="111" xfId="0" applyFont="1" applyBorder="1" applyProtection="1">
      <alignment vertical="center"/>
    </xf>
    <xf numFmtId="0" fontId="29" fillId="0" borderId="112" xfId="0" applyFont="1" applyBorder="1" applyProtection="1">
      <alignment vertical="center"/>
    </xf>
    <xf numFmtId="0" fontId="29" fillId="10" borderId="110" xfId="0" applyFont="1" applyFill="1" applyBorder="1" applyAlignment="1" applyProtection="1">
      <alignment horizontal="right" vertical="center"/>
    </xf>
    <xf numFmtId="0" fontId="29" fillId="10" borderId="59" xfId="0" applyFont="1" applyFill="1" applyBorder="1" applyAlignment="1" applyProtection="1">
      <alignment horizontal="right" vertical="center"/>
    </xf>
    <xf numFmtId="0" fontId="85" fillId="0" borderId="6" xfId="0" applyFont="1" applyFill="1" applyBorder="1" applyAlignment="1" applyProtection="1">
      <alignment horizontal="center" vertical="center" textRotation="255" wrapText="1"/>
    </xf>
    <xf numFmtId="0" fontId="85" fillId="0" borderId="70" xfId="0" applyFont="1" applyFill="1" applyBorder="1" applyAlignment="1" applyProtection="1">
      <alignment horizontal="center" vertical="center" textRotation="255" wrapText="1"/>
    </xf>
    <xf numFmtId="0" fontId="29" fillId="0" borderId="70" xfId="0" applyFont="1" applyBorder="1" applyAlignment="1" applyProtection="1">
      <alignment horizontal="center" vertical="center"/>
    </xf>
    <xf numFmtId="38" fontId="29" fillId="0" borderId="158" xfId="1" applyFont="1" applyBorder="1" applyProtection="1">
      <alignment vertical="center"/>
    </xf>
    <xf numFmtId="38" fontId="29" fillId="0" borderId="159" xfId="1" applyFont="1" applyBorder="1" applyProtection="1">
      <alignment vertical="center"/>
    </xf>
    <xf numFmtId="38" fontId="29" fillId="0" borderId="160" xfId="1" applyFont="1" applyBorder="1" applyProtection="1">
      <alignment vertical="center"/>
    </xf>
    <xf numFmtId="0" fontId="75" fillId="10" borderId="40" xfId="0" applyFont="1" applyFill="1" applyBorder="1" applyAlignment="1" applyProtection="1">
      <alignment horizontal="right" vertical="center" indent="1"/>
    </xf>
    <xf numFmtId="0" fontId="75" fillId="10" borderId="37" xfId="0" applyFont="1" applyFill="1" applyBorder="1" applyAlignment="1" applyProtection="1">
      <alignment horizontal="right" vertical="center" indent="1"/>
    </xf>
    <xf numFmtId="0" fontId="29" fillId="0" borderId="45" xfId="0" applyFont="1" applyBorder="1" applyAlignment="1" applyProtection="1">
      <alignment horizontal="left" vertical="center" indent="1"/>
    </xf>
    <xf numFmtId="0" fontId="29" fillId="0" borderId="46" xfId="0" applyFont="1" applyBorder="1" applyAlignment="1" applyProtection="1">
      <alignment horizontal="left" vertical="center" indent="1"/>
    </xf>
    <xf numFmtId="0" fontId="29" fillId="0" borderId="6" xfId="0" applyFont="1" applyBorder="1" applyAlignment="1" applyProtection="1">
      <alignment vertical="center" textRotation="255"/>
    </xf>
    <xf numFmtId="0" fontId="29" fillId="0" borderId="70" xfId="0" applyFont="1" applyBorder="1" applyAlignment="1" applyProtection="1">
      <alignment vertical="center" textRotation="255"/>
    </xf>
    <xf numFmtId="0" fontId="29" fillId="0" borderId="72" xfId="0" applyFont="1" applyBorder="1" applyAlignment="1" applyProtection="1">
      <alignment horizontal="left" vertical="center" indent="1"/>
    </xf>
    <xf numFmtId="0" fontId="29" fillId="0" borderId="26" xfId="0" applyFont="1" applyBorder="1" applyAlignment="1" applyProtection="1">
      <alignment horizontal="left" vertical="center" indent="1"/>
    </xf>
    <xf numFmtId="0" fontId="29" fillId="0" borderId="8" xfId="0" applyFont="1" applyBorder="1" applyAlignment="1" applyProtection="1">
      <alignment horizontal="left" vertical="center" indent="1"/>
    </xf>
    <xf numFmtId="0" fontId="29" fillId="0" borderId="74" xfId="0" applyFont="1" applyBorder="1" applyProtection="1">
      <alignment vertical="center"/>
    </xf>
    <xf numFmtId="0" fontId="29" fillId="0" borderId="75" xfId="0" applyFont="1" applyBorder="1" applyProtection="1">
      <alignment vertical="center"/>
    </xf>
    <xf numFmtId="0" fontId="29" fillId="3" borderId="7" xfId="0" applyFont="1" applyFill="1" applyBorder="1" applyAlignment="1" applyProtection="1">
      <alignment horizontal="center" vertical="center"/>
    </xf>
    <xf numFmtId="0" fontId="29" fillId="3" borderId="8" xfId="0" applyFont="1" applyFill="1" applyBorder="1" applyAlignment="1" applyProtection="1">
      <alignment horizontal="center" vertical="center"/>
    </xf>
    <xf numFmtId="0" fontId="29" fillId="3" borderId="9" xfId="0" applyFont="1" applyFill="1" applyBorder="1" applyAlignment="1" applyProtection="1">
      <alignment horizontal="center" vertical="center"/>
    </xf>
    <xf numFmtId="49" fontId="29" fillId="0" borderId="7" xfId="0" applyNumberFormat="1" applyFont="1" applyFill="1" applyBorder="1" applyAlignment="1" applyProtection="1">
      <alignment horizontal="left" vertical="center" indent="1" shrinkToFit="1"/>
    </xf>
    <xf numFmtId="0" fontId="29" fillId="0" borderId="8" xfId="0" applyFont="1" applyFill="1" applyBorder="1" applyAlignment="1" applyProtection="1">
      <alignment horizontal="left" vertical="center" indent="1" shrinkToFit="1"/>
    </xf>
    <xf numFmtId="0" fontId="75" fillId="0" borderId="7" xfId="0" applyFont="1" applyBorder="1" applyAlignment="1" applyProtection="1">
      <alignment horizontal="left" vertical="center" indent="1"/>
    </xf>
    <xf numFmtId="0" fontId="75" fillId="0" borderId="8" xfId="0" applyFont="1" applyBorder="1" applyAlignment="1" applyProtection="1">
      <alignment horizontal="left" vertical="center" indent="1"/>
    </xf>
    <xf numFmtId="0" fontId="29" fillId="0" borderId="34" xfId="0" applyFont="1" applyBorder="1" applyAlignment="1" applyProtection="1">
      <alignment horizontal="center" vertical="center" wrapText="1"/>
    </xf>
    <xf numFmtId="0" fontId="29" fillId="0" borderId="35" xfId="0" applyFont="1" applyBorder="1" applyAlignment="1" applyProtection="1">
      <alignment horizontal="center" vertical="center" wrapText="1"/>
    </xf>
    <xf numFmtId="0" fontId="29" fillId="0" borderId="36" xfId="0" applyFont="1" applyBorder="1" applyAlignment="1" applyProtection="1">
      <alignment horizontal="center" vertical="center" wrapText="1"/>
    </xf>
    <xf numFmtId="0" fontId="29" fillId="0" borderId="38"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39" xfId="0" applyFont="1" applyBorder="1" applyAlignment="1" applyProtection="1">
      <alignment horizontal="center" vertical="center" wrapText="1"/>
    </xf>
    <xf numFmtId="0" fontId="29" fillId="0" borderId="110" xfId="0" applyFont="1" applyBorder="1" applyAlignment="1" applyProtection="1">
      <alignment horizontal="center" vertical="center" wrapText="1"/>
    </xf>
    <xf numFmtId="0" fontId="29" fillId="0" borderId="59" xfId="0" applyFont="1" applyBorder="1" applyAlignment="1" applyProtection="1">
      <alignment horizontal="center" vertical="center" wrapText="1"/>
    </xf>
    <xf numFmtId="0" fontId="29" fillId="0" borderId="60" xfId="0" applyFont="1" applyBorder="1" applyAlignment="1" applyProtection="1">
      <alignment horizontal="center" vertical="center" wrapText="1"/>
    </xf>
    <xf numFmtId="0" fontId="57" fillId="0" borderId="71" xfId="0" applyFont="1" applyBorder="1" applyAlignment="1" applyProtection="1">
      <alignment horizontal="left" vertical="center" indent="1"/>
    </xf>
    <xf numFmtId="0" fontId="57" fillId="0" borderId="72" xfId="0" applyFont="1" applyBorder="1" applyAlignment="1" applyProtection="1">
      <alignment horizontal="left" vertical="center" indent="1"/>
    </xf>
    <xf numFmtId="0" fontId="57" fillId="0" borderId="28" xfId="0" applyFont="1" applyBorder="1" applyAlignment="1" applyProtection="1">
      <alignment horizontal="left" vertical="center" indent="1"/>
    </xf>
    <xf numFmtId="0" fontId="57" fillId="0" borderId="29" xfId="0" applyFont="1" applyBorder="1" applyAlignment="1" applyProtection="1">
      <alignment horizontal="left" vertical="center" indent="1"/>
    </xf>
    <xf numFmtId="0" fontId="29" fillId="10" borderId="40" xfId="0" applyFont="1" applyFill="1" applyBorder="1" applyAlignment="1" applyProtection="1">
      <alignment horizontal="right" vertical="center"/>
    </xf>
    <xf numFmtId="0" fontId="29" fillId="10" borderId="37" xfId="0" applyFont="1" applyFill="1" applyBorder="1" applyAlignment="1" applyProtection="1">
      <alignment horizontal="right" vertical="center"/>
    </xf>
    <xf numFmtId="0" fontId="29" fillId="0" borderId="28" xfId="0" applyFont="1" applyBorder="1" applyAlignment="1" applyProtection="1">
      <alignment horizontal="left" vertical="center" indent="1"/>
    </xf>
    <xf numFmtId="0" fontId="29" fillId="0" borderId="29" xfId="0" applyFont="1" applyBorder="1" applyAlignment="1" applyProtection="1">
      <alignment horizontal="left" vertical="center" indent="1"/>
    </xf>
    <xf numFmtId="0" fontId="29" fillId="0" borderId="158" xfId="0" applyFont="1" applyBorder="1" applyProtection="1">
      <alignment vertical="center"/>
    </xf>
    <xf numFmtId="0" fontId="29" fillId="0" borderId="160" xfId="0" applyFont="1" applyBorder="1" applyProtection="1">
      <alignment vertical="center"/>
    </xf>
    <xf numFmtId="0" fontId="29" fillId="0" borderId="118" xfId="0" applyFont="1" applyBorder="1" applyAlignment="1" applyProtection="1">
      <alignment vertical="center" textRotation="255"/>
    </xf>
    <xf numFmtId="0" fontId="29" fillId="0" borderId="98" xfId="0" applyFont="1" applyBorder="1" applyAlignment="1" applyProtection="1">
      <alignment horizontal="left" vertical="center" indent="1"/>
    </xf>
    <xf numFmtId="0" fontId="29" fillId="0" borderId="99" xfId="0" applyFont="1" applyBorder="1" applyAlignment="1" applyProtection="1">
      <alignment horizontal="left" vertical="center" indent="1"/>
    </xf>
    <xf numFmtId="0" fontId="29" fillId="0" borderId="71" xfId="0" applyFont="1" applyBorder="1" applyAlignment="1" applyProtection="1">
      <alignment horizontal="left" vertical="center" indent="1"/>
    </xf>
    <xf numFmtId="0" fontId="41" fillId="0" borderId="42" xfId="0" applyFont="1" applyBorder="1" applyAlignment="1" applyProtection="1">
      <alignment vertical="center" wrapText="1"/>
    </xf>
    <xf numFmtId="0" fontId="41" fillId="0" borderId="44" xfId="0" applyFont="1" applyBorder="1" applyAlignment="1" applyProtection="1">
      <alignment vertical="center" wrapText="1"/>
    </xf>
    <xf numFmtId="0" fontId="41" fillId="0" borderId="108" xfId="0" applyFont="1" applyBorder="1" applyAlignment="1" applyProtection="1">
      <alignment vertical="center" wrapText="1"/>
    </xf>
    <xf numFmtId="0" fontId="29" fillId="0" borderId="7" xfId="0" applyFont="1" applyBorder="1" applyAlignment="1" applyProtection="1">
      <alignment horizontal="left" vertical="center" indent="1"/>
    </xf>
    <xf numFmtId="0" fontId="41" fillId="0" borderId="25" xfId="0" applyFont="1" applyBorder="1" applyAlignment="1" applyProtection="1">
      <alignment horizontal="left" vertical="center" indent="1"/>
    </xf>
    <xf numFmtId="0" fontId="41" fillId="0" borderId="26" xfId="0" applyFont="1" applyBorder="1" applyAlignment="1" applyProtection="1">
      <alignment horizontal="left" vertical="center" indent="1"/>
    </xf>
    <xf numFmtId="0" fontId="41" fillId="0" borderId="28" xfId="0" applyFont="1" applyBorder="1" applyAlignment="1" applyProtection="1">
      <alignment horizontal="left" vertical="center" indent="1"/>
    </xf>
    <xf numFmtId="0" fontId="41" fillId="0" borderId="29" xfId="0" applyFont="1" applyBorder="1" applyAlignment="1" applyProtection="1">
      <alignment horizontal="left" vertical="center" indent="1"/>
    </xf>
    <xf numFmtId="0" fontId="41" fillId="0" borderId="31" xfId="0" applyFont="1" applyBorder="1" applyAlignment="1" applyProtection="1">
      <alignment horizontal="left" vertical="center" indent="1"/>
    </xf>
    <xf numFmtId="0" fontId="41" fillId="0" borderId="32" xfId="0" applyFont="1" applyBorder="1" applyAlignment="1" applyProtection="1">
      <alignment horizontal="left" vertical="center" indent="1"/>
    </xf>
    <xf numFmtId="0" fontId="41" fillId="0" borderId="71" xfId="0" applyFont="1" applyBorder="1" applyProtection="1">
      <alignment vertical="center"/>
    </xf>
    <xf numFmtId="0" fontId="41" fillId="0" borderId="72" xfId="0" applyFont="1" applyBorder="1" applyProtection="1">
      <alignment vertical="center"/>
    </xf>
    <xf numFmtId="0" fontId="29" fillId="0" borderId="28" xfId="0" applyFont="1" applyBorder="1" applyProtection="1">
      <alignment vertical="center"/>
    </xf>
    <xf numFmtId="0" fontId="29" fillId="0" borderId="29" xfId="0" applyFont="1" applyBorder="1" applyProtection="1">
      <alignment vertical="center"/>
    </xf>
    <xf numFmtId="0" fontId="41" fillId="0" borderId="28" xfId="0" applyFont="1" applyBorder="1" applyAlignment="1" applyProtection="1">
      <alignment vertical="center" shrinkToFit="1"/>
    </xf>
    <xf numFmtId="0" fontId="41" fillId="0" borderId="29" xfId="0" applyFont="1" applyBorder="1" applyAlignment="1" applyProtection="1">
      <alignment vertical="center" shrinkToFit="1"/>
    </xf>
    <xf numFmtId="0" fontId="29" fillId="0" borderId="25" xfId="0" applyFont="1" applyBorder="1" applyProtection="1">
      <alignment vertical="center"/>
    </xf>
    <xf numFmtId="0" fontId="29" fillId="0" borderId="26" xfId="0" applyFont="1" applyBorder="1" applyProtection="1">
      <alignment vertical="center"/>
    </xf>
    <xf numFmtId="0" fontId="29" fillId="0" borderId="6" xfId="0" applyFont="1" applyBorder="1" applyAlignment="1" applyProtection="1">
      <alignment vertical="center" textRotation="255" wrapText="1"/>
    </xf>
    <xf numFmtId="0" fontId="41" fillId="0" borderId="42" xfId="0" applyFont="1" applyBorder="1" applyProtection="1">
      <alignment vertical="center"/>
    </xf>
    <xf numFmtId="0" fontId="41" fillId="0" borderId="44" xfId="0" applyFont="1" applyBorder="1" applyProtection="1">
      <alignment vertical="center"/>
    </xf>
    <xf numFmtId="0" fontId="41" fillId="0" borderId="43" xfId="0" applyFont="1" applyBorder="1" applyProtection="1">
      <alignment vertical="center"/>
    </xf>
    <xf numFmtId="0" fontId="41" fillId="0" borderId="33" xfId="0" applyFont="1" applyBorder="1" applyAlignment="1" applyProtection="1">
      <alignment horizontal="left" vertical="center" indent="1"/>
    </xf>
    <xf numFmtId="0" fontId="41" fillId="0" borderId="161" xfId="0" applyFont="1" applyFill="1" applyBorder="1" applyAlignment="1" applyProtection="1">
      <alignment vertical="center" wrapText="1"/>
    </xf>
    <xf numFmtId="0" fontId="41" fillId="0" borderId="44" xfId="0" applyFont="1" applyFill="1" applyBorder="1" applyAlignment="1" applyProtection="1">
      <alignment vertical="center" wrapText="1"/>
    </xf>
    <xf numFmtId="0" fontId="41" fillId="0" borderId="108" xfId="0" applyFont="1" applyFill="1" applyBorder="1" applyAlignment="1" applyProtection="1">
      <alignment vertical="center" wrapText="1"/>
    </xf>
    <xf numFmtId="0" fontId="29" fillId="7" borderId="7" xfId="0" applyFont="1" applyFill="1" applyBorder="1" applyAlignment="1" applyProtection="1">
      <alignment vertical="center" textRotation="255"/>
    </xf>
    <xf numFmtId="0" fontId="29" fillId="0" borderId="34" xfId="0" applyFont="1" applyFill="1" applyBorder="1" applyAlignment="1" applyProtection="1">
      <alignment horizontal="center" vertical="center" textRotation="255"/>
    </xf>
    <xf numFmtId="0" fontId="29" fillId="0" borderId="36" xfId="0" applyFont="1" applyFill="1" applyBorder="1" applyAlignment="1" applyProtection="1">
      <alignment horizontal="center" vertical="center" textRotation="255"/>
    </xf>
    <xf numFmtId="0" fontId="29" fillId="0" borderId="38" xfId="0" applyFont="1" applyFill="1" applyBorder="1" applyAlignment="1" applyProtection="1">
      <alignment horizontal="center" vertical="center" textRotation="255"/>
    </xf>
    <xf numFmtId="0" fontId="29" fillId="0" borderId="39" xfId="0" applyFont="1" applyFill="1" applyBorder="1" applyAlignment="1" applyProtection="1">
      <alignment horizontal="center" vertical="center" textRotation="255"/>
    </xf>
    <xf numFmtId="0" fontId="29" fillId="0" borderId="40" xfId="0" applyFont="1" applyFill="1" applyBorder="1" applyAlignment="1" applyProtection="1">
      <alignment horizontal="center" vertical="center" textRotation="255"/>
    </xf>
    <xf numFmtId="0" fontId="29" fillId="0" borderId="41" xfId="0" applyFont="1" applyFill="1" applyBorder="1" applyAlignment="1" applyProtection="1">
      <alignment horizontal="center" vertical="center" textRotation="255"/>
    </xf>
    <xf numFmtId="0" fontId="29" fillId="10" borderId="109" xfId="0" applyFont="1" applyFill="1" applyBorder="1" applyAlignment="1" applyProtection="1">
      <alignment horizontal="right" vertical="center"/>
    </xf>
    <xf numFmtId="0" fontId="29" fillId="10" borderId="66" xfId="0" applyFont="1" applyFill="1" applyBorder="1" applyAlignment="1" applyProtection="1">
      <alignment horizontal="right" vertical="center"/>
    </xf>
    <xf numFmtId="0" fontId="29" fillId="8" borderId="42" xfId="0" applyFont="1" applyFill="1" applyBorder="1" applyAlignment="1" applyProtection="1">
      <alignment vertical="center" textRotation="255"/>
    </xf>
    <xf numFmtId="0" fontId="29" fillId="8" borderId="108" xfId="0" applyFont="1" applyFill="1" applyBorder="1" applyAlignment="1" applyProtection="1">
      <alignment vertical="center" textRotation="255"/>
    </xf>
    <xf numFmtId="0" fontId="29" fillId="0" borderId="25" xfId="0" applyFont="1" applyBorder="1" applyAlignment="1" applyProtection="1">
      <alignment horizontal="left" vertical="center" indent="1"/>
    </xf>
    <xf numFmtId="0" fontId="29" fillId="0" borderId="7" xfId="0" applyFont="1" applyBorder="1" applyAlignment="1" applyProtection="1">
      <alignment horizontal="center" vertical="center" wrapText="1"/>
    </xf>
    <xf numFmtId="0" fontId="29" fillId="0" borderId="9" xfId="0" applyFont="1" applyBorder="1" applyAlignment="1" applyProtection="1">
      <alignment horizontal="center" vertical="center"/>
    </xf>
    <xf numFmtId="0" fontId="29" fillId="0" borderId="45" xfId="0" applyFont="1" applyBorder="1" applyAlignment="1" applyProtection="1">
      <alignment horizontal="center" vertical="center"/>
    </xf>
    <xf numFmtId="0" fontId="29" fillId="0" borderId="47" xfId="0" applyFont="1" applyBorder="1" applyAlignment="1" applyProtection="1">
      <alignment horizontal="center" vertical="center"/>
    </xf>
    <xf numFmtId="0" fontId="41" fillId="0" borderId="42" xfId="0" applyFont="1" applyFill="1" applyBorder="1" applyAlignment="1" applyProtection="1">
      <alignment vertical="center" wrapText="1"/>
    </xf>
    <xf numFmtId="0" fontId="29" fillId="10" borderId="109" xfId="0" applyFont="1" applyFill="1" applyBorder="1" applyAlignment="1">
      <alignment horizontal="right" vertical="center"/>
    </xf>
    <xf numFmtId="0" fontId="29" fillId="10" borderId="66" xfId="0" applyFont="1" applyFill="1" applyBorder="1" applyAlignment="1">
      <alignment horizontal="right" vertical="center"/>
    </xf>
    <xf numFmtId="0" fontId="29" fillId="0" borderId="45" xfId="0" applyFont="1" applyBorder="1" applyAlignment="1">
      <alignment horizontal="left" vertical="center" indent="1"/>
    </xf>
    <xf numFmtId="0" fontId="29" fillId="0" borderId="46" xfId="0" applyFont="1" applyBorder="1" applyAlignment="1">
      <alignment horizontal="left" vertical="center" indent="1"/>
    </xf>
    <xf numFmtId="38" fontId="29" fillId="0" borderId="158" xfId="1" applyFont="1" applyBorder="1">
      <alignment vertical="center"/>
    </xf>
    <xf numFmtId="38" fontId="29" fillId="0" borderId="159" xfId="1" applyFont="1" applyBorder="1">
      <alignment vertical="center"/>
    </xf>
    <xf numFmtId="38" fontId="29" fillId="0" borderId="160" xfId="1" applyFont="1" applyBorder="1">
      <alignment vertical="center"/>
    </xf>
    <xf numFmtId="0" fontId="29" fillId="10" borderId="110" xfId="0" applyFont="1" applyFill="1" applyBorder="1" applyAlignment="1">
      <alignment horizontal="right" vertical="center"/>
    </xf>
    <xf numFmtId="0" fontId="29" fillId="10" borderId="59" xfId="0" applyFont="1" applyFill="1" applyBorder="1" applyAlignment="1">
      <alignment horizontal="right" vertical="center"/>
    </xf>
    <xf numFmtId="0" fontId="29" fillId="10" borderId="40" xfId="0" applyFont="1" applyFill="1" applyBorder="1" applyAlignment="1">
      <alignment horizontal="right" vertical="center" indent="1"/>
    </xf>
    <xf numFmtId="0" fontId="29" fillId="10" borderId="37" xfId="0" applyFont="1" applyFill="1" applyBorder="1" applyAlignment="1">
      <alignment horizontal="right" vertical="center" indent="1"/>
    </xf>
    <xf numFmtId="0" fontId="29" fillId="8" borderId="42" xfId="0" applyFont="1" applyFill="1" applyBorder="1" applyAlignment="1">
      <alignment vertical="center" textRotation="255"/>
    </xf>
    <xf numFmtId="0" fontId="29" fillId="8" borderId="108" xfId="0" applyFont="1" applyFill="1" applyBorder="1" applyAlignment="1">
      <alignment vertical="center" textRotation="255"/>
    </xf>
    <xf numFmtId="0" fontId="85" fillId="0" borderId="6" xfId="0" applyFont="1" applyFill="1" applyBorder="1" applyAlignment="1">
      <alignment horizontal="center" vertical="center" textRotation="255" wrapText="1"/>
    </xf>
    <xf numFmtId="0" fontId="85" fillId="0" borderId="70" xfId="0" applyFont="1" applyFill="1" applyBorder="1" applyAlignment="1">
      <alignment horizontal="center" vertical="center" textRotation="255" wrapText="1"/>
    </xf>
    <xf numFmtId="0" fontId="29" fillId="0" borderId="70" xfId="0" applyFont="1" applyBorder="1" applyAlignment="1">
      <alignment horizontal="center" vertical="center"/>
    </xf>
    <xf numFmtId="0" fontId="29" fillId="0" borderId="6" xfId="0" applyFont="1" applyBorder="1" applyAlignment="1">
      <alignment vertical="center" textRotation="255"/>
    </xf>
    <xf numFmtId="0" fontId="29" fillId="0" borderId="70" xfId="0" applyFont="1" applyBorder="1" applyAlignment="1">
      <alignment vertical="center" textRotation="255"/>
    </xf>
    <xf numFmtId="0" fontId="29" fillId="0" borderId="158" xfId="0" applyFont="1" applyBorder="1">
      <alignment vertical="center"/>
    </xf>
    <xf numFmtId="0" fontId="29" fillId="0" borderId="160" xfId="0" applyFont="1" applyBorder="1">
      <alignment vertical="center"/>
    </xf>
    <xf numFmtId="0" fontId="29" fillId="7" borderId="7" xfId="0" applyFont="1" applyFill="1" applyBorder="1" applyAlignment="1">
      <alignment vertical="center" textRotation="255"/>
    </xf>
    <xf numFmtId="0" fontId="29" fillId="0" borderId="43" xfId="0" applyFont="1" applyBorder="1" applyAlignment="1">
      <alignment vertical="center" textRotation="255"/>
    </xf>
    <xf numFmtId="0" fontId="29" fillId="10" borderId="40" xfId="0" applyFont="1" applyFill="1" applyBorder="1" applyAlignment="1">
      <alignment horizontal="right" vertical="center"/>
    </xf>
    <xf numFmtId="0" fontId="29" fillId="10" borderId="37" xfId="0" applyFont="1" applyFill="1" applyBorder="1" applyAlignment="1">
      <alignment horizontal="right" vertical="center"/>
    </xf>
    <xf numFmtId="0" fontId="29" fillId="0" borderId="7" xfId="0" applyFont="1" applyBorder="1" applyAlignment="1">
      <alignment horizontal="left" vertical="center" indent="1"/>
    </xf>
    <xf numFmtId="0" fontId="29" fillId="0" borderId="8" xfId="0" applyFont="1" applyBorder="1" applyAlignment="1">
      <alignment horizontal="left" vertical="center" indent="1"/>
    </xf>
    <xf numFmtId="0" fontId="41" fillId="0" borderId="42" xfId="0" applyFont="1" applyBorder="1" applyAlignment="1">
      <alignment vertical="center" wrapText="1"/>
    </xf>
    <xf numFmtId="0" fontId="41" fillId="0" borderId="44" xfId="0" applyFont="1" applyBorder="1" applyAlignment="1">
      <alignment vertical="center" wrapText="1"/>
    </xf>
    <xf numFmtId="0" fontId="41" fillId="0" borderId="43" xfId="0" applyFont="1" applyBorder="1" applyAlignment="1">
      <alignment vertical="center" wrapText="1"/>
    </xf>
    <xf numFmtId="0" fontId="29" fillId="0" borderId="25" xfId="0" applyFont="1" applyBorder="1" applyAlignment="1">
      <alignment horizontal="left" vertical="center" indent="1"/>
    </xf>
    <xf numFmtId="0" fontId="29" fillId="0" borderId="26" xfId="0" applyFont="1" applyBorder="1" applyAlignment="1">
      <alignment horizontal="left" vertical="center" indent="1"/>
    </xf>
    <xf numFmtId="0" fontId="41" fillId="0" borderId="31" xfId="0" applyFont="1" applyBorder="1" applyAlignment="1">
      <alignment horizontal="left" vertical="center" indent="1"/>
    </xf>
    <xf numFmtId="0" fontId="41" fillId="0" borderId="32" xfId="0" applyFont="1" applyBorder="1" applyAlignment="1">
      <alignment horizontal="left" vertical="center" indent="1"/>
    </xf>
    <xf numFmtId="0" fontId="41" fillId="0" borderId="33" xfId="0" applyFont="1" applyBorder="1" applyAlignment="1">
      <alignment horizontal="left" vertical="center" indent="1"/>
    </xf>
    <xf numFmtId="0" fontId="41" fillId="0" borderId="42" xfId="0" applyFont="1" applyFill="1" applyBorder="1" applyAlignment="1">
      <alignment vertical="center" wrapText="1"/>
    </xf>
    <xf numFmtId="0" fontId="41" fillId="0" borderId="44" xfId="0" applyFont="1" applyFill="1" applyBorder="1" applyAlignment="1">
      <alignment vertical="center" wrapText="1"/>
    </xf>
    <xf numFmtId="0" fontId="41" fillId="0" borderId="108" xfId="0" applyFont="1" applyFill="1" applyBorder="1" applyAlignment="1">
      <alignment vertical="center" wrapText="1"/>
    </xf>
    <xf numFmtId="0" fontId="29" fillId="0" borderId="7" xfId="0" applyFont="1" applyBorder="1" applyAlignment="1">
      <alignment horizontal="center" vertical="center" wrapText="1"/>
    </xf>
    <xf numFmtId="0" fontId="29" fillId="0" borderId="9"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9" fillId="0" borderId="72" xfId="0" applyFont="1" applyBorder="1" applyAlignment="1">
      <alignment horizontal="left" vertical="center" indent="1"/>
    </xf>
    <xf numFmtId="0" fontId="41" fillId="0" borderId="25" xfId="0" applyFont="1" applyBorder="1" applyAlignment="1">
      <alignment horizontal="left" vertical="center" indent="1"/>
    </xf>
    <xf numFmtId="0" fontId="41" fillId="0" borderId="26" xfId="0" applyFont="1" applyBorder="1" applyAlignment="1">
      <alignment horizontal="left" vertical="center" indent="1"/>
    </xf>
    <xf numFmtId="0" fontId="41" fillId="0" borderId="108" xfId="0" applyFont="1" applyBorder="1" applyAlignment="1">
      <alignment vertical="center" wrapText="1"/>
    </xf>
    <xf numFmtId="0" fontId="41" fillId="0" borderId="28" xfId="0" applyFont="1" applyBorder="1" applyAlignment="1">
      <alignment horizontal="left" vertical="center" indent="1"/>
    </xf>
    <xf numFmtId="0" fontId="41" fillId="0" borderId="29" xfId="0" applyFont="1" applyBorder="1" applyAlignment="1">
      <alignment horizontal="left" vertical="center" indent="1"/>
    </xf>
    <xf numFmtId="0" fontId="29" fillId="0" borderId="6" xfId="0" applyFont="1" applyBorder="1" applyAlignment="1">
      <alignment vertical="center" textRotation="255" wrapText="1"/>
    </xf>
    <xf numFmtId="0" fontId="29" fillId="0" borderId="25" xfId="0" applyFont="1" applyBorder="1">
      <alignment vertical="center"/>
    </xf>
    <xf numFmtId="0" fontId="29" fillId="0" borderId="26" xfId="0" applyFont="1" applyBorder="1">
      <alignment vertical="center"/>
    </xf>
    <xf numFmtId="0" fontId="41" fillId="0" borderId="28" xfId="0" applyFont="1" applyBorder="1" applyAlignment="1">
      <alignment vertical="center" shrinkToFit="1"/>
    </xf>
    <xf numFmtId="0" fontId="41" fillId="0" borderId="29" xfId="0" applyFont="1" applyBorder="1" applyAlignment="1">
      <alignment vertical="center" shrinkToFit="1"/>
    </xf>
    <xf numFmtId="0" fontId="29" fillId="0" borderId="28" xfId="0" applyFont="1" applyBorder="1">
      <alignment vertical="center"/>
    </xf>
    <xf numFmtId="0" fontId="29" fillId="0" borderId="29" xfId="0" applyFont="1" applyBorder="1">
      <alignment vertical="center"/>
    </xf>
    <xf numFmtId="0" fontId="41" fillId="0" borderId="71" xfId="0" applyFont="1" applyBorder="1">
      <alignment vertical="center"/>
    </xf>
    <xf numFmtId="0" fontId="41" fillId="0" borderId="72" xfId="0" applyFont="1" applyBorder="1">
      <alignment vertical="center"/>
    </xf>
    <xf numFmtId="0" fontId="29" fillId="0" borderId="28" xfId="0" applyFont="1" applyBorder="1" applyAlignment="1">
      <alignment horizontal="left" vertical="center" indent="1"/>
    </xf>
    <xf numFmtId="0" fontId="29" fillId="0" borderId="29" xfId="0" applyFont="1" applyBorder="1" applyAlignment="1">
      <alignment horizontal="left" vertical="center" indent="1"/>
    </xf>
    <xf numFmtId="0" fontId="29" fillId="0" borderId="71" xfId="0" applyFont="1" applyBorder="1" applyAlignment="1">
      <alignment horizontal="left" vertical="center" indent="1"/>
    </xf>
    <xf numFmtId="0" fontId="29" fillId="0" borderId="98" xfId="0" applyFont="1" applyBorder="1" applyAlignment="1">
      <alignment horizontal="left" vertical="center" indent="1"/>
    </xf>
    <xf numFmtId="0" fontId="29" fillId="0" borderId="99" xfId="0" applyFont="1" applyBorder="1" applyAlignment="1">
      <alignment horizontal="left" vertical="center" indent="1"/>
    </xf>
    <xf numFmtId="0" fontId="29" fillId="0" borderId="74" xfId="0" applyFont="1" applyBorder="1">
      <alignment vertical="center"/>
    </xf>
    <xf numFmtId="0" fontId="29" fillId="0" borderId="75" xfId="0" applyFont="1" applyBorder="1">
      <alignment vertical="center"/>
    </xf>
    <xf numFmtId="0" fontId="57" fillId="0" borderId="28" xfId="0" applyFont="1" applyBorder="1" applyAlignment="1">
      <alignment horizontal="left" vertical="center" indent="1"/>
    </xf>
    <xf numFmtId="0" fontId="57" fillId="0" borderId="29" xfId="0" applyFont="1" applyBorder="1" applyAlignment="1">
      <alignment horizontal="left" vertical="center" indent="1"/>
    </xf>
    <xf numFmtId="0" fontId="57" fillId="0" borderId="71" xfId="0" applyFont="1" applyBorder="1" applyAlignment="1">
      <alignment horizontal="left" vertical="center" indent="1"/>
    </xf>
    <xf numFmtId="0" fontId="57" fillId="0" borderId="72" xfId="0" applyFont="1" applyBorder="1" applyAlignment="1">
      <alignment horizontal="left" vertical="center" indent="1"/>
    </xf>
    <xf numFmtId="0" fontId="29" fillId="0" borderId="111" xfId="0" applyFont="1" applyBorder="1">
      <alignment vertical="center"/>
    </xf>
    <xf numFmtId="0" fontId="29" fillId="0" borderId="112" xfId="0" applyFont="1" applyBorder="1">
      <alignment vertical="center"/>
    </xf>
    <xf numFmtId="0" fontId="29" fillId="0" borderId="34" xfId="0" applyFont="1" applyFill="1" applyBorder="1" applyAlignment="1">
      <alignment horizontal="center" vertical="center" textRotation="255"/>
    </xf>
    <xf numFmtId="0" fontId="29" fillId="0" borderId="36" xfId="0" applyFont="1" applyFill="1" applyBorder="1" applyAlignment="1">
      <alignment horizontal="center" vertical="center" textRotation="255"/>
    </xf>
    <xf numFmtId="0" fontId="29" fillId="0" borderId="38" xfId="0" applyFont="1" applyFill="1" applyBorder="1" applyAlignment="1">
      <alignment horizontal="center" vertical="center" textRotation="255"/>
    </xf>
    <xf numFmtId="0" fontId="29" fillId="0" borderId="39" xfId="0" applyFont="1" applyFill="1" applyBorder="1" applyAlignment="1">
      <alignment horizontal="center" vertical="center" textRotation="255"/>
    </xf>
    <xf numFmtId="0" fontId="29" fillId="0" borderId="40" xfId="0" applyFont="1" applyFill="1" applyBorder="1" applyAlignment="1">
      <alignment horizontal="center" vertical="center" textRotation="255"/>
    </xf>
    <xf numFmtId="0" fontId="29" fillId="0" borderId="41" xfId="0" applyFont="1" applyFill="1" applyBorder="1" applyAlignment="1">
      <alignment horizontal="center" vertical="center" textRotation="255"/>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75" fillId="0" borderId="7" xfId="0" applyFont="1" applyBorder="1" applyAlignment="1">
      <alignment horizontal="left" vertical="center" indent="1"/>
    </xf>
    <xf numFmtId="0" fontId="75" fillId="0" borderId="8" xfId="0" applyFont="1" applyBorder="1" applyAlignment="1">
      <alignment horizontal="left" vertical="center" inden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10"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3" fontId="29" fillId="0" borderId="120" xfId="0" applyNumberFormat="1" applyFont="1" applyBorder="1" applyAlignment="1">
      <alignment horizontal="center" vertical="center" shrinkToFit="1"/>
    </xf>
    <xf numFmtId="3" fontId="29" fillId="0" borderId="121" xfId="0" applyNumberFormat="1" applyFont="1" applyBorder="1" applyAlignment="1">
      <alignment horizontal="center" vertical="center" shrinkToFit="1"/>
    </xf>
    <xf numFmtId="3" fontId="29" fillId="0" borderId="156" xfId="0" applyNumberFormat="1" applyFont="1" applyBorder="1" applyAlignment="1">
      <alignment horizontal="center" vertical="center" shrinkToFit="1"/>
    </xf>
    <xf numFmtId="3" fontId="29" fillId="0" borderId="157" xfId="0" applyNumberFormat="1" applyFont="1" applyBorder="1" applyAlignment="1">
      <alignment horizontal="center" vertical="center" shrinkToFit="1"/>
    </xf>
    <xf numFmtId="197" fontId="59" fillId="0" borderId="7" xfId="0" applyNumberFormat="1" applyFont="1" applyBorder="1" applyAlignment="1">
      <alignment horizontal="center" vertical="center"/>
    </xf>
    <xf numFmtId="197" fontId="59" fillId="0" borderId="9" xfId="0" applyNumberFormat="1" applyFont="1" applyBorder="1" applyAlignment="1">
      <alignment horizontal="center" vertical="center"/>
    </xf>
    <xf numFmtId="0" fontId="29" fillId="10" borderId="40" xfId="0" applyFont="1" applyFill="1" applyBorder="1" applyAlignment="1" applyProtection="1">
      <alignment horizontal="right" vertical="center" indent="1"/>
    </xf>
    <xf numFmtId="0" fontId="29" fillId="10" borderId="37" xfId="0" applyFont="1" applyFill="1" applyBorder="1" applyAlignment="1" applyProtection="1">
      <alignment horizontal="right" vertical="center" indent="1"/>
    </xf>
    <xf numFmtId="3" fontId="29" fillId="0" borderId="120" xfId="0" applyNumberFormat="1" applyFont="1" applyBorder="1" applyAlignment="1" applyProtection="1">
      <alignment horizontal="center" vertical="center" shrinkToFit="1"/>
    </xf>
    <xf numFmtId="3" fontId="29" fillId="0" borderId="121" xfId="0" applyNumberFormat="1" applyFont="1" applyBorder="1" applyAlignment="1" applyProtection="1">
      <alignment horizontal="center" vertical="center" shrinkToFit="1"/>
    </xf>
    <xf numFmtId="3" fontId="29" fillId="0" borderId="156" xfId="0" applyNumberFormat="1" applyFont="1" applyBorder="1" applyAlignment="1" applyProtection="1">
      <alignment horizontal="center" vertical="center" shrinkToFit="1"/>
    </xf>
    <xf numFmtId="3" fontId="29" fillId="0" borderId="157" xfId="0" applyNumberFormat="1" applyFont="1" applyBorder="1" applyAlignment="1" applyProtection="1">
      <alignment horizontal="center" vertical="center" shrinkToFit="1"/>
    </xf>
    <xf numFmtId="0" fontId="137" fillId="0" borderId="0" xfId="0" applyFont="1" applyProtection="1">
      <alignment vertical="center"/>
    </xf>
    <xf numFmtId="0" fontId="29" fillId="10" borderId="162" xfId="0" applyFont="1" applyFill="1" applyBorder="1" applyAlignment="1">
      <alignment horizontal="right" vertical="center"/>
    </xf>
    <xf numFmtId="0" fontId="29" fillId="10" borderId="163" xfId="0" applyFont="1" applyFill="1" applyBorder="1" applyAlignment="1">
      <alignment horizontal="right" vertical="center"/>
    </xf>
    <xf numFmtId="0" fontId="29" fillId="0" borderId="118" xfId="0" applyFont="1" applyBorder="1" applyAlignment="1">
      <alignment vertical="center" textRotation="255"/>
    </xf>
    <xf numFmtId="0" fontId="41" fillId="0" borderId="42" xfId="0" applyFont="1" applyBorder="1">
      <alignment vertical="center"/>
    </xf>
    <xf numFmtId="0" fontId="41" fillId="0" borderId="44" xfId="0" applyFont="1" applyBorder="1">
      <alignment vertical="center"/>
    </xf>
    <xf numFmtId="0" fontId="41" fillId="0" borderId="43" xfId="0" applyFont="1" applyBorder="1">
      <alignment vertical="center"/>
    </xf>
    <xf numFmtId="0" fontId="41" fillId="0" borderId="161" xfId="0" applyFont="1" applyFill="1" applyBorder="1" applyAlignment="1">
      <alignment vertical="center" wrapText="1"/>
    </xf>
    <xf numFmtId="0" fontId="33" fillId="0" borderId="0" xfId="0" applyFont="1">
      <alignment vertical="center"/>
    </xf>
    <xf numFmtId="38" fontId="29" fillId="0" borderId="67" xfId="1" applyFont="1" applyBorder="1" applyProtection="1">
      <alignment vertical="center"/>
    </xf>
    <xf numFmtId="38" fontId="29" fillId="0" borderId="68" xfId="1" applyFont="1" applyBorder="1" applyProtection="1">
      <alignment vertical="center"/>
    </xf>
    <xf numFmtId="38" fontId="29" fillId="0" borderId="69" xfId="1" applyFont="1" applyBorder="1" applyProtection="1">
      <alignment vertical="center"/>
    </xf>
    <xf numFmtId="0" fontId="29" fillId="10" borderId="109" xfId="0" applyFont="1" applyFill="1" applyBorder="1" applyAlignment="1" applyProtection="1">
      <alignment horizontal="right" vertical="center" indent="1"/>
    </xf>
    <xf numFmtId="0" fontId="29" fillId="10" borderId="66" xfId="0" applyFont="1" applyFill="1" applyBorder="1" applyAlignment="1" applyProtection="1">
      <alignment horizontal="right" vertical="center" indent="1"/>
    </xf>
    <xf numFmtId="0" fontId="85" fillId="0" borderId="43" xfId="0" applyFont="1" applyFill="1" applyBorder="1" applyAlignment="1" applyProtection="1">
      <alignment horizontal="center" vertical="center" textRotation="255" wrapText="1"/>
    </xf>
    <xf numFmtId="0" fontId="29" fillId="0" borderId="108" xfId="0" applyFont="1" applyBorder="1" applyAlignment="1" applyProtection="1">
      <alignment horizontal="center" vertical="center"/>
    </xf>
    <xf numFmtId="38" fontId="29" fillId="0" borderId="111" xfId="1" applyFont="1" applyBorder="1" applyProtection="1">
      <alignment vertical="center"/>
    </xf>
    <xf numFmtId="38" fontId="29" fillId="0" borderId="165" xfId="1" applyFont="1" applyBorder="1" applyProtection="1">
      <alignment vertical="center"/>
    </xf>
    <xf numFmtId="38" fontId="29" fillId="0" borderId="112" xfId="1" applyFont="1" applyBorder="1" applyProtection="1">
      <alignment vertical="center"/>
    </xf>
    <xf numFmtId="0" fontId="81" fillId="10" borderId="77" xfId="2" applyFont="1" applyFill="1" applyBorder="1" applyAlignment="1">
      <alignment horizontal="center" vertical="center" wrapText="1"/>
    </xf>
    <xf numFmtId="0" fontId="81" fillId="10" borderId="79" xfId="2" applyFont="1" applyFill="1" applyBorder="1" applyAlignment="1">
      <alignment horizontal="center" vertical="center" wrapText="1"/>
    </xf>
    <xf numFmtId="0" fontId="81" fillId="10" borderId="82" xfId="2" applyFont="1" applyFill="1" applyBorder="1" applyAlignment="1">
      <alignment horizontal="center" vertical="center" wrapText="1"/>
    </xf>
    <xf numFmtId="0" fontId="81" fillId="10" borderId="132" xfId="2" applyFont="1" applyFill="1" applyBorder="1" applyAlignment="1">
      <alignment horizontal="center" vertical="center" wrapText="1"/>
    </xf>
    <xf numFmtId="0" fontId="81" fillId="10" borderId="129" xfId="2" applyFont="1" applyFill="1" applyBorder="1" applyAlignment="1">
      <alignment horizontal="center" vertical="center" wrapText="1"/>
    </xf>
    <xf numFmtId="0" fontId="81" fillId="10" borderId="131" xfId="2" applyFont="1" applyFill="1" applyBorder="1" applyAlignment="1">
      <alignment horizontal="center" vertical="center" wrapText="1"/>
    </xf>
    <xf numFmtId="5" fontId="81" fillId="10" borderId="77" xfId="2" applyNumberFormat="1" applyFont="1" applyFill="1" applyBorder="1" applyAlignment="1">
      <alignment horizontal="center" vertical="center"/>
    </xf>
    <xf numFmtId="5" fontId="81" fillId="10" borderId="79" xfId="2" applyNumberFormat="1" applyFont="1" applyFill="1" applyBorder="1" applyAlignment="1">
      <alignment horizontal="center" vertical="center"/>
    </xf>
    <xf numFmtId="5" fontId="81" fillId="10" borderId="82" xfId="2" applyNumberFormat="1" applyFont="1" applyFill="1" applyBorder="1" applyAlignment="1">
      <alignment horizontal="center" vertical="center"/>
    </xf>
    <xf numFmtId="200" fontId="81" fillId="10" borderId="48" xfId="2" applyNumberFormat="1" applyFont="1" applyFill="1" applyBorder="1" applyAlignment="1">
      <alignment horizontal="center" vertical="center" shrinkToFit="1"/>
    </xf>
    <xf numFmtId="200" fontId="81" fillId="10" borderId="49" xfId="2" applyNumberFormat="1" applyFont="1" applyFill="1" applyBorder="1" applyAlignment="1">
      <alignment horizontal="center" vertical="center" shrinkToFit="1"/>
    </xf>
    <xf numFmtId="200" fontId="81" fillId="10" borderId="64" xfId="2" applyNumberFormat="1" applyFont="1" applyFill="1" applyBorder="1" applyAlignment="1">
      <alignment horizontal="center" vertical="center" shrinkToFit="1"/>
    </xf>
    <xf numFmtId="0" fontId="81" fillId="10" borderId="76" xfId="2" applyFont="1" applyFill="1" applyBorder="1" applyAlignment="1">
      <alignment horizontal="center" vertical="center" wrapText="1"/>
    </xf>
    <xf numFmtId="0" fontId="81" fillId="10" borderId="78" xfId="2" applyFont="1" applyFill="1" applyBorder="1" applyAlignment="1">
      <alignment horizontal="center" vertical="center" wrapText="1"/>
    </xf>
    <xf numFmtId="0" fontId="81" fillId="10" borderId="81" xfId="2" applyFont="1" applyFill="1" applyBorder="1" applyAlignment="1">
      <alignment horizontal="center" vertical="center" wrapText="1"/>
    </xf>
    <xf numFmtId="0" fontId="81" fillId="13" borderId="134" xfId="2" applyFont="1" applyFill="1" applyBorder="1" applyAlignment="1">
      <alignment horizontal="center" vertical="center" shrinkToFit="1"/>
    </xf>
    <xf numFmtId="0" fontId="81" fillId="13" borderId="135" xfId="2" applyFont="1" applyFill="1" applyBorder="1" applyAlignment="1">
      <alignment horizontal="center" vertical="center" shrinkToFit="1"/>
    </xf>
    <xf numFmtId="0" fontId="68" fillId="7" borderId="57" xfId="22" applyFont="1" applyFill="1" applyBorder="1" applyAlignment="1">
      <alignment horizontal="center" vertical="center"/>
    </xf>
    <xf numFmtId="0" fontId="68" fillId="7" borderId="56" xfId="22" applyFont="1" applyFill="1" applyBorder="1" applyAlignment="1">
      <alignment horizontal="center" vertical="center"/>
    </xf>
    <xf numFmtId="0" fontId="68" fillId="7" borderId="61" xfId="22" applyFont="1" applyFill="1" applyBorder="1" applyAlignment="1">
      <alignment horizontal="center" vertical="center"/>
    </xf>
    <xf numFmtId="200" fontId="81" fillId="0" borderId="80" xfId="2" applyNumberFormat="1" applyFont="1" applyBorder="1" applyAlignment="1">
      <alignment horizontal="center" vertical="center" shrinkToFit="1"/>
    </xf>
    <xf numFmtId="200" fontId="81" fillId="0" borderId="83" xfId="2" applyNumberFormat="1" applyFont="1" applyBorder="1" applyAlignment="1">
      <alignment horizontal="center" vertical="center" shrinkToFit="1"/>
    </xf>
    <xf numFmtId="200" fontId="81" fillId="18" borderId="7" xfId="2" applyNumberFormat="1" applyFont="1" applyFill="1" applyBorder="1" applyAlignment="1">
      <alignment horizontal="center" vertical="center" shrinkToFit="1"/>
    </xf>
    <xf numFmtId="200" fontId="81" fillId="18" borderId="9" xfId="2" applyNumberFormat="1" applyFont="1" applyFill="1" applyBorder="1" applyAlignment="1">
      <alignment horizontal="center" vertical="center" shrinkToFit="1"/>
    </xf>
    <xf numFmtId="200" fontId="81" fillId="17" borderId="7" xfId="2" applyNumberFormat="1" applyFont="1" applyFill="1" applyBorder="1" applyAlignment="1">
      <alignment horizontal="center" vertical="center" shrinkToFit="1"/>
    </xf>
    <xf numFmtId="200" fontId="81" fillId="17" borderId="9" xfId="2" applyNumberFormat="1" applyFont="1" applyFill="1" applyBorder="1" applyAlignment="1">
      <alignment horizontal="center" vertical="center" shrinkToFit="1"/>
    </xf>
    <xf numFmtId="200" fontId="81" fillId="0" borderId="7" xfId="2" applyNumberFormat="1" applyFont="1" applyBorder="1" applyAlignment="1">
      <alignment horizontal="center" vertical="center" shrinkToFit="1"/>
    </xf>
    <xf numFmtId="200" fontId="81" fillId="0" borderId="9" xfId="2" applyNumberFormat="1" applyFont="1" applyBorder="1" applyAlignment="1">
      <alignment horizontal="center" vertical="center" shrinkToFit="1"/>
    </xf>
    <xf numFmtId="0" fontId="81" fillId="3" borderId="107" xfId="2" applyFont="1" applyFill="1" applyBorder="1" applyAlignment="1">
      <alignment horizontal="right" vertical="center" shrinkToFit="1"/>
    </xf>
    <xf numFmtId="0" fontId="81" fillId="3" borderId="124" xfId="2" applyFont="1" applyFill="1" applyBorder="1" applyAlignment="1">
      <alignment horizontal="right" vertical="center" shrinkToFit="1"/>
    </xf>
    <xf numFmtId="0" fontId="81" fillId="3" borderId="133" xfId="2" applyFont="1" applyFill="1" applyBorder="1" applyAlignment="1">
      <alignment horizontal="right" vertical="center" shrinkToFit="1"/>
    </xf>
    <xf numFmtId="0" fontId="68" fillId="0" borderId="0" xfId="22" applyFont="1" applyAlignment="1">
      <alignment horizontal="left" vertical="center"/>
    </xf>
    <xf numFmtId="0" fontId="70" fillId="0" borderId="6" xfId="22" applyNumberFormat="1" applyFont="1" applyFill="1" applyBorder="1" applyAlignment="1">
      <alignment horizontal="center" vertical="center"/>
    </xf>
    <xf numFmtId="49" fontId="100" fillId="9" borderId="43" xfId="9" applyNumberFormat="1" applyFont="1" applyFill="1" applyBorder="1" applyAlignment="1" applyProtection="1">
      <alignment horizontal="center" vertical="center" shrinkToFit="1"/>
      <protection locked="0"/>
    </xf>
    <xf numFmtId="0" fontId="95" fillId="0" borderId="0" xfId="22" applyFont="1" applyAlignment="1">
      <alignment horizontal="left" vertical="center"/>
    </xf>
    <xf numFmtId="49" fontId="100" fillId="9" borderId="6" xfId="9" applyNumberFormat="1" applyFont="1" applyFill="1" applyBorder="1" applyAlignment="1" applyProtection="1">
      <alignment horizontal="center" vertical="center" shrinkToFit="1"/>
      <protection locked="0"/>
    </xf>
    <xf numFmtId="0" fontId="68" fillId="8" borderId="57" xfId="22" applyFont="1" applyFill="1" applyBorder="1" applyAlignment="1">
      <alignment horizontal="center" vertical="center"/>
    </xf>
    <xf numFmtId="0" fontId="68" fillId="8" borderId="56" xfId="22" applyFont="1" applyFill="1" applyBorder="1" applyAlignment="1">
      <alignment horizontal="center" vertical="center"/>
    </xf>
    <xf numFmtId="0" fontId="68" fillId="8" borderId="61" xfId="22" applyFont="1" applyFill="1" applyBorder="1" applyAlignment="1">
      <alignment horizontal="center" vertical="center"/>
    </xf>
    <xf numFmtId="0" fontId="87" fillId="13" borderId="137" xfId="2" applyFont="1" applyFill="1" applyBorder="1" applyAlignment="1">
      <alignment horizontal="center" vertical="center" shrinkToFit="1"/>
    </xf>
    <xf numFmtId="0" fontId="87" fillId="13" borderId="123" xfId="2" applyFont="1" applyFill="1" applyBorder="1" applyAlignment="1">
      <alignment horizontal="center" vertical="center" shrinkToFit="1"/>
    </xf>
    <xf numFmtId="200" fontId="87" fillId="0" borderId="7" xfId="2" applyNumberFormat="1" applyFont="1" applyBorder="1" applyAlignment="1">
      <alignment horizontal="center" vertical="center" shrinkToFit="1"/>
    </xf>
    <xf numFmtId="200" fontId="87" fillId="0" borderId="9" xfId="2" applyNumberFormat="1" applyFont="1" applyBorder="1" applyAlignment="1">
      <alignment horizontal="center" vertical="center" shrinkToFit="1"/>
    </xf>
    <xf numFmtId="0" fontId="87" fillId="13" borderId="76" xfId="2" applyFont="1" applyFill="1" applyBorder="1" applyAlignment="1">
      <alignment horizontal="center" vertical="center" wrapText="1"/>
    </xf>
    <xf numFmtId="0" fontId="87" fillId="13" borderId="78" xfId="2" applyFont="1" applyFill="1" applyBorder="1" applyAlignment="1">
      <alignment horizontal="center" vertical="center" wrapText="1"/>
    </xf>
    <xf numFmtId="0" fontId="87" fillId="13" borderId="81" xfId="2" applyFont="1" applyFill="1" applyBorder="1" applyAlignment="1">
      <alignment horizontal="center" vertical="center" wrapText="1"/>
    </xf>
    <xf numFmtId="5" fontId="87" fillId="13" borderId="77" xfId="2" applyNumberFormat="1" applyFont="1" applyFill="1" applyBorder="1" applyAlignment="1">
      <alignment horizontal="center" vertical="center"/>
    </xf>
    <xf numFmtId="5" fontId="87" fillId="13" borderId="79" xfId="2" applyNumberFormat="1" applyFont="1" applyFill="1" applyBorder="1" applyAlignment="1">
      <alignment horizontal="center" vertical="center"/>
    </xf>
    <xf numFmtId="5" fontId="87" fillId="13" borderId="82" xfId="2" applyNumberFormat="1" applyFont="1" applyFill="1" applyBorder="1" applyAlignment="1">
      <alignment horizontal="center" vertical="center"/>
    </xf>
    <xf numFmtId="200" fontId="87" fillId="14" borderId="48" xfId="2" applyNumberFormat="1" applyFont="1" applyFill="1" applyBorder="1" applyAlignment="1">
      <alignment horizontal="center" vertical="center" shrinkToFit="1"/>
    </xf>
    <xf numFmtId="200" fontId="87" fillId="14" borderId="49" xfId="2" applyNumberFormat="1" applyFont="1" applyFill="1" applyBorder="1" applyAlignment="1">
      <alignment horizontal="center" vertical="center" shrinkToFit="1"/>
    </xf>
    <xf numFmtId="200" fontId="87" fillId="14" borderId="64" xfId="2" applyNumberFormat="1" applyFont="1" applyFill="1" applyBorder="1" applyAlignment="1">
      <alignment horizontal="center" vertical="center" shrinkToFit="1"/>
    </xf>
    <xf numFmtId="200" fontId="87" fillId="0" borderId="80" xfId="2" applyNumberFormat="1" applyFont="1" applyBorder="1" applyAlignment="1">
      <alignment horizontal="center" vertical="center" shrinkToFit="1"/>
    </xf>
    <xf numFmtId="200" fontId="87" fillId="0" borderId="83" xfId="2" applyNumberFormat="1" applyFont="1" applyBorder="1" applyAlignment="1">
      <alignment horizontal="center" vertical="center" shrinkToFit="1"/>
    </xf>
    <xf numFmtId="200" fontId="87" fillId="18" borderId="7" xfId="2" applyNumberFormat="1" applyFont="1" applyFill="1" applyBorder="1" applyAlignment="1">
      <alignment horizontal="center" vertical="center" shrinkToFit="1"/>
    </xf>
    <xf numFmtId="200" fontId="87" fillId="18" borderId="9" xfId="2" applyNumberFormat="1" applyFont="1" applyFill="1" applyBorder="1" applyAlignment="1">
      <alignment horizontal="center" vertical="center" shrinkToFit="1"/>
    </xf>
    <xf numFmtId="200" fontId="87" fillId="17" borderId="7" xfId="2" applyNumberFormat="1" applyFont="1" applyFill="1" applyBorder="1" applyAlignment="1">
      <alignment horizontal="center" vertical="center" shrinkToFit="1"/>
    </xf>
    <xf numFmtId="200" fontId="87" fillId="17" borderId="9" xfId="2" applyNumberFormat="1" applyFont="1" applyFill="1" applyBorder="1" applyAlignment="1">
      <alignment horizontal="center" vertical="center" shrinkToFit="1"/>
    </xf>
    <xf numFmtId="0" fontId="80" fillId="0" borderId="6" xfId="21" applyFont="1" applyBorder="1" applyAlignment="1">
      <alignment horizontal="center" vertical="center"/>
    </xf>
    <xf numFmtId="0" fontId="87" fillId="13" borderId="77" xfId="2" applyFont="1" applyFill="1" applyBorder="1" applyAlignment="1">
      <alignment horizontal="center" vertical="center" wrapText="1"/>
    </xf>
    <xf numFmtId="0" fontId="87" fillId="13" borderId="79" xfId="2" applyFont="1" applyFill="1" applyBorder="1" applyAlignment="1">
      <alignment horizontal="center" vertical="center" wrapText="1"/>
    </xf>
    <xf numFmtId="0" fontId="87" fillId="13" borderId="82" xfId="2" applyFont="1" applyFill="1" applyBorder="1" applyAlignment="1">
      <alignment horizontal="center" vertical="center" wrapText="1"/>
    </xf>
    <xf numFmtId="0" fontId="29" fillId="0" borderId="0" xfId="0" applyFont="1" applyAlignment="1" applyProtection="1">
      <alignment horizontal="center" vertical="center"/>
      <protection locked="0"/>
    </xf>
  </cellXfs>
  <cellStyles count="24">
    <cellStyle name="桁区切り" xfId="1" builtinId="6"/>
    <cellStyle name="桁区切り 2" xfId="4" xr:uid="{6D44879B-6DDC-4D4C-9695-0ED5C8545AC2}"/>
    <cellStyle name="桁区切り 2 2" xfId="7" xr:uid="{19487B04-C556-464B-A8D5-6C7C4EA3E26B}"/>
    <cellStyle name="桁区切り 2 2 2" xfId="9" xr:uid="{E1035E3B-662D-4284-B314-03A518B1658C}"/>
    <cellStyle name="桁区切り 2 3" xfId="18" xr:uid="{3E1DCBB4-C142-4590-A3FD-AABD126EF848}"/>
    <cellStyle name="桁区切り 3" xfId="10" xr:uid="{0674C40E-9C8A-4E1B-9250-34BDAA1D92D5}"/>
    <cellStyle name="桁区切り 5" xfId="17" xr:uid="{75258DE4-EB6C-4F97-8474-B3ACF2EEC32C}"/>
    <cellStyle name="通貨 2" xfId="11" xr:uid="{E693A4ED-AFCE-439E-895B-E16663596A27}"/>
    <cellStyle name="通貨 2 2" xfId="16" xr:uid="{6405E334-5185-4781-A145-9FD0A19BAAA4}"/>
    <cellStyle name="通貨 2 3" xfId="19" xr:uid="{0C3EF493-DF4E-4DF7-BC74-5C5A09BC1FE5}"/>
    <cellStyle name="標準" xfId="0" builtinId="0"/>
    <cellStyle name="標準 10" xfId="2" xr:uid="{12893B62-DE16-433E-8774-F3F7EBFD2523}"/>
    <cellStyle name="標準 11" xfId="14" xr:uid="{78B96891-C06D-4B06-917B-BE862BF71353}"/>
    <cellStyle name="標準 11 3" xfId="15" xr:uid="{858FEB86-5841-4FF8-A23F-E4721CDFDADE}"/>
    <cellStyle name="標準 2" xfId="5" xr:uid="{3FE95C8A-B0E1-40F3-A63F-67334443F743}"/>
    <cellStyle name="標準 2 2" xfId="6" xr:uid="{A2AC71A3-D15F-450F-A71B-64BAA056329C}"/>
    <cellStyle name="標準 3" xfId="8" xr:uid="{A334B74A-28EB-4B51-87C8-E2F6E100DA1F}"/>
    <cellStyle name="標準 4" xfId="13" xr:uid="{08BF7108-4063-4109-85AD-E3880E8936EE}"/>
    <cellStyle name="標準 4 2" xfId="20" xr:uid="{0943C84C-6B34-464F-A9D2-AD0816520C49}"/>
    <cellStyle name="標準 4 2 2" xfId="22" xr:uid="{68A8078F-81BD-4123-9A8F-809544693B54}"/>
    <cellStyle name="標準 4 2 2 2" xfId="23" xr:uid="{B447F917-1EE5-4611-B60C-11176CF8358E}"/>
    <cellStyle name="標準 5" xfId="21" xr:uid="{3A0655E9-C869-4C97-8755-162C619640AA}"/>
    <cellStyle name="標準 7 2" xfId="12" xr:uid="{8F6D4FD7-B0E0-4674-A64F-85BD203C0B5E}"/>
    <cellStyle name="標準 7 6" xfId="3" xr:uid="{2785C55F-24C2-4A1B-94D5-8C7BBCA59F04}"/>
  </cellStyles>
  <dxfs count="313">
    <dxf>
      <font>
        <u/>
      </font>
    </dxf>
    <dxf>
      <font>
        <u/>
      </font>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u/>
      </font>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u/>
      </font>
    </dxf>
    <dxf>
      <fill>
        <patternFill>
          <bgColor theme="5" tint="0.79998168889431442"/>
        </patternFill>
      </fill>
    </dxf>
    <dxf>
      <fill>
        <patternFill>
          <bgColor theme="9" tint="0.79998168889431442"/>
        </patternFill>
      </fill>
    </dxf>
    <dxf>
      <font>
        <u/>
      </font>
    </dxf>
    <dxf>
      <font>
        <u/>
      </font>
    </dxf>
    <dxf>
      <font>
        <u/>
      </font>
    </dxf>
    <dxf>
      <font>
        <u/>
      </font>
    </dxf>
    <dxf>
      <font>
        <u/>
      </font>
    </dxf>
    <dxf>
      <font>
        <u/>
      </font>
    </dxf>
    <dxf>
      <font>
        <u/>
      </font>
    </dxf>
    <dxf>
      <fill>
        <patternFill>
          <bgColor rgb="FFFFCC99"/>
        </patternFill>
      </fill>
    </dxf>
    <dxf>
      <font>
        <u/>
      </font>
    </dxf>
    <dxf>
      <font>
        <u/>
      </font>
    </dxf>
    <dxf>
      <font>
        <u/>
      </font>
    </dxf>
    <dxf>
      <font>
        <u/>
      </font>
    </dxf>
    <dxf>
      <font>
        <u/>
      </font>
    </dxf>
    <dxf>
      <font>
        <u/>
      </font>
    </dxf>
    <dxf>
      <font>
        <u/>
      </font>
    </dxf>
    <dxf>
      <font>
        <u/>
      </font>
    </dxf>
    <dxf>
      <font>
        <u/>
      </font>
    </dxf>
    <dxf>
      <font>
        <u/>
      </font>
    </dxf>
    <dxf>
      <fill>
        <patternFill>
          <bgColor rgb="FFFFCC99"/>
        </patternFill>
      </fill>
    </dxf>
    <dxf>
      <font>
        <u/>
      </font>
    </dxf>
    <dxf>
      <font>
        <u/>
      </font>
    </dxf>
    <dxf>
      <font>
        <u/>
      </font>
    </dxf>
    <dxf>
      <font>
        <u/>
      </font>
    </dxf>
    <dxf>
      <font>
        <u/>
      </font>
    </dxf>
    <dxf>
      <font>
        <u/>
      </font>
    </dxf>
    <dxf>
      <font>
        <u/>
      </font>
    </dxf>
    <dxf>
      <font>
        <u/>
      </font>
    </dxf>
    <dxf>
      <font>
        <u/>
      </font>
    </dxf>
    <dxf>
      <font>
        <u/>
      </font>
    </dxf>
    <dxf>
      <fill>
        <patternFill>
          <bgColor rgb="FFFFCC99"/>
        </patternFill>
      </fill>
    </dxf>
    <dxf>
      <font>
        <u/>
      </font>
    </dxf>
    <dxf>
      <font>
        <u/>
      </font>
    </dxf>
    <dxf>
      <font>
        <u/>
      </font>
    </dxf>
    <dxf>
      <font>
        <u/>
      </font>
    </dxf>
    <dxf>
      <font>
        <u/>
      </font>
    </dxf>
    <dxf>
      <font>
        <u/>
      </font>
    </dxf>
    <dxf>
      <font>
        <u/>
      </font>
    </dxf>
    <dxf>
      <font>
        <u/>
      </font>
    </dxf>
    <dxf>
      <font>
        <u/>
      </font>
    </dxf>
    <dxf>
      <font>
        <u/>
      </font>
    </dxf>
    <dxf>
      <fill>
        <patternFill>
          <bgColor rgb="FFFFCC99"/>
        </patternFill>
      </fill>
    </dxf>
    <dxf>
      <font>
        <u/>
      </font>
    </dxf>
    <dxf>
      <font>
        <u/>
      </font>
    </dxf>
    <dxf>
      <font>
        <u/>
      </font>
    </dxf>
    <dxf>
      <font>
        <u/>
      </font>
    </dxf>
    <dxf>
      <fill>
        <patternFill>
          <bgColor rgb="FFFFCC99"/>
        </patternFill>
      </fill>
    </dxf>
    <dxf>
      <fill>
        <patternFill>
          <bgColor rgb="FF808080"/>
        </patternFill>
      </fill>
    </dxf>
    <dxf>
      <fill>
        <patternFill>
          <bgColor rgb="FF808080"/>
        </patternFill>
      </fill>
    </dxf>
    <dxf>
      <fill>
        <patternFill>
          <bgColor rgb="FF808080"/>
        </patternFill>
      </fill>
    </dxf>
    <dxf>
      <fill>
        <patternFill>
          <bgColor rgb="FF808080"/>
        </patternFill>
      </fill>
    </dxf>
    <dxf>
      <font>
        <u/>
      </font>
    </dxf>
    <dxf>
      <font>
        <u/>
      </font>
    </dxf>
    <dxf>
      <font>
        <u/>
      </font>
    </dxf>
    <dxf>
      <font>
        <color rgb="FF5F5F5F"/>
      </font>
    </dxf>
    <dxf>
      <font>
        <u/>
      </font>
    </dxf>
    <dxf>
      <font>
        <color rgb="FF5F5F5F"/>
      </font>
    </dxf>
    <dxf>
      <font>
        <u/>
      </font>
    </dxf>
    <dxf>
      <font>
        <color rgb="FF5F5F5F"/>
      </font>
    </dxf>
    <dxf>
      <font>
        <u/>
      </font>
    </dxf>
    <dxf>
      <font>
        <color rgb="FF5F5F5F"/>
      </font>
    </dxf>
    <dxf>
      <fill>
        <patternFill>
          <bgColor rgb="FFFFFFCC"/>
        </patternFill>
      </fill>
    </dxf>
    <dxf>
      <font>
        <u/>
      </font>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DDDDDD"/>
        </patternFill>
      </fill>
    </dxf>
    <dxf>
      <fill>
        <patternFill>
          <bgColor rgb="FFFFCC99"/>
        </patternFill>
      </fill>
    </dxf>
    <dxf>
      <fill>
        <patternFill>
          <bgColor rgb="FFDDDDDD"/>
        </patternFill>
      </fill>
    </dxf>
    <dxf>
      <font>
        <u/>
      </font>
    </dxf>
    <dxf>
      <font>
        <u/>
      </font>
    </dxf>
    <dxf>
      <font>
        <u/>
      </font>
    </dxf>
    <dxf>
      <font>
        <u/>
      </font>
    </dxf>
    <dxf>
      <font>
        <u/>
      </font>
    </dxf>
    <dxf>
      <font>
        <u/>
      </font>
    </dxf>
    <dxf>
      <font>
        <u/>
      </font>
    </dxf>
    <dxf>
      <font>
        <u/>
      </font>
    </dxf>
    <dxf>
      <font>
        <u/>
      </font>
    </dxf>
    <dxf>
      <fill>
        <patternFill>
          <bgColor rgb="FF808080"/>
        </patternFill>
      </fill>
    </dxf>
    <dxf>
      <font>
        <u/>
      </font>
    </dxf>
    <dxf>
      <font>
        <u/>
      </font>
    </dxf>
    <dxf>
      <font>
        <u/>
      </font>
    </dxf>
    <dxf>
      <font>
        <u/>
      </font>
    </dxf>
    <dxf>
      <font>
        <u/>
      </font>
    </dxf>
    <dxf>
      <font>
        <u/>
      </font>
    </dxf>
    <dxf>
      <font>
        <u/>
      </font>
    </dxf>
    <dxf>
      <font>
        <u/>
      </font>
    </dxf>
    <dxf>
      <fill>
        <patternFill>
          <bgColor rgb="FF808080"/>
        </patternFill>
      </fill>
    </dxf>
    <dxf>
      <font>
        <u/>
      </font>
    </dxf>
    <dxf>
      <font>
        <color rgb="FF0000FF"/>
      </font>
    </dxf>
    <dxf>
      <font>
        <color rgb="FFFF0000"/>
      </font>
    </dxf>
    <dxf>
      <font>
        <u/>
      </font>
    </dxf>
    <dxf>
      <font>
        <u/>
      </font>
    </dxf>
    <dxf>
      <numFmt numFmtId="210" formatCode="yyyy&quot; 年  &quot;mm&quot; 月  &quot;dd&quot; 日&quot;"/>
    </dxf>
    <dxf>
      <numFmt numFmtId="211" formatCode="yyyy&quot; 年  &quot;mm&quot; 月  &quot;_0d&quot; 日&quot;"/>
    </dxf>
    <dxf>
      <numFmt numFmtId="212" formatCode="yyyy&quot; 年  &quot;_0m&quot; 月  &quot;dd&quot; 日&quot;"/>
    </dxf>
    <dxf>
      <numFmt numFmtId="213" formatCode="yyyy&quot; 年  &quot;_0m&quot; 月  &quot;_0d&quot; 日&quot;"/>
    </dxf>
    <dxf>
      <border>
        <left style="thin">
          <color auto="1"/>
        </left>
        <right style="thin">
          <color auto="1"/>
        </right>
        <top style="thin">
          <color auto="1"/>
        </top>
        <bottom style="thin">
          <color auto="1"/>
        </bottom>
        <vertical/>
        <horizontal/>
      </border>
    </dxf>
    <dxf>
      <font>
        <u/>
      </font>
    </dxf>
    <dxf>
      <font>
        <color rgb="FF5F5F5F"/>
      </font>
    </dxf>
    <dxf>
      <fill>
        <patternFill>
          <bgColor theme="5" tint="0.79998168889431442"/>
        </patternFill>
      </fill>
    </dxf>
    <dxf>
      <font>
        <u/>
      </font>
    </dxf>
    <dxf>
      <font>
        <color rgb="FF5F5F5F"/>
      </font>
    </dxf>
    <dxf>
      <border>
        <left style="thin">
          <color auto="1"/>
        </left>
        <right style="thin">
          <color auto="1"/>
        </right>
        <top style="thin">
          <color auto="1"/>
        </top>
        <bottom style="thin">
          <color auto="1"/>
        </bottom>
        <vertical/>
        <horizontal/>
      </border>
    </dxf>
    <dxf>
      <fill>
        <patternFill>
          <bgColor rgb="FFDDDDDD"/>
        </patternFill>
      </fill>
    </dxf>
    <dxf>
      <font>
        <u/>
      </font>
    </dxf>
    <dxf>
      <font>
        <color rgb="FF5F5F5F"/>
      </font>
    </dxf>
    <dxf>
      <border>
        <left style="thin">
          <color auto="1"/>
        </left>
        <right style="thin">
          <color auto="1"/>
        </right>
        <top style="thin">
          <color auto="1"/>
        </top>
        <bottom style="thin">
          <color auto="1"/>
        </bottom>
        <vertical/>
        <horizontal/>
      </border>
    </dxf>
    <dxf>
      <fill>
        <patternFill>
          <bgColor rgb="FFDDDDDD"/>
        </patternFill>
      </fill>
    </dxf>
    <dxf>
      <font>
        <u/>
      </font>
    </dxf>
    <dxf>
      <font>
        <color rgb="FF5F5F5F"/>
      </font>
    </dxf>
    <dxf>
      <font>
        <u/>
      </font>
    </dxf>
    <dxf>
      <font>
        <color rgb="FF5F5F5F"/>
      </font>
    </dxf>
    <dxf>
      <font>
        <u/>
      </font>
    </dxf>
    <dxf>
      <font>
        <color rgb="FF5F5F5F"/>
      </font>
    </dxf>
    <dxf>
      <border>
        <left style="thin">
          <color auto="1"/>
        </left>
        <right style="thin">
          <color auto="1"/>
        </right>
        <top style="thin">
          <color auto="1"/>
        </top>
        <bottom style="thin">
          <color auto="1"/>
        </bottom>
        <vertical/>
        <horizontal/>
      </border>
    </dxf>
    <dxf>
      <fill>
        <patternFill>
          <bgColor rgb="FFDDDDDD"/>
        </patternFill>
      </fill>
    </dxf>
    <dxf>
      <font>
        <u/>
      </font>
    </dxf>
    <dxf>
      <font>
        <color rgb="FF5F5F5F"/>
      </font>
    </dxf>
    <dxf>
      <numFmt numFmtId="210" formatCode="yyyy&quot; 年  &quot;mm&quot; 月  &quot;dd&quot; 日&quot;"/>
    </dxf>
    <dxf>
      <numFmt numFmtId="211" formatCode="yyyy&quot; 年  &quot;mm&quot; 月  &quot;_0d&quot; 日&quot;"/>
    </dxf>
    <dxf>
      <numFmt numFmtId="212" formatCode="yyyy&quot; 年  &quot;_0m&quot; 月  &quot;dd&quot; 日&quot;"/>
    </dxf>
    <dxf>
      <numFmt numFmtId="213" formatCode="yyyy&quot; 年  &quot;_0m&quot; 月  &quot;_0d&quot; 日&quot;"/>
    </dxf>
    <dxf>
      <font>
        <u/>
      </font>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font>
        <color rgb="FF808080"/>
      </font>
      <fill>
        <patternFill>
          <bgColor rgb="FF808080"/>
        </patternFill>
      </fill>
    </dxf>
    <dxf>
      <font>
        <u/>
      </font>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fill>
        <patternFill>
          <bgColor rgb="FFDDDDDD"/>
        </patternFill>
      </fill>
    </dxf>
    <dxf>
      <font>
        <color rgb="FF5F5F5F"/>
      </font>
    </dxf>
    <dxf>
      <fill>
        <patternFill>
          <bgColor theme="5" tint="0.79998168889431442"/>
        </patternFill>
      </fill>
    </dxf>
    <dxf>
      <fill>
        <patternFill>
          <bgColor theme="0" tint="-0.14996795556505021"/>
        </patternFill>
      </fill>
    </dxf>
    <dxf>
      <fill>
        <patternFill>
          <bgColor theme="5" tint="0.79998168889431442"/>
        </patternFill>
      </fill>
    </dxf>
    <dxf>
      <fill>
        <patternFill>
          <bgColor theme="0"/>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ont>
        <color rgb="FF5F5F5F"/>
      </font>
    </dxf>
    <dxf>
      <font>
        <u/>
      </font>
    </dxf>
    <dxf>
      <fill>
        <patternFill>
          <bgColor theme="5" tint="0.79998168889431442"/>
        </patternFill>
      </fill>
    </dxf>
    <dxf>
      <font>
        <u/>
      </font>
    </dxf>
    <dxf>
      <fill>
        <patternFill>
          <bgColor rgb="FFFFFF99"/>
        </patternFill>
      </fill>
    </dxf>
    <dxf>
      <fill>
        <patternFill>
          <bgColor rgb="FFCCFFCC"/>
        </patternFill>
      </fill>
    </dxf>
    <dxf>
      <fill>
        <patternFill>
          <bgColor theme="5" tint="0.79998168889431442"/>
        </patternFill>
      </fill>
    </dxf>
    <dxf>
      <fill>
        <patternFill>
          <bgColor theme="0"/>
        </patternFill>
      </fill>
    </dxf>
    <dxf>
      <fill>
        <patternFill>
          <bgColor theme="0" tint="-0.14996795556505021"/>
        </patternFill>
      </fill>
    </dxf>
    <dxf>
      <fill>
        <patternFill>
          <bgColor theme="5" tint="0.79998168889431442"/>
        </patternFill>
      </fill>
    </dxf>
    <dxf>
      <fill>
        <patternFill>
          <bgColor theme="0"/>
        </patternFill>
      </fill>
    </dxf>
    <dxf>
      <fill>
        <patternFill>
          <bgColor theme="0" tint="-0.14996795556505021"/>
        </patternFill>
      </fill>
    </dxf>
    <dxf>
      <fill>
        <patternFill>
          <bgColor theme="5" tint="0.79998168889431442"/>
        </patternFill>
      </fill>
    </dxf>
    <dxf>
      <fill>
        <patternFill>
          <bgColor theme="0"/>
        </patternFill>
      </fill>
    </dxf>
    <dxf>
      <fill>
        <patternFill>
          <bgColor theme="0" tint="-0.14996795556505021"/>
        </patternFill>
      </fill>
    </dxf>
    <dxf>
      <fill>
        <patternFill>
          <bgColor theme="5" tint="0.79998168889431442"/>
        </patternFill>
      </fill>
    </dxf>
    <dxf>
      <fill>
        <patternFill>
          <bgColor theme="0"/>
        </patternFill>
      </fill>
    </dxf>
    <dxf>
      <fill>
        <patternFill>
          <bgColor theme="0" tint="-0.14996795556505021"/>
        </patternFill>
      </fill>
    </dxf>
    <dxf>
      <fill>
        <patternFill>
          <bgColor theme="5" tint="0.79998168889431442"/>
        </patternFill>
      </fill>
    </dxf>
    <dxf>
      <fill>
        <patternFill>
          <bgColor theme="0"/>
        </patternFill>
      </fill>
    </dxf>
    <dxf>
      <font>
        <u/>
      </font>
    </dxf>
    <dxf>
      <font>
        <u/>
      </font>
    </dxf>
    <dxf>
      <font>
        <u/>
      </font>
    </dxf>
    <dxf>
      <font>
        <u/>
      </font>
    </dxf>
    <dxf>
      <fill>
        <patternFill>
          <bgColor theme="5" tint="0.79998168889431442"/>
        </patternFill>
      </fill>
    </dxf>
    <dxf>
      <font>
        <u/>
      </font>
    </dxf>
    <dxf>
      <fill>
        <patternFill>
          <bgColor theme="0"/>
        </patternFill>
      </fill>
    </dxf>
    <dxf>
      <fill>
        <patternFill>
          <bgColor theme="0"/>
        </patternFill>
      </fill>
    </dxf>
    <dxf>
      <fill>
        <patternFill>
          <bgColor theme="0"/>
        </patternFill>
      </fill>
    </dxf>
    <dxf>
      <fill>
        <patternFill>
          <bgColor theme="0"/>
        </patternFill>
      </fill>
    </dxf>
    <dxf>
      <font>
        <u/>
      </font>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u/>
      </font>
    </dxf>
    <dxf>
      <font>
        <color rgb="FF5F5F5F"/>
      </font>
    </dxf>
    <dxf>
      <font>
        <u/>
      </font>
    </dxf>
    <dxf>
      <fill>
        <patternFill>
          <bgColor theme="5" tint="0.79998168889431442"/>
        </patternFill>
      </fill>
    </dxf>
    <dxf>
      <font>
        <u/>
      </font>
    </dxf>
    <dxf>
      <fill>
        <patternFill>
          <bgColor theme="5" tint="0.79998168889431442"/>
        </patternFill>
      </fill>
    </dxf>
    <dxf>
      <fill>
        <patternFill>
          <bgColor theme="0"/>
        </patternFill>
      </fill>
    </dxf>
    <dxf>
      <font>
        <u/>
      </font>
    </dxf>
    <dxf>
      <fill>
        <patternFill>
          <bgColor theme="5" tint="0.79998168889431442"/>
        </patternFill>
      </fill>
    </dxf>
    <dxf>
      <font>
        <u/>
      </font>
    </dxf>
    <dxf>
      <fill>
        <patternFill>
          <bgColor rgb="FF808080"/>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patternFill>
      </fill>
    </dxf>
    <dxf>
      <fill>
        <patternFill>
          <bgColor theme="0" tint="-0.499984740745262"/>
        </patternFill>
      </fill>
    </dxf>
    <dxf>
      <font>
        <u/>
      </font>
    </dxf>
    <dxf>
      <fill>
        <patternFill>
          <bgColor theme="5" tint="0.79998168889431442"/>
        </patternFill>
      </fill>
    </dxf>
    <dxf>
      <font>
        <u/>
      </font>
    </dxf>
    <dxf>
      <fill>
        <patternFill>
          <bgColor theme="5" tint="0.79998168889431442"/>
        </patternFill>
      </fill>
    </dxf>
    <dxf>
      <fill>
        <patternFill>
          <bgColor theme="5" tint="0.79998168889431442"/>
        </patternFill>
      </fill>
    </dxf>
    <dxf>
      <font>
        <u/>
      </font>
    </dxf>
    <dxf>
      <font>
        <color rgb="FF5F5F5F"/>
      </font>
    </dxf>
    <dxf>
      <font>
        <color rgb="FF808080"/>
      </font>
      <fill>
        <patternFill>
          <bgColor rgb="FF808080"/>
        </patternFill>
      </fill>
    </dxf>
    <dxf>
      <fill>
        <patternFill>
          <bgColor rgb="FF808080"/>
        </patternFill>
      </fill>
    </dxf>
    <dxf>
      <fill>
        <patternFill>
          <bgColor theme="5" tint="0.79998168889431442"/>
        </patternFill>
      </fill>
    </dxf>
    <dxf>
      <font>
        <u/>
        <color theme="1"/>
      </font>
    </dxf>
    <dxf>
      <font>
        <color rgb="FF808080"/>
      </font>
    </dxf>
    <dxf>
      <font>
        <color rgb="FF808080"/>
      </font>
      <fill>
        <patternFill>
          <bgColor rgb="FF808080"/>
        </patternFill>
      </fill>
    </dxf>
    <dxf>
      <font>
        <color rgb="FF808080"/>
      </font>
      <fill>
        <patternFill>
          <bgColor rgb="FF808080"/>
        </patternFill>
      </fill>
    </dxf>
    <dxf>
      <font>
        <u/>
        <color theme="1"/>
      </font>
    </dxf>
    <dxf>
      <font>
        <color rgb="FF808080"/>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border>
        <left style="thin">
          <color auto="1"/>
        </left>
        <right style="thin">
          <color auto="1"/>
        </right>
        <top style="thin">
          <color auto="1"/>
        </top>
        <bottom style="thin">
          <color auto="1"/>
        </bottom>
        <vertical/>
        <horizontal/>
      </border>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font>
        <color rgb="FF5F5F5F"/>
      </font>
    </dxf>
    <dxf>
      <border>
        <left style="thin">
          <color auto="1"/>
        </left>
        <right style="thin">
          <color auto="1"/>
        </right>
        <top style="thin">
          <color auto="1"/>
        </top>
        <bottom style="thin">
          <color auto="1"/>
        </bottom>
        <vertical/>
        <horizontal/>
      </border>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font>
        <color rgb="FF5F5F5F"/>
      </font>
    </dxf>
    <dxf>
      <border>
        <left style="thin">
          <color auto="1"/>
        </left>
        <right style="thin">
          <color auto="1"/>
        </right>
        <top style="thin">
          <color auto="1"/>
        </top>
        <bottom style="thin">
          <color auto="1"/>
        </bottom>
        <vertical/>
        <horizontal/>
      </border>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font>
        <color rgb="FF5F5F5F"/>
      </font>
    </dxf>
    <dxf>
      <border>
        <left style="thin">
          <color auto="1"/>
        </left>
        <right style="thin">
          <color auto="1"/>
        </right>
        <top style="thin">
          <color auto="1"/>
        </top>
        <bottom style="thin">
          <color auto="1"/>
        </bottom>
        <vertical/>
        <horizontal/>
      </border>
    </dxf>
    <dxf>
      <font>
        <color rgb="FF5F5F5F"/>
      </font>
    </dxf>
    <dxf>
      <font>
        <color rgb="FF5F5F5F"/>
      </font>
    </dxf>
    <dxf>
      <font>
        <color rgb="FF5F5F5F"/>
      </font>
    </dxf>
    <dxf>
      <numFmt numFmtId="210" formatCode="yyyy&quot; 年  &quot;mm&quot; 月  &quot;dd&quot; 日&quot;"/>
    </dxf>
    <dxf>
      <numFmt numFmtId="211" formatCode="yyyy&quot; 年  &quot;mm&quot; 月  &quot;_0d&quot; 日&quot;"/>
    </dxf>
    <dxf>
      <numFmt numFmtId="212" formatCode="yyyy&quot; 年  &quot;_0m&quot; 月  &quot;dd&quot; 日&quot;"/>
    </dxf>
    <dxf>
      <numFmt numFmtId="213" formatCode="yyyy&quot; 年  &quot;_0m&quot; 月  &quot;_0d&quot; 日&quot;"/>
    </dxf>
    <dxf>
      <fill>
        <patternFill>
          <bgColor theme="5" tint="0.79998168889431442"/>
        </patternFill>
      </fill>
    </dxf>
    <dxf>
      <font>
        <color rgb="FF5F5F5F"/>
      </font>
    </dxf>
    <dxf>
      <fill>
        <patternFill>
          <bgColor theme="5"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FF0000"/>
      </font>
    </dxf>
    <dxf>
      <border>
        <left style="thin">
          <color auto="1"/>
        </left>
        <right style="thin">
          <color auto="1"/>
        </right>
        <top style="thin">
          <color auto="1"/>
        </top>
        <bottom style="thin">
          <color auto="1"/>
        </bottom>
        <vertical/>
        <horizontal/>
      </border>
    </dxf>
    <dxf>
      <fill>
        <patternFill>
          <bgColor rgb="FF808080"/>
        </patternFill>
      </fill>
    </dxf>
    <dxf>
      <fill>
        <patternFill>
          <bgColor rgb="FFFF0000"/>
        </patternFill>
      </fill>
    </dxf>
    <dxf>
      <font>
        <color rgb="FF5F5F5F"/>
      </font>
    </dxf>
    <dxf>
      <font>
        <color rgb="FF5F5F5F"/>
      </font>
    </dxf>
    <dxf>
      <font>
        <color rgb="FF5F5F5F"/>
      </font>
    </dxf>
    <dxf>
      <font>
        <color rgb="FF5F5F5F"/>
      </font>
    </dxf>
    <dxf>
      <font>
        <color rgb="FF808080"/>
      </font>
      <fill>
        <patternFill>
          <bgColor rgb="FF808080"/>
        </patternFill>
      </fill>
    </dxf>
    <dxf>
      <font>
        <color rgb="FF808080"/>
      </font>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ont>
        <color rgb="FF5F5F5F"/>
      </font>
    </dxf>
    <dxf>
      <font>
        <color rgb="FF808080"/>
      </font>
      <fill>
        <patternFill>
          <bgColor rgb="FF808080"/>
        </patternFill>
      </fill>
    </dxf>
    <dxf>
      <fill>
        <patternFill>
          <bgColor rgb="FF808080"/>
        </patternFill>
      </fill>
    </dxf>
    <dxf>
      <fill>
        <patternFill>
          <bgColor theme="5" tint="0.79998168889431442"/>
        </patternFill>
      </fill>
    </dxf>
    <dxf>
      <fill>
        <patternFill>
          <bgColor rgb="FF808080"/>
        </patternFill>
      </fill>
    </dxf>
  </dxfs>
  <tableStyles count="0" defaultTableStyle="TableStyleMedium2" defaultPivotStyle="PivotStyleLight16"/>
  <colors>
    <mruColors>
      <color rgb="FFFFFFCC"/>
      <color rgb="FFFF0000"/>
      <color rgb="FF0000CC"/>
      <color rgb="FF808080"/>
      <color rgb="FF5F5F5F"/>
      <color rgb="FFCDF4CD"/>
      <color rgb="FFFFFF99"/>
      <color rgb="FFDDDDDD"/>
      <color rgb="FFFF99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Radio" firstButton="1" fmlaLink="$F$30"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F$12" lockText="1" noThreeD="1"/>
</file>

<file path=xl/ctrlProps/ctrlProp5.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312964</xdr:colOff>
      <xdr:row>11</xdr:row>
      <xdr:rowOff>1</xdr:rowOff>
    </xdr:from>
    <xdr:to>
      <xdr:col>5</xdr:col>
      <xdr:colOff>852964</xdr:colOff>
      <xdr:row>11</xdr:row>
      <xdr:rowOff>288001</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463143" y="3170465"/>
          <a:ext cx="540000"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b="0">
              <a:solidFill>
                <a:sysClr val="windowText" lastClr="000000"/>
              </a:solidFill>
              <a:latin typeface="Yu Gothic UI" panose="020B0500000000000000" pitchFamily="50" charset="-128"/>
              <a:ea typeface="Yu Gothic UI" panose="020B0500000000000000" pitchFamily="50" charset="-128"/>
            </a:rPr>
            <a:t>分譲</a:t>
          </a:r>
        </a:p>
      </xdr:txBody>
    </xdr:sp>
    <xdr:clientData/>
  </xdr:twoCellAnchor>
  <xdr:twoCellAnchor>
    <xdr:from>
      <xdr:col>6</xdr:col>
      <xdr:colOff>326568</xdr:colOff>
      <xdr:row>11</xdr:row>
      <xdr:rowOff>0</xdr:rowOff>
    </xdr:from>
    <xdr:to>
      <xdr:col>6</xdr:col>
      <xdr:colOff>866568</xdr:colOff>
      <xdr:row>11</xdr:row>
      <xdr:rowOff>288000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5987139" y="3170464"/>
          <a:ext cx="540000" cy="28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b="0">
              <a:solidFill>
                <a:sysClr val="windowText" lastClr="000000"/>
              </a:solidFill>
              <a:latin typeface="Yu Gothic UI" panose="020B0500000000000000" pitchFamily="50" charset="-128"/>
              <a:ea typeface="Yu Gothic UI" panose="020B0500000000000000" pitchFamily="50" charset="-128"/>
            </a:rPr>
            <a:t>賃貸</a:t>
          </a: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11</xdr:row>
          <xdr:rowOff>47625</xdr:rowOff>
        </xdr:from>
        <xdr:to>
          <xdr:col>5</xdr:col>
          <xdr:colOff>904875</xdr:colOff>
          <xdr:row>11</xdr:row>
          <xdr:rowOff>295275</xdr:rowOff>
        </xdr:to>
        <xdr:sp macro="" textlink="">
          <xdr:nvSpPr>
            <xdr:cNvPr id="29708" name="Option Button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47625</xdr:rowOff>
        </xdr:from>
        <xdr:to>
          <xdr:col>6</xdr:col>
          <xdr:colOff>914400</xdr:colOff>
          <xdr:row>11</xdr:row>
          <xdr:rowOff>295275</xdr:rowOff>
        </xdr:to>
        <xdr:sp macro="" textlink="">
          <xdr:nvSpPr>
            <xdr:cNvPr id="29709" name="Option Button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187777</xdr:colOff>
      <xdr:row>28</xdr:row>
      <xdr:rowOff>251740</xdr:rowOff>
    </xdr:from>
    <xdr:to>
      <xdr:col>7</xdr:col>
      <xdr:colOff>326702</xdr:colOff>
      <xdr:row>29</xdr:row>
      <xdr:rowOff>317204</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212340" y="8967115"/>
          <a:ext cx="1329550" cy="327402"/>
          <a:chOff x="4269917" y="9041954"/>
          <a:chExt cx="1336355" cy="324000"/>
        </a:xfrm>
      </xdr:grpSpPr>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603185" y="9041954"/>
            <a:ext cx="1003087"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b="0">
                <a:solidFill>
                  <a:sysClr val="windowText" lastClr="000000"/>
                </a:solidFill>
                <a:latin typeface="Yu Gothic UI" panose="020B0500000000000000" pitchFamily="50" charset="-128"/>
                <a:ea typeface="Yu Gothic UI" panose="020B0500000000000000" pitchFamily="50" charset="-128"/>
              </a:rPr>
              <a:t>個人申請</a:t>
            </a:r>
          </a:p>
        </xdr:txBody>
      </xdr:sp>
      <mc:AlternateContent xmlns:mc="http://schemas.openxmlformats.org/markup-compatibility/2006">
        <mc:Choice xmlns:a14="http://schemas.microsoft.com/office/drawing/2010/main" Requires="a14">
          <xdr:sp macro="" textlink="">
            <xdr:nvSpPr>
              <xdr:cNvPr id="29697" name="Option Butto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4269917" y="9121311"/>
                <a:ext cx="1203709"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139807</xdr:colOff>
      <xdr:row>28</xdr:row>
      <xdr:rowOff>251740</xdr:rowOff>
    </xdr:from>
    <xdr:to>
      <xdr:col>5</xdr:col>
      <xdr:colOff>1491562</xdr:colOff>
      <xdr:row>29</xdr:row>
      <xdr:rowOff>317204</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4652276" y="8967115"/>
          <a:ext cx="1351755" cy="327402"/>
          <a:chOff x="5963665" y="9041954"/>
          <a:chExt cx="1351755" cy="324000"/>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312333" y="9041954"/>
            <a:ext cx="1003087"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b="0">
                <a:solidFill>
                  <a:sysClr val="windowText" lastClr="000000"/>
                </a:solidFill>
                <a:latin typeface="Yu Gothic UI" panose="020B0500000000000000" pitchFamily="50" charset="-128"/>
                <a:ea typeface="Yu Gothic UI" panose="020B0500000000000000" pitchFamily="50" charset="-128"/>
              </a:rPr>
              <a:t>法人申請</a:t>
            </a:r>
          </a:p>
        </xdr:txBody>
      </xdr:sp>
      <mc:AlternateContent xmlns:mc="http://schemas.openxmlformats.org/markup-compatibility/2006">
        <mc:Choice xmlns:a14="http://schemas.microsoft.com/office/drawing/2010/main" Requires="a14">
          <xdr:sp macro="" textlink="">
            <xdr:nvSpPr>
              <xdr:cNvPr id="29698" name="Option Button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5963665" y="9113324"/>
                <a:ext cx="12037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8</xdr:col>
          <xdr:colOff>0</xdr:colOff>
          <xdr:row>12</xdr:row>
          <xdr:rowOff>0</xdr:rowOff>
        </xdr:to>
        <xdr:sp macro="" textlink="">
          <xdr:nvSpPr>
            <xdr:cNvPr id="29707" name="Group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98652</xdr:colOff>
      <xdr:row>21</xdr:row>
      <xdr:rowOff>156482</xdr:rowOff>
    </xdr:from>
    <xdr:to>
      <xdr:col>35</xdr:col>
      <xdr:colOff>449036</xdr:colOff>
      <xdr:row>33</xdr:row>
      <xdr:rowOff>58876</xdr:rowOff>
    </xdr:to>
    <xdr:sp macro="" textlink="">
      <xdr:nvSpPr>
        <xdr:cNvPr id="2" name="フローチャート: 処理 1">
          <a:extLst>
            <a:ext uri="{FF2B5EF4-FFF2-40B4-BE49-F238E27FC236}">
              <a16:creationId xmlns:a16="http://schemas.microsoft.com/office/drawing/2014/main" id="{00000000-0008-0000-0600-000002000000}"/>
            </a:ext>
          </a:extLst>
        </xdr:cNvPr>
        <xdr:cNvSpPr/>
      </xdr:nvSpPr>
      <xdr:spPr>
        <a:xfrm>
          <a:off x="11923259" y="5762625"/>
          <a:ext cx="11521848" cy="3168108"/>
        </a:xfrm>
        <a:prstGeom prst="flowChartProcess">
          <a:avLst/>
        </a:prstGeom>
        <a:solidFill>
          <a:srgbClr val="FFC000">
            <a:alpha val="3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ＭＳ 明朝" panose="02020609040205080304" pitchFamily="17" charset="-128"/>
              <a:ea typeface="ＭＳ 明朝" panose="02020609040205080304" pitchFamily="17" charset="-128"/>
            </a:rPr>
            <a:t>❽に記載し、交付決定をうけた内容は、</a:t>
          </a:r>
          <a:endParaRPr kumimoji="1" lang="en-US" altLang="ja-JP" sz="2400" b="1">
            <a:solidFill>
              <a:srgbClr val="FF0000"/>
            </a:solidFill>
            <a:latin typeface="ＭＳ 明朝" panose="02020609040205080304" pitchFamily="17" charset="-128"/>
            <a:ea typeface="ＭＳ 明朝" panose="02020609040205080304" pitchFamily="17" charset="-128"/>
          </a:endParaRPr>
        </a:p>
        <a:p>
          <a:pPr algn="l"/>
          <a:r>
            <a:rPr kumimoji="1" lang="ja-JP" altLang="en-US" sz="2400" b="1">
              <a:solidFill>
                <a:srgbClr val="FF0000"/>
              </a:solidFill>
              <a:latin typeface="ＭＳ 明朝" panose="02020609040205080304" pitchFamily="17" charset="-128"/>
              <a:ea typeface="ＭＳ 明朝" panose="02020609040205080304" pitchFamily="17" charset="-128"/>
            </a:rPr>
            <a:t>完了実績報告時に、計画通り行ったという証憑を提出いただきます。</a:t>
          </a:r>
          <a:endParaRPr kumimoji="1" lang="en-US" altLang="ja-JP" sz="2400" b="1">
            <a:solidFill>
              <a:srgbClr val="FF0000"/>
            </a:solidFill>
            <a:latin typeface="ＭＳ 明朝" panose="02020609040205080304" pitchFamily="17" charset="-128"/>
            <a:ea typeface="ＭＳ 明朝" panose="02020609040205080304" pitchFamily="17" charset="-128"/>
          </a:endParaRPr>
        </a:p>
        <a:p>
          <a:pPr algn="l"/>
          <a:r>
            <a:rPr kumimoji="1" lang="ja-JP" altLang="en-US" sz="2400" b="1">
              <a:solidFill>
                <a:srgbClr val="FF0000"/>
              </a:solidFill>
              <a:latin typeface="ＭＳ 明朝" panose="02020609040205080304" pitchFamily="17" charset="-128"/>
              <a:ea typeface="ＭＳ 明朝" panose="02020609040205080304" pitchFamily="17" charset="-128"/>
            </a:rPr>
            <a:t>計画通りの広報が行われていない場合は、交付決定の取消しとなる場合があるので注意してください。</a:t>
          </a:r>
          <a:endParaRPr kumimoji="1" lang="en-US" altLang="ja-JP" sz="2400" b="1">
            <a:solidFill>
              <a:srgbClr val="FF0000"/>
            </a:solidFill>
            <a:latin typeface="ＭＳ 明朝" panose="02020609040205080304" pitchFamily="17" charset="-128"/>
            <a:ea typeface="ＭＳ 明朝" panose="02020609040205080304" pitchFamily="17" charset="-128"/>
          </a:endParaRPr>
        </a:p>
        <a:p>
          <a:pPr algn="l"/>
          <a:r>
            <a:rPr kumimoji="1" lang="en-US" altLang="ja-JP" sz="2400" b="1">
              <a:solidFill>
                <a:srgbClr val="FF0000"/>
              </a:solidFill>
              <a:latin typeface="ＭＳ 明朝" panose="02020609040205080304" pitchFamily="17" charset="-128"/>
              <a:ea typeface="ＭＳ 明朝" panose="02020609040205080304" pitchFamily="17" charset="-128"/>
            </a:rPr>
            <a:t>※</a:t>
          </a:r>
          <a:r>
            <a:rPr kumimoji="1" lang="ja-JP" altLang="en-US" sz="2400" b="1">
              <a:solidFill>
                <a:srgbClr val="FF0000"/>
              </a:solidFill>
              <a:latin typeface="ＭＳ 明朝" panose="02020609040205080304" pitchFamily="17" charset="-128"/>
              <a:ea typeface="ＭＳ 明朝" panose="02020609040205080304" pitchFamily="17" charset="-128"/>
            </a:rPr>
            <a:t>このオブジェクトは削除して入力すること。</a:t>
          </a:r>
          <a:endParaRPr kumimoji="1" lang="en-US" altLang="ja-JP" sz="2400" b="1">
            <a:solidFill>
              <a:srgbClr val="FF0000"/>
            </a:solidFill>
            <a:latin typeface="ＭＳ 明朝" panose="02020609040205080304" pitchFamily="17" charset="-128"/>
            <a:ea typeface="ＭＳ 明朝" panose="02020609040205080304" pitchFamily="17" charset="-128"/>
          </a:endParaRPr>
        </a:p>
        <a:p>
          <a:pPr algn="ctr"/>
          <a:endParaRPr kumimoji="1" lang="ja-JP" altLang="en-US" sz="24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642316</xdr:colOff>
      <xdr:row>6</xdr:row>
      <xdr:rowOff>33095</xdr:rowOff>
    </xdr:from>
    <xdr:to>
      <xdr:col>14</xdr:col>
      <xdr:colOff>250034</xdr:colOff>
      <xdr:row>56</xdr:row>
      <xdr:rowOff>207822</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rot="5400000">
          <a:off x="4445902" y="-1865491"/>
          <a:ext cx="13163363" cy="20354900"/>
        </a:xfrm>
        <a:prstGeom prst="rect">
          <a:avLst/>
        </a:prstGeom>
      </xdr:spPr>
    </xdr:pic>
    <xdr:clientData/>
  </xdr:twoCellAnchor>
  <xdr:twoCellAnchor>
    <xdr:from>
      <xdr:col>4</xdr:col>
      <xdr:colOff>1121114</xdr:colOff>
      <xdr:row>10</xdr:row>
      <xdr:rowOff>210294</xdr:rowOff>
    </xdr:from>
    <xdr:to>
      <xdr:col>14</xdr:col>
      <xdr:colOff>496044</xdr:colOff>
      <xdr:row>26</xdr:row>
      <xdr:rowOff>248767</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1979614" y="2946567"/>
          <a:ext cx="9471430" cy="419483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b="1">
              <a:latin typeface="Yu Gothic UI" panose="020B0500000000000000" pitchFamily="50" charset="-128"/>
              <a:ea typeface="Yu Gothic UI" panose="020B0500000000000000" pitchFamily="50" charset="-128"/>
            </a:rPr>
            <a:t>・レイアウトは自由ですが、下記事項は必ず作成すること。</a:t>
          </a:r>
          <a:endParaRPr kumimoji="1" lang="en-US" altLang="ja-JP" sz="1800" b="1">
            <a:latin typeface="Yu Gothic UI" panose="020B0500000000000000" pitchFamily="50" charset="-128"/>
            <a:ea typeface="Yu Gothic UI" panose="020B0500000000000000" pitchFamily="50" charset="-128"/>
          </a:endParaRPr>
        </a:p>
        <a:p>
          <a:pPr algn="l"/>
          <a:r>
            <a:rPr kumimoji="1" lang="ja-JP" altLang="en-US" sz="1800" b="1">
              <a:latin typeface="Yu Gothic UI" panose="020B0500000000000000" pitchFamily="50" charset="-128"/>
              <a:ea typeface="Yu Gothic UI" panose="020B0500000000000000" pitchFamily="50" charset="-128"/>
            </a:rPr>
            <a:t>　</a:t>
          </a:r>
          <a:r>
            <a:rPr kumimoji="1" lang="en-US" altLang="ja-JP" sz="1800" b="1">
              <a:latin typeface="Yu Gothic UI" panose="020B0500000000000000" pitchFamily="50" charset="-128"/>
              <a:ea typeface="Yu Gothic UI" panose="020B0500000000000000" pitchFamily="50" charset="-128"/>
            </a:rPr>
            <a:t>【</a:t>
          </a:r>
          <a:r>
            <a:rPr kumimoji="1" lang="ja-JP" altLang="en-US" sz="1800" b="1">
              <a:latin typeface="Yu Gothic UI" panose="020B0500000000000000" pitchFamily="50" charset="-128"/>
              <a:ea typeface="Yu Gothic UI" panose="020B0500000000000000" pitchFamily="50" charset="-128"/>
            </a:rPr>
            <a:t>事業全体を示すシステム概念図</a:t>
          </a:r>
          <a:r>
            <a:rPr kumimoji="1" lang="en-US" altLang="ja-JP" sz="1800" b="1">
              <a:latin typeface="Yu Gothic UI" panose="020B0500000000000000" pitchFamily="50" charset="-128"/>
              <a:ea typeface="Yu Gothic UI" panose="020B0500000000000000" pitchFamily="50" charset="-128"/>
            </a:rPr>
            <a:t>】</a:t>
          </a:r>
        </a:p>
        <a:p>
          <a:pPr algn="l"/>
          <a:r>
            <a:rPr kumimoji="1" lang="ja-JP" altLang="en-US" sz="1800" b="1">
              <a:latin typeface="Yu Gothic UI" panose="020B0500000000000000" pitchFamily="50" charset="-128"/>
              <a:ea typeface="Yu Gothic UI" panose="020B0500000000000000" pitchFamily="50" charset="-128"/>
            </a:rPr>
            <a:t>　 事業全体の概要を示す概念図を作成すること。</a:t>
          </a:r>
          <a:endParaRPr kumimoji="1" lang="en-US" altLang="ja-JP" sz="1800" b="1">
            <a:latin typeface="Yu Gothic UI" panose="020B0500000000000000" pitchFamily="50" charset="-128"/>
            <a:ea typeface="Yu Gothic UI" panose="020B0500000000000000" pitchFamily="50" charset="-128"/>
          </a:endParaRPr>
        </a:p>
        <a:p>
          <a:pPr algn="l"/>
          <a:r>
            <a:rPr kumimoji="1" lang="ja-JP" altLang="en-US" sz="1800" b="1">
              <a:latin typeface="Yu Gothic UI" panose="020B0500000000000000" pitchFamily="50" charset="-128"/>
              <a:ea typeface="Yu Gothic UI" panose="020B0500000000000000" pitchFamily="50" charset="-128"/>
            </a:rPr>
            <a:t>　</a:t>
          </a:r>
          <a:r>
            <a:rPr kumimoji="1" lang="en-US" altLang="ja-JP" sz="1800" b="1">
              <a:latin typeface="Yu Gothic UI" panose="020B0500000000000000" pitchFamily="50" charset="-128"/>
              <a:ea typeface="Yu Gothic UI" panose="020B0500000000000000" pitchFamily="50" charset="-128"/>
            </a:rPr>
            <a:t>【</a:t>
          </a:r>
          <a:r>
            <a:rPr kumimoji="1" lang="ja-JP" altLang="en-US" sz="1800" b="1">
              <a:latin typeface="Yu Gothic UI" panose="020B0500000000000000" pitchFamily="50" charset="-128"/>
              <a:ea typeface="Yu Gothic UI" panose="020B0500000000000000" pitchFamily="50" charset="-128"/>
            </a:rPr>
            <a:t>外観写真、または外観パース</a:t>
          </a:r>
          <a:r>
            <a:rPr kumimoji="1" lang="en-US" altLang="ja-JP" sz="1800" b="1">
              <a:latin typeface="Yu Gothic UI" panose="020B0500000000000000" pitchFamily="50" charset="-128"/>
              <a:ea typeface="Yu Gothic UI" panose="020B0500000000000000" pitchFamily="50" charset="-128"/>
            </a:rPr>
            <a:t>】</a:t>
          </a:r>
        </a:p>
        <a:p>
          <a:pPr algn="l"/>
          <a:r>
            <a:rPr kumimoji="1" lang="ja-JP" altLang="en-US" sz="1800" b="1">
              <a:latin typeface="Yu Gothic UI" panose="020B0500000000000000" pitchFamily="50" charset="-128"/>
              <a:ea typeface="Yu Gothic UI" panose="020B0500000000000000" pitchFamily="50" charset="-128"/>
            </a:rPr>
            <a:t>　 外観写真、または外観パースを添付すること。</a:t>
          </a:r>
          <a:endParaRPr kumimoji="1" lang="en-US" altLang="ja-JP" sz="1800" b="1">
            <a:latin typeface="Yu Gothic UI" panose="020B0500000000000000" pitchFamily="50" charset="-128"/>
            <a:ea typeface="Yu Gothic UI" panose="020B0500000000000000" pitchFamily="50" charset="-128"/>
          </a:endParaRPr>
        </a:p>
        <a:p>
          <a:pPr algn="l"/>
          <a:endParaRPr kumimoji="1" lang="en-US" altLang="ja-JP" sz="1800" b="1">
            <a:latin typeface="Yu Gothic UI" panose="020B0500000000000000" pitchFamily="50" charset="-128"/>
            <a:ea typeface="Yu Gothic UI" panose="020B0500000000000000" pitchFamily="50" charset="-128"/>
          </a:endParaRPr>
        </a:p>
        <a:p>
          <a:pPr algn="l"/>
          <a:r>
            <a:rPr kumimoji="1" lang="en-US" altLang="ja-JP" sz="1800" b="1">
              <a:latin typeface="Yu Gothic UI" panose="020B0500000000000000" pitchFamily="50" charset="-128"/>
              <a:ea typeface="Yu Gothic UI" panose="020B0500000000000000" pitchFamily="50" charset="-128"/>
            </a:rPr>
            <a:t>※</a:t>
          </a:r>
          <a:r>
            <a:rPr kumimoji="1" lang="ja-JP" altLang="en-US" sz="1800" b="1">
              <a:latin typeface="Yu Gothic UI" panose="020B0500000000000000" pitchFamily="50" charset="-128"/>
              <a:ea typeface="Yu Gothic UI" panose="020B0500000000000000" pitchFamily="50" charset="-128"/>
            </a:rPr>
            <a:t>作成例は事例であり、補助対象の可否を示すものではないので注意すること。</a:t>
          </a:r>
          <a:endParaRPr kumimoji="1" lang="en-US" altLang="ja-JP" sz="1800" b="1">
            <a:latin typeface="Yu Gothic UI" panose="020B0500000000000000" pitchFamily="50" charset="-128"/>
            <a:ea typeface="Yu Gothic UI" panose="020B0500000000000000" pitchFamily="50" charset="-128"/>
          </a:endParaRPr>
        </a:p>
        <a:p>
          <a:pPr algn="l"/>
          <a:r>
            <a:rPr kumimoji="1" lang="en-US" altLang="ja-JP" sz="1800" b="1">
              <a:latin typeface="Yu Gothic UI" panose="020B0500000000000000" pitchFamily="50" charset="-128"/>
              <a:ea typeface="Yu Gothic UI" panose="020B0500000000000000" pitchFamily="50" charset="-128"/>
            </a:rPr>
            <a:t>※</a:t>
          </a:r>
          <a:r>
            <a:rPr kumimoji="1" lang="ja-JP" altLang="en-US" sz="1800" b="1">
              <a:latin typeface="Yu Gothic UI" panose="020B0500000000000000" pitchFamily="50" charset="-128"/>
              <a:ea typeface="Yu Gothic UI" panose="020B0500000000000000" pitchFamily="50" charset="-128"/>
            </a:rPr>
            <a:t>補助対象設備は赤でマーキングしてください。複数年度の場合は、</a:t>
          </a:r>
          <a:endParaRPr kumimoji="1" lang="en-US" altLang="ja-JP" sz="1800" b="1">
            <a:latin typeface="Yu Gothic UI" panose="020B0500000000000000" pitchFamily="50" charset="-128"/>
            <a:ea typeface="Yu Gothic UI" panose="020B0500000000000000" pitchFamily="50" charset="-128"/>
          </a:endParaRPr>
        </a:p>
        <a:p>
          <a:pPr algn="l"/>
          <a:r>
            <a:rPr kumimoji="1" lang="ja-JP" altLang="en-US" sz="1800" b="1">
              <a:latin typeface="Yu Gothic UI" panose="020B0500000000000000" pitchFamily="50" charset="-128"/>
              <a:ea typeface="Yu Gothic UI" panose="020B0500000000000000" pitchFamily="50" charset="-128"/>
            </a:rPr>
            <a:t>　１年目：赤、２年目：青、３年目：緑、４年目：オレンジ</a:t>
          </a:r>
          <a:r>
            <a:rPr kumimoji="1" lang="ja-JP" altLang="ja-JP" sz="1800" b="1">
              <a:solidFill>
                <a:schemeClr val="lt1"/>
              </a:solidFill>
              <a:effectLst/>
              <a:latin typeface="+mn-lt"/>
              <a:ea typeface="+mn-ea"/>
              <a:cs typeface="+mn-cs"/>
            </a:rPr>
            <a:t>、</a:t>
          </a:r>
          <a:r>
            <a:rPr kumimoji="1" lang="ja-JP" altLang="en-US" sz="1800" b="1">
              <a:solidFill>
                <a:schemeClr val="lt1"/>
              </a:solidFill>
              <a:effectLst/>
              <a:latin typeface="+mn-lt"/>
              <a:ea typeface="+mn-ea"/>
              <a:cs typeface="+mn-cs"/>
            </a:rPr>
            <a:t>５</a:t>
          </a:r>
          <a:r>
            <a:rPr kumimoji="1" lang="ja-JP" altLang="ja-JP" sz="1800" b="1">
              <a:solidFill>
                <a:schemeClr val="lt1"/>
              </a:solidFill>
              <a:effectLst/>
              <a:latin typeface="+mn-lt"/>
              <a:ea typeface="+mn-ea"/>
              <a:cs typeface="+mn-cs"/>
            </a:rPr>
            <a:t>年目：</a:t>
          </a:r>
          <a:r>
            <a:rPr kumimoji="1" lang="ja-JP" altLang="en-US" sz="1800" b="1">
              <a:solidFill>
                <a:schemeClr val="lt1"/>
              </a:solidFill>
              <a:effectLst/>
              <a:latin typeface="+mn-lt"/>
              <a:ea typeface="+mn-ea"/>
              <a:cs typeface="+mn-cs"/>
            </a:rPr>
            <a:t>紫</a:t>
          </a:r>
          <a:r>
            <a:rPr kumimoji="1" lang="ja-JP" altLang="en-US" sz="1800" b="1">
              <a:latin typeface="Yu Gothic UI" panose="020B0500000000000000" pitchFamily="50" charset="-128"/>
              <a:ea typeface="Yu Gothic UI" panose="020B0500000000000000" pitchFamily="50" charset="-128"/>
            </a:rPr>
            <a:t>　でマーキングすること。</a:t>
          </a:r>
        </a:p>
      </xdr:txBody>
    </xdr:sp>
    <xdr:clientData/>
  </xdr:twoCellAnchor>
  <xdr:twoCellAnchor>
    <xdr:from>
      <xdr:col>2</xdr:col>
      <xdr:colOff>4260274</xdr:colOff>
      <xdr:row>32</xdr:row>
      <xdr:rowOff>190498</xdr:rowOff>
    </xdr:from>
    <xdr:to>
      <xdr:col>6</xdr:col>
      <xdr:colOff>396704</xdr:colOff>
      <xdr:row>41</xdr:row>
      <xdr:rowOff>228971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338456" y="8641771"/>
          <a:ext cx="9471430" cy="237642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nchorCtr="1"/>
        <a:lstStyle/>
        <a:p>
          <a:pPr algn="l"/>
          <a:r>
            <a:rPr kumimoji="1" lang="en-US" altLang="ja-JP" sz="3200" b="1">
              <a:latin typeface="Yu Gothic UI" panose="020B0500000000000000" pitchFamily="50" charset="-128"/>
              <a:ea typeface="Yu Gothic UI" panose="020B0500000000000000" pitchFamily="50" charset="-128"/>
            </a:rPr>
            <a:t>(</a:t>
          </a:r>
          <a:r>
            <a:rPr kumimoji="1" lang="ja-JP" altLang="en-US" sz="3200" b="1">
              <a:latin typeface="Yu Gothic UI" panose="020B0500000000000000" pitchFamily="50" charset="-128"/>
              <a:ea typeface="Yu Gothic UI" panose="020B0500000000000000" pitchFamily="50" charset="-128"/>
            </a:rPr>
            <a:t>注</a:t>
          </a:r>
          <a:r>
            <a:rPr kumimoji="1" lang="en-US" altLang="ja-JP" sz="3200" b="1">
              <a:latin typeface="Yu Gothic UI" panose="020B0500000000000000" pitchFamily="50" charset="-128"/>
              <a:ea typeface="Yu Gothic UI" panose="020B0500000000000000" pitchFamily="50" charset="-128"/>
            </a:rPr>
            <a:t>)</a:t>
          </a:r>
        </a:p>
        <a:p>
          <a:pPr algn="l"/>
          <a:r>
            <a:rPr kumimoji="1" lang="ja-JP" altLang="en-US" sz="3200" b="1">
              <a:latin typeface="Yu Gothic UI" panose="020B0500000000000000" pitchFamily="50" charset="-128"/>
              <a:ea typeface="Yu Gothic UI" panose="020B0500000000000000" pitchFamily="50" charset="-128"/>
            </a:rPr>
            <a:t>作成した図を貼り付けする際は、この図を削除すること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60</xdr:col>
      <xdr:colOff>0</xdr:colOff>
      <xdr:row>16</xdr:row>
      <xdr:rowOff>0</xdr:rowOff>
    </xdr:from>
    <xdr:to>
      <xdr:col>66</xdr:col>
      <xdr:colOff>295064</xdr:colOff>
      <xdr:row>24</xdr:row>
      <xdr:rowOff>1</xdr:rowOff>
    </xdr:to>
    <xdr:grpSp>
      <xdr:nvGrpSpPr>
        <xdr:cNvPr id="8" name="グループ化 7">
          <a:extLst>
            <a:ext uri="{FF2B5EF4-FFF2-40B4-BE49-F238E27FC236}">
              <a16:creationId xmlns:a16="http://schemas.microsoft.com/office/drawing/2014/main" id="{00000000-0008-0000-1000-000008000000}"/>
            </a:ext>
          </a:extLst>
        </xdr:cNvPr>
        <xdr:cNvGrpSpPr/>
      </xdr:nvGrpSpPr>
      <xdr:grpSpPr>
        <a:xfrm>
          <a:off x="56578500" y="4488656"/>
          <a:ext cx="4438439" cy="2476501"/>
          <a:chOff x="11138646" y="46403559"/>
          <a:chExt cx="3608295" cy="1020329"/>
        </a:xfrm>
      </xdr:grpSpPr>
      <xdr:sp macro="" textlink="">
        <xdr:nvSpPr>
          <xdr:cNvPr id="9" name="テキスト ボックス 8">
            <a:extLst>
              <a:ext uri="{FF2B5EF4-FFF2-40B4-BE49-F238E27FC236}">
                <a16:creationId xmlns:a16="http://schemas.microsoft.com/office/drawing/2014/main" id="{00000000-0008-0000-1000-000009000000}"/>
              </a:ext>
            </a:extLst>
          </xdr:cNvPr>
          <xdr:cNvSpPr txBox="1"/>
        </xdr:nvSpPr>
        <xdr:spPr>
          <a:xfrm>
            <a:off x="11586882" y="46403559"/>
            <a:ext cx="3160059" cy="1020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　小計・合計・集計欄の</a:t>
            </a:r>
          </a:p>
          <a:p>
            <a:r>
              <a:rPr kumimoji="1" lang="ja-JP" altLang="en-US" sz="1400" b="1">
                <a:solidFill>
                  <a:srgbClr val="FF0000"/>
                </a:solidFill>
              </a:rPr>
              <a:t>　　　数式に影響が出るため</a:t>
            </a:r>
          </a:p>
          <a:p>
            <a:r>
              <a:rPr kumimoji="1" lang="ja-JP" altLang="en-US" sz="1400" b="1">
                <a:solidFill>
                  <a:srgbClr val="FF0000"/>
                </a:solidFill>
              </a:rPr>
              <a:t>　　　行を追加する場合には、</a:t>
            </a:r>
          </a:p>
          <a:p>
            <a:r>
              <a:rPr kumimoji="1" lang="ja-JP" altLang="en-US" sz="1400" b="1">
                <a:solidFill>
                  <a:srgbClr val="FF0000"/>
                </a:solidFill>
              </a:rPr>
              <a:t>　　　項目の先頭や最後ではなく、</a:t>
            </a:r>
          </a:p>
          <a:p>
            <a:r>
              <a:rPr kumimoji="1" lang="ja-JP" altLang="en-US" sz="1400" b="1">
                <a:solidFill>
                  <a:srgbClr val="FF0000"/>
                </a:solidFill>
              </a:rPr>
              <a:t>　　　中程で行の追加をすること</a:t>
            </a:r>
          </a:p>
        </xdr:txBody>
      </xdr:sp>
      <xdr:sp macro="" textlink="">
        <xdr:nvSpPr>
          <xdr:cNvPr id="10" name="右中かっこ 9">
            <a:extLst>
              <a:ext uri="{FF2B5EF4-FFF2-40B4-BE49-F238E27FC236}">
                <a16:creationId xmlns:a16="http://schemas.microsoft.com/office/drawing/2014/main" id="{00000000-0008-0000-1000-00000A000000}"/>
              </a:ext>
            </a:extLst>
          </xdr:cNvPr>
          <xdr:cNvSpPr/>
        </xdr:nvSpPr>
        <xdr:spPr>
          <a:xfrm>
            <a:off x="11138646" y="46429667"/>
            <a:ext cx="392205" cy="548280"/>
          </a:xfrm>
          <a:prstGeom prst="rightBrace">
            <a:avLst>
              <a:gd name="adj1" fmla="val 19177"/>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0</xdr:colOff>
      <xdr:row>16</xdr:row>
      <xdr:rowOff>0</xdr:rowOff>
    </xdr:from>
    <xdr:to>
      <xdr:col>66</xdr:col>
      <xdr:colOff>295063</xdr:colOff>
      <xdr:row>29</xdr:row>
      <xdr:rowOff>1</xdr:rowOff>
    </xdr:to>
    <xdr:grpSp>
      <xdr:nvGrpSpPr>
        <xdr:cNvPr id="8" name="グループ化 7">
          <a:extLst>
            <a:ext uri="{FF2B5EF4-FFF2-40B4-BE49-F238E27FC236}">
              <a16:creationId xmlns:a16="http://schemas.microsoft.com/office/drawing/2014/main" id="{00000000-0008-0000-1100-000008000000}"/>
            </a:ext>
          </a:extLst>
        </xdr:cNvPr>
        <xdr:cNvGrpSpPr/>
      </xdr:nvGrpSpPr>
      <xdr:grpSpPr>
        <a:xfrm>
          <a:off x="56578500" y="4488656"/>
          <a:ext cx="4438438" cy="4024314"/>
          <a:chOff x="11138646" y="46403559"/>
          <a:chExt cx="3608295" cy="1020329"/>
        </a:xfrm>
      </xdr:grpSpPr>
      <xdr:sp macro="" textlink="">
        <xdr:nvSpPr>
          <xdr:cNvPr id="9" name="テキスト ボックス 8">
            <a:extLst>
              <a:ext uri="{FF2B5EF4-FFF2-40B4-BE49-F238E27FC236}">
                <a16:creationId xmlns:a16="http://schemas.microsoft.com/office/drawing/2014/main" id="{00000000-0008-0000-1100-000009000000}"/>
              </a:ext>
            </a:extLst>
          </xdr:cNvPr>
          <xdr:cNvSpPr txBox="1"/>
        </xdr:nvSpPr>
        <xdr:spPr>
          <a:xfrm>
            <a:off x="11586882" y="46403559"/>
            <a:ext cx="3160059" cy="1020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　小計・合計・集計欄の</a:t>
            </a:r>
          </a:p>
          <a:p>
            <a:r>
              <a:rPr kumimoji="1" lang="ja-JP" altLang="en-US" sz="1400" b="1">
                <a:solidFill>
                  <a:srgbClr val="FF0000"/>
                </a:solidFill>
              </a:rPr>
              <a:t>　　　数式に影響が出るため</a:t>
            </a:r>
          </a:p>
          <a:p>
            <a:r>
              <a:rPr kumimoji="1" lang="ja-JP" altLang="en-US" sz="1400" b="1">
                <a:solidFill>
                  <a:srgbClr val="FF0000"/>
                </a:solidFill>
              </a:rPr>
              <a:t>　　　行を追加する場合には、</a:t>
            </a:r>
          </a:p>
          <a:p>
            <a:r>
              <a:rPr kumimoji="1" lang="ja-JP" altLang="en-US" sz="1400" b="1">
                <a:solidFill>
                  <a:srgbClr val="FF0000"/>
                </a:solidFill>
              </a:rPr>
              <a:t>　　　項目の先頭や最後ではなく、</a:t>
            </a:r>
          </a:p>
          <a:p>
            <a:r>
              <a:rPr kumimoji="1" lang="ja-JP" altLang="en-US" sz="1400" b="1">
                <a:solidFill>
                  <a:srgbClr val="FF0000"/>
                </a:solidFill>
              </a:rPr>
              <a:t>　　　中程で行の追加をすること</a:t>
            </a:r>
          </a:p>
        </xdr:txBody>
      </xdr:sp>
      <xdr:sp macro="" textlink="">
        <xdr:nvSpPr>
          <xdr:cNvPr id="10" name="右中かっこ 9">
            <a:extLst>
              <a:ext uri="{FF2B5EF4-FFF2-40B4-BE49-F238E27FC236}">
                <a16:creationId xmlns:a16="http://schemas.microsoft.com/office/drawing/2014/main" id="{00000000-0008-0000-1100-00000A000000}"/>
              </a:ext>
            </a:extLst>
          </xdr:cNvPr>
          <xdr:cNvSpPr/>
        </xdr:nvSpPr>
        <xdr:spPr>
          <a:xfrm>
            <a:off x="11138646" y="46429667"/>
            <a:ext cx="392205" cy="548280"/>
          </a:xfrm>
          <a:prstGeom prst="rightBrace">
            <a:avLst>
              <a:gd name="adj1" fmla="val 19177"/>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121227</xdr:colOff>
      <xdr:row>16</xdr:row>
      <xdr:rowOff>20</xdr:rowOff>
    </xdr:from>
    <xdr:to>
      <xdr:col>17</xdr:col>
      <xdr:colOff>416290</xdr:colOff>
      <xdr:row>24</xdr:row>
      <xdr:rowOff>21</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10336790" y="4488676"/>
          <a:ext cx="4438438" cy="2476501"/>
          <a:chOff x="11138646" y="46403559"/>
          <a:chExt cx="3608295" cy="1020329"/>
        </a:xfrm>
      </xdr:grpSpPr>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1586882" y="46403559"/>
            <a:ext cx="3160059" cy="1020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　小計・合計・集計欄の</a:t>
            </a:r>
          </a:p>
          <a:p>
            <a:r>
              <a:rPr kumimoji="1" lang="ja-JP" altLang="en-US" sz="1400" b="1">
                <a:solidFill>
                  <a:srgbClr val="FF0000"/>
                </a:solidFill>
              </a:rPr>
              <a:t>　　　数式に影響が出るため</a:t>
            </a:r>
          </a:p>
          <a:p>
            <a:r>
              <a:rPr kumimoji="1" lang="ja-JP" altLang="en-US" sz="1400" b="1">
                <a:solidFill>
                  <a:srgbClr val="FF0000"/>
                </a:solidFill>
              </a:rPr>
              <a:t>　　　行を追加する場合には、</a:t>
            </a:r>
          </a:p>
          <a:p>
            <a:r>
              <a:rPr kumimoji="1" lang="ja-JP" altLang="en-US" sz="1400" b="1">
                <a:solidFill>
                  <a:srgbClr val="FF0000"/>
                </a:solidFill>
              </a:rPr>
              <a:t>　　　項目の先頭や最後ではなく、</a:t>
            </a:r>
          </a:p>
          <a:p>
            <a:r>
              <a:rPr kumimoji="1" lang="ja-JP" altLang="en-US" sz="1400" b="1">
                <a:solidFill>
                  <a:srgbClr val="FF0000"/>
                </a:solidFill>
              </a:rPr>
              <a:t>　　　中程で行の追加をすること</a:t>
            </a:r>
          </a:p>
        </xdr:txBody>
      </xdr:sp>
      <xdr:sp macro="" textlink="">
        <xdr:nvSpPr>
          <xdr:cNvPr id="4" name="右中かっこ 3">
            <a:extLst>
              <a:ext uri="{FF2B5EF4-FFF2-40B4-BE49-F238E27FC236}">
                <a16:creationId xmlns:a16="http://schemas.microsoft.com/office/drawing/2014/main" id="{00000000-0008-0000-1200-000004000000}"/>
              </a:ext>
            </a:extLst>
          </xdr:cNvPr>
          <xdr:cNvSpPr/>
        </xdr:nvSpPr>
        <xdr:spPr>
          <a:xfrm>
            <a:off x="11138646" y="46429667"/>
            <a:ext cx="392205" cy="548280"/>
          </a:xfrm>
          <a:prstGeom prst="rightBrace">
            <a:avLst>
              <a:gd name="adj1" fmla="val 19177"/>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55011</xdr:colOff>
      <xdr:row>4</xdr:row>
      <xdr:rowOff>190500</xdr:rowOff>
    </xdr:from>
    <xdr:to>
      <xdr:col>34</xdr:col>
      <xdr:colOff>442123</xdr:colOff>
      <xdr:row>40</xdr:row>
      <xdr:rowOff>26334</xdr:rowOff>
    </xdr:to>
    <xdr:grpSp>
      <xdr:nvGrpSpPr>
        <xdr:cNvPr id="9" name="グループ化 8">
          <a:extLst>
            <a:ext uri="{FF2B5EF4-FFF2-40B4-BE49-F238E27FC236}">
              <a16:creationId xmlns:a16="http://schemas.microsoft.com/office/drawing/2014/main" id="{00000000-0008-0000-1400-000009000000}"/>
            </a:ext>
          </a:extLst>
        </xdr:cNvPr>
        <xdr:cNvGrpSpPr/>
      </xdr:nvGrpSpPr>
      <xdr:grpSpPr>
        <a:xfrm>
          <a:off x="257417" y="1095375"/>
          <a:ext cx="23175675" cy="9265584"/>
          <a:chOff x="201706" y="1210235"/>
          <a:chExt cx="22938441" cy="9517716"/>
        </a:xfrm>
      </xdr:grpSpPr>
      <xdr:pic>
        <xdr:nvPicPr>
          <xdr:cNvPr id="10" name="図 9">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706" y="1210235"/>
            <a:ext cx="22938441" cy="9517716"/>
          </a:xfrm>
          <a:prstGeom prst="rect">
            <a:avLst/>
          </a:prstGeom>
          <a:solidFill>
            <a:sysClr val="window" lastClr="FFFFFF"/>
          </a:solidFill>
        </xdr:spPr>
      </xdr:pic>
      <xdr:grpSp>
        <xdr:nvGrpSpPr>
          <xdr:cNvPr id="11" name="グループ化 10">
            <a:extLst>
              <a:ext uri="{FF2B5EF4-FFF2-40B4-BE49-F238E27FC236}">
                <a16:creationId xmlns:a16="http://schemas.microsoft.com/office/drawing/2014/main" id="{00000000-0008-0000-1400-00000B000000}"/>
              </a:ext>
            </a:extLst>
          </xdr:cNvPr>
          <xdr:cNvGrpSpPr/>
        </xdr:nvGrpSpPr>
        <xdr:grpSpPr>
          <a:xfrm>
            <a:off x="259612" y="1585868"/>
            <a:ext cx="18980659" cy="4217090"/>
            <a:chOff x="266119" y="1560279"/>
            <a:chExt cx="19229658" cy="4074539"/>
          </a:xfrm>
        </xdr:grpSpPr>
        <xdr:sp macro="" textlink="">
          <xdr:nvSpPr>
            <xdr:cNvPr id="12" name="正方形/長方形 11">
              <a:extLst>
                <a:ext uri="{FF2B5EF4-FFF2-40B4-BE49-F238E27FC236}">
                  <a16:creationId xmlns:a16="http://schemas.microsoft.com/office/drawing/2014/main" id="{00000000-0008-0000-1400-00000C000000}"/>
                </a:ext>
              </a:extLst>
            </xdr:cNvPr>
            <xdr:cNvSpPr/>
          </xdr:nvSpPr>
          <xdr:spPr>
            <a:xfrm>
              <a:off x="9066489" y="3552568"/>
              <a:ext cx="10429288" cy="2082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メイリオ" panose="020B0604030504040204" pitchFamily="50" charset="-128"/>
                  <a:ea typeface="メイリオ" panose="020B0604030504040204" pitchFamily="50" charset="-128"/>
                </a:rPr>
                <a:t>◎実施計画書内「４．事業予定」に項目のある予定日を工程表内にも明示すること。</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solidFill>
                    <a:srgbClr val="FF0000"/>
                  </a:solidFill>
                  <a:latin typeface="メイリオ" panose="020B0604030504040204" pitchFamily="50" charset="-128"/>
                  <a:ea typeface="メイリオ" panose="020B0604030504040204" pitchFamily="50" charset="-128"/>
                </a:rPr>
                <a:t>・複数年度事業の場合、すべての年度の予定しているスケジュールを明示すること。</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solidFill>
                    <a:srgbClr val="FF0000"/>
                  </a:solidFill>
                  <a:latin typeface="メイリオ" panose="020B0604030504040204" pitchFamily="50" charset="-128"/>
                  <a:ea typeface="メイリオ" panose="020B0604030504040204" pitchFamily="50" charset="-128"/>
                </a:rPr>
                <a:t>・各年度の「補助事業開始予定時期」「実績報告予定時期」をプロットすること。</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solidFill>
                    <a:srgbClr val="FF0000"/>
                  </a:solidFill>
                  <a:latin typeface="メイリオ" panose="020B0604030504040204" pitchFamily="50" charset="-128"/>
                  <a:ea typeface="メイリオ" panose="020B0604030504040204" pitchFamily="50" charset="-128"/>
                </a:rPr>
                <a:t>・「</a:t>
              </a:r>
              <a:r>
                <a:rPr kumimoji="1" lang="en-US" altLang="ja-JP" sz="1600">
                  <a:solidFill>
                    <a:srgbClr val="FF0000"/>
                  </a:solidFill>
                  <a:latin typeface="メイリオ" panose="020B0604030504040204" pitchFamily="50" charset="-128"/>
                  <a:ea typeface="メイリオ" panose="020B0604030504040204" pitchFamily="50" charset="-128"/>
                </a:rPr>
                <a:t>BELS</a:t>
              </a:r>
              <a:r>
                <a:rPr kumimoji="1" lang="ja-JP" altLang="en-US" sz="1600">
                  <a:solidFill>
                    <a:srgbClr val="FF0000"/>
                  </a:solidFill>
                  <a:latin typeface="メイリオ" panose="020B0604030504040204" pitchFamily="50" charset="-128"/>
                  <a:ea typeface="メイリオ" panose="020B0604030504040204" pitchFamily="50" charset="-128"/>
                </a:rPr>
                <a:t>評価書取得予定時期」をプロットすること。（採択初年度に取得必須）</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solidFill>
                    <a:srgbClr val="FF0000"/>
                  </a:solidFill>
                  <a:latin typeface="メイリオ" panose="020B0604030504040204" pitchFamily="50" charset="-128"/>
                  <a:ea typeface="メイリオ" panose="020B0604030504040204" pitchFamily="50" charset="-128"/>
                </a:rPr>
                <a:t>・</a:t>
              </a:r>
              <a:r>
                <a:rPr kumimoji="1" lang="en-US" altLang="ja-JP" sz="1600">
                  <a:solidFill>
                    <a:srgbClr val="FF0000"/>
                  </a:solidFill>
                  <a:latin typeface="メイリオ" panose="020B0604030504040204" pitchFamily="50" charset="-128"/>
                  <a:ea typeface="メイリオ" panose="020B0604030504040204" pitchFamily="50" charset="-128"/>
                </a:rPr>
                <a:t>【</a:t>
              </a:r>
              <a:r>
                <a:rPr kumimoji="1" lang="ja-JP" altLang="en-US" sz="1600">
                  <a:solidFill>
                    <a:srgbClr val="FF0000"/>
                  </a:solidFill>
                  <a:latin typeface="メイリオ" panose="020B0604030504040204" pitchFamily="50" charset="-128"/>
                  <a:ea typeface="メイリオ" panose="020B0604030504040204" pitchFamily="50" charset="-128"/>
                </a:rPr>
                <a:t>分譲集合住宅の場合</a:t>
              </a:r>
              <a:r>
                <a:rPr kumimoji="1" lang="en-US" altLang="ja-JP" sz="1600">
                  <a:solidFill>
                    <a:srgbClr val="FF0000"/>
                  </a:solidFill>
                  <a:latin typeface="メイリオ" panose="020B0604030504040204" pitchFamily="50" charset="-128"/>
                  <a:ea typeface="メイリオ" panose="020B0604030504040204" pitchFamily="50" charset="-128"/>
                </a:rPr>
                <a:t>】</a:t>
              </a:r>
              <a:r>
                <a:rPr kumimoji="1" lang="ja-JP" altLang="en-US" sz="1600">
                  <a:solidFill>
                    <a:srgbClr val="FF0000"/>
                  </a:solidFill>
                  <a:latin typeface="メイリオ" panose="020B0604030504040204" pitchFamily="50" charset="-128"/>
                  <a:ea typeface="メイリオ" panose="020B0604030504040204" pitchFamily="50" charset="-128"/>
                </a:rPr>
                <a:t>購入予定者への引渡し開始予定日を明示すること。</a:t>
              </a:r>
              <a:endParaRPr kumimoji="1" lang="en-US" altLang="ja-JP" sz="1600">
                <a:solidFill>
                  <a:srgbClr val="FF0000"/>
                </a:solidFill>
                <a:latin typeface="メイリオ" panose="020B0604030504040204" pitchFamily="50" charset="-128"/>
                <a:ea typeface="メイリオ" panose="020B0604030504040204" pitchFamily="50" charset="-128"/>
              </a:endParaRPr>
            </a:p>
          </xdr:txBody>
        </xdr:sp>
        <xdr:sp macro="" textlink="">
          <xdr:nvSpPr>
            <xdr:cNvPr id="13" name="正方形/長方形 12">
              <a:extLst>
                <a:ext uri="{FF2B5EF4-FFF2-40B4-BE49-F238E27FC236}">
                  <a16:creationId xmlns:a16="http://schemas.microsoft.com/office/drawing/2014/main" id="{00000000-0008-0000-1400-00000D000000}"/>
                </a:ext>
              </a:extLst>
            </xdr:cNvPr>
            <xdr:cNvSpPr/>
          </xdr:nvSpPr>
          <xdr:spPr>
            <a:xfrm>
              <a:off x="266119" y="1560279"/>
              <a:ext cx="2078063" cy="55006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メイリオ" panose="020B0604030504040204" pitchFamily="50" charset="-128"/>
                  <a:ea typeface="メイリオ" panose="020B0604030504040204" pitchFamily="50" charset="-128"/>
                </a:rPr>
                <a:t>記入例</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DE49-F843-4E04-B92E-0D84B9B5F08C}">
  <sheetPr codeName="Sheet1">
    <pageSetUpPr autoPageBreaks="0"/>
  </sheetPr>
  <dimension ref="A2:M191"/>
  <sheetViews>
    <sheetView showGridLines="0" tabSelected="1" view="pageBreakPreview" zoomScale="80" zoomScaleNormal="55" zoomScaleSheetLayoutView="80" workbookViewId="0">
      <selection activeCell="F11" sqref="F11:G11"/>
    </sheetView>
  </sheetViews>
  <sheetFormatPr defaultRowHeight="20.25" outlineLevelRow="1"/>
  <cols>
    <col min="1" max="2" width="2.625" style="2" customWidth="1"/>
    <col min="3" max="3" width="12.625" style="2" customWidth="1"/>
    <col min="4" max="4" width="10.625" style="2" customWidth="1"/>
    <col min="5" max="5" width="30.625" style="2" customWidth="1"/>
    <col min="6" max="6" width="19.875" style="6" customWidth="1"/>
    <col min="7" max="7" width="15.625" style="2" customWidth="1"/>
    <col min="8" max="8" width="25.625" style="2" customWidth="1"/>
    <col min="9" max="9" width="1.625" style="2" customWidth="1"/>
    <col min="10" max="10" width="110.625" style="2" customWidth="1"/>
    <col min="11" max="16384" width="9" style="2"/>
  </cols>
  <sheetData>
    <row r="2" spans="2:11" ht="25.5" customHeight="1">
      <c r="B2" s="804"/>
      <c r="C2" s="798" t="s">
        <v>872</v>
      </c>
      <c r="D2" s="798"/>
      <c r="E2" s="798"/>
      <c r="F2" s="798"/>
      <c r="G2" s="798"/>
      <c r="H2" s="122"/>
      <c r="I2" s="122"/>
      <c r="J2" s="122"/>
      <c r="K2" s="122"/>
    </row>
    <row r="3" spans="2:11">
      <c r="B3" s="123" t="s">
        <v>453</v>
      </c>
      <c r="C3" s="123"/>
      <c r="D3" s="123"/>
      <c r="E3" s="123"/>
      <c r="F3" s="123"/>
      <c r="G3" s="123"/>
      <c r="H3" s="123"/>
      <c r="I3" s="123"/>
      <c r="J3" s="123"/>
      <c r="K3" s="123"/>
    </row>
    <row r="4" spans="2:11">
      <c r="B4" s="123" t="s">
        <v>309</v>
      </c>
      <c r="C4" s="123"/>
      <c r="D4" s="123"/>
      <c r="E4" s="123"/>
      <c r="F4" s="123"/>
      <c r="G4" s="123"/>
      <c r="H4" s="123"/>
      <c r="I4" s="123"/>
      <c r="J4" s="123"/>
      <c r="K4" s="123"/>
    </row>
    <row r="5" spans="2:11">
      <c r="B5" s="2" t="s">
        <v>828</v>
      </c>
      <c r="F5" s="2"/>
      <c r="G5" s="642"/>
      <c r="H5" s="643"/>
    </row>
    <row r="6" spans="2:11">
      <c r="B6" s="124" t="s">
        <v>302</v>
      </c>
      <c r="C6" s="124"/>
      <c r="D6" s="124"/>
      <c r="E6" s="124"/>
      <c r="F6" s="124"/>
      <c r="G6" s="642"/>
      <c r="H6" s="643"/>
      <c r="I6" s="124"/>
      <c r="J6" s="124"/>
      <c r="K6" s="124"/>
    </row>
    <row r="7" spans="2:11">
      <c r="F7" s="2"/>
      <c r="G7" s="642"/>
      <c r="H7" s="643"/>
    </row>
    <row r="8" spans="2:11">
      <c r="B8" s="123" t="s">
        <v>310</v>
      </c>
      <c r="C8" s="123"/>
      <c r="D8" s="123"/>
      <c r="E8" s="123"/>
      <c r="F8" s="123"/>
      <c r="G8" s="642"/>
      <c r="H8" s="643"/>
      <c r="I8" s="123"/>
      <c r="J8" s="123"/>
      <c r="K8" s="123"/>
    </row>
    <row r="9" spans="2:11">
      <c r="B9" s="123" t="s">
        <v>311</v>
      </c>
      <c r="C9" s="123"/>
      <c r="D9" s="123"/>
      <c r="E9" s="123"/>
      <c r="F9" s="123"/>
      <c r="G9" s="642"/>
      <c r="H9" s="643"/>
      <c r="I9" s="123"/>
      <c r="J9" s="123"/>
      <c r="K9" s="123"/>
    </row>
    <row r="10" spans="2:11">
      <c r="C10" s="891" t="s">
        <v>304</v>
      </c>
      <c r="D10" s="892"/>
      <c r="E10" s="892"/>
      <c r="F10" s="892"/>
      <c r="G10" s="892"/>
      <c r="H10" s="892"/>
      <c r="I10" s="125"/>
      <c r="J10" s="62" t="s">
        <v>340</v>
      </c>
    </row>
    <row r="11" spans="2:11" ht="40.5">
      <c r="B11" s="644"/>
      <c r="C11" s="822" t="s">
        <v>0</v>
      </c>
      <c r="D11" s="823" t="s">
        <v>1</v>
      </c>
      <c r="E11" s="824"/>
      <c r="F11" s="876" t="s">
        <v>601</v>
      </c>
      <c r="G11" s="877"/>
      <c r="H11" s="220" t="s">
        <v>894</v>
      </c>
      <c r="J11" s="134" t="s">
        <v>565</v>
      </c>
    </row>
    <row r="12" spans="2:11" ht="25.5">
      <c r="B12" s="10"/>
      <c r="C12" s="822"/>
      <c r="D12" s="823" t="s">
        <v>610</v>
      </c>
      <c r="E12" s="824"/>
      <c r="F12" s="428"/>
      <c r="G12" s="429"/>
      <c r="H12" s="162">
        <v>1</v>
      </c>
      <c r="J12" s="134" t="s">
        <v>611</v>
      </c>
      <c r="K12" s="7"/>
    </row>
    <row r="13" spans="2:11" ht="25.5">
      <c r="C13" s="822"/>
      <c r="D13" s="828" t="s">
        <v>2</v>
      </c>
      <c r="E13" s="829"/>
      <c r="F13" s="893" t="s">
        <v>809</v>
      </c>
      <c r="G13" s="894" t="s">
        <v>3</v>
      </c>
      <c r="H13" s="5" t="s">
        <v>498</v>
      </c>
      <c r="J13" s="135" t="s">
        <v>566</v>
      </c>
      <c r="K13" s="7"/>
    </row>
    <row r="14" spans="2:11" ht="26.25" thickBot="1">
      <c r="C14" s="822"/>
      <c r="D14" s="828" t="s">
        <v>303</v>
      </c>
      <c r="E14" s="829"/>
      <c r="F14" s="895" t="s">
        <v>797</v>
      </c>
      <c r="G14" s="896" t="s">
        <v>3</v>
      </c>
      <c r="H14" s="132" t="s">
        <v>321</v>
      </c>
      <c r="J14" s="646" t="s">
        <v>722</v>
      </c>
      <c r="K14" s="7"/>
    </row>
    <row r="15" spans="2:11" ht="26.25" thickTop="1">
      <c r="C15" s="822"/>
      <c r="D15" s="886" t="s">
        <v>493</v>
      </c>
      <c r="E15" s="805" t="s">
        <v>4</v>
      </c>
      <c r="F15" s="897" t="s">
        <v>796</v>
      </c>
      <c r="G15" s="898"/>
      <c r="H15" s="133" t="s">
        <v>321</v>
      </c>
      <c r="J15" s="646" t="s">
        <v>612</v>
      </c>
      <c r="K15" s="7"/>
    </row>
    <row r="16" spans="2:11" ht="26.25" thickBot="1">
      <c r="C16" s="822"/>
      <c r="D16" s="885"/>
      <c r="E16" s="806" t="s">
        <v>5</v>
      </c>
      <c r="F16" s="899" t="s">
        <v>791</v>
      </c>
      <c r="G16" s="900"/>
      <c r="H16" s="130" t="s">
        <v>321</v>
      </c>
      <c r="J16" s="646" t="s">
        <v>784</v>
      </c>
      <c r="K16" s="7"/>
    </row>
    <row r="17" spans="3:11" ht="27" thickTop="1" thickBot="1">
      <c r="C17" s="822"/>
      <c r="D17" s="903" t="s">
        <v>808</v>
      </c>
      <c r="E17" s="904"/>
      <c r="F17" s="899" t="s">
        <v>792</v>
      </c>
      <c r="G17" s="900"/>
      <c r="H17" s="130" t="s">
        <v>321</v>
      </c>
      <c r="J17" s="484" t="s">
        <v>785</v>
      </c>
      <c r="K17" s="7"/>
    </row>
    <row r="18" spans="3:11" ht="26.25" thickTop="1">
      <c r="C18" s="822"/>
      <c r="D18" s="884" t="s">
        <v>494</v>
      </c>
      <c r="E18" s="807" t="s">
        <v>4</v>
      </c>
      <c r="F18" s="901" t="s">
        <v>793</v>
      </c>
      <c r="G18" s="902"/>
      <c r="H18" s="131" t="s">
        <v>321</v>
      </c>
      <c r="J18" s="135" t="s">
        <v>587</v>
      </c>
      <c r="K18" s="7"/>
    </row>
    <row r="19" spans="3:11" ht="26.25" thickBot="1">
      <c r="C19" s="822"/>
      <c r="D19" s="885"/>
      <c r="E19" s="808" t="s">
        <v>450</v>
      </c>
      <c r="F19" s="899" t="s">
        <v>794</v>
      </c>
      <c r="G19" s="900"/>
      <c r="H19" s="130" t="s">
        <v>321</v>
      </c>
      <c r="J19" s="646" t="s">
        <v>783</v>
      </c>
      <c r="K19" s="7"/>
    </row>
    <row r="20" spans="3:11" ht="26.25" thickTop="1">
      <c r="C20" s="822"/>
      <c r="D20" s="884" t="s">
        <v>492</v>
      </c>
      <c r="E20" s="807" t="s">
        <v>4</v>
      </c>
      <c r="F20" s="901"/>
      <c r="G20" s="902"/>
      <c r="H20" s="131" t="s">
        <v>321</v>
      </c>
      <c r="J20" s="135" t="s">
        <v>587</v>
      </c>
      <c r="K20" s="7"/>
    </row>
    <row r="21" spans="3:11" ht="26.25" thickBot="1">
      <c r="C21" s="822"/>
      <c r="D21" s="885"/>
      <c r="E21" s="808" t="s">
        <v>451</v>
      </c>
      <c r="F21" s="899"/>
      <c r="G21" s="900"/>
      <c r="H21" s="130" t="s">
        <v>321</v>
      </c>
      <c r="J21" s="646" t="s">
        <v>783</v>
      </c>
      <c r="K21" s="7"/>
    </row>
    <row r="22" spans="3:11" ht="26.25" thickTop="1">
      <c r="C22" s="822"/>
      <c r="D22" s="884" t="s">
        <v>495</v>
      </c>
      <c r="E22" s="807" t="s">
        <v>4</v>
      </c>
      <c r="F22" s="901"/>
      <c r="G22" s="902"/>
      <c r="H22" s="131" t="s">
        <v>321</v>
      </c>
      <c r="J22" s="135" t="s">
        <v>587</v>
      </c>
      <c r="K22" s="7"/>
    </row>
    <row r="23" spans="3:11" ht="26.25" thickBot="1">
      <c r="C23" s="822"/>
      <c r="D23" s="885"/>
      <c r="E23" s="808" t="s">
        <v>452</v>
      </c>
      <c r="F23" s="899"/>
      <c r="G23" s="900"/>
      <c r="H23" s="130" t="s">
        <v>321</v>
      </c>
      <c r="J23" s="646" t="s">
        <v>783</v>
      </c>
      <c r="K23" s="7"/>
    </row>
    <row r="24" spans="3:11" ht="26.25" thickTop="1">
      <c r="C24" s="822"/>
      <c r="D24" s="884" t="s">
        <v>515</v>
      </c>
      <c r="E24" s="807" t="s">
        <v>4</v>
      </c>
      <c r="F24" s="901"/>
      <c r="G24" s="902"/>
      <c r="H24" s="131" t="s">
        <v>321</v>
      </c>
      <c r="J24" s="135" t="s">
        <v>587</v>
      </c>
      <c r="K24" s="7"/>
    </row>
    <row r="25" spans="3:11" ht="26.25" thickBot="1">
      <c r="C25" s="822"/>
      <c r="D25" s="885"/>
      <c r="E25" s="808" t="s">
        <v>528</v>
      </c>
      <c r="F25" s="899"/>
      <c r="G25" s="900"/>
      <c r="H25" s="130" t="s">
        <v>321</v>
      </c>
      <c r="J25" s="646" t="s">
        <v>783</v>
      </c>
      <c r="K25" s="7"/>
    </row>
    <row r="26" spans="3:11" ht="26.25" thickTop="1">
      <c r="C26" s="822"/>
      <c r="D26" s="828" t="s">
        <v>6</v>
      </c>
      <c r="E26" s="829"/>
      <c r="F26" s="887" t="str">
        <f>IF(F19="",F16,IF(F21="",F19,IF(F23="",F21,IF(F25="",F23,F25))))</f>
        <v>(例)　2023年　1 月　28 日</v>
      </c>
      <c r="G26" s="888"/>
      <c r="H26" s="5" t="s">
        <v>549</v>
      </c>
      <c r="J26" s="135" t="s">
        <v>873</v>
      </c>
      <c r="K26" s="7"/>
    </row>
    <row r="27" spans="3:11" ht="25.5">
      <c r="C27" s="822"/>
      <c r="D27" s="833" t="s">
        <v>320</v>
      </c>
      <c r="E27" s="834"/>
      <c r="F27" s="889"/>
      <c r="G27" s="890"/>
      <c r="H27" s="5" t="s">
        <v>321</v>
      </c>
      <c r="J27" s="135" t="s">
        <v>874</v>
      </c>
      <c r="K27" s="7"/>
    </row>
    <row r="28" spans="3:11" s="64" customFormat="1" ht="17.25">
      <c r="F28" s="882" t="s">
        <v>334</v>
      </c>
      <c r="G28" s="882"/>
      <c r="H28" s="882"/>
    </row>
    <row r="29" spans="3:11">
      <c r="C29" s="155" t="s">
        <v>305</v>
      </c>
      <c r="D29" s="156"/>
      <c r="E29" s="156"/>
      <c r="F29" s="146"/>
      <c r="G29" s="883"/>
      <c r="H29" s="883"/>
      <c r="I29" s="125"/>
      <c r="J29" s="62" t="s">
        <v>340</v>
      </c>
    </row>
    <row r="30" spans="3:11" ht="25.5">
      <c r="C30" s="822" t="s">
        <v>7</v>
      </c>
      <c r="D30" s="823" t="s">
        <v>496</v>
      </c>
      <c r="E30" s="824"/>
      <c r="F30" s="161"/>
      <c r="G30" s="160"/>
      <c r="H30" s="159"/>
      <c r="I30" s="125"/>
      <c r="J30" s="244" t="s">
        <v>497</v>
      </c>
      <c r="K30" s="7"/>
    </row>
    <row r="31" spans="3:11" ht="25.5">
      <c r="C31" s="822"/>
      <c r="D31" s="823" t="s">
        <v>8</v>
      </c>
      <c r="E31" s="824"/>
      <c r="F31" s="855" t="s">
        <v>588</v>
      </c>
      <c r="G31" s="856"/>
      <c r="H31" s="857"/>
      <c r="J31" s="137" t="s">
        <v>9</v>
      </c>
      <c r="K31" s="7"/>
    </row>
    <row r="32" spans="3:11" ht="25.5">
      <c r="C32" s="822"/>
      <c r="D32" s="828" t="s">
        <v>10</v>
      </c>
      <c r="E32" s="829"/>
      <c r="F32" s="855" t="s">
        <v>589</v>
      </c>
      <c r="G32" s="856"/>
      <c r="H32" s="857"/>
      <c r="J32" s="135" t="s">
        <v>11</v>
      </c>
      <c r="K32" s="7"/>
    </row>
    <row r="33" spans="1:11" ht="25.5">
      <c r="C33" s="822"/>
      <c r="D33" s="838" t="s">
        <v>24</v>
      </c>
      <c r="E33" s="127" t="s">
        <v>12</v>
      </c>
      <c r="F33" s="858" t="s">
        <v>454</v>
      </c>
      <c r="G33" s="859"/>
      <c r="H33" s="860"/>
      <c r="J33" s="135" t="s">
        <v>13</v>
      </c>
      <c r="K33" s="7"/>
    </row>
    <row r="34" spans="1:11" ht="25.5">
      <c r="C34" s="822"/>
      <c r="D34" s="838"/>
      <c r="E34" s="127" t="s">
        <v>14</v>
      </c>
      <c r="F34" s="861" t="s">
        <v>455</v>
      </c>
      <c r="G34" s="862"/>
      <c r="H34" s="863"/>
      <c r="J34" s="135" t="s">
        <v>787</v>
      </c>
      <c r="K34" s="7"/>
    </row>
    <row r="35" spans="1:11" ht="25.5">
      <c r="C35" s="822"/>
      <c r="D35" s="838"/>
      <c r="E35" s="127" t="s">
        <v>316</v>
      </c>
      <c r="F35" s="864" t="s">
        <v>456</v>
      </c>
      <c r="G35" s="865"/>
      <c r="H35" s="866"/>
      <c r="J35" s="135" t="s">
        <v>13</v>
      </c>
      <c r="K35" s="7"/>
    </row>
    <row r="36" spans="1:11" ht="25.5">
      <c r="C36" s="822"/>
      <c r="D36" s="828" t="s">
        <v>217</v>
      </c>
      <c r="E36" s="829"/>
      <c r="F36" s="867"/>
      <c r="G36" s="868"/>
      <c r="H36" s="869"/>
      <c r="J36" s="136" t="s">
        <v>15</v>
      </c>
      <c r="K36" s="7"/>
    </row>
    <row r="37" spans="1:11" ht="25.5">
      <c r="C37" s="822"/>
      <c r="D37" s="838" t="s">
        <v>16</v>
      </c>
      <c r="E37" s="127" t="s">
        <v>17</v>
      </c>
      <c r="F37" s="870" t="s">
        <v>457</v>
      </c>
      <c r="G37" s="871"/>
      <c r="H37" s="872"/>
      <c r="J37" s="135" t="s">
        <v>595</v>
      </c>
      <c r="K37" s="7"/>
    </row>
    <row r="38" spans="1:11" ht="39" customHeight="1">
      <c r="C38" s="822"/>
      <c r="D38" s="838"/>
      <c r="E38" s="127" t="s">
        <v>315</v>
      </c>
      <c r="F38" s="861" t="s">
        <v>786</v>
      </c>
      <c r="G38" s="862"/>
      <c r="H38" s="863"/>
      <c r="J38" s="135" t="s">
        <v>330</v>
      </c>
      <c r="K38" s="7"/>
    </row>
    <row r="39" spans="1:11" ht="25.5">
      <c r="C39" s="822"/>
      <c r="D39" s="838"/>
      <c r="E39" s="127" t="s">
        <v>18</v>
      </c>
      <c r="F39" s="873" t="s">
        <v>458</v>
      </c>
      <c r="G39" s="874"/>
      <c r="H39" s="875"/>
      <c r="J39" s="135" t="s">
        <v>19</v>
      </c>
      <c r="K39" s="7"/>
    </row>
    <row r="40" spans="1:11" ht="25.5">
      <c r="C40" s="822"/>
      <c r="D40" s="828" t="s">
        <v>20</v>
      </c>
      <c r="E40" s="829"/>
      <c r="F40" s="876"/>
      <c r="G40" s="877"/>
      <c r="H40" s="878"/>
      <c r="J40" s="135" t="s">
        <v>21</v>
      </c>
      <c r="K40" s="7"/>
    </row>
    <row r="41" spans="1:11" ht="25.5">
      <c r="C41" s="822"/>
      <c r="D41" s="833" t="s">
        <v>312</v>
      </c>
      <c r="E41" s="834"/>
      <c r="F41" s="879" t="s">
        <v>594</v>
      </c>
      <c r="G41" s="880"/>
      <c r="H41" s="881"/>
      <c r="J41" s="135" t="s">
        <v>22</v>
      </c>
      <c r="K41" s="7"/>
    </row>
    <row r="42" spans="1:11" ht="25.5" hidden="1" outlineLevel="1">
      <c r="A42" s="7"/>
      <c r="B42" s="908"/>
      <c r="C42" s="908"/>
      <c r="D42" s="908"/>
      <c r="E42" s="908"/>
      <c r="F42" s="908"/>
      <c r="G42" s="908"/>
      <c r="H42" s="908"/>
    </row>
    <row r="43" spans="1:11" ht="25.5" hidden="1" outlineLevel="1">
      <c r="C43" s="822" t="s">
        <v>23</v>
      </c>
      <c r="D43" s="823" t="s">
        <v>8</v>
      </c>
      <c r="E43" s="824"/>
      <c r="F43" s="855"/>
      <c r="G43" s="856"/>
      <c r="H43" s="857"/>
      <c r="J43" s="137" t="s">
        <v>603</v>
      </c>
      <c r="K43" s="7"/>
    </row>
    <row r="44" spans="1:11" ht="25.5" hidden="1" outlineLevel="1">
      <c r="C44" s="822"/>
      <c r="D44" s="828" t="s">
        <v>10</v>
      </c>
      <c r="E44" s="829"/>
      <c r="F44" s="855"/>
      <c r="G44" s="856"/>
      <c r="H44" s="857"/>
      <c r="J44" s="135" t="s">
        <v>11</v>
      </c>
      <c r="K44" s="7"/>
    </row>
    <row r="45" spans="1:11" ht="25.5" hidden="1" outlineLevel="1">
      <c r="C45" s="822"/>
      <c r="D45" s="838" t="s">
        <v>24</v>
      </c>
      <c r="E45" s="127" t="s">
        <v>12</v>
      </c>
      <c r="F45" s="858"/>
      <c r="G45" s="859"/>
      <c r="H45" s="860"/>
      <c r="J45" s="135" t="s">
        <v>13</v>
      </c>
      <c r="K45" s="7"/>
    </row>
    <row r="46" spans="1:11" ht="25.5" hidden="1" outlineLevel="1">
      <c r="C46" s="822"/>
      <c r="D46" s="838"/>
      <c r="E46" s="127" t="s">
        <v>14</v>
      </c>
      <c r="F46" s="861"/>
      <c r="G46" s="862"/>
      <c r="H46" s="863"/>
      <c r="J46" s="135" t="s">
        <v>787</v>
      </c>
      <c r="K46" s="7"/>
    </row>
    <row r="47" spans="1:11" ht="25.5" hidden="1" outlineLevel="1">
      <c r="C47" s="822"/>
      <c r="D47" s="838"/>
      <c r="E47" s="127" t="s">
        <v>316</v>
      </c>
      <c r="F47" s="864"/>
      <c r="G47" s="865"/>
      <c r="H47" s="866"/>
      <c r="J47" s="135" t="s">
        <v>13</v>
      </c>
      <c r="K47" s="7"/>
    </row>
    <row r="48" spans="1:11" ht="25.5" hidden="1" outlineLevel="1">
      <c r="C48" s="822"/>
      <c r="D48" s="828" t="s">
        <v>217</v>
      </c>
      <c r="E48" s="829"/>
      <c r="F48" s="867"/>
      <c r="G48" s="868"/>
      <c r="H48" s="869"/>
      <c r="J48" s="136" t="s">
        <v>15</v>
      </c>
      <c r="K48" s="7"/>
    </row>
    <row r="49" spans="1:11" ht="25.5" hidden="1" outlineLevel="1">
      <c r="C49" s="822"/>
      <c r="D49" s="838" t="s">
        <v>16</v>
      </c>
      <c r="E49" s="127" t="s">
        <v>17</v>
      </c>
      <c r="F49" s="870"/>
      <c r="G49" s="871"/>
      <c r="H49" s="872"/>
      <c r="J49" s="135" t="s">
        <v>595</v>
      </c>
      <c r="K49" s="7"/>
    </row>
    <row r="50" spans="1:11" ht="39" hidden="1" customHeight="1" outlineLevel="1">
      <c r="C50" s="822"/>
      <c r="D50" s="838"/>
      <c r="E50" s="127" t="s">
        <v>315</v>
      </c>
      <c r="F50" s="861"/>
      <c r="G50" s="862"/>
      <c r="H50" s="863"/>
      <c r="J50" s="135" t="s">
        <v>330</v>
      </c>
      <c r="K50" s="7"/>
    </row>
    <row r="51" spans="1:11" ht="25.5" hidden="1" outlineLevel="1">
      <c r="C51" s="822"/>
      <c r="D51" s="838"/>
      <c r="E51" s="127" t="s">
        <v>18</v>
      </c>
      <c r="F51" s="873"/>
      <c r="G51" s="874"/>
      <c r="H51" s="875"/>
      <c r="J51" s="135" t="s">
        <v>19</v>
      </c>
      <c r="K51" s="7"/>
    </row>
    <row r="52" spans="1:11" ht="25.5" hidden="1" outlineLevel="1">
      <c r="C52" s="822"/>
      <c r="D52" s="828" t="s">
        <v>20</v>
      </c>
      <c r="E52" s="829"/>
      <c r="F52" s="876"/>
      <c r="G52" s="877"/>
      <c r="H52" s="878"/>
      <c r="J52" s="135" t="s">
        <v>21</v>
      </c>
      <c r="K52" s="7"/>
    </row>
    <row r="53" spans="1:11" ht="25.5" hidden="1" outlineLevel="1">
      <c r="C53" s="822"/>
      <c r="D53" s="833" t="s">
        <v>312</v>
      </c>
      <c r="E53" s="834"/>
      <c r="F53" s="879"/>
      <c r="G53" s="880"/>
      <c r="H53" s="881"/>
      <c r="J53" s="135" t="s">
        <v>22</v>
      </c>
      <c r="K53" s="7"/>
    </row>
    <row r="54" spans="1:11" ht="25.5" collapsed="1">
      <c r="A54" s="7"/>
      <c r="B54" s="799"/>
      <c r="C54" s="799" t="s">
        <v>864</v>
      </c>
      <c r="D54" s="799"/>
      <c r="E54" s="799"/>
      <c r="F54" s="799"/>
      <c r="G54" s="799"/>
      <c r="H54" s="799"/>
    </row>
    <row r="55" spans="1:11" ht="25.5" hidden="1" outlineLevel="1">
      <c r="C55" s="822" t="s">
        <v>520</v>
      </c>
      <c r="D55" s="823" t="s">
        <v>8</v>
      </c>
      <c r="E55" s="824"/>
      <c r="F55" s="855"/>
      <c r="G55" s="856"/>
      <c r="H55" s="857"/>
      <c r="J55" s="137" t="s">
        <v>603</v>
      </c>
      <c r="K55" s="7"/>
    </row>
    <row r="56" spans="1:11" ht="25.5" hidden="1" outlineLevel="1">
      <c r="C56" s="822"/>
      <c r="D56" s="828" t="s">
        <v>10</v>
      </c>
      <c r="E56" s="829"/>
      <c r="F56" s="855"/>
      <c r="G56" s="856"/>
      <c r="H56" s="857"/>
      <c r="J56" s="135" t="s">
        <v>11</v>
      </c>
      <c r="K56" s="7"/>
    </row>
    <row r="57" spans="1:11" ht="25.5" hidden="1" outlineLevel="1">
      <c r="C57" s="822"/>
      <c r="D57" s="838" t="s">
        <v>24</v>
      </c>
      <c r="E57" s="127" t="s">
        <v>12</v>
      </c>
      <c r="F57" s="858"/>
      <c r="G57" s="859"/>
      <c r="H57" s="860"/>
      <c r="J57" s="135" t="s">
        <v>13</v>
      </c>
      <c r="K57" s="7"/>
    </row>
    <row r="58" spans="1:11" ht="25.5" hidden="1" outlineLevel="1">
      <c r="C58" s="822"/>
      <c r="D58" s="838"/>
      <c r="E58" s="127" t="s">
        <v>14</v>
      </c>
      <c r="F58" s="861"/>
      <c r="G58" s="862"/>
      <c r="H58" s="863"/>
      <c r="J58" s="135" t="s">
        <v>787</v>
      </c>
      <c r="K58" s="7"/>
    </row>
    <row r="59" spans="1:11" ht="25.5" hidden="1" outlineLevel="1">
      <c r="C59" s="822"/>
      <c r="D59" s="838"/>
      <c r="E59" s="127" t="s">
        <v>316</v>
      </c>
      <c r="F59" s="864"/>
      <c r="G59" s="865"/>
      <c r="H59" s="866"/>
      <c r="J59" s="135" t="s">
        <v>13</v>
      </c>
      <c r="K59" s="7"/>
    </row>
    <row r="60" spans="1:11" ht="25.5" hidden="1" outlineLevel="1">
      <c r="C60" s="822"/>
      <c r="D60" s="828" t="s">
        <v>217</v>
      </c>
      <c r="E60" s="829"/>
      <c r="F60" s="867"/>
      <c r="G60" s="868"/>
      <c r="H60" s="869"/>
      <c r="J60" s="136" t="s">
        <v>15</v>
      </c>
      <c r="K60" s="7"/>
    </row>
    <row r="61" spans="1:11" ht="25.5" hidden="1" outlineLevel="1">
      <c r="C61" s="822"/>
      <c r="D61" s="838" t="s">
        <v>16</v>
      </c>
      <c r="E61" s="127" t="s">
        <v>17</v>
      </c>
      <c r="F61" s="870"/>
      <c r="G61" s="871"/>
      <c r="H61" s="872"/>
      <c r="J61" s="135" t="s">
        <v>595</v>
      </c>
      <c r="K61" s="7"/>
    </row>
    <row r="62" spans="1:11" ht="39" hidden="1" customHeight="1" outlineLevel="1">
      <c r="C62" s="822"/>
      <c r="D62" s="838"/>
      <c r="E62" s="127" t="s">
        <v>315</v>
      </c>
      <c r="F62" s="861"/>
      <c r="G62" s="862"/>
      <c r="H62" s="863"/>
      <c r="J62" s="135" t="s">
        <v>330</v>
      </c>
      <c r="K62" s="7"/>
    </row>
    <row r="63" spans="1:11" ht="25.5" hidden="1" outlineLevel="1">
      <c r="C63" s="822"/>
      <c r="D63" s="838"/>
      <c r="E63" s="127" t="s">
        <v>18</v>
      </c>
      <c r="F63" s="873"/>
      <c r="G63" s="874"/>
      <c r="H63" s="875"/>
      <c r="J63" s="135" t="s">
        <v>19</v>
      </c>
      <c r="K63" s="7"/>
    </row>
    <row r="64" spans="1:11" ht="25.5" hidden="1" outlineLevel="1">
      <c r="C64" s="822"/>
      <c r="D64" s="828" t="s">
        <v>20</v>
      </c>
      <c r="E64" s="829"/>
      <c r="F64" s="876"/>
      <c r="G64" s="877"/>
      <c r="H64" s="878"/>
      <c r="J64" s="135" t="s">
        <v>21</v>
      </c>
      <c r="K64" s="7"/>
    </row>
    <row r="65" spans="1:11" ht="25.5" hidden="1" outlineLevel="1">
      <c r="C65" s="822"/>
      <c r="D65" s="833" t="s">
        <v>312</v>
      </c>
      <c r="E65" s="834"/>
      <c r="F65" s="879"/>
      <c r="G65" s="880"/>
      <c r="H65" s="881"/>
      <c r="J65" s="135" t="s">
        <v>22</v>
      </c>
      <c r="K65" s="7"/>
    </row>
    <row r="66" spans="1:11" ht="25.5" collapsed="1">
      <c r="A66" s="7"/>
      <c r="B66" s="799"/>
      <c r="C66" s="799" t="s">
        <v>865</v>
      </c>
      <c r="D66" s="799"/>
      <c r="E66" s="799"/>
      <c r="F66" s="799"/>
      <c r="G66" s="799"/>
      <c r="H66" s="799"/>
    </row>
    <row r="67" spans="1:11" ht="25.5" hidden="1" outlineLevel="1">
      <c r="C67" s="822" t="s">
        <v>521</v>
      </c>
      <c r="D67" s="823" t="s">
        <v>8</v>
      </c>
      <c r="E67" s="824"/>
      <c r="F67" s="855"/>
      <c r="G67" s="856"/>
      <c r="H67" s="857"/>
      <c r="J67" s="137" t="s">
        <v>603</v>
      </c>
      <c r="K67" s="7"/>
    </row>
    <row r="68" spans="1:11" ht="25.5" hidden="1" outlineLevel="1">
      <c r="C68" s="822"/>
      <c r="D68" s="828" t="s">
        <v>10</v>
      </c>
      <c r="E68" s="829"/>
      <c r="F68" s="855"/>
      <c r="G68" s="856"/>
      <c r="H68" s="857"/>
      <c r="J68" s="135" t="s">
        <v>11</v>
      </c>
      <c r="K68" s="7"/>
    </row>
    <row r="69" spans="1:11" ht="25.5" hidden="1" outlineLevel="1">
      <c r="C69" s="822"/>
      <c r="D69" s="838" t="s">
        <v>24</v>
      </c>
      <c r="E69" s="127" t="s">
        <v>12</v>
      </c>
      <c r="F69" s="858"/>
      <c r="G69" s="859"/>
      <c r="H69" s="860"/>
      <c r="J69" s="135" t="s">
        <v>13</v>
      </c>
      <c r="K69" s="7"/>
    </row>
    <row r="70" spans="1:11" ht="25.5" hidden="1" outlineLevel="1">
      <c r="C70" s="822"/>
      <c r="D70" s="838"/>
      <c r="E70" s="127" t="s">
        <v>14</v>
      </c>
      <c r="F70" s="861"/>
      <c r="G70" s="862"/>
      <c r="H70" s="863"/>
      <c r="J70" s="135" t="s">
        <v>787</v>
      </c>
      <c r="K70" s="7"/>
    </row>
    <row r="71" spans="1:11" ht="25.5" hidden="1" outlineLevel="1">
      <c r="C71" s="822"/>
      <c r="D71" s="838"/>
      <c r="E71" s="127" t="s">
        <v>316</v>
      </c>
      <c r="F71" s="864"/>
      <c r="G71" s="865"/>
      <c r="H71" s="866"/>
      <c r="J71" s="135" t="s">
        <v>13</v>
      </c>
      <c r="K71" s="7"/>
    </row>
    <row r="72" spans="1:11" ht="25.5" hidden="1" outlineLevel="1">
      <c r="C72" s="822"/>
      <c r="D72" s="828" t="s">
        <v>217</v>
      </c>
      <c r="E72" s="829"/>
      <c r="F72" s="867"/>
      <c r="G72" s="868"/>
      <c r="H72" s="869"/>
      <c r="J72" s="136" t="s">
        <v>15</v>
      </c>
      <c r="K72" s="7"/>
    </row>
    <row r="73" spans="1:11" ht="25.5" hidden="1" outlineLevel="1">
      <c r="C73" s="822"/>
      <c r="D73" s="838" t="s">
        <v>16</v>
      </c>
      <c r="E73" s="127" t="s">
        <v>17</v>
      </c>
      <c r="F73" s="870"/>
      <c r="G73" s="871"/>
      <c r="H73" s="872"/>
      <c r="J73" s="135" t="s">
        <v>595</v>
      </c>
      <c r="K73" s="7"/>
    </row>
    <row r="74" spans="1:11" ht="39" hidden="1" customHeight="1" outlineLevel="1">
      <c r="C74" s="822"/>
      <c r="D74" s="838"/>
      <c r="E74" s="127" t="s">
        <v>315</v>
      </c>
      <c r="F74" s="861"/>
      <c r="G74" s="862"/>
      <c r="H74" s="863"/>
      <c r="J74" s="135" t="s">
        <v>330</v>
      </c>
      <c r="K74" s="7"/>
    </row>
    <row r="75" spans="1:11" ht="25.5" hidden="1" outlineLevel="1">
      <c r="C75" s="822"/>
      <c r="D75" s="838"/>
      <c r="E75" s="127" t="s">
        <v>18</v>
      </c>
      <c r="F75" s="873"/>
      <c r="G75" s="874"/>
      <c r="H75" s="875"/>
      <c r="J75" s="135" t="s">
        <v>19</v>
      </c>
      <c r="K75" s="7"/>
    </row>
    <row r="76" spans="1:11" ht="25.5" hidden="1" outlineLevel="1">
      <c r="C76" s="822"/>
      <c r="D76" s="828" t="s">
        <v>20</v>
      </c>
      <c r="E76" s="829"/>
      <c r="F76" s="876"/>
      <c r="G76" s="877"/>
      <c r="H76" s="878"/>
      <c r="J76" s="135" t="s">
        <v>21</v>
      </c>
      <c r="K76" s="7"/>
    </row>
    <row r="77" spans="1:11" ht="25.5" hidden="1" outlineLevel="1">
      <c r="C77" s="822"/>
      <c r="D77" s="833" t="s">
        <v>312</v>
      </c>
      <c r="E77" s="834"/>
      <c r="F77" s="879"/>
      <c r="G77" s="880"/>
      <c r="H77" s="881"/>
      <c r="J77" s="135" t="s">
        <v>22</v>
      </c>
      <c r="K77" s="7"/>
    </row>
    <row r="78" spans="1:11" s="64" customFormat="1" collapsed="1">
      <c r="B78" s="799"/>
      <c r="C78" s="799" t="s">
        <v>866</v>
      </c>
      <c r="D78" s="799"/>
      <c r="E78" s="799"/>
      <c r="F78" s="799"/>
      <c r="G78" s="799"/>
      <c r="H78" s="799"/>
    </row>
    <row r="79" spans="1:11" s="64" customFormat="1" ht="17.25">
      <c r="F79" s="224"/>
      <c r="G79" s="224"/>
      <c r="H79" s="224"/>
    </row>
    <row r="80" spans="1:11" collapsed="1">
      <c r="C80" s="891" t="s">
        <v>306</v>
      </c>
      <c r="D80" s="909"/>
      <c r="E80" s="909"/>
      <c r="F80" s="217" t="s">
        <v>334</v>
      </c>
      <c r="G80" s="217"/>
      <c r="H80" s="217"/>
      <c r="I80" s="125"/>
      <c r="J80" s="62" t="s">
        <v>340</v>
      </c>
    </row>
    <row r="81" spans="1:11" ht="25.5">
      <c r="C81" s="913" t="s">
        <v>25</v>
      </c>
      <c r="D81" s="823" t="s">
        <v>313</v>
      </c>
      <c r="E81" s="824"/>
      <c r="F81" s="914" t="s">
        <v>459</v>
      </c>
      <c r="G81" s="915"/>
      <c r="H81" s="916"/>
      <c r="J81" s="137"/>
      <c r="K81" s="7"/>
    </row>
    <row r="82" spans="1:11" ht="25.5">
      <c r="C82" s="913"/>
      <c r="D82" s="828" t="s">
        <v>460</v>
      </c>
      <c r="E82" s="829"/>
      <c r="F82" s="905" t="s">
        <v>788</v>
      </c>
      <c r="G82" s="906"/>
      <c r="H82" s="907"/>
      <c r="J82" s="135" t="s">
        <v>613</v>
      </c>
      <c r="K82" s="7"/>
    </row>
    <row r="83" spans="1:11" ht="25.5">
      <c r="C83" s="913"/>
      <c r="D83" s="833" t="s">
        <v>27</v>
      </c>
      <c r="E83" s="834"/>
      <c r="F83" s="873" t="s">
        <v>461</v>
      </c>
      <c r="G83" s="874"/>
      <c r="H83" s="875"/>
      <c r="J83" s="135"/>
      <c r="K83" s="7"/>
    </row>
    <row r="84" spans="1:11" s="64" customFormat="1" ht="17.25">
      <c r="F84" s="882" t="s">
        <v>334</v>
      </c>
      <c r="G84" s="882"/>
      <c r="H84" s="882"/>
    </row>
    <row r="85" spans="1:11">
      <c r="C85" s="891" t="s">
        <v>333</v>
      </c>
      <c r="D85" s="909"/>
      <c r="E85" s="909"/>
      <c r="F85" s="910" t="s">
        <v>331</v>
      </c>
      <c r="G85" s="910"/>
      <c r="H85" s="910"/>
      <c r="I85" s="645"/>
      <c r="J85" s="62" t="s">
        <v>340</v>
      </c>
    </row>
    <row r="86" spans="1:11" ht="40.5">
      <c r="C86" s="821" t="s">
        <v>29</v>
      </c>
      <c r="D86" s="823" t="s">
        <v>30</v>
      </c>
      <c r="E86" s="824"/>
      <c r="F86" s="8" t="s">
        <v>807</v>
      </c>
      <c r="G86" s="9"/>
      <c r="H86" s="10"/>
      <c r="I86" s="642"/>
      <c r="J86" s="134" t="s">
        <v>567</v>
      </c>
      <c r="K86" s="228"/>
    </row>
    <row r="87" spans="1:11" ht="25.5">
      <c r="C87" s="822"/>
      <c r="D87" s="848" t="s">
        <v>31</v>
      </c>
      <c r="E87" s="127" t="s">
        <v>32</v>
      </c>
      <c r="F87" s="839" t="s">
        <v>462</v>
      </c>
      <c r="G87" s="840"/>
      <c r="H87" s="841"/>
      <c r="J87" s="137" t="s">
        <v>33</v>
      </c>
      <c r="K87" s="7"/>
    </row>
    <row r="88" spans="1:11" ht="25.5">
      <c r="C88" s="822"/>
      <c r="D88" s="911"/>
      <c r="E88" s="127" t="s">
        <v>317</v>
      </c>
      <c r="F88" s="842" t="s">
        <v>463</v>
      </c>
      <c r="G88" s="843"/>
      <c r="H88" s="844"/>
      <c r="J88" s="135" t="s">
        <v>33</v>
      </c>
      <c r="K88" s="7"/>
    </row>
    <row r="89" spans="1:11" ht="25.5">
      <c r="C89" s="822"/>
      <c r="D89" s="911"/>
      <c r="E89" s="127" t="s">
        <v>318</v>
      </c>
      <c r="F89" s="842" t="s">
        <v>464</v>
      </c>
      <c r="G89" s="843"/>
      <c r="H89" s="844"/>
      <c r="J89" s="135" t="s">
        <v>34</v>
      </c>
      <c r="K89" s="7"/>
    </row>
    <row r="90" spans="1:11" ht="25.5">
      <c r="C90" s="822"/>
      <c r="D90" s="912"/>
      <c r="E90" s="127" t="s">
        <v>316</v>
      </c>
      <c r="F90" s="845" t="s">
        <v>465</v>
      </c>
      <c r="G90" s="846"/>
      <c r="H90" s="847"/>
      <c r="J90" s="135"/>
      <c r="K90" s="7"/>
    </row>
    <row r="91" spans="1:11" ht="25.5">
      <c r="C91" s="822"/>
      <c r="D91" s="838" t="s">
        <v>35</v>
      </c>
      <c r="E91" s="127" t="s">
        <v>17</v>
      </c>
      <c r="F91" s="849" t="s">
        <v>466</v>
      </c>
      <c r="G91" s="850"/>
      <c r="H91" s="851"/>
      <c r="J91" s="135" t="s">
        <v>595</v>
      </c>
      <c r="K91" s="7"/>
    </row>
    <row r="92" spans="1:11" ht="39" customHeight="1">
      <c r="C92" s="822"/>
      <c r="D92" s="838"/>
      <c r="E92" s="127" t="s">
        <v>315</v>
      </c>
      <c r="F92" s="842" t="s">
        <v>467</v>
      </c>
      <c r="G92" s="843"/>
      <c r="H92" s="844"/>
      <c r="J92" s="135" t="s">
        <v>330</v>
      </c>
      <c r="K92" s="7"/>
    </row>
    <row r="93" spans="1:11" ht="25.5">
      <c r="C93" s="822"/>
      <c r="D93" s="838"/>
      <c r="E93" s="127" t="s">
        <v>18</v>
      </c>
      <c r="F93" s="852" t="s">
        <v>468</v>
      </c>
      <c r="G93" s="853"/>
      <c r="H93" s="854"/>
      <c r="J93" s="135" t="s">
        <v>36</v>
      </c>
      <c r="K93" s="7"/>
    </row>
    <row r="94" spans="1:11" ht="25.5">
      <c r="C94" s="822"/>
      <c r="D94" s="838"/>
      <c r="E94" s="127" t="s">
        <v>37</v>
      </c>
      <c r="F94" s="852" t="s">
        <v>469</v>
      </c>
      <c r="G94" s="853"/>
      <c r="H94" s="854"/>
      <c r="J94" s="135" t="s">
        <v>38</v>
      </c>
      <c r="K94" s="7"/>
    </row>
    <row r="95" spans="1:11" ht="25.5">
      <c r="C95" s="822"/>
      <c r="D95" s="848"/>
      <c r="E95" s="128" t="s">
        <v>319</v>
      </c>
      <c r="F95" s="845" t="s">
        <v>470</v>
      </c>
      <c r="G95" s="846"/>
      <c r="H95" s="847"/>
      <c r="J95" s="135" t="s">
        <v>39</v>
      </c>
      <c r="K95" s="7"/>
    </row>
    <row r="96" spans="1:11" ht="25.5" hidden="1" outlineLevel="1">
      <c r="A96" s="7"/>
      <c r="B96" s="799"/>
      <c r="C96" s="799"/>
      <c r="D96" s="799"/>
      <c r="E96" s="799"/>
      <c r="F96" s="799"/>
      <c r="G96" s="799"/>
      <c r="H96" s="799"/>
    </row>
    <row r="97" spans="1:11" ht="53.25" hidden="1" customHeight="1" outlineLevel="1">
      <c r="C97" s="821" t="s">
        <v>40</v>
      </c>
      <c r="D97" s="823" t="s">
        <v>30</v>
      </c>
      <c r="E97" s="824"/>
      <c r="F97" s="8"/>
      <c r="J97" s="134" t="s">
        <v>567</v>
      </c>
    </row>
    <row r="98" spans="1:11" ht="25.5" hidden="1" outlineLevel="1">
      <c r="C98" s="822"/>
      <c r="D98" s="838" t="s">
        <v>31</v>
      </c>
      <c r="E98" s="127" t="s">
        <v>32</v>
      </c>
      <c r="F98" s="839"/>
      <c r="G98" s="840"/>
      <c r="H98" s="841"/>
      <c r="J98" s="135" t="s">
        <v>33</v>
      </c>
      <c r="K98" s="7"/>
    </row>
    <row r="99" spans="1:11" ht="25.5" hidden="1" outlineLevel="1">
      <c r="C99" s="822"/>
      <c r="D99" s="838"/>
      <c r="E99" s="127" t="s">
        <v>317</v>
      </c>
      <c r="F99" s="842"/>
      <c r="G99" s="843"/>
      <c r="H99" s="844"/>
      <c r="J99" s="135" t="s">
        <v>33</v>
      </c>
      <c r="K99" s="7"/>
    </row>
    <row r="100" spans="1:11" ht="25.5" hidden="1" outlineLevel="1">
      <c r="C100" s="822"/>
      <c r="D100" s="838"/>
      <c r="E100" s="127" t="s">
        <v>318</v>
      </c>
      <c r="F100" s="842"/>
      <c r="G100" s="843"/>
      <c r="H100" s="844"/>
      <c r="J100" s="135" t="s">
        <v>34</v>
      </c>
      <c r="K100" s="7"/>
    </row>
    <row r="101" spans="1:11" ht="25.5" hidden="1" outlineLevel="1">
      <c r="C101" s="822"/>
      <c r="D101" s="838"/>
      <c r="E101" s="127" t="s">
        <v>316</v>
      </c>
      <c r="F101" s="845"/>
      <c r="G101" s="846"/>
      <c r="H101" s="847"/>
      <c r="J101" s="135"/>
      <c r="K101" s="7"/>
    </row>
    <row r="102" spans="1:11" ht="25.5" hidden="1" outlineLevel="1">
      <c r="C102" s="822"/>
      <c r="D102" s="838" t="s">
        <v>35</v>
      </c>
      <c r="E102" s="127" t="s">
        <v>17</v>
      </c>
      <c r="F102" s="849"/>
      <c r="G102" s="850"/>
      <c r="H102" s="851"/>
      <c r="J102" s="135" t="s">
        <v>595</v>
      </c>
      <c r="K102" s="7"/>
    </row>
    <row r="103" spans="1:11" ht="39" hidden="1" customHeight="1" outlineLevel="1">
      <c r="C103" s="822"/>
      <c r="D103" s="838"/>
      <c r="E103" s="127" t="s">
        <v>315</v>
      </c>
      <c r="F103" s="842"/>
      <c r="G103" s="843"/>
      <c r="H103" s="844"/>
      <c r="J103" s="135" t="s">
        <v>330</v>
      </c>
      <c r="K103" s="7"/>
    </row>
    <row r="104" spans="1:11" ht="25.5" hidden="1" outlineLevel="1">
      <c r="C104" s="822"/>
      <c r="D104" s="838"/>
      <c r="E104" s="127" t="s">
        <v>18</v>
      </c>
      <c r="F104" s="852"/>
      <c r="G104" s="853"/>
      <c r="H104" s="854"/>
      <c r="J104" s="135" t="s">
        <v>36</v>
      </c>
      <c r="K104" s="7"/>
    </row>
    <row r="105" spans="1:11" ht="25.5" hidden="1" outlineLevel="1">
      <c r="C105" s="822"/>
      <c r="D105" s="838"/>
      <c r="E105" s="127" t="s">
        <v>37</v>
      </c>
      <c r="F105" s="852"/>
      <c r="G105" s="853"/>
      <c r="H105" s="854"/>
      <c r="J105" s="135" t="s">
        <v>38</v>
      </c>
      <c r="K105" s="7"/>
    </row>
    <row r="106" spans="1:11" ht="25.5" hidden="1" outlineLevel="1">
      <c r="C106" s="822"/>
      <c r="D106" s="848"/>
      <c r="E106" s="128" t="s">
        <v>319</v>
      </c>
      <c r="F106" s="845"/>
      <c r="G106" s="846"/>
      <c r="H106" s="847"/>
      <c r="J106" s="135" t="s">
        <v>39</v>
      </c>
      <c r="K106" s="7"/>
    </row>
    <row r="107" spans="1:11" ht="25.5" collapsed="1">
      <c r="A107" s="7"/>
      <c r="B107" s="799"/>
      <c r="C107" s="799" t="s">
        <v>864</v>
      </c>
      <c r="D107" s="799"/>
      <c r="E107" s="799"/>
      <c r="F107" s="799"/>
      <c r="G107" s="799"/>
      <c r="H107" s="799"/>
    </row>
    <row r="108" spans="1:11" ht="40.5" hidden="1" outlineLevel="1">
      <c r="C108" s="821" t="s">
        <v>522</v>
      </c>
      <c r="D108" s="823" t="s">
        <v>30</v>
      </c>
      <c r="E108" s="824"/>
      <c r="F108" s="8"/>
      <c r="J108" s="134" t="s">
        <v>567</v>
      </c>
    </row>
    <row r="109" spans="1:11" ht="25.5" hidden="1" outlineLevel="1">
      <c r="C109" s="822"/>
      <c r="D109" s="838" t="s">
        <v>31</v>
      </c>
      <c r="E109" s="127" t="s">
        <v>32</v>
      </c>
      <c r="F109" s="839"/>
      <c r="G109" s="840"/>
      <c r="H109" s="841"/>
      <c r="J109" s="135" t="s">
        <v>33</v>
      </c>
      <c r="K109" s="7"/>
    </row>
    <row r="110" spans="1:11" ht="25.5" hidden="1" outlineLevel="1">
      <c r="C110" s="822"/>
      <c r="D110" s="838"/>
      <c r="E110" s="127" t="s">
        <v>317</v>
      </c>
      <c r="F110" s="842"/>
      <c r="G110" s="843"/>
      <c r="H110" s="844"/>
      <c r="J110" s="135" t="s">
        <v>33</v>
      </c>
      <c r="K110" s="7"/>
    </row>
    <row r="111" spans="1:11" ht="25.5" hidden="1" outlineLevel="1">
      <c r="C111" s="822"/>
      <c r="D111" s="838"/>
      <c r="E111" s="127" t="s">
        <v>318</v>
      </c>
      <c r="F111" s="842"/>
      <c r="G111" s="843"/>
      <c r="H111" s="844"/>
      <c r="J111" s="135" t="s">
        <v>34</v>
      </c>
      <c r="K111" s="7"/>
    </row>
    <row r="112" spans="1:11" ht="25.5" hidden="1" outlineLevel="1">
      <c r="C112" s="822"/>
      <c r="D112" s="838"/>
      <c r="E112" s="127" t="s">
        <v>316</v>
      </c>
      <c r="F112" s="845"/>
      <c r="G112" s="846"/>
      <c r="H112" s="847"/>
      <c r="J112" s="135"/>
      <c r="K112" s="7"/>
    </row>
    <row r="113" spans="1:11" ht="25.5" hidden="1" outlineLevel="1">
      <c r="C113" s="822"/>
      <c r="D113" s="838" t="s">
        <v>35</v>
      </c>
      <c r="E113" s="127" t="s">
        <v>17</v>
      </c>
      <c r="F113" s="849"/>
      <c r="G113" s="850"/>
      <c r="H113" s="851"/>
      <c r="J113" s="135" t="s">
        <v>595</v>
      </c>
      <c r="K113" s="7"/>
    </row>
    <row r="114" spans="1:11" ht="39" hidden="1" customHeight="1" outlineLevel="1">
      <c r="C114" s="822"/>
      <c r="D114" s="838"/>
      <c r="E114" s="127" t="s">
        <v>315</v>
      </c>
      <c r="F114" s="842"/>
      <c r="G114" s="843"/>
      <c r="H114" s="844"/>
      <c r="J114" s="135" t="s">
        <v>330</v>
      </c>
      <c r="K114" s="7"/>
    </row>
    <row r="115" spans="1:11" ht="25.5" hidden="1" outlineLevel="1">
      <c r="C115" s="822"/>
      <c r="D115" s="838"/>
      <c r="E115" s="127" t="s">
        <v>18</v>
      </c>
      <c r="F115" s="852"/>
      <c r="G115" s="853"/>
      <c r="H115" s="854"/>
      <c r="J115" s="135" t="s">
        <v>36</v>
      </c>
      <c r="K115" s="7"/>
    </row>
    <row r="116" spans="1:11" ht="25.5" hidden="1" outlineLevel="1">
      <c r="C116" s="822"/>
      <c r="D116" s="838"/>
      <c r="E116" s="127" t="s">
        <v>37</v>
      </c>
      <c r="F116" s="852"/>
      <c r="G116" s="853"/>
      <c r="H116" s="854"/>
      <c r="J116" s="135" t="s">
        <v>38</v>
      </c>
      <c r="K116" s="7"/>
    </row>
    <row r="117" spans="1:11" ht="25.5" hidden="1" outlineLevel="1">
      <c r="C117" s="822"/>
      <c r="D117" s="848"/>
      <c r="E117" s="128" t="s">
        <v>319</v>
      </c>
      <c r="F117" s="845"/>
      <c r="G117" s="846"/>
      <c r="H117" s="847"/>
      <c r="J117" s="135" t="s">
        <v>39</v>
      </c>
      <c r="K117" s="7"/>
    </row>
    <row r="118" spans="1:11" ht="25.5" collapsed="1">
      <c r="A118" s="7"/>
      <c r="B118" s="799"/>
      <c r="C118" s="799" t="s">
        <v>865</v>
      </c>
      <c r="D118" s="799"/>
      <c r="E118" s="799"/>
      <c r="F118" s="799"/>
      <c r="G118" s="799"/>
      <c r="H118" s="799"/>
    </row>
    <row r="119" spans="1:11" ht="40.5" hidden="1" outlineLevel="1">
      <c r="C119" s="821" t="s">
        <v>523</v>
      </c>
      <c r="D119" s="823" t="s">
        <v>30</v>
      </c>
      <c r="E119" s="824"/>
      <c r="F119" s="8"/>
      <c r="J119" s="134" t="s">
        <v>567</v>
      </c>
    </row>
    <row r="120" spans="1:11" ht="25.5" hidden="1" outlineLevel="1">
      <c r="C120" s="822"/>
      <c r="D120" s="838" t="s">
        <v>31</v>
      </c>
      <c r="E120" s="127" t="s">
        <v>32</v>
      </c>
      <c r="F120" s="839"/>
      <c r="G120" s="840"/>
      <c r="H120" s="841"/>
      <c r="J120" s="135" t="s">
        <v>33</v>
      </c>
      <c r="K120" s="7"/>
    </row>
    <row r="121" spans="1:11" ht="25.5" hidden="1" outlineLevel="1">
      <c r="C121" s="822"/>
      <c r="D121" s="838"/>
      <c r="E121" s="127" t="s">
        <v>317</v>
      </c>
      <c r="F121" s="842"/>
      <c r="G121" s="843"/>
      <c r="H121" s="844"/>
      <c r="J121" s="135" t="s">
        <v>33</v>
      </c>
      <c r="K121" s="7"/>
    </row>
    <row r="122" spans="1:11" ht="25.5" hidden="1" outlineLevel="1">
      <c r="C122" s="822"/>
      <c r="D122" s="838"/>
      <c r="E122" s="127" t="s">
        <v>318</v>
      </c>
      <c r="F122" s="842"/>
      <c r="G122" s="843"/>
      <c r="H122" s="844"/>
      <c r="J122" s="135" t="s">
        <v>34</v>
      </c>
      <c r="K122" s="7"/>
    </row>
    <row r="123" spans="1:11" ht="25.5" hidden="1" outlineLevel="1">
      <c r="C123" s="822"/>
      <c r="D123" s="838"/>
      <c r="E123" s="127" t="s">
        <v>316</v>
      </c>
      <c r="F123" s="845"/>
      <c r="G123" s="846"/>
      <c r="H123" s="847"/>
      <c r="J123" s="135"/>
      <c r="K123" s="7"/>
    </row>
    <row r="124" spans="1:11" ht="25.5" hidden="1" outlineLevel="1">
      <c r="C124" s="822"/>
      <c r="D124" s="838" t="s">
        <v>35</v>
      </c>
      <c r="E124" s="127" t="s">
        <v>17</v>
      </c>
      <c r="F124" s="849"/>
      <c r="G124" s="850"/>
      <c r="H124" s="851"/>
      <c r="J124" s="135" t="s">
        <v>595</v>
      </c>
      <c r="K124" s="7"/>
    </row>
    <row r="125" spans="1:11" ht="39" hidden="1" customHeight="1" outlineLevel="1">
      <c r="C125" s="822"/>
      <c r="D125" s="838"/>
      <c r="E125" s="127" t="s">
        <v>315</v>
      </c>
      <c r="F125" s="842"/>
      <c r="G125" s="843"/>
      <c r="H125" s="844"/>
      <c r="J125" s="135" t="s">
        <v>330</v>
      </c>
      <c r="K125" s="7"/>
    </row>
    <row r="126" spans="1:11" ht="25.5" hidden="1" outlineLevel="1">
      <c r="C126" s="822"/>
      <c r="D126" s="838"/>
      <c r="E126" s="127" t="s">
        <v>18</v>
      </c>
      <c r="F126" s="852"/>
      <c r="G126" s="853"/>
      <c r="H126" s="854"/>
      <c r="J126" s="135" t="s">
        <v>36</v>
      </c>
      <c r="K126" s="7"/>
    </row>
    <row r="127" spans="1:11" ht="25.5" hidden="1" outlineLevel="1">
      <c r="C127" s="822"/>
      <c r="D127" s="838"/>
      <c r="E127" s="127" t="s">
        <v>37</v>
      </c>
      <c r="F127" s="852"/>
      <c r="G127" s="853"/>
      <c r="H127" s="854"/>
      <c r="J127" s="135" t="s">
        <v>38</v>
      </c>
      <c r="K127" s="7"/>
    </row>
    <row r="128" spans="1:11" ht="25.5" hidden="1" outlineLevel="1">
      <c r="C128" s="822"/>
      <c r="D128" s="848"/>
      <c r="E128" s="128" t="s">
        <v>319</v>
      </c>
      <c r="F128" s="845"/>
      <c r="G128" s="846"/>
      <c r="H128" s="847"/>
      <c r="J128" s="135" t="s">
        <v>39</v>
      </c>
      <c r="K128" s="7"/>
    </row>
    <row r="129" spans="1:13" s="142" customFormat="1" collapsed="1">
      <c r="B129" s="143"/>
      <c r="C129" s="799" t="s">
        <v>866</v>
      </c>
      <c r="D129" s="143"/>
      <c r="E129" s="143"/>
      <c r="F129" s="809"/>
      <c r="G129" s="809"/>
      <c r="H129" s="809"/>
      <c r="I129" s="143"/>
    </row>
    <row r="130" spans="1:13" s="142" customFormat="1" ht="17.25">
      <c r="B130" s="143"/>
      <c r="C130" s="143"/>
      <c r="D130" s="143"/>
      <c r="E130" s="143"/>
      <c r="F130" s="218"/>
      <c r="G130" s="218"/>
      <c r="H130" s="218"/>
      <c r="I130" s="143"/>
    </row>
    <row r="131" spans="1:13" s="142" customFormat="1">
      <c r="A131" s="2"/>
      <c r="B131" s="2"/>
      <c r="C131" s="129" t="s">
        <v>332</v>
      </c>
      <c r="D131" s="126"/>
      <c r="E131" s="126"/>
      <c r="F131" s="917" t="s">
        <v>331</v>
      </c>
      <c r="G131" s="917"/>
      <c r="H131" s="917"/>
      <c r="I131" s="125"/>
      <c r="J131" s="62" t="s">
        <v>340</v>
      </c>
      <c r="K131" s="2"/>
      <c r="L131" s="2"/>
      <c r="M131" s="2"/>
    </row>
    <row r="132" spans="1:13" ht="25.5">
      <c r="C132" s="821" t="s">
        <v>41</v>
      </c>
      <c r="D132" s="823" t="s">
        <v>42</v>
      </c>
      <c r="E132" s="824"/>
      <c r="F132" s="825" t="s">
        <v>806</v>
      </c>
      <c r="G132" s="826"/>
      <c r="H132" s="827"/>
      <c r="J132" s="137" t="s">
        <v>44</v>
      </c>
      <c r="K132" s="7"/>
    </row>
    <row r="133" spans="1:13" ht="25.5">
      <c r="C133" s="822"/>
      <c r="D133" s="828" t="s">
        <v>45</v>
      </c>
      <c r="E133" s="829"/>
      <c r="F133" s="825" t="s">
        <v>805</v>
      </c>
      <c r="G133" s="826"/>
      <c r="H133" s="827"/>
      <c r="J133" s="135" t="s">
        <v>46</v>
      </c>
      <c r="K133" s="7"/>
    </row>
    <row r="134" spans="1:13" ht="25.5">
      <c r="C134" s="822"/>
      <c r="D134" s="828" t="s">
        <v>47</v>
      </c>
      <c r="E134" s="829"/>
      <c r="F134" s="830" t="s">
        <v>799</v>
      </c>
      <c r="G134" s="831"/>
      <c r="H134" s="832"/>
      <c r="J134" s="135"/>
      <c r="K134" s="7"/>
    </row>
    <row r="135" spans="1:13" ht="25.5">
      <c r="C135" s="822"/>
      <c r="D135" s="828" t="s">
        <v>48</v>
      </c>
      <c r="E135" s="829"/>
      <c r="F135" s="830" t="s">
        <v>800</v>
      </c>
      <c r="G135" s="831"/>
      <c r="H135" s="832"/>
      <c r="J135" s="135"/>
      <c r="K135" s="7"/>
    </row>
    <row r="136" spans="1:13" ht="25.5">
      <c r="C136" s="822"/>
      <c r="D136" s="828" t="s">
        <v>49</v>
      </c>
      <c r="E136" s="829"/>
      <c r="F136" s="830" t="s">
        <v>801</v>
      </c>
      <c r="G136" s="831"/>
      <c r="H136" s="832"/>
      <c r="J136" s="135"/>
      <c r="K136" s="7"/>
    </row>
    <row r="137" spans="1:13" ht="25.5">
      <c r="C137" s="822"/>
      <c r="D137" s="828" t="s">
        <v>50</v>
      </c>
      <c r="E137" s="829"/>
      <c r="F137" s="830" t="s">
        <v>802</v>
      </c>
      <c r="G137" s="831"/>
      <c r="H137" s="832"/>
      <c r="J137" s="135"/>
      <c r="K137" s="7"/>
    </row>
    <row r="138" spans="1:13" ht="25.5">
      <c r="C138" s="822"/>
      <c r="D138" s="828" t="s">
        <v>51</v>
      </c>
      <c r="E138" s="829"/>
      <c r="F138" s="830" t="s">
        <v>803</v>
      </c>
      <c r="G138" s="831"/>
      <c r="H138" s="832"/>
      <c r="J138" s="135"/>
      <c r="K138" s="7"/>
    </row>
    <row r="139" spans="1:13" ht="25.5">
      <c r="C139" s="822"/>
      <c r="D139" s="833" t="s">
        <v>52</v>
      </c>
      <c r="E139" s="834"/>
      <c r="F139" s="835" t="s">
        <v>804</v>
      </c>
      <c r="G139" s="836"/>
      <c r="H139" s="837"/>
      <c r="J139" s="135"/>
      <c r="K139" s="7"/>
    </row>
    <row r="140" spans="1:13" ht="25.5" hidden="1" outlineLevel="1">
      <c r="A140" s="7"/>
      <c r="B140" s="799"/>
      <c r="C140" s="799"/>
      <c r="D140" s="799"/>
      <c r="E140" s="799"/>
      <c r="F140" s="799"/>
      <c r="G140" s="799"/>
      <c r="H140" s="799"/>
    </row>
    <row r="141" spans="1:13" ht="25.5" hidden="1" outlineLevel="1">
      <c r="C141" s="821" t="s">
        <v>53</v>
      </c>
      <c r="D141" s="823" t="s">
        <v>42</v>
      </c>
      <c r="E141" s="824"/>
      <c r="F141" s="825"/>
      <c r="G141" s="826"/>
      <c r="H141" s="827"/>
      <c r="J141" s="137" t="s">
        <v>44</v>
      </c>
      <c r="K141" s="7"/>
    </row>
    <row r="142" spans="1:13" ht="25.5" hidden="1" outlineLevel="1">
      <c r="C142" s="822"/>
      <c r="D142" s="828" t="s">
        <v>45</v>
      </c>
      <c r="E142" s="829"/>
      <c r="F142" s="825"/>
      <c r="G142" s="826"/>
      <c r="H142" s="827"/>
      <c r="J142" s="135" t="s">
        <v>46</v>
      </c>
      <c r="K142" s="7"/>
    </row>
    <row r="143" spans="1:13" ht="25.5" hidden="1" outlineLevel="1">
      <c r="C143" s="822"/>
      <c r="D143" s="828" t="s">
        <v>47</v>
      </c>
      <c r="E143" s="829"/>
      <c r="F143" s="830"/>
      <c r="G143" s="831"/>
      <c r="H143" s="832"/>
      <c r="J143" s="135"/>
      <c r="K143" s="7"/>
    </row>
    <row r="144" spans="1:13" ht="25.5" hidden="1" outlineLevel="1">
      <c r="C144" s="822"/>
      <c r="D144" s="828" t="s">
        <v>48</v>
      </c>
      <c r="E144" s="829"/>
      <c r="F144" s="830"/>
      <c r="G144" s="831"/>
      <c r="H144" s="832"/>
      <c r="J144" s="135"/>
      <c r="K144" s="7"/>
    </row>
    <row r="145" spans="1:11" ht="25.5" hidden="1" outlineLevel="1">
      <c r="C145" s="822"/>
      <c r="D145" s="828" t="s">
        <v>49</v>
      </c>
      <c r="E145" s="829"/>
      <c r="F145" s="830"/>
      <c r="G145" s="831"/>
      <c r="H145" s="832"/>
      <c r="J145" s="135"/>
      <c r="K145" s="7"/>
    </row>
    <row r="146" spans="1:11" ht="25.5" hidden="1" outlineLevel="1">
      <c r="C146" s="822"/>
      <c r="D146" s="828" t="s">
        <v>50</v>
      </c>
      <c r="E146" s="829"/>
      <c r="F146" s="830"/>
      <c r="G146" s="831"/>
      <c r="H146" s="832"/>
      <c r="J146" s="135"/>
      <c r="K146" s="7"/>
    </row>
    <row r="147" spans="1:11" ht="25.5" hidden="1" outlineLevel="1">
      <c r="C147" s="822"/>
      <c r="D147" s="828" t="s">
        <v>51</v>
      </c>
      <c r="E147" s="829"/>
      <c r="F147" s="830"/>
      <c r="G147" s="831"/>
      <c r="H147" s="832"/>
      <c r="J147" s="135"/>
      <c r="K147" s="7"/>
    </row>
    <row r="148" spans="1:11" ht="25.5" hidden="1" outlineLevel="1">
      <c r="C148" s="822"/>
      <c r="D148" s="833" t="s">
        <v>52</v>
      </c>
      <c r="E148" s="834"/>
      <c r="F148" s="835"/>
      <c r="G148" s="836"/>
      <c r="H148" s="837"/>
      <c r="J148" s="135"/>
      <c r="K148" s="7"/>
    </row>
    <row r="149" spans="1:11" ht="25.5" collapsed="1">
      <c r="A149" s="7"/>
      <c r="B149" s="799"/>
      <c r="C149" s="799" t="s">
        <v>864</v>
      </c>
      <c r="D149" s="799"/>
      <c r="E149" s="799"/>
      <c r="F149" s="799"/>
      <c r="G149" s="799"/>
      <c r="H149" s="799"/>
    </row>
    <row r="150" spans="1:11" ht="25.5" hidden="1" outlineLevel="1">
      <c r="C150" s="821" t="s">
        <v>526</v>
      </c>
      <c r="D150" s="823" t="s">
        <v>42</v>
      </c>
      <c r="E150" s="824"/>
      <c r="F150" s="825"/>
      <c r="G150" s="826"/>
      <c r="H150" s="827"/>
      <c r="J150" s="137" t="s">
        <v>44</v>
      </c>
      <c r="K150" s="7"/>
    </row>
    <row r="151" spans="1:11" ht="25.5" hidden="1" outlineLevel="1">
      <c r="C151" s="822"/>
      <c r="D151" s="828" t="s">
        <v>45</v>
      </c>
      <c r="E151" s="829"/>
      <c r="F151" s="825"/>
      <c r="G151" s="826"/>
      <c r="H151" s="827"/>
      <c r="J151" s="135" t="s">
        <v>46</v>
      </c>
      <c r="K151" s="7"/>
    </row>
    <row r="152" spans="1:11" ht="25.5" hidden="1" outlineLevel="1">
      <c r="C152" s="822"/>
      <c r="D152" s="828" t="s">
        <v>47</v>
      </c>
      <c r="E152" s="829"/>
      <c r="F152" s="830"/>
      <c r="G152" s="831"/>
      <c r="H152" s="832"/>
      <c r="J152" s="135"/>
      <c r="K152" s="7"/>
    </row>
    <row r="153" spans="1:11" ht="25.5" hidden="1" outlineLevel="1">
      <c r="C153" s="822"/>
      <c r="D153" s="828" t="s">
        <v>48</v>
      </c>
      <c r="E153" s="829"/>
      <c r="F153" s="830"/>
      <c r="G153" s="831"/>
      <c r="H153" s="832"/>
      <c r="J153" s="135"/>
      <c r="K153" s="7"/>
    </row>
    <row r="154" spans="1:11" ht="25.5" hidden="1" outlineLevel="1">
      <c r="C154" s="822"/>
      <c r="D154" s="828" t="s">
        <v>49</v>
      </c>
      <c r="E154" s="829"/>
      <c r="F154" s="830"/>
      <c r="G154" s="831"/>
      <c r="H154" s="832"/>
      <c r="J154" s="135"/>
      <c r="K154" s="7"/>
    </row>
    <row r="155" spans="1:11" ht="25.5" hidden="1" outlineLevel="1">
      <c r="C155" s="822"/>
      <c r="D155" s="828" t="s">
        <v>50</v>
      </c>
      <c r="E155" s="829"/>
      <c r="F155" s="830"/>
      <c r="G155" s="831"/>
      <c r="H155" s="832"/>
      <c r="J155" s="135"/>
      <c r="K155" s="7"/>
    </row>
    <row r="156" spans="1:11" ht="25.5" hidden="1" outlineLevel="1">
      <c r="C156" s="822"/>
      <c r="D156" s="828" t="s">
        <v>51</v>
      </c>
      <c r="E156" s="829"/>
      <c r="F156" s="830"/>
      <c r="G156" s="831"/>
      <c r="H156" s="832"/>
      <c r="J156" s="135"/>
      <c r="K156" s="7"/>
    </row>
    <row r="157" spans="1:11" ht="25.5" hidden="1" outlineLevel="1">
      <c r="C157" s="822"/>
      <c r="D157" s="833" t="s">
        <v>52</v>
      </c>
      <c r="E157" s="834"/>
      <c r="F157" s="835"/>
      <c r="G157" s="836"/>
      <c r="H157" s="837"/>
      <c r="J157" s="135"/>
      <c r="K157" s="7"/>
    </row>
    <row r="158" spans="1:11" ht="25.5" collapsed="1">
      <c r="A158" s="7"/>
      <c r="B158" s="799"/>
      <c r="C158" s="799" t="s">
        <v>865</v>
      </c>
      <c r="D158" s="799"/>
      <c r="E158" s="799"/>
      <c r="F158" s="799"/>
      <c r="G158" s="799"/>
      <c r="H158" s="799"/>
    </row>
    <row r="159" spans="1:11" ht="25.5" hidden="1" outlineLevel="1">
      <c r="C159" s="821" t="s">
        <v>527</v>
      </c>
      <c r="D159" s="823" t="s">
        <v>42</v>
      </c>
      <c r="E159" s="824"/>
      <c r="F159" s="825"/>
      <c r="G159" s="826"/>
      <c r="H159" s="827"/>
      <c r="J159" s="137" t="s">
        <v>44</v>
      </c>
      <c r="K159" s="7"/>
    </row>
    <row r="160" spans="1:11" ht="25.5" hidden="1" outlineLevel="1">
      <c r="C160" s="822"/>
      <c r="D160" s="828" t="s">
        <v>45</v>
      </c>
      <c r="E160" s="829"/>
      <c r="F160" s="825"/>
      <c r="G160" s="826"/>
      <c r="H160" s="827"/>
      <c r="J160" s="135" t="s">
        <v>46</v>
      </c>
      <c r="K160" s="7"/>
    </row>
    <row r="161" spans="1:13" ht="25.5" hidden="1" outlineLevel="1">
      <c r="C161" s="822"/>
      <c r="D161" s="828" t="s">
        <v>47</v>
      </c>
      <c r="E161" s="829"/>
      <c r="F161" s="830"/>
      <c r="G161" s="831"/>
      <c r="H161" s="832"/>
      <c r="J161" s="135"/>
      <c r="K161" s="7"/>
    </row>
    <row r="162" spans="1:13" ht="25.5" hidden="1" outlineLevel="1">
      <c r="C162" s="822"/>
      <c r="D162" s="828" t="s">
        <v>48</v>
      </c>
      <c r="E162" s="829"/>
      <c r="F162" s="830"/>
      <c r="G162" s="831"/>
      <c r="H162" s="832"/>
      <c r="J162" s="135"/>
      <c r="K162" s="7"/>
    </row>
    <row r="163" spans="1:13" ht="25.5" hidden="1" outlineLevel="1">
      <c r="C163" s="822"/>
      <c r="D163" s="828" t="s">
        <v>49</v>
      </c>
      <c r="E163" s="829"/>
      <c r="F163" s="830"/>
      <c r="G163" s="831"/>
      <c r="H163" s="832"/>
      <c r="J163" s="135"/>
      <c r="K163" s="7"/>
    </row>
    <row r="164" spans="1:13" ht="25.5" hidden="1" outlineLevel="1">
      <c r="C164" s="822"/>
      <c r="D164" s="828" t="s">
        <v>50</v>
      </c>
      <c r="E164" s="829"/>
      <c r="F164" s="830"/>
      <c r="G164" s="831"/>
      <c r="H164" s="832"/>
      <c r="J164" s="135"/>
      <c r="K164" s="7"/>
    </row>
    <row r="165" spans="1:13" ht="25.5" hidden="1" outlineLevel="1">
      <c r="C165" s="822"/>
      <c r="D165" s="828" t="s">
        <v>51</v>
      </c>
      <c r="E165" s="829"/>
      <c r="F165" s="830"/>
      <c r="G165" s="831"/>
      <c r="H165" s="832"/>
      <c r="J165" s="135"/>
      <c r="K165" s="7"/>
    </row>
    <row r="166" spans="1:13" ht="25.5" hidden="1" outlineLevel="1">
      <c r="C166" s="822"/>
      <c r="D166" s="833" t="s">
        <v>52</v>
      </c>
      <c r="E166" s="834"/>
      <c r="F166" s="835"/>
      <c r="G166" s="836"/>
      <c r="H166" s="837"/>
      <c r="J166" s="135"/>
      <c r="K166" s="7"/>
    </row>
    <row r="167" spans="1:13" collapsed="1">
      <c r="A167" s="1"/>
      <c r="B167" s="1"/>
      <c r="C167" s="799" t="s">
        <v>866</v>
      </c>
      <c r="D167" s="1"/>
      <c r="E167" s="1"/>
      <c r="F167" s="810"/>
      <c r="G167" s="811"/>
      <c r="H167" s="811"/>
      <c r="I167" s="1"/>
      <c r="J167" s="1"/>
      <c r="K167" s="1"/>
      <c r="L167" s="1"/>
      <c r="M167" s="1"/>
    </row>
    <row r="168" spans="1:13">
      <c r="A168" s="1"/>
      <c r="B168" s="1"/>
      <c r="C168" s="1"/>
      <c r="D168" s="1"/>
      <c r="E168" s="1"/>
      <c r="F168" s="647"/>
      <c r="G168" s="219"/>
      <c r="H168" s="219"/>
      <c r="I168" s="1"/>
      <c r="J168" s="1"/>
      <c r="K168" s="1"/>
      <c r="L168" s="1"/>
      <c r="M168" s="1"/>
    </row>
    <row r="169" spans="1:13" s="1" customFormat="1">
      <c r="A169" s="2"/>
      <c r="B169" s="2"/>
      <c r="C169" s="891" t="s">
        <v>307</v>
      </c>
      <c r="D169" s="920"/>
      <c r="E169" s="920"/>
      <c r="F169" s="935"/>
      <c r="G169" s="936"/>
      <c r="H169" s="936"/>
      <c r="I169" s="125"/>
      <c r="J169" s="62" t="s">
        <v>340</v>
      </c>
      <c r="K169" s="2"/>
      <c r="L169" s="2"/>
      <c r="M169" s="2"/>
    </row>
    <row r="170" spans="1:13" ht="25.5">
      <c r="C170" s="821" t="s">
        <v>482</v>
      </c>
      <c r="D170" s="823" t="s">
        <v>54</v>
      </c>
      <c r="E170" s="824"/>
      <c r="F170" s="61" t="s">
        <v>789</v>
      </c>
      <c r="G170" s="927"/>
      <c r="H170" s="928"/>
      <c r="J170" s="137" t="s">
        <v>55</v>
      </c>
      <c r="K170" s="7"/>
    </row>
    <row r="171" spans="1:13" ht="25.5">
      <c r="C171" s="822"/>
      <c r="D171" s="828" t="s">
        <v>56</v>
      </c>
      <c r="E171" s="829"/>
      <c r="F171" s="929" t="s">
        <v>471</v>
      </c>
      <c r="G171" s="930"/>
      <c r="H171" s="931"/>
      <c r="J171" s="135" t="s">
        <v>829</v>
      </c>
      <c r="K171" s="7"/>
    </row>
    <row r="172" spans="1:13" ht="25.5">
      <c r="C172" s="822"/>
      <c r="D172" s="828" t="s">
        <v>56</v>
      </c>
      <c r="E172" s="829"/>
      <c r="F172" s="929"/>
      <c r="G172" s="930"/>
      <c r="H172" s="931"/>
      <c r="J172" s="135" t="s">
        <v>57</v>
      </c>
      <c r="K172" s="7"/>
    </row>
    <row r="173" spans="1:13" ht="25.5">
      <c r="C173" s="822"/>
      <c r="D173" s="833" t="s">
        <v>56</v>
      </c>
      <c r="E173" s="834"/>
      <c r="F173" s="932"/>
      <c r="G173" s="933"/>
      <c r="H173" s="934"/>
      <c r="J173" s="135" t="s">
        <v>57</v>
      </c>
      <c r="K173" s="7"/>
    </row>
    <row r="174" spans="1:13">
      <c r="A174" s="1"/>
      <c r="B174" s="1"/>
      <c r="C174" s="1"/>
      <c r="D174" s="1"/>
      <c r="E174" s="1"/>
      <c r="F174" s="923" t="s">
        <v>334</v>
      </c>
      <c r="G174" s="923"/>
      <c r="H174" s="923"/>
      <c r="I174" s="1"/>
      <c r="J174" s="1"/>
      <c r="K174" s="1"/>
      <c r="L174" s="1"/>
      <c r="M174" s="1"/>
    </row>
    <row r="175" spans="1:13" s="1" customFormat="1">
      <c r="A175" s="2"/>
      <c r="B175" s="2"/>
      <c r="C175" s="891" t="s">
        <v>308</v>
      </c>
      <c r="D175" s="920"/>
      <c r="E175" s="920"/>
      <c r="F175" s="924"/>
      <c r="G175" s="924"/>
      <c r="H175" s="924"/>
      <c r="I175" s="125"/>
      <c r="J175" s="62" t="s">
        <v>340</v>
      </c>
      <c r="K175" s="2"/>
      <c r="L175" s="2"/>
      <c r="M175" s="2"/>
    </row>
    <row r="176" spans="1:13" ht="25.5">
      <c r="C176" s="822"/>
      <c r="D176" s="823" t="s">
        <v>314</v>
      </c>
      <c r="E176" s="824"/>
      <c r="F176" s="61" t="s">
        <v>590</v>
      </c>
      <c r="G176" s="164"/>
      <c r="H176" s="165"/>
      <c r="J176" s="137" t="s">
        <v>58</v>
      </c>
      <c r="K176" s="7"/>
    </row>
    <row r="177" spans="1:13" ht="25.5">
      <c r="C177" s="822"/>
      <c r="D177" s="828" t="s">
        <v>614</v>
      </c>
      <c r="E177" s="829"/>
      <c r="F177" s="812" t="s">
        <v>815</v>
      </c>
      <c r="G177" s="648"/>
      <c r="H177" s="166" t="s">
        <v>321</v>
      </c>
      <c r="J177" s="135"/>
      <c r="K177" s="7"/>
    </row>
    <row r="178" spans="1:13" ht="25.5">
      <c r="C178" s="822"/>
      <c r="D178" s="833" t="s">
        <v>59</v>
      </c>
      <c r="E178" s="834"/>
      <c r="F178" s="61" t="s">
        <v>590</v>
      </c>
      <c r="G178" s="925"/>
      <c r="H178" s="926"/>
      <c r="J178" s="135" t="s">
        <v>584</v>
      </c>
      <c r="K178" s="7"/>
    </row>
    <row r="179" spans="1:13">
      <c r="A179" s="63"/>
      <c r="B179" s="63"/>
      <c r="C179" s="63"/>
      <c r="D179" s="63"/>
      <c r="E179" s="63"/>
      <c r="F179" s="919" t="s">
        <v>334</v>
      </c>
      <c r="G179" s="919"/>
      <c r="H179" s="919"/>
      <c r="I179" s="63"/>
      <c r="J179" s="63"/>
      <c r="K179" s="63"/>
      <c r="L179" s="63"/>
      <c r="M179" s="63"/>
    </row>
    <row r="180" spans="1:13" s="63" customFormat="1">
      <c r="A180" s="2"/>
      <c r="B180" s="2"/>
      <c r="C180" s="891" t="s">
        <v>322</v>
      </c>
      <c r="D180" s="920"/>
      <c r="E180" s="920"/>
      <c r="F180" s="921" t="s">
        <v>334</v>
      </c>
      <c r="G180" s="921"/>
      <c r="H180" s="921"/>
      <c r="I180" s="2"/>
      <c r="J180" s="62" t="s">
        <v>340</v>
      </c>
      <c r="K180" s="2"/>
      <c r="L180" s="2"/>
      <c r="M180" s="2"/>
    </row>
    <row r="181" spans="1:13" ht="25.5">
      <c r="C181" s="913" t="s">
        <v>323</v>
      </c>
      <c r="D181" s="823" t="s">
        <v>324</v>
      </c>
      <c r="E181" s="824"/>
      <c r="F181" s="858" t="s">
        <v>472</v>
      </c>
      <c r="G181" s="859"/>
      <c r="H181" s="860"/>
      <c r="J181" s="137"/>
      <c r="K181" s="7"/>
    </row>
    <row r="182" spans="1:13" ht="25.5">
      <c r="C182" s="913"/>
      <c r="D182" s="828" t="s">
        <v>325</v>
      </c>
      <c r="E182" s="829"/>
      <c r="F182" s="861" t="s">
        <v>473</v>
      </c>
      <c r="G182" s="862"/>
      <c r="H182" s="863"/>
      <c r="J182" s="135"/>
      <c r="K182" s="7"/>
    </row>
    <row r="183" spans="1:13" ht="25.5">
      <c r="C183" s="913"/>
      <c r="D183" s="833" t="s">
        <v>326</v>
      </c>
      <c r="E183" s="834"/>
      <c r="F183" s="861" t="s">
        <v>474</v>
      </c>
      <c r="G183" s="862"/>
      <c r="H183" s="863"/>
      <c r="J183" s="135"/>
      <c r="K183" s="7"/>
    </row>
    <row r="184" spans="1:13" ht="25.5">
      <c r="C184" s="913"/>
      <c r="D184" s="833" t="s">
        <v>327</v>
      </c>
      <c r="E184" s="834"/>
      <c r="F184" s="870" t="s">
        <v>475</v>
      </c>
      <c r="G184" s="871"/>
      <c r="H184" s="872"/>
      <c r="J184" s="135" t="s">
        <v>595</v>
      </c>
      <c r="K184" s="7"/>
    </row>
    <row r="185" spans="1:13" ht="39" customHeight="1">
      <c r="C185" s="922"/>
      <c r="D185" s="828" t="s">
        <v>328</v>
      </c>
      <c r="E185" s="829"/>
      <c r="F185" s="864" t="s">
        <v>476</v>
      </c>
      <c r="G185" s="865"/>
      <c r="H185" s="866"/>
      <c r="J185" s="157" t="s">
        <v>330</v>
      </c>
      <c r="K185" s="7"/>
    </row>
    <row r="186" spans="1:13" ht="25.5">
      <c r="C186" s="918" t="s">
        <v>329</v>
      </c>
      <c r="D186" s="823" t="s">
        <v>324</v>
      </c>
      <c r="E186" s="824"/>
      <c r="F186" s="858" t="s">
        <v>477</v>
      </c>
      <c r="G186" s="859"/>
      <c r="H186" s="860"/>
      <c r="J186" s="137"/>
      <c r="K186" s="7"/>
    </row>
    <row r="187" spans="1:13" ht="25.5">
      <c r="C187" s="913"/>
      <c r="D187" s="828" t="s">
        <v>325</v>
      </c>
      <c r="E187" s="829"/>
      <c r="F187" s="861" t="s">
        <v>478</v>
      </c>
      <c r="G187" s="862"/>
      <c r="H187" s="863"/>
      <c r="J187" s="135"/>
      <c r="K187" s="7"/>
    </row>
    <row r="188" spans="1:13" ht="25.5">
      <c r="C188" s="913"/>
      <c r="D188" s="833" t="s">
        <v>326</v>
      </c>
      <c r="E188" s="834"/>
      <c r="F188" s="861" t="s">
        <v>479</v>
      </c>
      <c r="G188" s="862"/>
      <c r="H188" s="863"/>
      <c r="J188" s="135"/>
      <c r="K188" s="7"/>
    </row>
    <row r="189" spans="1:13" ht="25.5">
      <c r="C189" s="913"/>
      <c r="D189" s="833" t="s">
        <v>327</v>
      </c>
      <c r="E189" s="834"/>
      <c r="F189" s="870" t="s">
        <v>480</v>
      </c>
      <c r="G189" s="871"/>
      <c r="H189" s="872"/>
      <c r="J189" s="135" t="s">
        <v>595</v>
      </c>
      <c r="K189" s="7"/>
    </row>
    <row r="190" spans="1:13" ht="39" customHeight="1">
      <c r="C190" s="913"/>
      <c r="D190" s="833" t="s">
        <v>328</v>
      </c>
      <c r="E190" s="834"/>
      <c r="F190" s="864" t="s">
        <v>481</v>
      </c>
      <c r="G190" s="865"/>
      <c r="H190" s="866"/>
      <c r="J190" s="135" t="s">
        <v>330</v>
      </c>
      <c r="K190" s="7"/>
    </row>
    <row r="191" spans="1:13">
      <c r="G191" s="417"/>
      <c r="H191" s="417"/>
    </row>
  </sheetData>
  <sheetProtection sheet="1" objects="1" formatRows="0" selectLockedCells="1"/>
  <mergeCells count="286">
    <mergeCell ref="D143:E143"/>
    <mergeCell ref="F143:H143"/>
    <mergeCell ref="C150:C157"/>
    <mergeCell ref="D150:E150"/>
    <mergeCell ref="F150:H150"/>
    <mergeCell ref="D151:E151"/>
    <mergeCell ref="F151:H151"/>
    <mergeCell ref="D152:E152"/>
    <mergeCell ref="F152:H152"/>
    <mergeCell ref="D153:E153"/>
    <mergeCell ref="F153:H153"/>
    <mergeCell ref="D154:E154"/>
    <mergeCell ref="F154:H154"/>
    <mergeCell ref="D155:E155"/>
    <mergeCell ref="F155:H155"/>
    <mergeCell ref="D156:E156"/>
    <mergeCell ref="F156:H156"/>
    <mergeCell ref="D157:E157"/>
    <mergeCell ref="F157:H157"/>
    <mergeCell ref="C169:E169"/>
    <mergeCell ref="C170:C173"/>
    <mergeCell ref="D170:E170"/>
    <mergeCell ref="G170:H170"/>
    <mergeCell ref="D171:E171"/>
    <mergeCell ref="F171:H171"/>
    <mergeCell ref="D172:E172"/>
    <mergeCell ref="F172:H172"/>
    <mergeCell ref="D173:E173"/>
    <mergeCell ref="F173:H173"/>
    <mergeCell ref="F169:H169"/>
    <mergeCell ref="F185:H185"/>
    <mergeCell ref="F174:H174"/>
    <mergeCell ref="C175:E175"/>
    <mergeCell ref="F175:H175"/>
    <mergeCell ref="C176:C178"/>
    <mergeCell ref="D176:E176"/>
    <mergeCell ref="D177:E177"/>
    <mergeCell ref="D178:E178"/>
    <mergeCell ref="G178:H178"/>
    <mergeCell ref="C186:C190"/>
    <mergeCell ref="D186:E186"/>
    <mergeCell ref="F186:H186"/>
    <mergeCell ref="D187:E187"/>
    <mergeCell ref="F187:H187"/>
    <mergeCell ref="D188:E188"/>
    <mergeCell ref="F179:H179"/>
    <mergeCell ref="C180:E180"/>
    <mergeCell ref="F180:H180"/>
    <mergeCell ref="C181:C185"/>
    <mergeCell ref="D181:E181"/>
    <mergeCell ref="F181:H181"/>
    <mergeCell ref="D182:E182"/>
    <mergeCell ref="F182:H182"/>
    <mergeCell ref="D183:E183"/>
    <mergeCell ref="F183:H183"/>
    <mergeCell ref="F188:H188"/>
    <mergeCell ref="D189:E189"/>
    <mergeCell ref="F189:H189"/>
    <mergeCell ref="D190:E190"/>
    <mergeCell ref="F190:H190"/>
    <mergeCell ref="D184:E184"/>
    <mergeCell ref="F184:H184"/>
    <mergeCell ref="D185:E185"/>
    <mergeCell ref="C132:C139"/>
    <mergeCell ref="D147:E147"/>
    <mergeCell ref="F147:H147"/>
    <mergeCell ref="D148:E148"/>
    <mergeCell ref="F148:H148"/>
    <mergeCell ref="F135:H135"/>
    <mergeCell ref="D136:E136"/>
    <mergeCell ref="F136:H136"/>
    <mergeCell ref="D137:E137"/>
    <mergeCell ref="F137:H137"/>
    <mergeCell ref="D138:E138"/>
    <mergeCell ref="F138:H138"/>
    <mergeCell ref="D144:E144"/>
    <mergeCell ref="F144:H144"/>
    <mergeCell ref="D145:E145"/>
    <mergeCell ref="F145:H145"/>
    <mergeCell ref="D146:E146"/>
    <mergeCell ref="F146:H146"/>
    <mergeCell ref="D139:E139"/>
    <mergeCell ref="C141:C148"/>
    <mergeCell ref="D141:E141"/>
    <mergeCell ref="F141:H141"/>
    <mergeCell ref="D142:E142"/>
    <mergeCell ref="F142:H142"/>
    <mergeCell ref="F131:H131"/>
    <mergeCell ref="D132:E132"/>
    <mergeCell ref="F132:H132"/>
    <mergeCell ref="D133:E133"/>
    <mergeCell ref="F133:H133"/>
    <mergeCell ref="D134:E134"/>
    <mergeCell ref="F134:H134"/>
    <mergeCell ref="D135:E135"/>
    <mergeCell ref="F139:H139"/>
    <mergeCell ref="F115:H115"/>
    <mergeCell ref="F116:H116"/>
    <mergeCell ref="F117:H117"/>
    <mergeCell ref="F103:H103"/>
    <mergeCell ref="F104:H104"/>
    <mergeCell ref="F105:H105"/>
    <mergeCell ref="F106:H106"/>
    <mergeCell ref="C97:C106"/>
    <mergeCell ref="D97:E97"/>
    <mergeCell ref="D98:D101"/>
    <mergeCell ref="F98:H98"/>
    <mergeCell ref="F99:H99"/>
    <mergeCell ref="F100:H100"/>
    <mergeCell ref="F101:H101"/>
    <mergeCell ref="D102:D106"/>
    <mergeCell ref="F102:H102"/>
    <mergeCell ref="F48:H48"/>
    <mergeCell ref="C30:C41"/>
    <mergeCell ref="D33:D35"/>
    <mergeCell ref="C80:E80"/>
    <mergeCell ref="C81:C83"/>
    <mergeCell ref="D81:E81"/>
    <mergeCell ref="F81:H81"/>
    <mergeCell ref="C108:C117"/>
    <mergeCell ref="D108:E108"/>
    <mergeCell ref="D109:D112"/>
    <mergeCell ref="F109:H109"/>
    <mergeCell ref="F110:H110"/>
    <mergeCell ref="F111:H111"/>
    <mergeCell ref="F112:H112"/>
    <mergeCell ref="D113:D117"/>
    <mergeCell ref="F90:H90"/>
    <mergeCell ref="D91:D95"/>
    <mergeCell ref="F91:H91"/>
    <mergeCell ref="F92:H92"/>
    <mergeCell ref="F93:H93"/>
    <mergeCell ref="F94:H94"/>
    <mergeCell ref="F95:H95"/>
    <mergeCell ref="F113:H113"/>
    <mergeCell ref="F114:H114"/>
    <mergeCell ref="F84:H84"/>
    <mergeCell ref="C85:E85"/>
    <mergeCell ref="F85:H85"/>
    <mergeCell ref="C86:C95"/>
    <mergeCell ref="D86:E86"/>
    <mergeCell ref="D87:D90"/>
    <mergeCell ref="F87:H87"/>
    <mergeCell ref="F88:H88"/>
    <mergeCell ref="F89:H89"/>
    <mergeCell ref="D82:E82"/>
    <mergeCell ref="F82:H82"/>
    <mergeCell ref="D83:E83"/>
    <mergeCell ref="F39:H39"/>
    <mergeCell ref="F33:H33"/>
    <mergeCell ref="D40:E40"/>
    <mergeCell ref="F40:H40"/>
    <mergeCell ref="D41:E41"/>
    <mergeCell ref="F41:H41"/>
    <mergeCell ref="F34:H34"/>
    <mergeCell ref="F35:H35"/>
    <mergeCell ref="D36:E36"/>
    <mergeCell ref="F36:H36"/>
    <mergeCell ref="D37:D39"/>
    <mergeCell ref="D64:E64"/>
    <mergeCell ref="D65:E65"/>
    <mergeCell ref="F37:H37"/>
    <mergeCell ref="F38:H38"/>
    <mergeCell ref="B42:H42"/>
    <mergeCell ref="C43:C53"/>
    <mergeCell ref="F83:H83"/>
    <mergeCell ref="F46:H46"/>
    <mergeCell ref="F47:H47"/>
    <mergeCell ref="D48:E48"/>
    <mergeCell ref="C10:H10"/>
    <mergeCell ref="C11:C27"/>
    <mergeCell ref="D11:E11"/>
    <mergeCell ref="F11:G11"/>
    <mergeCell ref="D13:E13"/>
    <mergeCell ref="F13:G13"/>
    <mergeCell ref="D14:E14"/>
    <mergeCell ref="F14:G14"/>
    <mergeCell ref="F15:G15"/>
    <mergeCell ref="F16:G16"/>
    <mergeCell ref="F21:G21"/>
    <mergeCell ref="F22:G22"/>
    <mergeCell ref="F23:G23"/>
    <mergeCell ref="F18:G18"/>
    <mergeCell ref="F19:G19"/>
    <mergeCell ref="F20:G20"/>
    <mergeCell ref="F17:G17"/>
    <mergeCell ref="D17:E17"/>
    <mergeCell ref="D12:E12"/>
    <mergeCell ref="D24:D25"/>
    <mergeCell ref="D22:D23"/>
    <mergeCell ref="D20:D21"/>
    <mergeCell ref="F24:G24"/>
    <mergeCell ref="F25:G25"/>
    <mergeCell ref="D18:D19"/>
    <mergeCell ref="D15:D16"/>
    <mergeCell ref="D30:E30"/>
    <mergeCell ref="D26:E26"/>
    <mergeCell ref="F26:G26"/>
    <mergeCell ref="D27:E27"/>
    <mergeCell ref="F27:G27"/>
    <mergeCell ref="D31:E31"/>
    <mergeCell ref="F31:H31"/>
    <mergeCell ref="D32:E32"/>
    <mergeCell ref="F28:H28"/>
    <mergeCell ref="G29:H29"/>
    <mergeCell ref="F32:H32"/>
    <mergeCell ref="D55:E55"/>
    <mergeCell ref="F55:H55"/>
    <mergeCell ref="D57:D59"/>
    <mergeCell ref="D60:E60"/>
    <mergeCell ref="D61:D63"/>
    <mergeCell ref="F61:H61"/>
    <mergeCell ref="D53:E53"/>
    <mergeCell ref="F53:H53"/>
    <mergeCell ref="D43:E43"/>
    <mergeCell ref="F43:H43"/>
    <mergeCell ref="D44:E44"/>
    <mergeCell ref="F44:H44"/>
    <mergeCell ref="D49:D51"/>
    <mergeCell ref="F49:H49"/>
    <mergeCell ref="F50:H50"/>
    <mergeCell ref="F51:H51"/>
    <mergeCell ref="D52:E52"/>
    <mergeCell ref="F52:H52"/>
    <mergeCell ref="D45:D47"/>
    <mergeCell ref="F45:H45"/>
    <mergeCell ref="C55:C65"/>
    <mergeCell ref="D56:E56"/>
    <mergeCell ref="F56:H56"/>
    <mergeCell ref="F57:H57"/>
    <mergeCell ref="F58:H58"/>
    <mergeCell ref="F59:H59"/>
    <mergeCell ref="F60:H60"/>
    <mergeCell ref="F62:H62"/>
    <mergeCell ref="F63:H63"/>
    <mergeCell ref="F64:H64"/>
    <mergeCell ref="F65:H65"/>
    <mergeCell ref="C67:C77"/>
    <mergeCell ref="D67:E67"/>
    <mergeCell ref="F67:H67"/>
    <mergeCell ref="D68:E68"/>
    <mergeCell ref="F68:H68"/>
    <mergeCell ref="D69:D71"/>
    <mergeCell ref="F69:H69"/>
    <mergeCell ref="F70:H70"/>
    <mergeCell ref="F71:H71"/>
    <mergeCell ref="D72:E72"/>
    <mergeCell ref="F72:H72"/>
    <mergeCell ref="D73:D75"/>
    <mergeCell ref="F73:H73"/>
    <mergeCell ref="F74:H74"/>
    <mergeCell ref="F75:H75"/>
    <mergeCell ref="D76:E76"/>
    <mergeCell ref="F76:H76"/>
    <mergeCell ref="D77:E77"/>
    <mergeCell ref="F77:H77"/>
    <mergeCell ref="C119:C128"/>
    <mergeCell ref="D119:E119"/>
    <mergeCell ref="D120:D123"/>
    <mergeCell ref="F120:H120"/>
    <mergeCell ref="F121:H121"/>
    <mergeCell ref="F122:H122"/>
    <mergeCell ref="F123:H123"/>
    <mergeCell ref="D124:D128"/>
    <mergeCell ref="F124:H124"/>
    <mergeCell ref="F125:H125"/>
    <mergeCell ref="F126:H126"/>
    <mergeCell ref="F127:H127"/>
    <mergeCell ref="F128:H128"/>
    <mergeCell ref="C159:C166"/>
    <mergeCell ref="D159:E159"/>
    <mergeCell ref="F159:H159"/>
    <mergeCell ref="D160:E160"/>
    <mergeCell ref="F160:H160"/>
    <mergeCell ref="D161:E161"/>
    <mergeCell ref="F161:H161"/>
    <mergeCell ref="D162:E162"/>
    <mergeCell ref="F162:H162"/>
    <mergeCell ref="D163:E163"/>
    <mergeCell ref="F163:H163"/>
    <mergeCell ref="D164:E164"/>
    <mergeCell ref="F164:H164"/>
    <mergeCell ref="D165:E165"/>
    <mergeCell ref="F165:H165"/>
    <mergeCell ref="D166:E166"/>
    <mergeCell ref="F166:H166"/>
  </mergeCells>
  <phoneticPr fontId="8"/>
  <conditionalFormatting sqref="F33:H35 F41 F45:H47 F53 F57:H59 F65 F69:H71 F77 C86:H166">
    <cfRule type="expression" dxfId="312" priority="25">
      <formula>$F$30=1</formula>
    </cfRule>
  </conditionalFormatting>
  <conditionalFormatting sqref="F11:G25 F27 F30:H41 F86 F171:H171 F181:H190 F170 F81:H83 F132:H139 F176:F178 F87:H95">
    <cfRule type="expression" dxfId="311" priority="61">
      <formula>OR(COUNTIF($F11,"(例)*")=1,$F11="")</formula>
    </cfRule>
  </conditionalFormatting>
  <conditionalFormatting sqref="F36 F40 F48 F52 F60 F64 F72 F76 F52">
    <cfRule type="expression" dxfId="310" priority="34">
      <formula>$F$30=2</formula>
    </cfRule>
  </conditionalFormatting>
  <conditionalFormatting sqref="F171:H173">
    <cfRule type="expression" dxfId="309" priority="36">
      <formula>$F$170="無し"</formula>
    </cfRule>
  </conditionalFormatting>
  <conditionalFormatting sqref="A1:XFD15 A25:C25 A24:XFD24 A23:C23 A22:XFD22 A21:C21 A20:XFD20 A19:C19 E19:XFD19 A16:C16 E16:XFD16 A26:XFD33 E21:XFD21 E23:XFD23 E25:XFD25 A35:XFD45 A34:I34 K34:XFD34 A47:XFD57 A46:I46 K46:XFD46 A59:XFD69 A58:I58 K58:XFD58 A70:I70 K70:XFD70 A71:XFD1048576 A17:XFD18">
    <cfRule type="containsText" dxfId="308" priority="66" stopIfTrue="1" operator="containsText" text="(例)">
      <formula>NOT(ISERROR(SEARCH("(例)",A1)))</formula>
    </cfRule>
  </conditionalFormatting>
  <conditionalFormatting sqref="F27:G27">
    <cfRule type="expression" dxfId="307" priority="23">
      <formula>$F$12=2</formula>
    </cfRule>
  </conditionalFormatting>
  <conditionalFormatting sqref="D22:H22 E25:H25 D24:H24 E23:H23">
    <cfRule type="expression" dxfId="306" priority="15">
      <formula>$F$13="3年度事業（1年目）"</formula>
    </cfRule>
  </conditionalFormatting>
  <conditionalFormatting sqref="D20:H20 E25:H25 D24:H24 E23:H23 D22:H22 E21:H21">
    <cfRule type="expression" dxfId="305" priority="7">
      <formula>$F$13="2年度事業（1年目）"</formula>
    </cfRule>
  </conditionalFormatting>
  <conditionalFormatting sqref="D18:H18 E25:H25 D24:H24 E23:H23 D22:H22 E21:H21 D20:H20 E19:H19">
    <cfRule type="expression" dxfId="304" priority="6">
      <formula>$F$13="単年度事業"</formula>
    </cfRule>
  </conditionalFormatting>
  <conditionalFormatting sqref="D24:H24 E25:H25">
    <cfRule type="expression" dxfId="303" priority="21">
      <formula>$F$13="4年度事業（1年目）"</formula>
    </cfRule>
  </conditionalFormatting>
  <conditionalFormatting sqref="F177:H178">
    <cfRule type="expression" dxfId="302" priority="39">
      <formula>$F$176="無し"</formula>
    </cfRule>
  </conditionalFormatting>
  <conditionalFormatting sqref="F83:H83">
    <cfRule type="expression" dxfId="301" priority="35">
      <formula>$F$82="登録申請中"</formula>
    </cfRule>
  </conditionalFormatting>
  <conditionalFormatting sqref="J34">
    <cfRule type="containsText" dxfId="300" priority="5" stopIfTrue="1" operator="containsText" text="(例)">
      <formula>NOT(ISERROR(SEARCH("(例)",J34)))</formula>
    </cfRule>
  </conditionalFormatting>
  <conditionalFormatting sqref="J46">
    <cfRule type="containsText" dxfId="299" priority="4" stopIfTrue="1" operator="containsText" text="(例)">
      <formula>NOT(ISERROR(SEARCH("(例)",J46)))</formula>
    </cfRule>
  </conditionalFormatting>
  <conditionalFormatting sqref="J58">
    <cfRule type="containsText" dxfId="298" priority="3" stopIfTrue="1" operator="containsText" text="(例)">
      <formula>NOT(ISERROR(SEARCH("(例)",J58)))</formula>
    </cfRule>
  </conditionalFormatting>
  <conditionalFormatting sqref="J70">
    <cfRule type="containsText" dxfId="297" priority="2" stopIfTrue="1" operator="containsText" text="(例)">
      <formula>NOT(ISERROR(SEARCH("(例)",J70)))</formula>
    </cfRule>
  </conditionalFormatting>
  <conditionalFormatting sqref="F86 F97 F108 F119">
    <cfRule type="expression" dxfId="296" priority="122">
      <formula>AND($F86="●",COUNTIF($F$86:$F$119,"●")&gt;1)</formula>
    </cfRule>
  </conditionalFormatting>
  <conditionalFormatting sqref="C167">
    <cfRule type="expression" dxfId="295" priority="1">
      <formula>$F$30=1</formula>
    </cfRule>
  </conditionalFormatting>
  <dataValidations count="15">
    <dataValidation imeMode="off" allowBlank="1" showInputMessage="1" showErrorMessage="1" prompt="キャリアメール_x000a_(携帯メール)は不可" sqref="F40:H40 F52:H52 F95:H95 F76:H76 F64:H64 F106:H106 F117:H117 F128:H128" xr:uid="{FDC7ACE1-CCC5-4D0E-81E7-CAAFB8435455}"/>
    <dataValidation imeMode="hiragana" allowBlank="1" showInputMessage="1" showErrorMessage="1" prompt="都道府県から入力" sqref="F103:H103 F125:H125 F185:H185 F114:H114 F92:H92 F190:H190 F74:H74 F62:H62 F50:H50 F38:H38" xr:uid="{9993CF04-A8BC-48DA-9605-D373689F4CEF}"/>
    <dataValidation type="list" imeMode="hiragana" allowBlank="1" showInputMessage="1" sqref="F177" xr:uid="{C2219CDA-8B8A-4E3A-91F4-20BFF58D0C22}">
      <formula1>"―"</formula1>
    </dataValidation>
    <dataValidation type="list" allowBlank="1" showInputMessage="1" sqref="F178" xr:uid="{333D9B5D-C78E-4F2A-B007-21826D67FAA0}">
      <formula1>"―,有り,無し"</formula1>
    </dataValidation>
    <dataValidation imeMode="off" allowBlank="1" showInputMessage="1" showErrorMessage="1" prompt="yyyy/m/dで入力" sqref="F36:H36 F159:H160 F141:H142 F48:H48 F60:H60 F72:H72 F150:H151 F132:H133" xr:uid="{BD073235-F32D-472A-B58D-693DBF772163}"/>
    <dataValidation imeMode="off" allowBlank="1" showInputMessage="1" showErrorMessage="1" prompt="ハイフン（‐）をつけて入力" sqref="F104:H105 F93:H94 F51:H51 F39:H39 F63:H63 F75:H75 F115:H116 F126:H127" xr:uid="{FE8F4D89-69EA-4F47-BD58-153FDD4E2E5B}"/>
    <dataValidation imeMode="hiragana" allowBlank="1" showInputMessage="1" showErrorMessage="1" sqref="F171:H173 F186:H188 F43:H47 F98:H101 F181:H183 F87:H90 F67:H71 F30:G35 H31:H35 F11:G12 F120:H123 F55:H59 F109:H112 F81:H81" xr:uid="{0D3A66B9-6E59-4B24-AFFE-DDA4BACBE77E}"/>
    <dataValidation imeMode="off" allowBlank="1" showInputMessage="1" showErrorMessage="1" sqref="F143:H148 F161:H166 F14:G14 F152:H157 F134:H139 F15" xr:uid="{320DAFF9-9BAA-4866-839D-276F859DBCBB}"/>
    <dataValidation type="list" imeMode="off" allowBlank="1" showInputMessage="1" sqref="F13:G13" xr:uid="{4A2B6D36-8C44-482C-829B-DD0B8DB0CE6D}">
      <formula1>"単年度事業,2年度事業（1年目）,3年度事業（1年目）,4年度事業（1年目）,5年度事業（1年目）"</formula1>
    </dataValidation>
    <dataValidation type="textLength" errorStyle="warning" imeMode="off" operator="equal" allowBlank="1" showInputMessage="1" showErrorMessage="1" error="13桁になっていません_x000a_ご確認ください" sqref="F41:H41 F53:H53 F65:H65 F77:H77" xr:uid="{EFE968D5-0578-410B-ACA0-0E9D262C4D8F}">
      <formula1>13</formula1>
    </dataValidation>
    <dataValidation type="textLength" errorStyle="warning" imeMode="off" operator="equal" allowBlank="1" showInputMessage="1" showErrorMessage="1" error="桁が少ないか、ハイフンが入力されています_x000a_ハイフン「-」を入れずに数字7桁で入力してください" prompt="7桁半角数字を「-（ハイフン）」なしで入力" sqref="F73:H73 F61:H61" xr:uid="{6A76A4A4-6473-4A1B-908B-84F143DA7390}">
      <formula1>7</formula1>
    </dataValidation>
    <dataValidation type="list" imeMode="off" allowBlank="1" showInputMessage="1" sqref="F83:H83" xr:uid="{6004FF88-8A43-439C-BCB7-FC0F960673E0}">
      <formula1>"―"</formula1>
    </dataValidation>
    <dataValidation type="list" imeMode="hiragana" allowBlank="1" showInputMessage="1" sqref="F82:H82" xr:uid="{A3529585-FAFE-4840-827C-E41EEE421C1B}">
      <formula1>"登録済,登録申請中"</formula1>
    </dataValidation>
    <dataValidation type="list" allowBlank="1" showInputMessage="1" sqref="F176 F170" xr:uid="{BC73DD36-C1B8-4461-8F69-CB24A05FF606}">
      <formula1>"有り,無し"</formula1>
    </dataValidation>
    <dataValidation type="list" allowBlank="1" showInputMessage="1" sqref="F86 F97 F108 F119" xr:uid="{1687B5A4-A2C0-4821-BB19-C56338C92BF3}">
      <formula1>"●,－"</formula1>
    </dataValidation>
  </dataValidations>
  <printOptions horizontalCentered="1"/>
  <pageMargins left="0.51181102362204722" right="0.11811023622047245" top="0.35433070866141736" bottom="0.35433070866141736" header="0.31496062992125984" footer="0.11811023622047245"/>
  <pageSetup paperSize="9" scale="37" orientation="portrait" r:id="rId1"/>
  <headerFooter>
    <oddFooter>&amp;RR3超高層ZEH-M_ver.1</oddFooter>
  </headerFooter>
  <rowBreaks count="2" manualBreakCount="2">
    <brk id="78" min="1" max="9" man="1"/>
    <brk id="129" min="1" max="9" man="1"/>
  </rowBreaks>
  <ignoredErrors>
    <ignoredError sqref="D15:E16 D18:E25 E1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Option Button 1">
              <controlPr defaultSize="0" autoFill="0" autoLine="0" autoPict="0">
                <anchor moveWithCells="1">
                  <from>
                    <xdr:col>6</xdr:col>
                    <xdr:colOff>190500</xdr:colOff>
                    <xdr:row>29</xdr:row>
                    <xdr:rowOff>66675</xdr:rowOff>
                  </from>
                  <to>
                    <xdr:col>7</xdr:col>
                    <xdr:colOff>190500</xdr:colOff>
                    <xdr:row>29</xdr:row>
                    <xdr:rowOff>285750</xdr:rowOff>
                  </to>
                </anchor>
              </controlPr>
            </control>
          </mc:Choice>
        </mc:AlternateContent>
        <mc:AlternateContent xmlns:mc="http://schemas.openxmlformats.org/markup-compatibility/2006">
          <mc:Choice Requires="x14">
            <control shapeId="29698" r:id="rId5" name="Option Button 2">
              <controlPr defaultSize="0" autoFill="0" autoLine="0" autoPict="0">
                <anchor moveWithCells="1">
                  <from>
                    <xdr:col>5</xdr:col>
                    <xdr:colOff>142875</xdr:colOff>
                    <xdr:row>29</xdr:row>
                    <xdr:rowOff>66675</xdr:rowOff>
                  </from>
                  <to>
                    <xdr:col>5</xdr:col>
                    <xdr:colOff>1343025</xdr:colOff>
                    <xdr:row>29</xdr:row>
                    <xdr:rowOff>276225</xdr:rowOff>
                  </to>
                </anchor>
              </controlPr>
            </control>
          </mc:Choice>
        </mc:AlternateContent>
        <mc:AlternateContent xmlns:mc="http://schemas.openxmlformats.org/markup-compatibility/2006">
          <mc:Choice Requires="x14">
            <control shapeId="29707" r:id="rId6" name="Group Box 11">
              <controlPr defaultSize="0" autoFill="0" autoPict="0">
                <anchor moveWithCells="1">
                  <from>
                    <xdr:col>5</xdr:col>
                    <xdr:colOff>9525</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9708" r:id="rId7" name="Option Button 12">
              <controlPr defaultSize="0" autoFill="0" autoLine="0" autoPict="0">
                <anchor moveWithCells="1">
                  <from>
                    <xdr:col>5</xdr:col>
                    <xdr:colOff>104775</xdr:colOff>
                    <xdr:row>11</xdr:row>
                    <xdr:rowOff>47625</xdr:rowOff>
                  </from>
                  <to>
                    <xdr:col>5</xdr:col>
                    <xdr:colOff>904875</xdr:colOff>
                    <xdr:row>11</xdr:row>
                    <xdr:rowOff>295275</xdr:rowOff>
                  </to>
                </anchor>
              </controlPr>
            </control>
          </mc:Choice>
        </mc:AlternateContent>
        <mc:AlternateContent xmlns:mc="http://schemas.openxmlformats.org/markup-compatibility/2006">
          <mc:Choice Requires="x14">
            <control shapeId="29709" r:id="rId8" name="Option Button 13">
              <controlPr defaultSize="0" autoFill="0" autoLine="0" autoPict="0">
                <anchor moveWithCells="1">
                  <from>
                    <xdr:col>6</xdr:col>
                    <xdr:colOff>114300</xdr:colOff>
                    <xdr:row>11</xdr:row>
                    <xdr:rowOff>47625</xdr:rowOff>
                  </from>
                  <to>
                    <xdr:col>6</xdr:col>
                    <xdr:colOff>914400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75CDA-8FDD-49F3-A6DA-49AE1976296C}">
  <sheetPr codeName="Sheet10">
    <pageSetUpPr fitToPage="1"/>
  </sheetPr>
  <dimension ref="A1:BE512"/>
  <sheetViews>
    <sheetView showGridLines="0" view="pageBreakPreview" zoomScale="80" zoomScaleNormal="100" zoomScaleSheetLayoutView="80" workbookViewId="0">
      <pane xSplit="2" ySplit="12" topLeftCell="C13" activePane="bottomRight" state="frozen"/>
      <selection pane="topRight" activeCell="C1" sqref="C1"/>
      <selection pane="bottomLeft" activeCell="A14" sqref="A14"/>
      <selection pane="bottomRight" activeCell="C13" sqref="C13"/>
    </sheetView>
  </sheetViews>
  <sheetFormatPr defaultRowHeight="53.25"/>
  <cols>
    <col min="1" max="1" width="1.625" style="369" customWidth="1"/>
    <col min="2" max="2" width="5.625" style="237" bestFit="1" customWidth="1"/>
    <col min="3" max="3" width="5.625" style="373" bestFit="1" customWidth="1"/>
    <col min="4" max="4" width="5.625" style="92" bestFit="1" customWidth="1"/>
    <col min="5" max="5" width="6.875" style="295" bestFit="1" customWidth="1"/>
    <col min="6" max="6" width="10.875" style="295" bestFit="1" customWidth="1"/>
    <col min="7" max="7" width="9.25" style="295" bestFit="1" customWidth="1"/>
    <col min="8" max="8" width="16.125" style="196" customWidth="1"/>
    <col min="9" max="10" width="7.5" style="91" bestFit="1" customWidth="1"/>
    <col min="11" max="11" width="11.125" style="91" bestFit="1" customWidth="1"/>
    <col min="12" max="12" width="7.5" style="91" bestFit="1" customWidth="1"/>
    <col min="13" max="14" width="7.375" style="91" bestFit="1" customWidth="1"/>
    <col min="15" max="15" width="13.375" style="163" bestFit="1" customWidth="1"/>
    <col min="16" max="16" width="4.625" style="296" customWidth="1"/>
    <col min="17" max="17" width="9.625" style="91" customWidth="1"/>
    <col min="18" max="18" width="5.625" style="91" bestFit="1" customWidth="1"/>
    <col min="19" max="19" width="4.625" style="296" customWidth="1"/>
    <col min="20" max="20" width="9.625" style="91" customWidth="1"/>
    <col min="21" max="21" width="5.625" style="91" bestFit="1" customWidth="1"/>
    <col min="22" max="22" width="4.625" style="296" customWidth="1"/>
    <col min="23" max="23" width="18.625" style="91" customWidth="1"/>
    <col min="24" max="24" width="4.625" style="296" customWidth="1"/>
    <col min="25" max="25" width="15.625" style="91" customWidth="1"/>
    <col min="26" max="26" width="4.625" style="296" customWidth="1"/>
    <col min="27" max="27" width="18.625" style="91" customWidth="1"/>
    <col min="28" max="28" width="11.125" style="91" customWidth="1"/>
    <col min="29" max="29" width="11.625" style="91" customWidth="1"/>
    <col min="30" max="31" width="11.125" style="91" customWidth="1"/>
    <col min="32" max="32" width="4.625" style="296" customWidth="1"/>
    <col min="33" max="33" width="5.625" style="91" bestFit="1" customWidth="1"/>
    <col min="34" max="34" width="4.625" style="296" customWidth="1"/>
    <col min="35" max="35" width="9.625" style="91" customWidth="1"/>
    <col min="36" max="36" width="4.625" style="296" customWidth="1"/>
    <col min="37" max="37" width="13.375" style="91" bestFit="1" customWidth="1"/>
    <col min="38" max="38" width="5.625" style="91" bestFit="1" customWidth="1"/>
    <col min="39" max="39" width="4.625" style="296" customWidth="1"/>
    <col min="40" max="40" width="13.375" style="91" bestFit="1" customWidth="1"/>
    <col min="41" max="41" width="5.625" style="91" bestFit="1" customWidth="1"/>
    <col min="42" max="42" width="4.625" style="296" customWidth="1"/>
    <col min="43" max="43" width="13.375" style="91" bestFit="1" customWidth="1"/>
    <col min="44" max="44" width="5.625" style="91" bestFit="1" customWidth="1"/>
    <col min="45" max="45" width="4.625" style="296" customWidth="1"/>
    <col min="46" max="46" width="1.625" style="237" customWidth="1"/>
    <col min="47" max="47" width="5.625" style="237" customWidth="1"/>
    <col min="48" max="48" width="6.875" style="237" hidden="1" customWidth="1"/>
    <col min="49" max="49" width="5.875" style="237" hidden="1" customWidth="1"/>
    <col min="50" max="50" width="1.625" style="237" hidden="1" customWidth="1"/>
    <col min="51" max="52" width="5.625" style="237" hidden="1" customWidth="1"/>
    <col min="53" max="53" width="1.625" style="237" hidden="1" customWidth="1"/>
    <col min="54" max="54" width="13.375" style="237" hidden="1" customWidth="1"/>
    <col min="55" max="55" width="9.375" style="237" hidden="1" customWidth="1"/>
    <col min="56" max="56" width="5.875" style="237" hidden="1" customWidth="1"/>
    <col min="57" max="57" width="10" style="237" hidden="1" customWidth="1"/>
    <col min="58" max="16384" width="9" style="237"/>
  </cols>
  <sheetData>
    <row r="1" spans="1:57" s="752" customFormat="1" ht="17.25">
      <c r="B1" s="753" t="s">
        <v>842</v>
      </c>
      <c r="C1" s="754"/>
      <c r="D1" s="755"/>
      <c r="O1" s="756"/>
      <c r="P1" s="757"/>
      <c r="S1" s="757"/>
      <c r="V1" s="757"/>
      <c r="X1" s="757"/>
      <c r="Z1" s="757"/>
      <c r="AF1" s="757"/>
      <c r="AH1" s="757"/>
      <c r="AJ1" s="757"/>
      <c r="AM1" s="757"/>
      <c r="AP1" s="757"/>
      <c r="AS1" s="757"/>
    </row>
    <row r="2" spans="1:57" s="752" customFormat="1" ht="17.25">
      <c r="B2" s="753" t="s">
        <v>843</v>
      </c>
      <c r="C2" s="754"/>
      <c r="D2" s="755"/>
      <c r="O2" s="756"/>
      <c r="P2" s="757"/>
      <c r="S2" s="757"/>
      <c r="V2" s="757"/>
      <c r="X2" s="757"/>
      <c r="Z2" s="757"/>
      <c r="AF2" s="757"/>
      <c r="AH2" s="757"/>
      <c r="AJ2" s="757"/>
      <c r="AM2" s="757"/>
      <c r="AP2" s="757"/>
      <c r="AS2" s="757"/>
    </row>
    <row r="3" spans="1:57" s="752" customFormat="1" ht="17.25">
      <c r="B3" s="758" t="s">
        <v>844</v>
      </c>
      <c r="C3" s="754"/>
      <c r="D3" s="755"/>
      <c r="O3" s="756"/>
      <c r="P3" s="757"/>
      <c r="S3" s="757"/>
      <c r="V3" s="757"/>
      <c r="X3" s="757"/>
      <c r="Z3" s="757"/>
      <c r="AF3" s="757"/>
      <c r="AH3" s="757"/>
      <c r="AJ3" s="757"/>
      <c r="AM3" s="757"/>
      <c r="AP3" s="757"/>
      <c r="AS3" s="757"/>
    </row>
    <row r="4" spans="1:57" ht="13.5">
      <c r="A4" s="237"/>
      <c r="B4" s="558"/>
      <c r="C4" s="559" t="s">
        <v>356</v>
      </c>
      <c r="D4" s="560"/>
      <c r="E4" s="558"/>
      <c r="F4" s="558"/>
      <c r="G4" s="558"/>
      <c r="H4" s="558"/>
      <c r="I4" s="561"/>
      <c r="J4" s="561"/>
      <c r="K4" s="562"/>
      <c r="L4" s="561"/>
      <c r="M4" s="561"/>
      <c r="N4" s="561"/>
      <c r="O4" s="563"/>
      <c r="P4" s="564"/>
      <c r="Q4" s="561"/>
      <c r="R4" s="561"/>
      <c r="S4" s="564"/>
      <c r="T4" s="561"/>
      <c r="U4" s="561"/>
      <c r="V4" s="564"/>
      <c r="W4" s="565"/>
      <c r="X4" s="564"/>
      <c r="Y4" s="565"/>
      <c r="Z4" s="564"/>
      <c r="AA4" s="565"/>
      <c r="AB4" s="561"/>
      <c r="AC4" s="561"/>
      <c r="AD4" s="561"/>
      <c r="AE4" s="561"/>
      <c r="AF4" s="564"/>
      <c r="AG4" s="561"/>
      <c r="AH4" s="564"/>
      <c r="AI4" s="561"/>
      <c r="AJ4" s="564"/>
      <c r="AK4" s="561"/>
      <c r="AL4" s="561"/>
      <c r="AM4" s="564"/>
      <c r="AN4" s="561"/>
      <c r="AO4" s="561"/>
      <c r="AP4" s="564"/>
      <c r="AQ4" s="561"/>
      <c r="AR4" s="561"/>
      <c r="AS4" s="564"/>
      <c r="AT4" s="558"/>
    </row>
    <row r="5" spans="1:57" ht="18.75">
      <c r="A5" s="237"/>
      <c r="B5" s="1398" t="s">
        <v>592</v>
      </c>
      <c r="C5" s="1398"/>
      <c r="D5" s="1398"/>
      <c r="E5" s="1398"/>
      <c r="F5" s="1398"/>
      <c r="G5" s="1398"/>
      <c r="H5" s="558"/>
      <c r="I5" s="561"/>
      <c r="J5" s="561"/>
      <c r="K5" s="561"/>
      <c r="L5" s="561"/>
      <c r="M5" s="561"/>
      <c r="N5" s="561"/>
      <c r="O5" s="563"/>
      <c r="P5" s="564"/>
      <c r="Q5" s="561"/>
      <c r="R5" s="561"/>
      <c r="S5" s="564"/>
      <c r="T5" s="561"/>
      <c r="U5" s="561"/>
      <c r="V5" s="564"/>
      <c r="W5" s="565"/>
      <c r="X5" s="564"/>
      <c r="Y5" s="561"/>
      <c r="Z5" s="564"/>
      <c r="AA5" s="565"/>
      <c r="AB5" s="561"/>
      <c r="AC5" s="561"/>
      <c r="AD5" s="561"/>
      <c r="AE5" s="561"/>
      <c r="AF5" s="564"/>
      <c r="AG5" s="561"/>
      <c r="AH5" s="564"/>
      <c r="AI5" s="565"/>
      <c r="AJ5" s="564"/>
      <c r="AK5" s="561"/>
      <c r="AL5" s="561"/>
      <c r="AM5" s="564"/>
      <c r="AN5" s="561"/>
      <c r="AO5" s="561"/>
      <c r="AP5" s="564"/>
      <c r="AQ5" s="561"/>
      <c r="AR5" s="561"/>
      <c r="AS5" s="564"/>
      <c r="AT5" s="558"/>
    </row>
    <row r="6" spans="1:57" ht="13.5">
      <c r="A6" s="237"/>
      <c r="B6" s="558"/>
      <c r="C6" s="559" t="s">
        <v>356</v>
      </c>
      <c r="D6" s="560"/>
      <c r="E6" s="558"/>
      <c r="F6" s="558"/>
      <c r="G6" s="558"/>
      <c r="H6" s="558"/>
      <c r="I6" s="561"/>
      <c r="J6" s="561"/>
      <c r="K6" s="561"/>
      <c r="L6" s="561"/>
      <c r="M6" s="561"/>
      <c r="N6" s="558"/>
      <c r="O6" s="566"/>
      <c r="P6" s="567"/>
      <c r="Q6" s="558"/>
      <c r="R6" s="561"/>
      <c r="S6" s="564"/>
      <c r="T6" s="561"/>
      <c r="U6" s="561"/>
      <c r="V6" s="564"/>
      <c r="W6" s="565"/>
      <c r="X6" s="564"/>
      <c r="Y6" s="561"/>
      <c r="Z6" s="564"/>
      <c r="AA6" s="565"/>
      <c r="AB6" s="561"/>
      <c r="AC6" s="561"/>
      <c r="AD6" s="561"/>
      <c r="AE6" s="561"/>
      <c r="AF6" s="564"/>
      <c r="AG6" s="561"/>
      <c r="AH6" s="564"/>
      <c r="AI6" s="561"/>
      <c r="AJ6" s="564"/>
      <c r="AK6" s="561"/>
      <c r="AL6" s="561"/>
      <c r="AM6" s="564"/>
      <c r="AN6" s="561"/>
      <c r="AO6" s="561"/>
      <c r="AP6" s="564"/>
      <c r="AQ6" s="561"/>
      <c r="AR6" s="561"/>
      <c r="AS6" s="564"/>
      <c r="AT6" s="558"/>
    </row>
    <row r="7" spans="1:57" ht="50.1" customHeight="1">
      <c r="A7" s="88"/>
      <c r="B7" s="1395" t="s">
        <v>357</v>
      </c>
      <c r="C7" s="1396"/>
      <c r="D7" s="1396"/>
      <c r="E7" s="1397"/>
      <c r="F7" s="1377" t="str">
        <f>入力シート!F11</f>
        <v>(例)　○○○○マンション</v>
      </c>
      <c r="G7" s="1378"/>
      <c r="H7" s="1378"/>
      <c r="I7" s="1378"/>
      <c r="J7" s="1378"/>
      <c r="K7" s="1378"/>
      <c r="L7" s="1378"/>
      <c r="M7" s="1378"/>
      <c r="N7" s="1386">
        <f>入力シート!D2</f>
        <v>0</v>
      </c>
      <c r="O7" s="1386"/>
      <c r="P7" s="1386"/>
      <c r="Q7" s="1387"/>
      <c r="R7" s="561"/>
      <c r="S7" s="564"/>
      <c r="T7" s="561"/>
      <c r="U7" s="561"/>
      <c r="V7" s="564"/>
      <c r="W7" s="561"/>
      <c r="X7" s="564"/>
      <c r="Y7" s="561"/>
      <c r="Z7" s="564"/>
      <c r="AA7" s="565"/>
      <c r="AB7" s="561"/>
      <c r="AC7" s="561"/>
      <c r="AD7" s="561"/>
      <c r="AE7" s="561"/>
      <c r="AF7" s="564"/>
      <c r="AG7" s="561"/>
      <c r="AH7" s="564"/>
      <c r="AI7" s="561"/>
      <c r="AJ7" s="564"/>
      <c r="AK7" s="561"/>
      <c r="AL7" s="561"/>
      <c r="AM7" s="564"/>
      <c r="AN7" s="561"/>
      <c r="AO7" s="561"/>
      <c r="AP7" s="564"/>
      <c r="AQ7" s="561"/>
      <c r="AR7" s="561"/>
      <c r="AS7" s="564"/>
    </row>
    <row r="8" spans="1:57" ht="14.25" thickBot="1">
      <c r="A8" s="237"/>
      <c r="C8" s="372" t="s">
        <v>356</v>
      </c>
      <c r="D8" s="86"/>
      <c r="E8" s="237"/>
      <c r="F8" s="237"/>
      <c r="G8" s="237"/>
      <c r="H8" s="237"/>
      <c r="I8" s="237"/>
      <c r="J8" s="237"/>
      <c r="K8" s="237"/>
      <c r="L8" s="237"/>
      <c r="M8" s="237"/>
      <c r="N8" s="237"/>
      <c r="O8" s="239"/>
      <c r="P8" s="280"/>
      <c r="Q8" s="87"/>
      <c r="R8" s="87"/>
      <c r="S8" s="281"/>
      <c r="T8" s="87"/>
      <c r="U8" s="87"/>
      <c r="V8" s="281"/>
      <c r="W8" s="87"/>
      <c r="X8" s="281"/>
      <c r="Y8" s="87"/>
      <c r="Z8" s="281"/>
      <c r="AA8" s="89"/>
      <c r="AB8" s="87"/>
      <c r="AC8" s="87"/>
      <c r="AD8" s="87"/>
      <c r="AE8" s="87"/>
      <c r="AF8" s="281"/>
      <c r="AG8" s="87"/>
      <c r="AH8" s="281"/>
      <c r="AI8" s="87"/>
      <c r="AJ8" s="281"/>
      <c r="AK8" s="87"/>
      <c r="AL8" s="87"/>
      <c r="AM8" s="281"/>
      <c r="AN8" s="87"/>
      <c r="AO8" s="87"/>
      <c r="AP8" s="281"/>
      <c r="AQ8" s="87"/>
      <c r="AR8" s="87"/>
      <c r="AS8" s="281"/>
      <c r="AV8" s="113"/>
      <c r="AW8" s="113"/>
      <c r="AX8" s="282"/>
      <c r="AY8" s="1394" t="s">
        <v>358</v>
      </c>
      <c r="AZ8" s="1394"/>
      <c r="BA8" s="282"/>
      <c r="BB8" s="1394" t="s">
        <v>286</v>
      </c>
      <c r="BC8" s="1394"/>
      <c r="BD8" s="1394"/>
      <c r="BE8" s="1394"/>
    </row>
    <row r="9" spans="1:57" ht="21">
      <c r="A9" s="395"/>
      <c r="B9" s="1392" t="s">
        <v>359</v>
      </c>
      <c r="C9" s="1399" t="s">
        <v>360</v>
      </c>
      <c r="D9" s="1392" t="s">
        <v>361</v>
      </c>
      <c r="E9" s="1392" t="s">
        <v>362</v>
      </c>
      <c r="F9" s="1392" t="s">
        <v>363</v>
      </c>
      <c r="G9" s="1392" t="s">
        <v>364</v>
      </c>
      <c r="H9" s="1401" t="s">
        <v>635</v>
      </c>
      <c r="I9" s="1379" t="s">
        <v>365</v>
      </c>
      <c r="J9" s="1381"/>
      <c r="K9" s="1379" t="s">
        <v>366</v>
      </c>
      <c r="L9" s="1380"/>
      <c r="M9" s="1380"/>
      <c r="N9" s="1380"/>
      <c r="O9" s="1380"/>
      <c r="P9" s="1381"/>
      <c r="Q9" s="1379" t="s">
        <v>367</v>
      </c>
      <c r="R9" s="1380"/>
      <c r="S9" s="1380"/>
      <c r="T9" s="1380"/>
      <c r="U9" s="1380"/>
      <c r="V9" s="1381"/>
      <c r="W9" s="1379" t="s">
        <v>367</v>
      </c>
      <c r="X9" s="1381"/>
      <c r="Y9" s="1379" t="s">
        <v>368</v>
      </c>
      <c r="Z9" s="1381"/>
      <c r="AA9" s="1379" t="s">
        <v>369</v>
      </c>
      <c r="AB9" s="1380"/>
      <c r="AC9" s="1380"/>
      <c r="AD9" s="1380"/>
      <c r="AE9" s="1380"/>
      <c r="AF9" s="1390"/>
      <c r="AG9" s="1392" t="s">
        <v>370</v>
      </c>
      <c r="AH9" s="1392"/>
      <c r="AI9" s="1392" t="s">
        <v>371</v>
      </c>
      <c r="AJ9" s="1392"/>
      <c r="AK9" s="1392" t="s">
        <v>372</v>
      </c>
      <c r="AL9" s="1392"/>
      <c r="AM9" s="1392"/>
      <c r="AN9" s="1392" t="s">
        <v>373</v>
      </c>
      <c r="AO9" s="1392"/>
      <c r="AP9" s="1392"/>
      <c r="AQ9" s="1392" t="s">
        <v>374</v>
      </c>
      <c r="AR9" s="1392"/>
      <c r="AS9" s="1392"/>
      <c r="AV9" s="113"/>
      <c r="AW9" s="113"/>
      <c r="AX9" s="282"/>
      <c r="AY9" s="1394"/>
      <c r="AZ9" s="1394"/>
      <c r="BA9" s="282"/>
      <c r="BB9" s="1394" t="s">
        <v>375</v>
      </c>
      <c r="BC9" s="1394" t="s">
        <v>376</v>
      </c>
      <c r="BD9" s="1394"/>
      <c r="BE9" s="1394"/>
    </row>
    <row r="10" spans="1:57" ht="24">
      <c r="A10" s="396"/>
      <c r="B10" s="1393"/>
      <c r="C10" s="1400"/>
      <c r="D10" s="1393"/>
      <c r="E10" s="1393"/>
      <c r="F10" s="1393"/>
      <c r="G10" s="1393"/>
      <c r="H10" s="1389"/>
      <c r="I10" s="1382"/>
      <c r="J10" s="1383"/>
      <c r="K10" s="1382"/>
      <c r="L10" s="1376"/>
      <c r="M10" s="1376"/>
      <c r="N10" s="1376"/>
      <c r="O10" s="1376"/>
      <c r="P10" s="1383"/>
      <c r="Q10" s="1382" t="s">
        <v>607</v>
      </c>
      <c r="R10" s="1376"/>
      <c r="S10" s="1376"/>
      <c r="T10" s="1376" t="s">
        <v>608</v>
      </c>
      <c r="U10" s="1376"/>
      <c r="V10" s="1383"/>
      <c r="W10" s="1382" t="s">
        <v>609</v>
      </c>
      <c r="X10" s="1383"/>
      <c r="Y10" s="1382"/>
      <c r="Z10" s="1383"/>
      <c r="AA10" s="1382"/>
      <c r="AB10" s="1376"/>
      <c r="AC10" s="1376"/>
      <c r="AD10" s="1376"/>
      <c r="AE10" s="1376"/>
      <c r="AF10" s="1391"/>
      <c r="AG10" s="1393"/>
      <c r="AH10" s="1393"/>
      <c r="AI10" s="1393"/>
      <c r="AJ10" s="1393"/>
      <c r="AK10" s="1393"/>
      <c r="AL10" s="1393"/>
      <c r="AM10" s="1393"/>
      <c r="AN10" s="1393"/>
      <c r="AO10" s="1393"/>
      <c r="AP10" s="1393"/>
      <c r="AQ10" s="1393"/>
      <c r="AR10" s="1393"/>
      <c r="AS10" s="1393"/>
      <c r="AV10" s="1394" t="s">
        <v>285</v>
      </c>
      <c r="AW10" s="1394"/>
      <c r="AX10" s="282"/>
      <c r="AY10" s="1394"/>
      <c r="AZ10" s="1394"/>
      <c r="BA10" s="282"/>
      <c r="BB10" s="1394"/>
      <c r="BC10" s="1394" t="s">
        <v>377</v>
      </c>
      <c r="BD10" s="1394" t="s">
        <v>287</v>
      </c>
      <c r="BE10" s="1394"/>
    </row>
    <row r="11" spans="1:57" ht="18.75">
      <c r="A11" s="90"/>
      <c r="B11" s="1393"/>
      <c r="C11" s="1400"/>
      <c r="D11" s="1393"/>
      <c r="E11" s="1393"/>
      <c r="F11" s="1393"/>
      <c r="G11" s="1393"/>
      <c r="H11" s="1389"/>
      <c r="I11" s="1382" t="s">
        <v>378</v>
      </c>
      <c r="J11" s="1383" t="s">
        <v>379</v>
      </c>
      <c r="K11" s="1382" t="s">
        <v>606</v>
      </c>
      <c r="L11" s="1376" t="s">
        <v>380</v>
      </c>
      <c r="M11" s="1376"/>
      <c r="N11" s="1376"/>
      <c r="O11" s="1384" t="s">
        <v>381</v>
      </c>
      <c r="P11" s="1385" t="s">
        <v>382</v>
      </c>
      <c r="Q11" s="1382" t="s">
        <v>383</v>
      </c>
      <c r="R11" s="1376" t="s">
        <v>384</v>
      </c>
      <c r="S11" s="1388" t="s">
        <v>382</v>
      </c>
      <c r="T11" s="1376" t="s">
        <v>383</v>
      </c>
      <c r="U11" s="1376" t="s">
        <v>384</v>
      </c>
      <c r="V11" s="1385" t="s">
        <v>382</v>
      </c>
      <c r="W11" s="1382" t="s">
        <v>385</v>
      </c>
      <c r="X11" s="1385" t="s">
        <v>382</v>
      </c>
      <c r="Y11" s="1382" t="s">
        <v>386</v>
      </c>
      <c r="Z11" s="1385" t="s">
        <v>382</v>
      </c>
      <c r="AA11" s="1382" t="s">
        <v>387</v>
      </c>
      <c r="AB11" s="1376" t="s">
        <v>388</v>
      </c>
      <c r="AC11" s="1376"/>
      <c r="AD11" s="1376"/>
      <c r="AE11" s="1376"/>
      <c r="AF11" s="1388" t="s">
        <v>382</v>
      </c>
      <c r="AG11" s="1389" t="s">
        <v>389</v>
      </c>
      <c r="AH11" s="1385" t="s">
        <v>382</v>
      </c>
      <c r="AI11" s="1389" t="s">
        <v>390</v>
      </c>
      <c r="AJ11" s="1385" t="s">
        <v>382</v>
      </c>
      <c r="AK11" s="1389" t="s">
        <v>391</v>
      </c>
      <c r="AL11" s="1391" t="s">
        <v>384</v>
      </c>
      <c r="AM11" s="1385" t="s">
        <v>382</v>
      </c>
      <c r="AN11" s="1389" t="s">
        <v>391</v>
      </c>
      <c r="AO11" s="1391" t="s">
        <v>384</v>
      </c>
      <c r="AP11" s="1385" t="s">
        <v>382</v>
      </c>
      <c r="AQ11" s="1389" t="s">
        <v>391</v>
      </c>
      <c r="AR11" s="1391" t="s">
        <v>384</v>
      </c>
      <c r="AS11" s="1385" t="s">
        <v>382</v>
      </c>
      <c r="AV11" s="1394"/>
      <c r="AW11" s="1394"/>
      <c r="AX11" s="282"/>
      <c r="AY11" s="1394"/>
      <c r="AZ11" s="1394"/>
      <c r="BA11" s="282"/>
      <c r="BB11" s="1394"/>
      <c r="BC11" s="1394"/>
      <c r="BD11" s="1394" t="s">
        <v>392</v>
      </c>
      <c r="BE11" s="1394" t="s">
        <v>393</v>
      </c>
    </row>
    <row r="12" spans="1:57" ht="45.75">
      <c r="A12" s="397"/>
      <c r="B12" s="1393"/>
      <c r="C12" s="1400"/>
      <c r="D12" s="1393"/>
      <c r="E12" s="1393"/>
      <c r="F12" s="1393"/>
      <c r="G12" s="1393"/>
      <c r="H12" s="1389"/>
      <c r="I12" s="1382"/>
      <c r="J12" s="1383"/>
      <c r="K12" s="1382"/>
      <c r="L12" s="283" t="s">
        <v>394</v>
      </c>
      <c r="M12" s="283" t="s">
        <v>395</v>
      </c>
      <c r="N12" s="283" t="s">
        <v>396</v>
      </c>
      <c r="O12" s="1384"/>
      <c r="P12" s="1385"/>
      <c r="Q12" s="1382"/>
      <c r="R12" s="1376"/>
      <c r="S12" s="1388"/>
      <c r="T12" s="1376"/>
      <c r="U12" s="1376"/>
      <c r="V12" s="1385"/>
      <c r="W12" s="1382"/>
      <c r="X12" s="1385"/>
      <c r="Y12" s="1382"/>
      <c r="Z12" s="1385"/>
      <c r="AA12" s="1382"/>
      <c r="AB12" s="283" t="s">
        <v>397</v>
      </c>
      <c r="AC12" s="283" t="s">
        <v>398</v>
      </c>
      <c r="AD12" s="283" t="s">
        <v>399</v>
      </c>
      <c r="AE12" s="283" t="s">
        <v>550</v>
      </c>
      <c r="AF12" s="1388"/>
      <c r="AG12" s="1389"/>
      <c r="AH12" s="1385"/>
      <c r="AI12" s="1389"/>
      <c r="AJ12" s="1385"/>
      <c r="AK12" s="1389"/>
      <c r="AL12" s="1391"/>
      <c r="AM12" s="1385"/>
      <c r="AN12" s="1389"/>
      <c r="AO12" s="1391"/>
      <c r="AP12" s="1385"/>
      <c r="AQ12" s="1389"/>
      <c r="AR12" s="1391"/>
      <c r="AS12" s="1385"/>
      <c r="AV12" s="113" t="s">
        <v>400</v>
      </c>
      <c r="AW12" s="113" t="s">
        <v>376</v>
      </c>
      <c r="AX12" s="282"/>
      <c r="AY12" s="113" t="s">
        <v>401</v>
      </c>
      <c r="AZ12" s="113" t="s">
        <v>376</v>
      </c>
      <c r="BA12" s="282"/>
      <c r="BB12" s="1394"/>
      <c r="BC12" s="1394"/>
      <c r="BD12" s="1394"/>
      <c r="BE12" s="1394"/>
    </row>
    <row r="13" spans="1:57">
      <c r="B13" s="284">
        <v>1</v>
      </c>
      <c r="C13" s="702"/>
      <c r="D13" s="703"/>
      <c r="E13" s="285"/>
      <c r="F13" s="416"/>
      <c r="G13" s="416"/>
      <c r="H13" s="696"/>
      <c r="I13" s="700"/>
      <c r="J13" s="704"/>
      <c r="K13" s="700"/>
      <c r="L13" s="287" t="str">
        <f t="shared" ref="L13:L76" si="0">IF($F13="","",VLOOKUP($F13,$AV$13:$AW$17,2,TRUE))</f>
        <v/>
      </c>
      <c r="M13" s="288" t="str">
        <f t="shared" ref="M13:M76" si="1">IF($G13="","",INDEX($AZ$13:$AZ$16,MATCH($G13,$AY$13:$AY$16,-1)))</f>
        <v/>
      </c>
      <c r="N13" s="287" t="str">
        <f t="shared" ref="N13:N76" si="2">IF(OR($F13="",$I13="",$J13=""),"",VLOOKUP($I13&amp;$J13,$BB$13:$BE$18,IF($F13&lt;50,2,IF(AND($K13="該当",$I13="角住戸"),4,3)),FALSE))</f>
        <v/>
      </c>
      <c r="O13" s="289">
        <f>IF(OR(L13="",M13="",N13=""),0,(800000*L13*M13*N13))</f>
        <v>0</v>
      </c>
      <c r="P13" s="701"/>
      <c r="Q13" s="286"/>
      <c r="R13" s="711"/>
      <c r="S13" s="712"/>
      <c r="T13" s="291"/>
      <c r="U13" s="711"/>
      <c r="V13" s="701"/>
      <c r="W13" s="286"/>
      <c r="X13" s="290"/>
      <c r="Y13" s="286"/>
      <c r="Z13" s="290"/>
      <c r="AA13" s="286"/>
      <c r="AB13" s="291"/>
      <c r="AC13" s="291"/>
      <c r="AD13" s="291"/>
      <c r="AE13" s="291"/>
      <c r="AF13" s="290"/>
      <c r="AG13" s="292"/>
      <c r="AH13" s="290"/>
      <c r="AI13" s="292"/>
      <c r="AJ13" s="290"/>
      <c r="AK13" s="292"/>
      <c r="AL13" s="293"/>
      <c r="AM13" s="290"/>
      <c r="AN13" s="292"/>
      <c r="AO13" s="293"/>
      <c r="AP13" s="290"/>
      <c r="AQ13" s="292"/>
      <c r="AR13" s="293"/>
      <c r="AS13" s="290"/>
      <c r="AV13" s="294">
        <v>0</v>
      </c>
      <c r="AW13" s="294">
        <v>0.4</v>
      </c>
      <c r="AX13" s="282"/>
      <c r="AY13" s="294">
        <v>0.6</v>
      </c>
      <c r="AZ13" s="294">
        <v>1</v>
      </c>
      <c r="BA13" s="282"/>
      <c r="BB13" s="113" t="s">
        <v>551</v>
      </c>
      <c r="BC13" s="294">
        <v>1</v>
      </c>
      <c r="BD13" s="294">
        <v>1</v>
      </c>
      <c r="BE13" s="294"/>
    </row>
    <row r="14" spans="1:57">
      <c r="B14" s="284">
        <v>2</v>
      </c>
      <c r="C14" s="702"/>
      <c r="D14" s="703"/>
      <c r="E14" s="285"/>
      <c r="F14" s="416"/>
      <c r="G14" s="416"/>
      <c r="H14" s="696"/>
      <c r="I14" s="700"/>
      <c r="J14" s="704"/>
      <c r="K14" s="700"/>
      <c r="L14" s="287" t="str">
        <f t="shared" si="0"/>
        <v/>
      </c>
      <c r="M14" s="288" t="str">
        <f t="shared" si="1"/>
        <v/>
      </c>
      <c r="N14" s="287" t="str">
        <f t="shared" si="2"/>
        <v/>
      </c>
      <c r="O14" s="289">
        <f t="shared" ref="O14:O76" si="3">IF(OR(L14="",M14="",N14=""),0,(800000*L14*M14*N14))</f>
        <v>0</v>
      </c>
      <c r="P14" s="701"/>
      <c r="Q14" s="286"/>
      <c r="R14" s="711"/>
      <c r="S14" s="712"/>
      <c r="T14" s="291"/>
      <c r="U14" s="711"/>
      <c r="V14" s="701"/>
      <c r="W14" s="286"/>
      <c r="X14" s="290"/>
      <c r="Y14" s="286"/>
      <c r="Z14" s="290"/>
      <c r="AA14" s="286"/>
      <c r="AB14" s="291"/>
      <c r="AC14" s="291"/>
      <c r="AD14" s="291"/>
      <c r="AE14" s="291"/>
      <c r="AF14" s="290"/>
      <c r="AG14" s="292"/>
      <c r="AH14" s="290"/>
      <c r="AI14" s="292"/>
      <c r="AJ14" s="290"/>
      <c r="AK14" s="292"/>
      <c r="AL14" s="293"/>
      <c r="AM14" s="290"/>
      <c r="AN14" s="292"/>
      <c r="AO14" s="293"/>
      <c r="AP14" s="290"/>
      <c r="AQ14" s="292"/>
      <c r="AR14" s="293"/>
      <c r="AS14" s="290"/>
      <c r="AV14" s="294">
        <v>35</v>
      </c>
      <c r="AW14" s="294">
        <v>0.6</v>
      </c>
      <c r="AX14" s="282"/>
      <c r="AY14" s="294">
        <v>0.5</v>
      </c>
      <c r="AZ14" s="294">
        <v>1.1000000000000001</v>
      </c>
      <c r="BA14" s="282"/>
      <c r="BB14" s="113" t="s">
        <v>288</v>
      </c>
      <c r="BC14" s="294">
        <v>1.2</v>
      </c>
      <c r="BD14" s="294">
        <v>1.1000000000000001</v>
      </c>
      <c r="BE14" s="294"/>
    </row>
    <row r="15" spans="1:57">
      <c r="B15" s="284">
        <v>3</v>
      </c>
      <c r="C15" s="702"/>
      <c r="D15" s="703"/>
      <c r="E15" s="285"/>
      <c r="F15" s="416"/>
      <c r="G15" s="416"/>
      <c r="H15" s="696"/>
      <c r="I15" s="700"/>
      <c r="J15" s="704"/>
      <c r="K15" s="700"/>
      <c r="L15" s="287" t="str">
        <f t="shared" si="0"/>
        <v/>
      </c>
      <c r="M15" s="288" t="str">
        <f t="shared" si="1"/>
        <v/>
      </c>
      <c r="N15" s="287" t="str">
        <f t="shared" si="2"/>
        <v/>
      </c>
      <c r="O15" s="289">
        <f t="shared" si="3"/>
        <v>0</v>
      </c>
      <c r="P15" s="701"/>
      <c r="Q15" s="286"/>
      <c r="R15" s="711"/>
      <c r="S15" s="712"/>
      <c r="T15" s="291"/>
      <c r="U15" s="711"/>
      <c r="V15" s="701"/>
      <c r="W15" s="286"/>
      <c r="X15" s="290"/>
      <c r="Y15" s="286"/>
      <c r="Z15" s="290"/>
      <c r="AA15" s="286"/>
      <c r="AB15" s="291"/>
      <c r="AC15" s="291"/>
      <c r="AD15" s="291"/>
      <c r="AE15" s="291"/>
      <c r="AF15" s="290"/>
      <c r="AG15" s="292"/>
      <c r="AH15" s="290"/>
      <c r="AI15" s="292"/>
      <c r="AJ15" s="290"/>
      <c r="AK15" s="292"/>
      <c r="AL15" s="293"/>
      <c r="AM15" s="290"/>
      <c r="AN15" s="292"/>
      <c r="AO15" s="293"/>
      <c r="AP15" s="290"/>
      <c r="AQ15" s="292"/>
      <c r="AR15" s="293"/>
      <c r="AS15" s="290"/>
      <c r="AV15" s="294">
        <v>50</v>
      </c>
      <c r="AW15" s="294">
        <v>0.8</v>
      </c>
      <c r="AX15" s="282"/>
      <c r="AY15" s="294">
        <v>0.4</v>
      </c>
      <c r="AZ15" s="294">
        <v>1.5</v>
      </c>
      <c r="BA15" s="282"/>
      <c r="BB15" s="113" t="s">
        <v>289</v>
      </c>
      <c r="BC15" s="294">
        <v>1.5</v>
      </c>
      <c r="BD15" s="294">
        <v>1.4</v>
      </c>
      <c r="BE15" s="294"/>
    </row>
    <row r="16" spans="1:57">
      <c r="B16" s="284">
        <v>4</v>
      </c>
      <c r="C16" s="702"/>
      <c r="D16" s="703"/>
      <c r="E16" s="285"/>
      <c r="F16" s="416"/>
      <c r="G16" s="416"/>
      <c r="H16" s="696"/>
      <c r="I16" s="700"/>
      <c r="J16" s="704"/>
      <c r="K16" s="700"/>
      <c r="L16" s="287" t="str">
        <f t="shared" si="0"/>
        <v/>
      </c>
      <c r="M16" s="288" t="str">
        <f t="shared" si="1"/>
        <v/>
      </c>
      <c r="N16" s="287" t="str">
        <f t="shared" si="2"/>
        <v/>
      </c>
      <c r="O16" s="289">
        <f t="shared" si="3"/>
        <v>0</v>
      </c>
      <c r="P16" s="701"/>
      <c r="Q16" s="286"/>
      <c r="R16" s="711"/>
      <c r="S16" s="712"/>
      <c r="T16" s="291"/>
      <c r="U16" s="711"/>
      <c r="V16" s="701"/>
      <c r="W16" s="286"/>
      <c r="X16" s="290"/>
      <c r="Y16" s="286"/>
      <c r="Z16" s="290"/>
      <c r="AA16" s="286"/>
      <c r="AB16" s="291"/>
      <c r="AC16" s="291"/>
      <c r="AD16" s="291"/>
      <c r="AE16" s="291"/>
      <c r="AF16" s="290"/>
      <c r="AG16" s="292"/>
      <c r="AH16" s="290"/>
      <c r="AI16" s="292"/>
      <c r="AJ16" s="290"/>
      <c r="AK16" s="292"/>
      <c r="AL16" s="293"/>
      <c r="AM16" s="290"/>
      <c r="AN16" s="292"/>
      <c r="AO16" s="293"/>
      <c r="AP16" s="290"/>
      <c r="AQ16" s="292"/>
      <c r="AR16" s="293"/>
      <c r="AS16" s="290"/>
      <c r="AV16" s="294">
        <v>65</v>
      </c>
      <c r="AW16" s="294">
        <v>1</v>
      </c>
      <c r="AX16" s="282"/>
      <c r="AY16" s="294">
        <v>0.3</v>
      </c>
      <c r="AZ16" s="294">
        <v>2</v>
      </c>
      <c r="BA16" s="282"/>
      <c r="BB16" s="113" t="s">
        <v>290</v>
      </c>
      <c r="BC16" s="294">
        <v>1.7</v>
      </c>
      <c r="BD16" s="294">
        <v>1.55</v>
      </c>
      <c r="BE16" s="294">
        <v>1.8</v>
      </c>
    </row>
    <row r="17" spans="1:57">
      <c r="B17" s="284">
        <v>5</v>
      </c>
      <c r="C17" s="702"/>
      <c r="D17" s="703"/>
      <c r="E17" s="285"/>
      <c r="F17" s="416"/>
      <c r="G17" s="416"/>
      <c r="H17" s="696"/>
      <c r="I17" s="700"/>
      <c r="J17" s="704"/>
      <c r="K17" s="700"/>
      <c r="L17" s="287" t="str">
        <f t="shared" si="0"/>
        <v/>
      </c>
      <c r="M17" s="288" t="str">
        <f t="shared" si="1"/>
        <v/>
      </c>
      <c r="N17" s="287" t="str">
        <f t="shared" si="2"/>
        <v/>
      </c>
      <c r="O17" s="289">
        <f t="shared" si="3"/>
        <v>0</v>
      </c>
      <c r="P17" s="701"/>
      <c r="Q17" s="286"/>
      <c r="R17" s="711"/>
      <c r="S17" s="712"/>
      <c r="T17" s="291"/>
      <c r="U17" s="711"/>
      <c r="V17" s="701"/>
      <c r="W17" s="286"/>
      <c r="X17" s="290"/>
      <c r="Y17" s="286"/>
      <c r="Z17" s="290"/>
      <c r="AA17" s="286"/>
      <c r="AB17" s="291"/>
      <c r="AC17" s="291"/>
      <c r="AD17" s="291"/>
      <c r="AE17" s="291"/>
      <c r="AF17" s="290"/>
      <c r="AG17" s="292"/>
      <c r="AH17" s="290"/>
      <c r="AI17" s="292"/>
      <c r="AJ17" s="290"/>
      <c r="AK17" s="292"/>
      <c r="AL17" s="293"/>
      <c r="AM17" s="290"/>
      <c r="AN17" s="292"/>
      <c r="AO17" s="293"/>
      <c r="AP17" s="290"/>
      <c r="AQ17" s="292"/>
      <c r="AR17" s="293"/>
      <c r="AS17" s="290"/>
      <c r="AV17" s="294">
        <v>80</v>
      </c>
      <c r="AW17" s="294">
        <v>1.1499999999999999</v>
      </c>
      <c r="AX17" s="282"/>
      <c r="AY17" s="113"/>
      <c r="AZ17" s="113"/>
      <c r="BA17" s="282"/>
      <c r="BB17" s="113" t="s">
        <v>291</v>
      </c>
      <c r="BC17" s="294">
        <v>1.8</v>
      </c>
      <c r="BD17" s="294">
        <v>1.65</v>
      </c>
      <c r="BE17" s="294">
        <v>1.9</v>
      </c>
    </row>
    <row r="18" spans="1:57">
      <c r="B18" s="284">
        <v>6</v>
      </c>
      <c r="C18" s="702"/>
      <c r="D18" s="703"/>
      <c r="E18" s="285"/>
      <c r="F18" s="416"/>
      <c r="G18" s="416"/>
      <c r="H18" s="696"/>
      <c r="I18" s="700"/>
      <c r="J18" s="704"/>
      <c r="K18" s="700"/>
      <c r="L18" s="287" t="str">
        <f t="shared" si="0"/>
        <v/>
      </c>
      <c r="M18" s="288" t="str">
        <f t="shared" si="1"/>
        <v/>
      </c>
      <c r="N18" s="287" t="str">
        <f t="shared" si="2"/>
        <v/>
      </c>
      <c r="O18" s="289">
        <f t="shared" si="3"/>
        <v>0</v>
      </c>
      <c r="P18" s="701"/>
      <c r="Q18" s="286"/>
      <c r="R18" s="711"/>
      <c r="S18" s="712"/>
      <c r="T18" s="291"/>
      <c r="U18" s="711"/>
      <c r="V18" s="701"/>
      <c r="W18" s="286"/>
      <c r="X18" s="290"/>
      <c r="Y18" s="286"/>
      <c r="Z18" s="290"/>
      <c r="AA18" s="286"/>
      <c r="AB18" s="291"/>
      <c r="AC18" s="291"/>
      <c r="AD18" s="291"/>
      <c r="AE18" s="291"/>
      <c r="AF18" s="290"/>
      <c r="AG18" s="292"/>
      <c r="AH18" s="290"/>
      <c r="AI18" s="292"/>
      <c r="AJ18" s="290"/>
      <c r="AK18" s="292"/>
      <c r="AL18" s="293"/>
      <c r="AM18" s="290"/>
      <c r="AN18" s="292"/>
      <c r="AO18" s="293"/>
      <c r="AP18" s="290"/>
      <c r="AQ18" s="292"/>
      <c r="AR18" s="293"/>
      <c r="AS18" s="290"/>
      <c r="AV18" s="113"/>
      <c r="AW18" s="113"/>
      <c r="AX18" s="282"/>
      <c r="AY18" s="113"/>
      <c r="AZ18" s="113"/>
      <c r="BA18" s="282"/>
      <c r="BB18" s="113" t="s">
        <v>292</v>
      </c>
      <c r="BC18" s="294">
        <v>2.1</v>
      </c>
      <c r="BD18" s="294">
        <v>1.95</v>
      </c>
      <c r="BE18" s="294">
        <v>2.2000000000000002</v>
      </c>
    </row>
    <row r="19" spans="1:57" s="87" customFormat="1">
      <c r="A19" s="369"/>
      <c r="B19" s="284">
        <v>7</v>
      </c>
      <c r="C19" s="702"/>
      <c r="D19" s="703"/>
      <c r="E19" s="285"/>
      <c r="F19" s="416"/>
      <c r="G19" s="416"/>
      <c r="H19" s="696"/>
      <c r="I19" s="700"/>
      <c r="J19" s="704"/>
      <c r="K19" s="700"/>
      <c r="L19" s="287" t="str">
        <f t="shared" si="0"/>
        <v/>
      </c>
      <c r="M19" s="288" t="str">
        <f t="shared" si="1"/>
        <v/>
      </c>
      <c r="N19" s="287" t="str">
        <f t="shared" si="2"/>
        <v/>
      </c>
      <c r="O19" s="289">
        <f t="shared" si="3"/>
        <v>0</v>
      </c>
      <c r="P19" s="701"/>
      <c r="Q19" s="286"/>
      <c r="R19" s="711"/>
      <c r="S19" s="712"/>
      <c r="T19" s="291"/>
      <c r="U19" s="711"/>
      <c r="V19" s="701"/>
      <c r="W19" s="286"/>
      <c r="X19" s="290"/>
      <c r="Y19" s="286"/>
      <c r="Z19" s="290"/>
      <c r="AA19" s="286"/>
      <c r="AB19" s="291"/>
      <c r="AC19" s="291"/>
      <c r="AD19" s="291"/>
      <c r="AE19" s="291"/>
      <c r="AF19" s="290"/>
      <c r="AG19" s="292"/>
      <c r="AH19" s="290"/>
      <c r="AI19" s="292"/>
      <c r="AJ19" s="290"/>
      <c r="AK19" s="292"/>
      <c r="AL19" s="293"/>
      <c r="AM19" s="290"/>
      <c r="AN19" s="292"/>
      <c r="AO19" s="293"/>
      <c r="AP19" s="290"/>
      <c r="AQ19" s="292"/>
      <c r="AR19" s="293"/>
      <c r="AS19" s="290"/>
      <c r="AT19" s="237"/>
      <c r="AU19" s="237"/>
      <c r="AV19" s="113"/>
      <c r="AW19" s="113"/>
      <c r="AX19" s="282"/>
      <c r="AY19" s="113"/>
      <c r="AZ19" s="113"/>
      <c r="BA19" s="282"/>
      <c r="BB19" s="113"/>
      <c r="BC19" s="113"/>
      <c r="BD19" s="113"/>
      <c r="BE19" s="113"/>
    </row>
    <row r="20" spans="1:57" s="87" customFormat="1">
      <c r="A20" s="369"/>
      <c r="B20" s="284">
        <v>8</v>
      </c>
      <c r="C20" s="702"/>
      <c r="D20" s="703"/>
      <c r="E20" s="285"/>
      <c r="F20" s="416"/>
      <c r="G20" s="416"/>
      <c r="H20" s="696"/>
      <c r="I20" s="700"/>
      <c r="J20" s="704"/>
      <c r="K20" s="700"/>
      <c r="L20" s="287" t="str">
        <f t="shared" si="0"/>
        <v/>
      </c>
      <c r="M20" s="288" t="str">
        <f t="shared" si="1"/>
        <v/>
      </c>
      <c r="N20" s="287" t="str">
        <f t="shared" si="2"/>
        <v/>
      </c>
      <c r="O20" s="289">
        <f t="shared" si="3"/>
        <v>0</v>
      </c>
      <c r="P20" s="701"/>
      <c r="Q20" s="286"/>
      <c r="R20" s="711"/>
      <c r="S20" s="712"/>
      <c r="T20" s="291"/>
      <c r="U20" s="711"/>
      <c r="V20" s="701"/>
      <c r="W20" s="286"/>
      <c r="X20" s="290"/>
      <c r="Y20" s="286"/>
      <c r="Z20" s="290"/>
      <c r="AA20" s="286"/>
      <c r="AB20" s="291"/>
      <c r="AC20" s="291"/>
      <c r="AD20" s="291"/>
      <c r="AE20" s="291"/>
      <c r="AF20" s="290"/>
      <c r="AG20" s="292"/>
      <c r="AH20" s="290"/>
      <c r="AI20" s="292"/>
      <c r="AJ20" s="290"/>
      <c r="AK20" s="292"/>
      <c r="AL20" s="293"/>
      <c r="AM20" s="290"/>
      <c r="AN20" s="292"/>
      <c r="AO20" s="293"/>
      <c r="AP20" s="290"/>
      <c r="AQ20" s="292"/>
      <c r="AR20" s="293"/>
      <c r="AS20" s="290"/>
      <c r="AT20" s="237"/>
      <c r="AU20" s="237"/>
      <c r="AV20" s="113"/>
      <c r="AW20" s="113"/>
      <c r="AX20" s="282"/>
      <c r="AY20" s="113"/>
      <c r="AZ20" s="113"/>
      <c r="BA20" s="282"/>
      <c r="BB20" s="113"/>
      <c r="BC20" s="113"/>
      <c r="BD20" s="113"/>
      <c r="BE20" s="113"/>
    </row>
    <row r="21" spans="1:57" s="87" customFormat="1">
      <c r="A21" s="369"/>
      <c r="B21" s="284">
        <v>9</v>
      </c>
      <c r="C21" s="702"/>
      <c r="D21" s="703"/>
      <c r="E21" s="285"/>
      <c r="F21" s="416"/>
      <c r="G21" s="416"/>
      <c r="H21" s="696"/>
      <c r="I21" s="700"/>
      <c r="J21" s="704"/>
      <c r="K21" s="700"/>
      <c r="L21" s="287" t="str">
        <f t="shared" si="0"/>
        <v/>
      </c>
      <c r="M21" s="288" t="str">
        <f t="shared" si="1"/>
        <v/>
      </c>
      <c r="N21" s="287" t="str">
        <f t="shared" si="2"/>
        <v/>
      </c>
      <c r="O21" s="289">
        <f t="shared" si="3"/>
        <v>0</v>
      </c>
      <c r="P21" s="701"/>
      <c r="Q21" s="286"/>
      <c r="R21" s="711"/>
      <c r="S21" s="712"/>
      <c r="T21" s="291"/>
      <c r="U21" s="711"/>
      <c r="V21" s="701"/>
      <c r="W21" s="286"/>
      <c r="X21" s="290"/>
      <c r="Y21" s="286"/>
      <c r="Z21" s="290"/>
      <c r="AA21" s="286"/>
      <c r="AB21" s="291"/>
      <c r="AC21" s="291"/>
      <c r="AD21" s="291"/>
      <c r="AE21" s="291"/>
      <c r="AF21" s="290"/>
      <c r="AG21" s="292"/>
      <c r="AH21" s="290"/>
      <c r="AI21" s="292"/>
      <c r="AJ21" s="290"/>
      <c r="AK21" s="292"/>
      <c r="AL21" s="293"/>
      <c r="AM21" s="290"/>
      <c r="AN21" s="292"/>
      <c r="AO21" s="293"/>
      <c r="AP21" s="290"/>
      <c r="AQ21" s="292"/>
      <c r="AR21" s="293"/>
      <c r="AS21" s="290"/>
      <c r="AT21" s="237"/>
      <c r="AU21" s="237"/>
      <c r="AV21" s="113"/>
      <c r="AW21" s="113"/>
      <c r="AX21" s="282"/>
      <c r="AY21" s="113"/>
      <c r="AZ21" s="113"/>
      <c r="BA21" s="282"/>
      <c r="BB21" s="113"/>
      <c r="BC21" s="113"/>
      <c r="BD21" s="113"/>
      <c r="BE21" s="113"/>
    </row>
    <row r="22" spans="1:57" s="87" customFormat="1">
      <c r="A22" s="369"/>
      <c r="B22" s="284">
        <v>10</v>
      </c>
      <c r="C22" s="702"/>
      <c r="D22" s="703"/>
      <c r="E22" s="285"/>
      <c r="F22" s="416"/>
      <c r="G22" s="416"/>
      <c r="H22" s="696"/>
      <c r="I22" s="700"/>
      <c r="J22" s="704"/>
      <c r="K22" s="700"/>
      <c r="L22" s="287" t="str">
        <f t="shared" si="0"/>
        <v/>
      </c>
      <c r="M22" s="288" t="str">
        <f t="shared" si="1"/>
        <v/>
      </c>
      <c r="N22" s="287" t="str">
        <f t="shared" si="2"/>
        <v/>
      </c>
      <c r="O22" s="289">
        <f t="shared" si="3"/>
        <v>0</v>
      </c>
      <c r="P22" s="701"/>
      <c r="Q22" s="286"/>
      <c r="R22" s="711"/>
      <c r="S22" s="712"/>
      <c r="T22" s="291"/>
      <c r="U22" s="711"/>
      <c r="V22" s="701"/>
      <c r="W22" s="286"/>
      <c r="X22" s="290"/>
      <c r="Y22" s="286"/>
      <c r="Z22" s="290"/>
      <c r="AA22" s="286"/>
      <c r="AB22" s="291"/>
      <c r="AC22" s="291"/>
      <c r="AD22" s="291"/>
      <c r="AE22" s="291"/>
      <c r="AF22" s="290"/>
      <c r="AG22" s="292"/>
      <c r="AH22" s="290"/>
      <c r="AI22" s="292"/>
      <c r="AJ22" s="290"/>
      <c r="AK22" s="292"/>
      <c r="AL22" s="293"/>
      <c r="AM22" s="290"/>
      <c r="AN22" s="292"/>
      <c r="AO22" s="293"/>
      <c r="AP22" s="290"/>
      <c r="AQ22" s="292"/>
      <c r="AR22" s="293"/>
      <c r="AS22" s="290"/>
      <c r="AT22" s="237"/>
      <c r="AU22" s="237"/>
      <c r="AV22" s="237"/>
      <c r="AW22" s="237"/>
      <c r="AX22" s="237"/>
      <c r="AY22" s="237"/>
      <c r="AZ22" s="237"/>
      <c r="BA22" s="237"/>
      <c r="BB22" s="237"/>
      <c r="BC22" s="237"/>
      <c r="BD22" s="237"/>
      <c r="BE22" s="237"/>
    </row>
    <row r="23" spans="1:57" s="87" customFormat="1">
      <c r="A23" s="369"/>
      <c r="B23" s="284">
        <v>11</v>
      </c>
      <c r="C23" s="702"/>
      <c r="D23" s="703"/>
      <c r="E23" s="285"/>
      <c r="F23" s="416"/>
      <c r="G23" s="416"/>
      <c r="H23" s="696"/>
      <c r="I23" s="700"/>
      <c r="J23" s="704"/>
      <c r="K23" s="700"/>
      <c r="L23" s="287" t="str">
        <f t="shared" si="0"/>
        <v/>
      </c>
      <c r="M23" s="288" t="str">
        <f t="shared" si="1"/>
        <v/>
      </c>
      <c r="N23" s="287" t="str">
        <f t="shared" si="2"/>
        <v/>
      </c>
      <c r="O23" s="289">
        <f t="shared" si="3"/>
        <v>0</v>
      </c>
      <c r="P23" s="701"/>
      <c r="Q23" s="286"/>
      <c r="R23" s="711"/>
      <c r="S23" s="712"/>
      <c r="T23" s="291"/>
      <c r="U23" s="711"/>
      <c r="V23" s="701"/>
      <c r="W23" s="286"/>
      <c r="X23" s="290"/>
      <c r="Y23" s="286"/>
      <c r="Z23" s="290"/>
      <c r="AA23" s="286"/>
      <c r="AB23" s="291"/>
      <c r="AC23" s="291"/>
      <c r="AD23" s="291"/>
      <c r="AE23" s="291"/>
      <c r="AF23" s="290"/>
      <c r="AG23" s="292"/>
      <c r="AH23" s="290"/>
      <c r="AI23" s="292"/>
      <c r="AJ23" s="290"/>
      <c r="AK23" s="292"/>
      <c r="AL23" s="293"/>
      <c r="AM23" s="290"/>
      <c r="AN23" s="292"/>
      <c r="AO23" s="293"/>
      <c r="AP23" s="290"/>
      <c r="AQ23" s="292"/>
      <c r="AR23" s="293"/>
      <c r="AS23" s="290"/>
      <c r="AT23" s="237"/>
      <c r="AU23" s="237"/>
      <c r="AV23" s="237"/>
      <c r="AW23" s="237"/>
      <c r="AX23" s="237"/>
      <c r="AY23" s="237"/>
      <c r="AZ23" s="237"/>
      <c r="BA23" s="237"/>
      <c r="BB23" s="237"/>
      <c r="BC23" s="237"/>
      <c r="BD23" s="237"/>
      <c r="BE23" s="237"/>
    </row>
    <row r="24" spans="1:57" s="87" customFormat="1">
      <c r="A24" s="369"/>
      <c r="B24" s="284">
        <v>12</v>
      </c>
      <c r="C24" s="702"/>
      <c r="D24" s="703"/>
      <c r="E24" s="285"/>
      <c r="F24" s="416"/>
      <c r="G24" s="416"/>
      <c r="H24" s="696"/>
      <c r="I24" s="700"/>
      <c r="J24" s="704"/>
      <c r="K24" s="700"/>
      <c r="L24" s="287" t="str">
        <f t="shared" si="0"/>
        <v/>
      </c>
      <c r="M24" s="288" t="str">
        <f t="shared" si="1"/>
        <v/>
      </c>
      <c r="N24" s="287" t="str">
        <f t="shared" si="2"/>
        <v/>
      </c>
      <c r="O24" s="289">
        <f t="shared" si="3"/>
        <v>0</v>
      </c>
      <c r="P24" s="701"/>
      <c r="Q24" s="286"/>
      <c r="R24" s="711"/>
      <c r="S24" s="712"/>
      <c r="T24" s="291"/>
      <c r="U24" s="711"/>
      <c r="V24" s="701"/>
      <c r="W24" s="286"/>
      <c r="X24" s="290"/>
      <c r="Y24" s="286"/>
      <c r="Z24" s="290"/>
      <c r="AA24" s="286"/>
      <c r="AB24" s="291"/>
      <c r="AC24" s="291"/>
      <c r="AD24" s="291"/>
      <c r="AE24" s="291"/>
      <c r="AF24" s="290"/>
      <c r="AG24" s="292"/>
      <c r="AH24" s="290"/>
      <c r="AI24" s="292"/>
      <c r="AJ24" s="290"/>
      <c r="AK24" s="292"/>
      <c r="AL24" s="293"/>
      <c r="AM24" s="290"/>
      <c r="AN24" s="292"/>
      <c r="AO24" s="293"/>
      <c r="AP24" s="290"/>
      <c r="AQ24" s="292"/>
      <c r="AR24" s="293"/>
      <c r="AS24" s="290"/>
      <c r="AT24" s="237"/>
      <c r="AU24" s="237"/>
      <c r="AV24" s="237"/>
      <c r="AW24" s="237"/>
      <c r="AX24" s="237"/>
      <c r="AY24" s="237"/>
      <c r="AZ24" s="237"/>
      <c r="BA24" s="237"/>
      <c r="BB24" s="237"/>
      <c r="BC24" s="237"/>
      <c r="BD24" s="237"/>
      <c r="BE24" s="237"/>
    </row>
    <row r="25" spans="1:57" s="87" customFormat="1">
      <c r="A25" s="369"/>
      <c r="B25" s="284">
        <v>13</v>
      </c>
      <c r="C25" s="702"/>
      <c r="D25" s="703"/>
      <c r="E25" s="285"/>
      <c r="F25" s="416"/>
      <c r="G25" s="416"/>
      <c r="H25" s="696"/>
      <c r="I25" s="700"/>
      <c r="J25" s="704"/>
      <c r="K25" s="700"/>
      <c r="L25" s="287" t="str">
        <f t="shared" si="0"/>
        <v/>
      </c>
      <c r="M25" s="288" t="str">
        <f t="shared" si="1"/>
        <v/>
      </c>
      <c r="N25" s="287" t="str">
        <f t="shared" si="2"/>
        <v/>
      </c>
      <c r="O25" s="289">
        <f t="shared" si="3"/>
        <v>0</v>
      </c>
      <c r="P25" s="701"/>
      <c r="Q25" s="286"/>
      <c r="R25" s="711"/>
      <c r="S25" s="712"/>
      <c r="T25" s="291"/>
      <c r="U25" s="711"/>
      <c r="V25" s="701"/>
      <c r="W25" s="286"/>
      <c r="X25" s="290"/>
      <c r="Y25" s="286"/>
      <c r="Z25" s="290"/>
      <c r="AA25" s="286"/>
      <c r="AB25" s="291"/>
      <c r="AC25" s="291"/>
      <c r="AD25" s="291"/>
      <c r="AE25" s="291"/>
      <c r="AF25" s="290"/>
      <c r="AG25" s="292"/>
      <c r="AH25" s="290"/>
      <c r="AI25" s="292"/>
      <c r="AJ25" s="290"/>
      <c r="AK25" s="292"/>
      <c r="AL25" s="293"/>
      <c r="AM25" s="290"/>
      <c r="AN25" s="292"/>
      <c r="AO25" s="293"/>
      <c r="AP25" s="290"/>
      <c r="AQ25" s="292"/>
      <c r="AR25" s="293"/>
      <c r="AS25" s="290"/>
      <c r="AT25" s="237"/>
      <c r="AU25" s="237"/>
      <c r="AV25" s="237"/>
      <c r="AW25" s="237"/>
      <c r="AX25" s="237"/>
      <c r="AY25" s="237"/>
      <c r="AZ25" s="237"/>
      <c r="BA25" s="237"/>
      <c r="BB25" s="237"/>
      <c r="BC25" s="237"/>
      <c r="BD25" s="237"/>
      <c r="BE25" s="237"/>
    </row>
    <row r="26" spans="1:57" s="87" customFormat="1">
      <c r="A26" s="369"/>
      <c r="B26" s="284">
        <v>14</v>
      </c>
      <c r="C26" s="702"/>
      <c r="D26" s="703"/>
      <c r="E26" s="285"/>
      <c r="F26" s="416"/>
      <c r="G26" s="416"/>
      <c r="H26" s="696"/>
      <c r="I26" s="700"/>
      <c r="J26" s="704"/>
      <c r="K26" s="700"/>
      <c r="L26" s="287" t="str">
        <f t="shared" si="0"/>
        <v/>
      </c>
      <c r="M26" s="288" t="str">
        <f t="shared" si="1"/>
        <v/>
      </c>
      <c r="N26" s="287" t="str">
        <f t="shared" si="2"/>
        <v/>
      </c>
      <c r="O26" s="289">
        <f t="shared" si="3"/>
        <v>0</v>
      </c>
      <c r="P26" s="701"/>
      <c r="Q26" s="286"/>
      <c r="R26" s="711"/>
      <c r="S26" s="712"/>
      <c r="T26" s="291"/>
      <c r="U26" s="711"/>
      <c r="V26" s="701"/>
      <c r="W26" s="286"/>
      <c r="X26" s="290"/>
      <c r="Y26" s="286"/>
      <c r="Z26" s="290"/>
      <c r="AA26" s="286"/>
      <c r="AB26" s="291"/>
      <c r="AC26" s="291"/>
      <c r="AD26" s="291"/>
      <c r="AE26" s="291"/>
      <c r="AF26" s="290"/>
      <c r="AG26" s="292"/>
      <c r="AH26" s="290"/>
      <c r="AI26" s="292"/>
      <c r="AJ26" s="290"/>
      <c r="AK26" s="292"/>
      <c r="AL26" s="293"/>
      <c r="AM26" s="290"/>
      <c r="AN26" s="292"/>
      <c r="AO26" s="293"/>
      <c r="AP26" s="290"/>
      <c r="AQ26" s="292"/>
      <c r="AR26" s="293"/>
      <c r="AS26" s="290"/>
      <c r="AT26" s="237"/>
      <c r="AU26" s="237"/>
      <c r="AV26" s="237"/>
      <c r="AW26" s="237"/>
      <c r="AX26" s="237"/>
      <c r="AY26" s="237"/>
      <c r="AZ26" s="237"/>
      <c r="BA26" s="237"/>
      <c r="BB26" s="237"/>
      <c r="BC26" s="237"/>
      <c r="BD26" s="237"/>
      <c r="BE26" s="237"/>
    </row>
    <row r="27" spans="1:57" s="87" customFormat="1">
      <c r="A27" s="369"/>
      <c r="B27" s="284">
        <v>15</v>
      </c>
      <c r="C27" s="702"/>
      <c r="D27" s="703"/>
      <c r="E27" s="285"/>
      <c r="F27" s="416"/>
      <c r="G27" s="416"/>
      <c r="H27" s="696"/>
      <c r="I27" s="700"/>
      <c r="J27" s="704"/>
      <c r="K27" s="700"/>
      <c r="L27" s="287" t="str">
        <f t="shared" si="0"/>
        <v/>
      </c>
      <c r="M27" s="288" t="str">
        <f t="shared" si="1"/>
        <v/>
      </c>
      <c r="N27" s="287" t="str">
        <f t="shared" si="2"/>
        <v/>
      </c>
      <c r="O27" s="289">
        <f t="shared" si="3"/>
        <v>0</v>
      </c>
      <c r="P27" s="701"/>
      <c r="Q27" s="286"/>
      <c r="R27" s="711"/>
      <c r="S27" s="712"/>
      <c r="T27" s="291"/>
      <c r="U27" s="711"/>
      <c r="V27" s="701"/>
      <c r="W27" s="286"/>
      <c r="X27" s="290"/>
      <c r="Y27" s="286"/>
      <c r="Z27" s="290"/>
      <c r="AA27" s="286"/>
      <c r="AB27" s="291"/>
      <c r="AC27" s="291"/>
      <c r="AD27" s="291"/>
      <c r="AE27" s="291"/>
      <c r="AF27" s="290"/>
      <c r="AG27" s="292"/>
      <c r="AH27" s="290"/>
      <c r="AI27" s="292"/>
      <c r="AJ27" s="290"/>
      <c r="AK27" s="292"/>
      <c r="AL27" s="293"/>
      <c r="AM27" s="290"/>
      <c r="AN27" s="292"/>
      <c r="AO27" s="293"/>
      <c r="AP27" s="290"/>
      <c r="AQ27" s="292"/>
      <c r="AR27" s="293"/>
      <c r="AS27" s="290"/>
      <c r="AT27" s="237"/>
      <c r="AU27" s="237"/>
      <c r="AV27" s="237"/>
      <c r="AW27" s="237"/>
      <c r="AX27" s="237"/>
      <c r="AY27" s="237"/>
      <c r="AZ27" s="237"/>
      <c r="BA27" s="237"/>
      <c r="BB27" s="237"/>
      <c r="BC27" s="237"/>
      <c r="BD27" s="237"/>
      <c r="BE27" s="237"/>
    </row>
    <row r="28" spans="1:57" s="87" customFormat="1">
      <c r="A28" s="369"/>
      <c r="B28" s="284">
        <v>16</v>
      </c>
      <c r="C28" s="702"/>
      <c r="D28" s="703"/>
      <c r="E28" s="285"/>
      <c r="F28" s="416"/>
      <c r="G28" s="416"/>
      <c r="H28" s="696"/>
      <c r="I28" s="700"/>
      <c r="J28" s="704"/>
      <c r="K28" s="700"/>
      <c r="L28" s="287" t="str">
        <f t="shared" si="0"/>
        <v/>
      </c>
      <c r="M28" s="288" t="str">
        <f t="shared" si="1"/>
        <v/>
      </c>
      <c r="N28" s="287" t="str">
        <f t="shared" si="2"/>
        <v/>
      </c>
      <c r="O28" s="289">
        <f t="shared" si="3"/>
        <v>0</v>
      </c>
      <c r="P28" s="701"/>
      <c r="Q28" s="286"/>
      <c r="R28" s="711"/>
      <c r="S28" s="712"/>
      <c r="T28" s="291"/>
      <c r="U28" s="711"/>
      <c r="V28" s="701"/>
      <c r="W28" s="286"/>
      <c r="X28" s="290"/>
      <c r="Y28" s="286"/>
      <c r="Z28" s="290"/>
      <c r="AA28" s="286"/>
      <c r="AB28" s="291"/>
      <c r="AC28" s="291"/>
      <c r="AD28" s="291"/>
      <c r="AE28" s="291"/>
      <c r="AF28" s="290"/>
      <c r="AG28" s="292"/>
      <c r="AH28" s="290"/>
      <c r="AI28" s="292"/>
      <c r="AJ28" s="290"/>
      <c r="AK28" s="292"/>
      <c r="AL28" s="293"/>
      <c r="AM28" s="290"/>
      <c r="AN28" s="292"/>
      <c r="AO28" s="293"/>
      <c r="AP28" s="290"/>
      <c r="AQ28" s="292"/>
      <c r="AR28" s="293"/>
      <c r="AS28" s="290"/>
      <c r="AT28" s="237"/>
      <c r="AU28" s="237"/>
      <c r="AV28" s="237"/>
      <c r="AW28" s="237"/>
      <c r="AX28" s="237"/>
      <c r="AY28" s="237"/>
      <c r="AZ28" s="237"/>
      <c r="BA28" s="237"/>
      <c r="BB28" s="237"/>
      <c r="BC28" s="237"/>
      <c r="BD28" s="237"/>
      <c r="BE28" s="237"/>
    </row>
    <row r="29" spans="1:57" s="87" customFormat="1">
      <c r="A29" s="369"/>
      <c r="B29" s="284">
        <v>17</v>
      </c>
      <c r="C29" s="702"/>
      <c r="D29" s="703"/>
      <c r="E29" s="285"/>
      <c r="F29" s="416"/>
      <c r="G29" s="416"/>
      <c r="H29" s="696"/>
      <c r="I29" s="700"/>
      <c r="J29" s="704"/>
      <c r="K29" s="700"/>
      <c r="L29" s="287" t="str">
        <f t="shared" si="0"/>
        <v/>
      </c>
      <c r="M29" s="288" t="str">
        <f t="shared" si="1"/>
        <v/>
      </c>
      <c r="N29" s="287" t="str">
        <f t="shared" si="2"/>
        <v/>
      </c>
      <c r="O29" s="289">
        <f t="shared" si="3"/>
        <v>0</v>
      </c>
      <c r="P29" s="701"/>
      <c r="Q29" s="286"/>
      <c r="R29" s="711"/>
      <c r="S29" s="712"/>
      <c r="T29" s="291"/>
      <c r="U29" s="711"/>
      <c r="V29" s="701"/>
      <c r="W29" s="286"/>
      <c r="X29" s="290"/>
      <c r="Y29" s="286"/>
      <c r="Z29" s="290"/>
      <c r="AA29" s="286"/>
      <c r="AB29" s="291"/>
      <c r="AC29" s="291"/>
      <c r="AD29" s="291"/>
      <c r="AE29" s="291"/>
      <c r="AF29" s="290"/>
      <c r="AG29" s="292"/>
      <c r="AH29" s="290"/>
      <c r="AI29" s="292"/>
      <c r="AJ29" s="290"/>
      <c r="AK29" s="292"/>
      <c r="AL29" s="293"/>
      <c r="AM29" s="290"/>
      <c r="AN29" s="292"/>
      <c r="AO29" s="293"/>
      <c r="AP29" s="290"/>
      <c r="AQ29" s="292"/>
      <c r="AR29" s="293"/>
      <c r="AS29" s="290"/>
      <c r="AT29" s="237"/>
      <c r="AU29" s="237"/>
      <c r="AV29" s="237"/>
      <c r="AW29" s="237"/>
      <c r="AX29" s="237"/>
      <c r="AY29" s="237"/>
      <c r="AZ29" s="237"/>
      <c r="BA29" s="237"/>
      <c r="BB29" s="237"/>
      <c r="BC29" s="237"/>
      <c r="BD29" s="237"/>
      <c r="BE29" s="237"/>
    </row>
    <row r="30" spans="1:57" s="87" customFormat="1">
      <c r="A30" s="369"/>
      <c r="B30" s="284">
        <v>18</v>
      </c>
      <c r="C30" s="702"/>
      <c r="D30" s="703"/>
      <c r="E30" s="285"/>
      <c r="F30" s="416"/>
      <c r="G30" s="416"/>
      <c r="H30" s="696"/>
      <c r="I30" s="700"/>
      <c r="J30" s="704"/>
      <c r="K30" s="700"/>
      <c r="L30" s="287" t="str">
        <f t="shared" si="0"/>
        <v/>
      </c>
      <c r="M30" s="288" t="str">
        <f t="shared" si="1"/>
        <v/>
      </c>
      <c r="N30" s="287" t="str">
        <f t="shared" si="2"/>
        <v/>
      </c>
      <c r="O30" s="289">
        <f t="shared" si="3"/>
        <v>0</v>
      </c>
      <c r="P30" s="701"/>
      <c r="Q30" s="286"/>
      <c r="R30" s="711"/>
      <c r="S30" s="712"/>
      <c r="T30" s="291"/>
      <c r="U30" s="711"/>
      <c r="V30" s="701"/>
      <c r="W30" s="286"/>
      <c r="X30" s="290"/>
      <c r="Y30" s="286"/>
      <c r="Z30" s="290"/>
      <c r="AA30" s="286"/>
      <c r="AB30" s="291"/>
      <c r="AC30" s="291"/>
      <c r="AD30" s="291"/>
      <c r="AE30" s="291"/>
      <c r="AF30" s="290"/>
      <c r="AG30" s="292"/>
      <c r="AH30" s="290"/>
      <c r="AI30" s="292"/>
      <c r="AJ30" s="290"/>
      <c r="AK30" s="292"/>
      <c r="AL30" s="293"/>
      <c r="AM30" s="290"/>
      <c r="AN30" s="292"/>
      <c r="AO30" s="293"/>
      <c r="AP30" s="290"/>
      <c r="AQ30" s="292"/>
      <c r="AR30" s="293"/>
      <c r="AS30" s="290"/>
      <c r="AT30" s="237"/>
      <c r="AU30" s="237"/>
      <c r="AV30" s="237"/>
      <c r="AW30" s="237"/>
      <c r="AX30" s="237"/>
      <c r="AY30" s="237"/>
      <c r="AZ30" s="237"/>
      <c r="BA30" s="237"/>
      <c r="BB30" s="237"/>
      <c r="BC30" s="237"/>
      <c r="BD30" s="237"/>
      <c r="BE30" s="237"/>
    </row>
    <row r="31" spans="1:57" s="87" customFormat="1">
      <c r="A31" s="369"/>
      <c r="B31" s="284">
        <v>19</v>
      </c>
      <c r="C31" s="702"/>
      <c r="D31" s="703"/>
      <c r="E31" s="285"/>
      <c r="F31" s="416"/>
      <c r="G31" s="416"/>
      <c r="H31" s="696"/>
      <c r="I31" s="700"/>
      <c r="J31" s="704"/>
      <c r="K31" s="700"/>
      <c r="L31" s="287" t="str">
        <f t="shared" si="0"/>
        <v/>
      </c>
      <c r="M31" s="288" t="str">
        <f t="shared" si="1"/>
        <v/>
      </c>
      <c r="N31" s="287" t="str">
        <f t="shared" si="2"/>
        <v/>
      </c>
      <c r="O31" s="289">
        <f t="shared" si="3"/>
        <v>0</v>
      </c>
      <c r="P31" s="701"/>
      <c r="Q31" s="286"/>
      <c r="R31" s="711"/>
      <c r="S31" s="712"/>
      <c r="T31" s="291"/>
      <c r="U31" s="711"/>
      <c r="V31" s="701"/>
      <c r="W31" s="286"/>
      <c r="X31" s="290"/>
      <c r="Y31" s="286"/>
      <c r="Z31" s="290"/>
      <c r="AA31" s="286"/>
      <c r="AB31" s="291"/>
      <c r="AC31" s="291"/>
      <c r="AD31" s="291"/>
      <c r="AE31" s="291"/>
      <c r="AF31" s="290"/>
      <c r="AG31" s="292"/>
      <c r="AH31" s="290"/>
      <c r="AI31" s="292"/>
      <c r="AJ31" s="290"/>
      <c r="AK31" s="292"/>
      <c r="AL31" s="293"/>
      <c r="AM31" s="290"/>
      <c r="AN31" s="292"/>
      <c r="AO31" s="293"/>
      <c r="AP31" s="290"/>
      <c r="AQ31" s="292"/>
      <c r="AR31" s="293"/>
      <c r="AS31" s="290"/>
      <c r="AT31" s="237"/>
      <c r="AU31" s="237"/>
      <c r="AV31" s="237"/>
      <c r="AW31" s="237"/>
      <c r="AX31" s="237"/>
      <c r="AY31" s="237"/>
      <c r="AZ31" s="237"/>
      <c r="BA31" s="237"/>
      <c r="BB31" s="237"/>
      <c r="BC31" s="237"/>
      <c r="BD31" s="237"/>
      <c r="BE31" s="237"/>
    </row>
    <row r="32" spans="1:57" s="87" customFormat="1">
      <c r="A32" s="369"/>
      <c r="B32" s="284">
        <v>20</v>
      </c>
      <c r="C32" s="702"/>
      <c r="D32" s="703"/>
      <c r="E32" s="285"/>
      <c r="F32" s="416"/>
      <c r="G32" s="416"/>
      <c r="H32" s="696"/>
      <c r="I32" s="700"/>
      <c r="J32" s="704"/>
      <c r="K32" s="700"/>
      <c r="L32" s="287" t="str">
        <f t="shared" si="0"/>
        <v/>
      </c>
      <c r="M32" s="288" t="str">
        <f t="shared" si="1"/>
        <v/>
      </c>
      <c r="N32" s="287" t="str">
        <f t="shared" si="2"/>
        <v/>
      </c>
      <c r="O32" s="289">
        <f t="shared" si="3"/>
        <v>0</v>
      </c>
      <c r="P32" s="701"/>
      <c r="Q32" s="286"/>
      <c r="R32" s="711"/>
      <c r="S32" s="712"/>
      <c r="T32" s="291"/>
      <c r="U32" s="711"/>
      <c r="V32" s="701"/>
      <c r="W32" s="286"/>
      <c r="X32" s="290"/>
      <c r="Y32" s="286"/>
      <c r="Z32" s="290"/>
      <c r="AA32" s="286"/>
      <c r="AB32" s="291"/>
      <c r="AC32" s="291"/>
      <c r="AD32" s="291"/>
      <c r="AE32" s="291"/>
      <c r="AF32" s="290"/>
      <c r="AG32" s="292"/>
      <c r="AH32" s="290"/>
      <c r="AI32" s="292"/>
      <c r="AJ32" s="290"/>
      <c r="AK32" s="292"/>
      <c r="AL32" s="293"/>
      <c r="AM32" s="290"/>
      <c r="AN32" s="292"/>
      <c r="AO32" s="293"/>
      <c r="AP32" s="290"/>
      <c r="AQ32" s="292"/>
      <c r="AR32" s="293"/>
      <c r="AS32" s="290"/>
      <c r="AT32" s="237"/>
      <c r="AU32" s="237"/>
      <c r="AV32" s="237"/>
      <c r="AW32" s="237"/>
      <c r="AX32" s="237"/>
      <c r="AY32" s="237"/>
      <c r="AZ32" s="237"/>
      <c r="BA32" s="237"/>
      <c r="BB32" s="237"/>
      <c r="BC32" s="237"/>
      <c r="BD32" s="237"/>
      <c r="BE32" s="237"/>
    </row>
    <row r="33" spans="1:57" s="87" customFormat="1">
      <c r="A33" s="369"/>
      <c r="B33" s="284">
        <v>21</v>
      </c>
      <c r="C33" s="702"/>
      <c r="D33" s="703"/>
      <c r="E33" s="285"/>
      <c r="F33" s="416"/>
      <c r="G33" s="416"/>
      <c r="H33" s="696"/>
      <c r="I33" s="700"/>
      <c r="J33" s="704"/>
      <c r="K33" s="700"/>
      <c r="L33" s="287" t="str">
        <f t="shared" si="0"/>
        <v/>
      </c>
      <c r="M33" s="288" t="str">
        <f t="shared" si="1"/>
        <v/>
      </c>
      <c r="N33" s="287" t="str">
        <f t="shared" si="2"/>
        <v/>
      </c>
      <c r="O33" s="289">
        <f t="shared" si="3"/>
        <v>0</v>
      </c>
      <c r="P33" s="701"/>
      <c r="Q33" s="286"/>
      <c r="R33" s="711"/>
      <c r="S33" s="712"/>
      <c r="T33" s="291"/>
      <c r="U33" s="711"/>
      <c r="V33" s="701"/>
      <c r="W33" s="286"/>
      <c r="X33" s="290"/>
      <c r="Y33" s="286"/>
      <c r="Z33" s="290"/>
      <c r="AA33" s="286"/>
      <c r="AB33" s="291"/>
      <c r="AC33" s="291"/>
      <c r="AD33" s="291"/>
      <c r="AE33" s="291"/>
      <c r="AF33" s="290"/>
      <c r="AG33" s="292"/>
      <c r="AH33" s="290"/>
      <c r="AI33" s="292"/>
      <c r="AJ33" s="290"/>
      <c r="AK33" s="292"/>
      <c r="AL33" s="293"/>
      <c r="AM33" s="290"/>
      <c r="AN33" s="292"/>
      <c r="AO33" s="293"/>
      <c r="AP33" s="290"/>
      <c r="AQ33" s="292"/>
      <c r="AR33" s="293"/>
      <c r="AS33" s="290"/>
      <c r="AT33" s="237"/>
      <c r="AU33" s="237"/>
      <c r="AV33" s="237"/>
      <c r="AW33" s="237"/>
      <c r="AX33" s="237"/>
      <c r="AY33" s="237"/>
      <c r="AZ33" s="237"/>
      <c r="BA33" s="237"/>
      <c r="BB33" s="237"/>
      <c r="BC33" s="237"/>
      <c r="BD33" s="237"/>
      <c r="BE33" s="237"/>
    </row>
    <row r="34" spans="1:57" s="87" customFormat="1">
      <c r="A34" s="369"/>
      <c r="B34" s="284">
        <v>22</v>
      </c>
      <c r="C34" s="702"/>
      <c r="D34" s="703"/>
      <c r="E34" s="285"/>
      <c r="F34" s="416"/>
      <c r="G34" s="416"/>
      <c r="H34" s="696"/>
      <c r="I34" s="700"/>
      <c r="J34" s="704"/>
      <c r="K34" s="700"/>
      <c r="L34" s="287" t="str">
        <f t="shared" si="0"/>
        <v/>
      </c>
      <c r="M34" s="288" t="str">
        <f t="shared" si="1"/>
        <v/>
      </c>
      <c r="N34" s="287" t="str">
        <f t="shared" si="2"/>
        <v/>
      </c>
      <c r="O34" s="289">
        <f t="shared" si="3"/>
        <v>0</v>
      </c>
      <c r="P34" s="701"/>
      <c r="Q34" s="286"/>
      <c r="R34" s="711"/>
      <c r="S34" s="712"/>
      <c r="T34" s="291"/>
      <c r="U34" s="711"/>
      <c r="V34" s="701"/>
      <c r="W34" s="286"/>
      <c r="X34" s="290"/>
      <c r="Y34" s="286"/>
      <c r="Z34" s="290"/>
      <c r="AA34" s="286"/>
      <c r="AB34" s="291"/>
      <c r="AC34" s="291"/>
      <c r="AD34" s="291"/>
      <c r="AE34" s="291"/>
      <c r="AF34" s="290"/>
      <c r="AG34" s="292"/>
      <c r="AH34" s="290"/>
      <c r="AI34" s="292"/>
      <c r="AJ34" s="290"/>
      <c r="AK34" s="292"/>
      <c r="AL34" s="293"/>
      <c r="AM34" s="290"/>
      <c r="AN34" s="292"/>
      <c r="AO34" s="293"/>
      <c r="AP34" s="290"/>
      <c r="AQ34" s="292"/>
      <c r="AR34" s="293"/>
      <c r="AS34" s="290"/>
      <c r="AT34" s="237"/>
      <c r="AU34" s="237"/>
      <c r="AV34" s="237"/>
      <c r="AW34" s="237"/>
      <c r="AX34" s="237"/>
      <c r="AY34" s="237"/>
      <c r="AZ34" s="237"/>
      <c r="BA34" s="237"/>
      <c r="BB34" s="237"/>
      <c r="BC34" s="237"/>
      <c r="BD34" s="237"/>
      <c r="BE34" s="237"/>
    </row>
    <row r="35" spans="1:57" s="238" customFormat="1">
      <c r="A35" s="369"/>
      <c r="B35" s="284">
        <v>23</v>
      </c>
      <c r="C35" s="702"/>
      <c r="D35" s="703"/>
      <c r="E35" s="285"/>
      <c r="F35" s="416"/>
      <c r="G35" s="416"/>
      <c r="H35" s="696"/>
      <c r="I35" s="700"/>
      <c r="J35" s="704"/>
      <c r="K35" s="700"/>
      <c r="L35" s="287" t="str">
        <f t="shared" si="0"/>
        <v/>
      </c>
      <c r="M35" s="288" t="str">
        <f t="shared" si="1"/>
        <v/>
      </c>
      <c r="N35" s="287" t="str">
        <f t="shared" si="2"/>
        <v/>
      </c>
      <c r="O35" s="289">
        <f t="shared" si="3"/>
        <v>0</v>
      </c>
      <c r="P35" s="701"/>
      <c r="Q35" s="286"/>
      <c r="R35" s="711"/>
      <c r="S35" s="712"/>
      <c r="T35" s="291"/>
      <c r="U35" s="711"/>
      <c r="V35" s="701"/>
      <c r="W35" s="286"/>
      <c r="X35" s="290"/>
      <c r="Y35" s="286"/>
      <c r="Z35" s="290"/>
      <c r="AA35" s="286"/>
      <c r="AB35" s="291"/>
      <c r="AC35" s="291"/>
      <c r="AD35" s="291"/>
      <c r="AE35" s="291"/>
      <c r="AF35" s="290"/>
      <c r="AG35" s="292"/>
      <c r="AH35" s="290"/>
      <c r="AI35" s="292"/>
      <c r="AJ35" s="290"/>
      <c r="AK35" s="292"/>
      <c r="AL35" s="293"/>
      <c r="AM35" s="290"/>
      <c r="AN35" s="292"/>
      <c r="AO35" s="293"/>
      <c r="AP35" s="290"/>
      <c r="AQ35" s="292"/>
      <c r="AR35" s="293"/>
      <c r="AS35" s="290"/>
      <c r="AT35" s="237"/>
      <c r="AU35" s="237"/>
      <c r="AV35" s="237"/>
      <c r="AW35" s="237"/>
      <c r="AX35" s="237"/>
      <c r="AY35" s="237"/>
      <c r="AZ35" s="237"/>
      <c r="BA35" s="237"/>
      <c r="BB35" s="237"/>
      <c r="BC35" s="237"/>
      <c r="BD35" s="237"/>
      <c r="BE35" s="237"/>
    </row>
    <row r="36" spans="1:57" s="238" customFormat="1">
      <c r="A36" s="369"/>
      <c r="B36" s="284">
        <v>24</v>
      </c>
      <c r="C36" s="702"/>
      <c r="D36" s="703"/>
      <c r="E36" s="285"/>
      <c r="F36" s="416"/>
      <c r="G36" s="416"/>
      <c r="H36" s="696"/>
      <c r="I36" s="700"/>
      <c r="J36" s="704"/>
      <c r="K36" s="700"/>
      <c r="L36" s="287" t="str">
        <f t="shared" si="0"/>
        <v/>
      </c>
      <c r="M36" s="288" t="str">
        <f t="shared" si="1"/>
        <v/>
      </c>
      <c r="N36" s="287" t="str">
        <f t="shared" si="2"/>
        <v/>
      </c>
      <c r="O36" s="289">
        <f t="shared" si="3"/>
        <v>0</v>
      </c>
      <c r="P36" s="701"/>
      <c r="Q36" s="286"/>
      <c r="R36" s="711"/>
      <c r="S36" s="712"/>
      <c r="T36" s="291"/>
      <c r="U36" s="711"/>
      <c r="V36" s="701"/>
      <c r="W36" s="286"/>
      <c r="X36" s="290"/>
      <c r="Y36" s="286"/>
      <c r="Z36" s="290"/>
      <c r="AA36" s="286"/>
      <c r="AB36" s="291"/>
      <c r="AC36" s="291"/>
      <c r="AD36" s="291"/>
      <c r="AE36" s="291"/>
      <c r="AF36" s="290"/>
      <c r="AG36" s="292"/>
      <c r="AH36" s="290"/>
      <c r="AI36" s="292"/>
      <c r="AJ36" s="290"/>
      <c r="AK36" s="292"/>
      <c r="AL36" s="293"/>
      <c r="AM36" s="290"/>
      <c r="AN36" s="292"/>
      <c r="AO36" s="293"/>
      <c r="AP36" s="290"/>
      <c r="AQ36" s="292"/>
      <c r="AR36" s="293"/>
      <c r="AS36" s="290"/>
      <c r="AT36" s="237"/>
      <c r="AU36" s="237"/>
      <c r="AV36" s="237"/>
      <c r="AW36" s="237"/>
      <c r="AX36" s="237"/>
      <c r="AY36" s="237"/>
      <c r="AZ36" s="237"/>
      <c r="BA36" s="237"/>
      <c r="BB36" s="237"/>
      <c r="BC36" s="237"/>
      <c r="BD36" s="237"/>
      <c r="BE36" s="237"/>
    </row>
    <row r="37" spans="1:57" s="238" customFormat="1">
      <c r="A37" s="369"/>
      <c r="B37" s="284">
        <v>25</v>
      </c>
      <c r="C37" s="702"/>
      <c r="D37" s="703"/>
      <c r="E37" s="285"/>
      <c r="F37" s="416"/>
      <c r="G37" s="416"/>
      <c r="H37" s="696"/>
      <c r="I37" s="700"/>
      <c r="J37" s="704"/>
      <c r="K37" s="700"/>
      <c r="L37" s="287" t="str">
        <f t="shared" si="0"/>
        <v/>
      </c>
      <c r="M37" s="288" t="str">
        <f t="shared" si="1"/>
        <v/>
      </c>
      <c r="N37" s="287" t="str">
        <f t="shared" si="2"/>
        <v/>
      </c>
      <c r="O37" s="289">
        <f t="shared" si="3"/>
        <v>0</v>
      </c>
      <c r="P37" s="701"/>
      <c r="Q37" s="286"/>
      <c r="R37" s="711"/>
      <c r="S37" s="712"/>
      <c r="T37" s="291"/>
      <c r="U37" s="711"/>
      <c r="V37" s="701"/>
      <c r="W37" s="286"/>
      <c r="X37" s="290"/>
      <c r="Y37" s="286"/>
      <c r="Z37" s="290"/>
      <c r="AA37" s="286"/>
      <c r="AB37" s="291"/>
      <c r="AC37" s="291"/>
      <c r="AD37" s="291"/>
      <c r="AE37" s="291"/>
      <c r="AF37" s="290"/>
      <c r="AG37" s="292"/>
      <c r="AH37" s="290"/>
      <c r="AI37" s="292"/>
      <c r="AJ37" s="290"/>
      <c r="AK37" s="292"/>
      <c r="AL37" s="293"/>
      <c r="AM37" s="290"/>
      <c r="AN37" s="292"/>
      <c r="AO37" s="293"/>
      <c r="AP37" s="290"/>
      <c r="AQ37" s="292"/>
      <c r="AR37" s="293"/>
      <c r="AS37" s="290"/>
      <c r="AT37" s="237"/>
      <c r="AU37" s="237"/>
      <c r="AV37" s="237"/>
      <c r="AW37" s="237"/>
      <c r="AX37" s="237"/>
      <c r="AY37" s="237"/>
      <c r="AZ37" s="237"/>
      <c r="BA37" s="237"/>
      <c r="BB37" s="237"/>
      <c r="BC37" s="237"/>
      <c r="BD37" s="237"/>
      <c r="BE37" s="237"/>
    </row>
    <row r="38" spans="1:57" s="238" customFormat="1">
      <c r="A38" s="369"/>
      <c r="B38" s="284">
        <v>26</v>
      </c>
      <c r="C38" s="702"/>
      <c r="D38" s="703"/>
      <c r="E38" s="285"/>
      <c r="F38" s="416"/>
      <c r="G38" s="416"/>
      <c r="H38" s="696"/>
      <c r="I38" s="700"/>
      <c r="J38" s="704"/>
      <c r="K38" s="700"/>
      <c r="L38" s="287" t="str">
        <f t="shared" si="0"/>
        <v/>
      </c>
      <c r="M38" s="288" t="str">
        <f t="shared" si="1"/>
        <v/>
      </c>
      <c r="N38" s="287" t="str">
        <f t="shared" si="2"/>
        <v/>
      </c>
      <c r="O38" s="289">
        <f t="shared" si="3"/>
        <v>0</v>
      </c>
      <c r="P38" s="701"/>
      <c r="Q38" s="286"/>
      <c r="R38" s="711"/>
      <c r="S38" s="712"/>
      <c r="T38" s="291"/>
      <c r="U38" s="711"/>
      <c r="V38" s="701"/>
      <c r="W38" s="286"/>
      <c r="X38" s="290"/>
      <c r="Y38" s="286"/>
      <c r="Z38" s="290"/>
      <c r="AA38" s="286"/>
      <c r="AB38" s="291"/>
      <c r="AC38" s="291"/>
      <c r="AD38" s="291"/>
      <c r="AE38" s="291"/>
      <c r="AF38" s="290"/>
      <c r="AG38" s="292"/>
      <c r="AH38" s="290"/>
      <c r="AI38" s="292"/>
      <c r="AJ38" s="290"/>
      <c r="AK38" s="292"/>
      <c r="AL38" s="293"/>
      <c r="AM38" s="290"/>
      <c r="AN38" s="292"/>
      <c r="AO38" s="293"/>
      <c r="AP38" s="290"/>
      <c r="AQ38" s="292"/>
      <c r="AR38" s="293"/>
      <c r="AS38" s="290"/>
      <c r="AT38" s="237"/>
      <c r="AU38" s="237"/>
      <c r="AV38" s="237"/>
      <c r="AW38" s="237"/>
      <c r="AX38" s="237"/>
      <c r="AY38" s="237"/>
      <c r="AZ38" s="237"/>
      <c r="BA38" s="237"/>
      <c r="BB38" s="237"/>
      <c r="BC38" s="237"/>
      <c r="BD38" s="237"/>
      <c r="BE38" s="237"/>
    </row>
    <row r="39" spans="1:57" s="238" customFormat="1">
      <c r="A39" s="369"/>
      <c r="B39" s="284">
        <v>27</v>
      </c>
      <c r="C39" s="702"/>
      <c r="D39" s="703"/>
      <c r="E39" s="285"/>
      <c r="F39" s="416"/>
      <c r="G39" s="416"/>
      <c r="H39" s="696"/>
      <c r="I39" s="700"/>
      <c r="J39" s="704"/>
      <c r="K39" s="700"/>
      <c r="L39" s="287" t="str">
        <f t="shared" si="0"/>
        <v/>
      </c>
      <c r="M39" s="288" t="str">
        <f t="shared" si="1"/>
        <v/>
      </c>
      <c r="N39" s="287" t="str">
        <f t="shared" si="2"/>
        <v/>
      </c>
      <c r="O39" s="289">
        <f t="shared" si="3"/>
        <v>0</v>
      </c>
      <c r="P39" s="701"/>
      <c r="Q39" s="286"/>
      <c r="R39" s="711"/>
      <c r="S39" s="712"/>
      <c r="T39" s="291"/>
      <c r="U39" s="711"/>
      <c r="V39" s="701"/>
      <c r="W39" s="286"/>
      <c r="X39" s="290"/>
      <c r="Y39" s="286"/>
      <c r="Z39" s="290"/>
      <c r="AA39" s="286"/>
      <c r="AB39" s="291"/>
      <c r="AC39" s="291"/>
      <c r="AD39" s="291"/>
      <c r="AE39" s="291"/>
      <c r="AF39" s="290"/>
      <c r="AG39" s="292"/>
      <c r="AH39" s="290"/>
      <c r="AI39" s="292"/>
      <c r="AJ39" s="290"/>
      <c r="AK39" s="292"/>
      <c r="AL39" s="293"/>
      <c r="AM39" s="290"/>
      <c r="AN39" s="292"/>
      <c r="AO39" s="293"/>
      <c r="AP39" s="290"/>
      <c r="AQ39" s="292"/>
      <c r="AR39" s="293"/>
      <c r="AS39" s="290"/>
      <c r="AT39" s="237"/>
      <c r="AU39" s="237"/>
      <c r="AV39" s="237"/>
      <c r="AW39" s="237"/>
      <c r="AX39" s="237"/>
      <c r="AY39" s="237"/>
      <c r="AZ39" s="237"/>
      <c r="BA39" s="237"/>
      <c r="BB39" s="237"/>
      <c r="BC39" s="237"/>
      <c r="BD39" s="237"/>
      <c r="BE39" s="237"/>
    </row>
    <row r="40" spans="1:57" s="238" customFormat="1">
      <c r="A40" s="369"/>
      <c r="B40" s="284">
        <v>28</v>
      </c>
      <c r="C40" s="702"/>
      <c r="D40" s="703"/>
      <c r="E40" s="285"/>
      <c r="F40" s="416"/>
      <c r="G40" s="416"/>
      <c r="H40" s="696"/>
      <c r="I40" s="700"/>
      <c r="J40" s="704"/>
      <c r="K40" s="700"/>
      <c r="L40" s="287" t="str">
        <f t="shared" si="0"/>
        <v/>
      </c>
      <c r="M40" s="288" t="str">
        <f t="shared" si="1"/>
        <v/>
      </c>
      <c r="N40" s="287" t="str">
        <f t="shared" si="2"/>
        <v/>
      </c>
      <c r="O40" s="289">
        <f t="shared" si="3"/>
        <v>0</v>
      </c>
      <c r="P40" s="701"/>
      <c r="Q40" s="286"/>
      <c r="R40" s="711"/>
      <c r="S40" s="712"/>
      <c r="T40" s="291"/>
      <c r="U40" s="711"/>
      <c r="V40" s="701"/>
      <c r="W40" s="286"/>
      <c r="X40" s="290"/>
      <c r="Y40" s="286"/>
      <c r="Z40" s="290"/>
      <c r="AA40" s="286"/>
      <c r="AB40" s="291"/>
      <c r="AC40" s="291"/>
      <c r="AD40" s="291"/>
      <c r="AE40" s="291"/>
      <c r="AF40" s="290"/>
      <c r="AG40" s="292"/>
      <c r="AH40" s="290"/>
      <c r="AI40" s="292"/>
      <c r="AJ40" s="290"/>
      <c r="AK40" s="292"/>
      <c r="AL40" s="293"/>
      <c r="AM40" s="290"/>
      <c r="AN40" s="292"/>
      <c r="AO40" s="293"/>
      <c r="AP40" s="290"/>
      <c r="AQ40" s="292"/>
      <c r="AR40" s="293"/>
      <c r="AS40" s="290"/>
      <c r="AT40" s="237"/>
      <c r="AU40" s="237"/>
      <c r="AV40" s="237"/>
      <c r="AW40" s="237"/>
      <c r="AX40" s="237"/>
      <c r="AY40" s="237"/>
      <c r="AZ40" s="237"/>
      <c r="BA40" s="237"/>
      <c r="BB40" s="237"/>
      <c r="BC40" s="237"/>
      <c r="BD40" s="237"/>
      <c r="BE40" s="237"/>
    </row>
    <row r="41" spans="1:57" s="238" customFormat="1">
      <c r="A41" s="369"/>
      <c r="B41" s="284">
        <v>29</v>
      </c>
      <c r="C41" s="702"/>
      <c r="D41" s="703"/>
      <c r="E41" s="285"/>
      <c r="F41" s="416"/>
      <c r="G41" s="416"/>
      <c r="H41" s="696"/>
      <c r="I41" s="700"/>
      <c r="J41" s="704"/>
      <c r="K41" s="700"/>
      <c r="L41" s="287" t="str">
        <f t="shared" si="0"/>
        <v/>
      </c>
      <c r="M41" s="288" t="str">
        <f t="shared" si="1"/>
        <v/>
      </c>
      <c r="N41" s="287" t="str">
        <f t="shared" si="2"/>
        <v/>
      </c>
      <c r="O41" s="289">
        <f t="shared" si="3"/>
        <v>0</v>
      </c>
      <c r="P41" s="701"/>
      <c r="Q41" s="286"/>
      <c r="R41" s="711"/>
      <c r="S41" s="712"/>
      <c r="T41" s="291"/>
      <c r="U41" s="711"/>
      <c r="V41" s="701"/>
      <c r="W41" s="286"/>
      <c r="X41" s="290"/>
      <c r="Y41" s="286"/>
      <c r="Z41" s="290"/>
      <c r="AA41" s="286"/>
      <c r="AB41" s="291"/>
      <c r="AC41" s="291"/>
      <c r="AD41" s="291"/>
      <c r="AE41" s="291"/>
      <c r="AF41" s="290"/>
      <c r="AG41" s="292"/>
      <c r="AH41" s="290"/>
      <c r="AI41" s="292"/>
      <c r="AJ41" s="290"/>
      <c r="AK41" s="292"/>
      <c r="AL41" s="293"/>
      <c r="AM41" s="290"/>
      <c r="AN41" s="292"/>
      <c r="AO41" s="293"/>
      <c r="AP41" s="290"/>
      <c r="AQ41" s="292"/>
      <c r="AR41" s="293"/>
      <c r="AS41" s="290"/>
      <c r="AT41" s="237"/>
      <c r="AU41" s="237"/>
      <c r="AV41" s="237"/>
      <c r="AW41" s="237"/>
      <c r="AX41" s="237"/>
      <c r="AY41" s="237"/>
      <c r="AZ41" s="237"/>
      <c r="BA41" s="237"/>
      <c r="BB41" s="237"/>
      <c r="BC41" s="237"/>
      <c r="BD41" s="237"/>
      <c r="BE41" s="237"/>
    </row>
    <row r="42" spans="1:57" s="238" customFormat="1">
      <c r="A42" s="369"/>
      <c r="B42" s="284">
        <v>30</v>
      </c>
      <c r="C42" s="702"/>
      <c r="D42" s="703"/>
      <c r="E42" s="285"/>
      <c r="F42" s="416"/>
      <c r="G42" s="416"/>
      <c r="H42" s="696"/>
      <c r="I42" s="700"/>
      <c r="J42" s="704"/>
      <c r="K42" s="700"/>
      <c r="L42" s="287" t="str">
        <f t="shared" si="0"/>
        <v/>
      </c>
      <c r="M42" s="288" t="str">
        <f t="shared" si="1"/>
        <v/>
      </c>
      <c r="N42" s="287" t="str">
        <f t="shared" si="2"/>
        <v/>
      </c>
      <c r="O42" s="289">
        <f t="shared" si="3"/>
        <v>0</v>
      </c>
      <c r="P42" s="701"/>
      <c r="Q42" s="286"/>
      <c r="R42" s="711"/>
      <c r="S42" s="712"/>
      <c r="T42" s="291"/>
      <c r="U42" s="711"/>
      <c r="V42" s="701"/>
      <c r="W42" s="286"/>
      <c r="X42" s="290"/>
      <c r="Y42" s="286"/>
      <c r="Z42" s="290"/>
      <c r="AA42" s="286"/>
      <c r="AB42" s="291"/>
      <c r="AC42" s="291"/>
      <c r="AD42" s="291"/>
      <c r="AE42" s="291"/>
      <c r="AF42" s="290"/>
      <c r="AG42" s="292"/>
      <c r="AH42" s="290"/>
      <c r="AI42" s="292"/>
      <c r="AJ42" s="290"/>
      <c r="AK42" s="292"/>
      <c r="AL42" s="293"/>
      <c r="AM42" s="290"/>
      <c r="AN42" s="292"/>
      <c r="AO42" s="293"/>
      <c r="AP42" s="290"/>
      <c r="AQ42" s="292"/>
      <c r="AR42" s="293"/>
      <c r="AS42" s="290"/>
      <c r="AT42" s="237"/>
      <c r="AU42" s="237"/>
      <c r="AV42" s="237"/>
      <c r="AW42" s="237"/>
      <c r="AX42" s="237"/>
      <c r="AY42" s="237"/>
      <c r="AZ42" s="237"/>
      <c r="BA42" s="237"/>
      <c r="BB42" s="237"/>
      <c r="BC42" s="237"/>
      <c r="BD42" s="237"/>
      <c r="BE42" s="237"/>
    </row>
    <row r="43" spans="1:57" s="238" customFormat="1">
      <c r="A43" s="369"/>
      <c r="B43" s="284">
        <v>31</v>
      </c>
      <c r="C43" s="702"/>
      <c r="D43" s="703"/>
      <c r="E43" s="285"/>
      <c r="F43" s="416"/>
      <c r="G43" s="416"/>
      <c r="H43" s="696"/>
      <c r="I43" s="700"/>
      <c r="J43" s="704"/>
      <c r="K43" s="700"/>
      <c r="L43" s="287" t="str">
        <f t="shared" si="0"/>
        <v/>
      </c>
      <c r="M43" s="288" t="str">
        <f t="shared" si="1"/>
        <v/>
      </c>
      <c r="N43" s="287" t="str">
        <f t="shared" si="2"/>
        <v/>
      </c>
      <c r="O43" s="289">
        <f t="shared" si="3"/>
        <v>0</v>
      </c>
      <c r="P43" s="701"/>
      <c r="Q43" s="286"/>
      <c r="R43" s="711"/>
      <c r="S43" s="712"/>
      <c r="T43" s="291"/>
      <c r="U43" s="711"/>
      <c r="V43" s="701"/>
      <c r="W43" s="286"/>
      <c r="X43" s="290"/>
      <c r="Y43" s="286"/>
      <c r="Z43" s="290"/>
      <c r="AA43" s="286"/>
      <c r="AB43" s="291"/>
      <c r="AC43" s="291"/>
      <c r="AD43" s="291"/>
      <c r="AE43" s="291"/>
      <c r="AF43" s="290"/>
      <c r="AG43" s="292"/>
      <c r="AH43" s="290"/>
      <c r="AI43" s="292"/>
      <c r="AJ43" s="290"/>
      <c r="AK43" s="292"/>
      <c r="AL43" s="293"/>
      <c r="AM43" s="290"/>
      <c r="AN43" s="292"/>
      <c r="AO43" s="293"/>
      <c r="AP43" s="290"/>
      <c r="AQ43" s="292"/>
      <c r="AR43" s="293"/>
      <c r="AS43" s="290"/>
      <c r="AT43" s="237"/>
      <c r="AU43" s="237"/>
      <c r="AV43" s="237"/>
      <c r="AW43" s="237"/>
      <c r="AX43" s="237"/>
      <c r="AY43" s="237"/>
      <c r="AZ43" s="237"/>
      <c r="BA43" s="237"/>
      <c r="BB43" s="237"/>
      <c r="BC43" s="237"/>
      <c r="BD43" s="237"/>
      <c r="BE43" s="237"/>
    </row>
    <row r="44" spans="1:57" s="238" customFormat="1">
      <c r="A44" s="369"/>
      <c r="B44" s="284">
        <v>32</v>
      </c>
      <c r="C44" s="702"/>
      <c r="D44" s="703"/>
      <c r="E44" s="285"/>
      <c r="F44" s="416"/>
      <c r="G44" s="416"/>
      <c r="H44" s="696"/>
      <c r="I44" s="700"/>
      <c r="J44" s="704"/>
      <c r="K44" s="700"/>
      <c r="L44" s="287" t="str">
        <f t="shared" si="0"/>
        <v/>
      </c>
      <c r="M44" s="288" t="str">
        <f t="shared" si="1"/>
        <v/>
      </c>
      <c r="N44" s="287" t="str">
        <f t="shared" si="2"/>
        <v/>
      </c>
      <c r="O44" s="289">
        <f t="shared" si="3"/>
        <v>0</v>
      </c>
      <c r="P44" s="701"/>
      <c r="Q44" s="286"/>
      <c r="R44" s="711"/>
      <c r="S44" s="712"/>
      <c r="T44" s="291"/>
      <c r="U44" s="711"/>
      <c r="V44" s="701"/>
      <c r="W44" s="286"/>
      <c r="X44" s="290"/>
      <c r="Y44" s="286"/>
      <c r="Z44" s="290"/>
      <c r="AA44" s="286"/>
      <c r="AB44" s="291"/>
      <c r="AC44" s="291"/>
      <c r="AD44" s="291"/>
      <c r="AE44" s="291"/>
      <c r="AF44" s="290"/>
      <c r="AG44" s="292"/>
      <c r="AH44" s="290"/>
      <c r="AI44" s="292"/>
      <c r="AJ44" s="290"/>
      <c r="AK44" s="292"/>
      <c r="AL44" s="293"/>
      <c r="AM44" s="290"/>
      <c r="AN44" s="292"/>
      <c r="AO44" s="293"/>
      <c r="AP44" s="290"/>
      <c r="AQ44" s="292"/>
      <c r="AR44" s="293"/>
      <c r="AS44" s="290"/>
      <c r="AT44" s="237"/>
      <c r="AU44" s="237"/>
      <c r="AV44" s="237"/>
      <c r="AW44" s="237"/>
      <c r="AX44" s="237"/>
      <c r="AY44" s="237"/>
      <c r="AZ44" s="237"/>
      <c r="BA44" s="237"/>
      <c r="BB44" s="237"/>
      <c r="BC44" s="237"/>
      <c r="BD44" s="237"/>
      <c r="BE44" s="237"/>
    </row>
    <row r="45" spans="1:57" s="238" customFormat="1">
      <c r="A45" s="369"/>
      <c r="B45" s="284">
        <v>33</v>
      </c>
      <c r="C45" s="702"/>
      <c r="D45" s="703"/>
      <c r="E45" s="285"/>
      <c r="F45" s="416"/>
      <c r="G45" s="416"/>
      <c r="H45" s="696"/>
      <c r="I45" s="700"/>
      <c r="J45" s="704"/>
      <c r="K45" s="700"/>
      <c r="L45" s="287" t="str">
        <f t="shared" si="0"/>
        <v/>
      </c>
      <c r="M45" s="288" t="str">
        <f t="shared" si="1"/>
        <v/>
      </c>
      <c r="N45" s="287" t="str">
        <f t="shared" si="2"/>
        <v/>
      </c>
      <c r="O45" s="289">
        <f t="shared" si="3"/>
        <v>0</v>
      </c>
      <c r="P45" s="701"/>
      <c r="Q45" s="286"/>
      <c r="R45" s="711"/>
      <c r="S45" s="712"/>
      <c r="T45" s="291"/>
      <c r="U45" s="711"/>
      <c r="V45" s="701"/>
      <c r="W45" s="286"/>
      <c r="X45" s="290"/>
      <c r="Y45" s="286"/>
      <c r="Z45" s="290"/>
      <c r="AA45" s="286"/>
      <c r="AB45" s="291"/>
      <c r="AC45" s="291"/>
      <c r="AD45" s="291"/>
      <c r="AE45" s="291"/>
      <c r="AF45" s="290"/>
      <c r="AG45" s="292"/>
      <c r="AH45" s="290"/>
      <c r="AI45" s="292"/>
      <c r="AJ45" s="290"/>
      <c r="AK45" s="292"/>
      <c r="AL45" s="293"/>
      <c r="AM45" s="290"/>
      <c r="AN45" s="292"/>
      <c r="AO45" s="293"/>
      <c r="AP45" s="290"/>
      <c r="AQ45" s="292"/>
      <c r="AR45" s="293"/>
      <c r="AS45" s="290"/>
      <c r="AT45" s="237"/>
      <c r="AU45" s="237"/>
      <c r="AV45" s="237"/>
      <c r="AW45" s="237"/>
      <c r="AX45" s="237"/>
      <c r="AY45" s="237"/>
      <c r="AZ45" s="237"/>
      <c r="BA45" s="237"/>
      <c r="BB45" s="237"/>
      <c r="BC45" s="237"/>
      <c r="BD45" s="237"/>
      <c r="BE45" s="237"/>
    </row>
    <row r="46" spans="1:57" s="238" customFormat="1">
      <c r="A46" s="369"/>
      <c r="B46" s="284">
        <v>34</v>
      </c>
      <c r="C46" s="702"/>
      <c r="D46" s="703"/>
      <c r="E46" s="285"/>
      <c r="F46" s="416"/>
      <c r="G46" s="416"/>
      <c r="H46" s="696"/>
      <c r="I46" s="700"/>
      <c r="J46" s="704"/>
      <c r="K46" s="700"/>
      <c r="L46" s="287" t="str">
        <f t="shared" si="0"/>
        <v/>
      </c>
      <c r="M46" s="288" t="str">
        <f t="shared" si="1"/>
        <v/>
      </c>
      <c r="N46" s="287" t="str">
        <f t="shared" si="2"/>
        <v/>
      </c>
      <c r="O46" s="289">
        <f t="shared" si="3"/>
        <v>0</v>
      </c>
      <c r="P46" s="701"/>
      <c r="Q46" s="286"/>
      <c r="R46" s="711"/>
      <c r="S46" s="712"/>
      <c r="T46" s="291"/>
      <c r="U46" s="711"/>
      <c r="V46" s="701"/>
      <c r="W46" s="286"/>
      <c r="X46" s="290"/>
      <c r="Y46" s="286"/>
      <c r="Z46" s="290"/>
      <c r="AA46" s="286"/>
      <c r="AB46" s="291"/>
      <c r="AC46" s="291"/>
      <c r="AD46" s="291"/>
      <c r="AE46" s="291"/>
      <c r="AF46" s="290"/>
      <c r="AG46" s="292"/>
      <c r="AH46" s="290"/>
      <c r="AI46" s="292"/>
      <c r="AJ46" s="290"/>
      <c r="AK46" s="292"/>
      <c r="AL46" s="293"/>
      <c r="AM46" s="290"/>
      <c r="AN46" s="292"/>
      <c r="AO46" s="293"/>
      <c r="AP46" s="290"/>
      <c r="AQ46" s="292"/>
      <c r="AR46" s="293"/>
      <c r="AS46" s="290"/>
      <c r="AT46" s="237"/>
      <c r="AU46" s="237"/>
      <c r="AV46" s="237"/>
      <c r="AW46" s="237"/>
      <c r="AX46" s="237"/>
      <c r="AY46" s="237"/>
      <c r="AZ46" s="237"/>
      <c r="BA46" s="237"/>
      <c r="BB46" s="237"/>
      <c r="BC46" s="237"/>
      <c r="BD46" s="237"/>
      <c r="BE46" s="237"/>
    </row>
    <row r="47" spans="1:57" s="238" customFormat="1">
      <c r="A47" s="369"/>
      <c r="B47" s="284">
        <v>35</v>
      </c>
      <c r="C47" s="702"/>
      <c r="D47" s="703"/>
      <c r="E47" s="285"/>
      <c r="F47" s="416"/>
      <c r="G47" s="416"/>
      <c r="H47" s="696"/>
      <c r="I47" s="700"/>
      <c r="J47" s="704"/>
      <c r="K47" s="700"/>
      <c r="L47" s="287" t="str">
        <f t="shared" si="0"/>
        <v/>
      </c>
      <c r="M47" s="288" t="str">
        <f t="shared" si="1"/>
        <v/>
      </c>
      <c r="N47" s="287" t="str">
        <f t="shared" si="2"/>
        <v/>
      </c>
      <c r="O47" s="289">
        <f t="shared" si="3"/>
        <v>0</v>
      </c>
      <c r="P47" s="701"/>
      <c r="Q47" s="286"/>
      <c r="R47" s="711"/>
      <c r="S47" s="712"/>
      <c r="T47" s="291"/>
      <c r="U47" s="711"/>
      <c r="V47" s="701"/>
      <c r="W47" s="286"/>
      <c r="X47" s="290"/>
      <c r="Y47" s="286"/>
      <c r="Z47" s="290"/>
      <c r="AA47" s="286"/>
      <c r="AB47" s="291"/>
      <c r="AC47" s="291"/>
      <c r="AD47" s="291"/>
      <c r="AE47" s="291"/>
      <c r="AF47" s="290"/>
      <c r="AG47" s="292"/>
      <c r="AH47" s="290"/>
      <c r="AI47" s="292"/>
      <c r="AJ47" s="290"/>
      <c r="AK47" s="292"/>
      <c r="AL47" s="293"/>
      <c r="AM47" s="290"/>
      <c r="AN47" s="292"/>
      <c r="AO47" s="293"/>
      <c r="AP47" s="290"/>
      <c r="AQ47" s="292"/>
      <c r="AR47" s="293"/>
      <c r="AS47" s="290"/>
      <c r="AT47" s="237"/>
      <c r="AU47" s="237"/>
      <c r="AV47" s="237"/>
      <c r="AW47" s="237"/>
      <c r="AX47" s="237"/>
      <c r="AY47" s="237"/>
      <c r="AZ47" s="237"/>
      <c r="BA47" s="237"/>
      <c r="BB47" s="237"/>
      <c r="BC47" s="237"/>
      <c r="BD47" s="237"/>
      <c r="BE47" s="237"/>
    </row>
    <row r="48" spans="1:57" s="238" customFormat="1">
      <c r="A48" s="369"/>
      <c r="B48" s="284">
        <v>36</v>
      </c>
      <c r="C48" s="702"/>
      <c r="D48" s="703"/>
      <c r="E48" s="285"/>
      <c r="F48" s="416"/>
      <c r="G48" s="416"/>
      <c r="H48" s="696"/>
      <c r="I48" s="700"/>
      <c r="J48" s="704"/>
      <c r="K48" s="700"/>
      <c r="L48" s="287" t="str">
        <f t="shared" si="0"/>
        <v/>
      </c>
      <c r="M48" s="288" t="str">
        <f t="shared" si="1"/>
        <v/>
      </c>
      <c r="N48" s="287" t="str">
        <f t="shared" si="2"/>
        <v/>
      </c>
      <c r="O48" s="289">
        <f t="shared" si="3"/>
        <v>0</v>
      </c>
      <c r="P48" s="701"/>
      <c r="Q48" s="286"/>
      <c r="R48" s="711"/>
      <c r="S48" s="712"/>
      <c r="T48" s="291"/>
      <c r="U48" s="711"/>
      <c r="V48" s="701"/>
      <c r="W48" s="286"/>
      <c r="X48" s="290"/>
      <c r="Y48" s="286"/>
      <c r="Z48" s="290"/>
      <c r="AA48" s="286"/>
      <c r="AB48" s="291"/>
      <c r="AC48" s="291"/>
      <c r="AD48" s="291"/>
      <c r="AE48" s="291"/>
      <c r="AF48" s="290"/>
      <c r="AG48" s="292"/>
      <c r="AH48" s="290"/>
      <c r="AI48" s="292"/>
      <c r="AJ48" s="290"/>
      <c r="AK48" s="292"/>
      <c r="AL48" s="293"/>
      <c r="AM48" s="290"/>
      <c r="AN48" s="292"/>
      <c r="AO48" s="293"/>
      <c r="AP48" s="290"/>
      <c r="AQ48" s="292"/>
      <c r="AR48" s="293"/>
      <c r="AS48" s="290"/>
      <c r="AT48" s="237"/>
      <c r="AU48" s="237"/>
      <c r="AV48" s="237"/>
      <c r="AW48" s="237"/>
      <c r="AX48" s="237"/>
      <c r="AY48" s="237"/>
      <c r="AZ48" s="237"/>
      <c r="BA48" s="237"/>
      <c r="BB48" s="237"/>
      <c r="BC48" s="237"/>
      <c r="BD48" s="237"/>
      <c r="BE48" s="237"/>
    </row>
    <row r="49" spans="1:57" s="238" customFormat="1">
      <c r="A49" s="369"/>
      <c r="B49" s="284">
        <v>37</v>
      </c>
      <c r="C49" s="702"/>
      <c r="D49" s="703"/>
      <c r="E49" s="285"/>
      <c r="F49" s="416"/>
      <c r="G49" s="416"/>
      <c r="H49" s="696"/>
      <c r="I49" s="700"/>
      <c r="J49" s="704"/>
      <c r="K49" s="700"/>
      <c r="L49" s="287" t="str">
        <f t="shared" si="0"/>
        <v/>
      </c>
      <c r="M49" s="288" t="str">
        <f t="shared" si="1"/>
        <v/>
      </c>
      <c r="N49" s="287" t="str">
        <f t="shared" si="2"/>
        <v/>
      </c>
      <c r="O49" s="289">
        <f t="shared" si="3"/>
        <v>0</v>
      </c>
      <c r="P49" s="701"/>
      <c r="Q49" s="286"/>
      <c r="R49" s="711"/>
      <c r="S49" s="712"/>
      <c r="T49" s="291"/>
      <c r="U49" s="711"/>
      <c r="V49" s="701"/>
      <c r="W49" s="286"/>
      <c r="X49" s="290"/>
      <c r="Y49" s="286"/>
      <c r="Z49" s="290"/>
      <c r="AA49" s="286"/>
      <c r="AB49" s="291"/>
      <c r="AC49" s="291"/>
      <c r="AD49" s="291"/>
      <c r="AE49" s="291"/>
      <c r="AF49" s="290"/>
      <c r="AG49" s="292"/>
      <c r="AH49" s="290"/>
      <c r="AI49" s="292"/>
      <c r="AJ49" s="290"/>
      <c r="AK49" s="292"/>
      <c r="AL49" s="293"/>
      <c r="AM49" s="290"/>
      <c r="AN49" s="292"/>
      <c r="AO49" s="293"/>
      <c r="AP49" s="290"/>
      <c r="AQ49" s="292"/>
      <c r="AR49" s="293"/>
      <c r="AS49" s="290"/>
      <c r="AT49" s="237"/>
      <c r="AU49" s="237"/>
      <c r="AV49" s="237"/>
      <c r="AW49" s="237"/>
      <c r="AX49" s="237"/>
      <c r="AY49" s="237"/>
      <c r="AZ49" s="237"/>
      <c r="BA49" s="237"/>
      <c r="BB49" s="237"/>
      <c r="BC49" s="237"/>
      <c r="BD49" s="237"/>
      <c r="BE49" s="237"/>
    </row>
    <row r="50" spans="1:57" s="238" customFormat="1">
      <c r="A50" s="369"/>
      <c r="B50" s="284">
        <v>38</v>
      </c>
      <c r="C50" s="702"/>
      <c r="D50" s="703"/>
      <c r="E50" s="285"/>
      <c r="F50" s="416"/>
      <c r="G50" s="416"/>
      <c r="H50" s="696"/>
      <c r="I50" s="700"/>
      <c r="J50" s="704"/>
      <c r="K50" s="700"/>
      <c r="L50" s="287" t="str">
        <f t="shared" si="0"/>
        <v/>
      </c>
      <c r="M50" s="288" t="str">
        <f t="shared" si="1"/>
        <v/>
      </c>
      <c r="N50" s="287" t="str">
        <f t="shared" si="2"/>
        <v/>
      </c>
      <c r="O50" s="289">
        <f t="shared" si="3"/>
        <v>0</v>
      </c>
      <c r="P50" s="701"/>
      <c r="Q50" s="286"/>
      <c r="R50" s="711"/>
      <c r="S50" s="712"/>
      <c r="T50" s="291"/>
      <c r="U50" s="711"/>
      <c r="V50" s="701"/>
      <c r="W50" s="286"/>
      <c r="X50" s="290"/>
      <c r="Y50" s="286"/>
      <c r="Z50" s="290"/>
      <c r="AA50" s="286"/>
      <c r="AB50" s="291"/>
      <c r="AC50" s="291"/>
      <c r="AD50" s="291"/>
      <c r="AE50" s="291"/>
      <c r="AF50" s="290"/>
      <c r="AG50" s="292"/>
      <c r="AH50" s="290"/>
      <c r="AI50" s="292"/>
      <c r="AJ50" s="290"/>
      <c r="AK50" s="292"/>
      <c r="AL50" s="293"/>
      <c r="AM50" s="290"/>
      <c r="AN50" s="292"/>
      <c r="AO50" s="293"/>
      <c r="AP50" s="290"/>
      <c r="AQ50" s="292"/>
      <c r="AR50" s="293"/>
      <c r="AS50" s="290"/>
      <c r="AT50" s="237"/>
      <c r="AU50" s="237"/>
      <c r="AV50" s="237"/>
      <c r="AW50" s="237"/>
      <c r="AX50" s="237"/>
      <c r="AY50" s="237"/>
      <c r="AZ50" s="237"/>
      <c r="BA50" s="237"/>
      <c r="BB50" s="237"/>
      <c r="BC50" s="237"/>
      <c r="BD50" s="237"/>
      <c r="BE50" s="237"/>
    </row>
    <row r="51" spans="1:57" s="238" customFormat="1">
      <c r="A51" s="369"/>
      <c r="B51" s="284">
        <v>39</v>
      </c>
      <c r="C51" s="702"/>
      <c r="D51" s="703"/>
      <c r="E51" s="285"/>
      <c r="F51" s="416"/>
      <c r="G51" s="416"/>
      <c r="H51" s="696"/>
      <c r="I51" s="700"/>
      <c r="J51" s="704"/>
      <c r="K51" s="700"/>
      <c r="L51" s="287" t="str">
        <f t="shared" si="0"/>
        <v/>
      </c>
      <c r="M51" s="288" t="str">
        <f t="shared" si="1"/>
        <v/>
      </c>
      <c r="N51" s="287" t="str">
        <f t="shared" si="2"/>
        <v/>
      </c>
      <c r="O51" s="289">
        <f t="shared" si="3"/>
        <v>0</v>
      </c>
      <c r="P51" s="701"/>
      <c r="Q51" s="286"/>
      <c r="R51" s="711"/>
      <c r="S51" s="712"/>
      <c r="T51" s="291"/>
      <c r="U51" s="711"/>
      <c r="V51" s="701"/>
      <c r="W51" s="286"/>
      <c r="X51" s="290"/>
      <c r="Y51" s="286"/>
      <c r="Z51" s="290"/>
      <c r="AA51" s="286"/>
      <c r="AB51" s="291"/>
      <c r="AC51" s="291"/>
      <c r="AD51" s="291"/>
      <c r="AE51" s="291"/>
      <c r="AF51" s="290"/>
      <c r="AG51" s="292"/>
      <c r="AH51" s="290"/>
      <c r="AI51" s="292"/>
      <c r="AJ51" s="290"/>
      <c r="AK51" s="292"/>
      <c r="AL51" s="293"/>
      <c r="AM51" s="290"/>
      <c r="AN51" s="292"/>
      <c r="AO51" s="293"/>
      <c r="AP51" s="290"/>
      <c r="AQ51" s="292"/>
      <c r="AR51" s="293"/>
      <c r="AS51" s="290"/>
      <c r="AT51" s="237"/>
      <c r="AU51" s="237"/>
      <c r="AV51" s="237"/>
      <c r="AW51" s="237"/>
      <c r="AX51" s="237"/>
      <c r="AY51" s="237"/>
      <c r="AZ51" s="237"/>
      <c r="BA51" s="237"/>
      <c r="BB51" s="237"/>
      <c r="BC51" s="237"/>
      <c r="BD51" s="237"/>
      <c r="BE51" s="237"/>
    </row>
    <row r="52" spans="1:57" s="238" customFormat="1">
      <c r="A52" s="369"/>
      <c r="B52" s="284">
        <v>40</v>
      </c>
      <c r="C52" s="702"/>
      <c r="D52" s="703"/>
      <c r="E52" s="285"/>
      <c r="F52" s="416"/>
      <c r="G52" s="416"/>
      <c r="H52" s="696"/>
      <c r="I52" s="700"/>
      <c r="J52" s="704"/>
      <c r="K52" s="700"/>
      <c r="L52" s="287" t="str">
        <f t="shared" si="0"/>
        <v/>
      </c>
      <c r="M52" s="288" t="str">
        <f t="shared" si="1"/>
        <v/>
      </c>
      <c r="N52" s="287" t="str">
        <f t="shared" si="2"/>
        <v/>
      </c>
      <c r="O52" s="289">
        <f t="shared" si="3"/>
        <v>0</v>
      </c>
      <c r="P52" s="701"/>
      <c r="Q52" s="286"/>
      <c r="R52" s="711"/>
      <c r="S52" s="712"/>
      <c r="T52" s="291"/>
      <c r="U52" s="711"/>
      <c r="V52" s="701"/>
      <c r="W52" s="286"/>
      <c r="X52" s="290"/>
      <c r="Y52" s="286"/>
      <c r="Z52" s="290"/>
      <c r="AA52" s="286"/>
      <c r="AB52" s="291"/>
      <c r="AC52" s="291"/>
      <c r="AD52" s="291"/>
      <c r="AE52" s="291"/>
      <c r="AF52" s="290"/>
      <c r="AG52" s="292"/>
      <c r="AH52" s="290"/>
      <c r="AI52" s="292"/>
      <c r="AJ52" s="290"/>
      <c r="AK52" s="292"/>
      <c r="AL52" s="293"/>
      <c r="AM52" s="290"/>
      <c r="AN52" s="292"/>
      <c r="AO52" s="293"/>
      <c r="AP52" s="290"/>
      <c r="AQ52" s="292"/>
      <c r="AR52" s="293"/>
      <c r="AS52" s="290"/>
      <c r="AT52" s="237"/>
      <c r="AU52" s="237"/>
      <c r="AV52" s="237"/>
      <c r="AW52" s="237"/>
      <c r="AX52" s="237"/>
      <c r="AY52" s="237"/>
      <c r="AZ52" s="237"/>
      <c r="BA52" s="237"/>
      <c r="BB52" s="237"/>
      <c r="BC52" s="237"/>
      <c r="BD52" s="237"/>
      <c r="BE52" s="237"/>
    </row>
    <row r="53" spans="1:57" s="238" customFormat="1">
      <c r="A53" s="369"/>
      <c r="B53" s="284">
        <v>41</v>
      </c>
      <c r="C53" s="702"/>
      <c r="D53" s="703"/>
      <c r="E53" s="285"/>
      <c r="F53" s="416"/>
      <c r="G53" s="416"/>
      <c r="H53" s="696"/>
      <c r="I53" s="700"/>
      <c r="J53" s="704"/>
      <c r="K53" s="700"/>
      <c r="L53" s="287" t="str">
        <f t="shared" si="0"/>
        <v/>
      </c>
      <c r="M53" s="288" t="str">
        <f t="shared" si="1"/>
        <v/>
      </c>
      <c r="N53" s="287" t="str">
        <f t="shared" si="2"/>
        <v/>
      </c>
      <c r="O53" s="289">
        <f t="shared" si="3"/>
        <v>0</v>
      </c>
      <c r="P53" s="701"/>
      <c r="Q53" s="286"/>
      <c r="R53" s="711"/>
      <c r="S53" s="712"/>
      <c r="T53" s="291"/>
      <c r="U53" s="711"/>
      <c r="V53" s="701"/>
      <c r="W53" s="286"/>
      <c r="X53" s="290"/>
      <c r="Y53" s="286"/>
      <c r="Z53" s="290"/>
      <c r="AA53" s="286"/>
      <c r="AB53" s="291"/>
      <c r="AC53" s="291"/>
      <c r="AD53" s="291"/>
      <c r="AE53" s="291"/>
      <c r="AF53" s="290"/>
      <c r="AG53" s="292"/>
      <c r="AH53" s="290"/>
      <c r="AI53" s="292"/>
      <c r="AJ53" s="290"/>
      <c r="AK53" s="292"/>
      <c r="AL53" s="293"/>
      <c r="AM53" s="290"/>
      <c r="AN53" s="292"/>
      <c r="AO53" s="293"/>
      <c r="AP53" s="290"/>
      <c r="AQ53" s="292"/>
      <c r="AR53" s="293"/>
      <c r="AS53" s="290"/>
      <c r="AT53" s="237"/>
      <c r="AU53" s="237"/>
      <c r="AV53" s="237"/>
      <c r="AW53" s="237"/>
      <c r="AX53" s="237"/>
      <c r="AY53" s="237"/>
      <c r="AZ53" s="237"/>
      <c r="BA53" s="237"/>
      <c r="BB53" s="237"/>
      <c r="BC53" s="237"/>
      <c r="BD53" s="237"/>
      <c r="BE53" s="237"/>
    </row>
    <row r="54" spans="1:57" s="238" customFormat="1">
      <c r="A54" s="369"/>
      <c r="B54" s="284">
        <v>42</v>
      </c>
      <c r="C54" s="702"/>
      <c r="D54" s="703"/>
      <c r="E54" s="285"/>
      <c r="F54" s="416"/>
      <c r="G54" s="416"/>
      <c r="H54" s="696"/>
      <c r="I54" s="700"/>
      <c r="J54" s="704"/>
      <c r="K54" s="700"/>
      <c r="L54" s="287" t="str">
        <f t="shared" si="0"/>
        <v/>
      </c>
      <c r="M54" s="288" t="str">
        <f t="shared" si="1"/>
        <v/>
      </c>
      <c r="N54" s="287" t="str">
        <f t="shared" si="2"/>
        <v/>
      </c>
      <c r="O54" s="289">
        <f t="shared" si="3"/>
        <v>0</v>
      </c>
      <c r="P54" s="701"/>
      <c r="Q54" s="286"/>
      <c r="R54" s="711"/>
      <c r="S54" s="712"/>
      <c r="T54" s="291"/>
      <c r="U54" s="711"/>
      <c r="V54" s="701"/>
      <c r="W54" s="286"/>
      <c r="X54" s="290"/>
      <c r="Y54" s="286"/>
      <c r="Z54" s="290"/>
      <c r="AA54" s="286"/>
      <c r="AB54" s="291"/>
      <c r="AC54" s="291"/>
      <c r="AD54" s="291"/>
      <c r="AE54" s="291"/>
      <c r="AF54" s="290"/>
      <c r="AG54" s="292"/>
      <c r="AH54" s="290"/>
      <c r="AI54" s="292"/>
      <c r="AJ54" s="290"/>
      <c r="AK54" s="292"/>
      <c r="AL54" s="293"/>
      <c r="AM54" s="290"/>
      <c r="AN54" s="292"/>
      <c r="AO54" s="293"/>
      <c r="AP54" s="290"/>
      <c r="AQ54" s="292"/>
      <c r="AR54" s="293"/>
      <c r="AS54" s="290"/>
      <c r="AT54" s="237"/>
      <c r="AU54" s="237"/>
      <c r="AV54" s="237"/>
      <c r="AW54" s="237"/>
      <c r="AX54" s="237"/>
      <c r="AY54" s="237"/>
      <c r="AZ54" s="237"/>
      <c r="BA54" s="237"/>
      <c r="BB54" s="237"/>
      <c r="BC54" s="237"/>
      <c r="BD54" s="237"/>
      <c r="BE54" s="237"/>
    </row>
    <row r="55" spans="1:57" s="238" customFormat="1">
      <c r="A55" s="369"/>
      <c r="B55" s="284">
        <v>43</v>
      </c>
      <c r="C55" s="702"/>
      <c r="D55" s="703"/>
      <c r="E55" s="285"/>
      <c r="F55" s="416"/>
      <c r="G55" s="416"/>
      <c r="H55" s="696"/>
      <c r="I55" s="700"/>
      <c r="J55" s="704"/>
      <c r="K55" s="700"/>
      <c r="L55" s="287" t="str">
        <f t="shared" si="0"/>
        <v/>
      </c>
      <c r="M55" s="288" t="str">
        <f t="shared" si="1"/>
        <v/>
      </c>
      <c r="N55" s="287" t="str">
        <f t="shared" si="2"/>
        <v/>
      </c>
      <c r="O55" s="289">
        <f t="shared" si="3"/>
        <v>0</v>
      </c>
      <c r="P55" s="701"/>
      <c r="Q55" s="286"/>
      <c r="R55" s="711"/>
      <c r="S55" s="712"/>
      <c r="T55" s="291"/>
      <c r="U55" s="711"/>
      <c r="V55" s="701"/>
      <c r="W55" s="286"/>
      <c r="X55" s="290"/>
      <c r="Y55" s="286"/>
      <c r="Z55" s="290"/>
      <c r="AA55" s="286"/>
      <c r="AB55" s="291"/>
      <c r="AC55" s="291"/>
      <c r="AD55" s="291"/>
      <c r="AE55" s="291"/>
      <c r="AF55" s="290"/>
      <c r="AG55" s="292"/>
      <c r="AH55" s="290"/>
      <c r="AI55" s="292"/>
      <c r="AJ55" s="290"/>
      <c r="AK55" s="292"/>
      <c r="AL55" s="293"/>
      <c r="AM55" s="290"/>
      <c r="AN55" s="292"/>
      <c r="AO55" s="293"/>
      <c r="AP55" s="290"/>
      <c r="AQ55" s="292"/>
      <c r="AR55" s="293"/>
      <c r="AS55" s="290"/>
      <c r="AT55" s="237"/>
      <c r="AU55" s="237"/>
      <c r="AV55" s="237"/>
      <c r="AW55" s="237"/>
      <c r="AX55" s="237"/>
      <c r="AY55" s="237"/>
      <c r="AZ55" s="237"/>
      <c r="BA55" s="237"/>
      <c r="BB55" s="237"/>
      <c r="BC55" s="237"/>
      <c r="BD55" s="237"/>
      <c r="BE55" s="237"/>
    </row>
    <row r="56" spans="1:57" s="238" customFormat="1">
      <c r="A56" s="369"/>
      <c r="B56" s="284">
        <v>44</v>
      </c>
      <c r="C56" s="702"/>
      <c r="D56" s="703"/>
      <c r="E56" s="285"/>
      <c r="F56" s="416"/>
      <c r="G56" s="416"/>
      <c r="H56" s="696"/>
      <c r="I56" s="700"/>
      <c r="J56" s="704"/>
      <c r="K56" s="700"/>
      <c r="L56" s="287" t="str">
        <f t="shared" si="0"/>
        <v/>
      </c>
      <c r="M56" s="288" t="str">
        <f t="shared" si="1"/>
        <v/>
      </c>
      <c r="N56" s="287" t="str">
        <f t="shared" si="2"/>
        <v/>
      </c>
      <c r="O56" s="289">
        <f t="shared" si="3"/>
        <v>0</v>
      </c>
      <c r="P56" s="701"/>
      <c r="Q56" s="286"/>
      <c r="R56" s="711"/>
      <c r="S56" s="712"/>
      <c r="T56" s="291"/>
      <c r="U56" s="711"/>
      <c r="V56" s="701"/>
      <c r="W56" s="286"/>
      <c r="X56" s="290"/>
      <c r="Y56" s="286"/>
      <c r="Z56" s="290"/>
      <c r="AA56" s="286"/>
      <c r="AB56" s="291"/>
      <c r="AC56" s="291"/>
      <c r="AD56" s="291"/>
      <c r="AE56" s="291"/>
      <c r="AF56" s="290"/>
      <c r="AG56" s="292"/>
      <c r="AH56" s="290"/>
      <c r="AI56" s="292"/>
      <c r="AJ56" s="290"/>
      <c r="AK56" s="292"/>
      <c r="AL56" s="293"/>
      <c r="AM56" s="290"/>
      <c r="AN56" s="292"/>
      <c r="AO56" s="293"/>
      <c r="AP56" s="290"/>
      <c r="AQ56" s="292"/>
      <c r="AR56" s="293"/>
      <c r="AS56" s="290"/>
      <c r="AT56" s="237"/>
      <c r="AU56" s="237"/>
      <c r="AV56" s="237"/>
      <c r="AW56" s="237"/>
      <c r="AX56" s="237"/>
      <c r="AY56" s="237"/>
      <c r="AZ56" s="237"/>
      <c r="BA56" s="237"/>
      <c r="BB56" s="237"/>
      <c r="BC56" s="237"/>
      <c r="BD56" s="237"/>
      <c r="BE56" s="237"/>
    </row>
    <row r="57" spans="1:57" s="238" customFormat="1">
      <c r="A57" s="369"/>
      <c r="B57" s="284">
        <v>45</v>
      </c>
      <c r="C57" s="702"/>
      <c r="D57" s="703"/>
      <c r="E57" s="285"/>
      <c r="F57" s="416"/>
      <c r="G57" s="416"/>
      <c r="H57" s="696"/>
      <c r="I57" s="700"/>
      <c r="J57" s="704"/>
      <c r="K57" s="700"/>
      <c r="L57" s="287" t="str">
        <f t="shared" si="0"/>
        <v/>
      </c>
      <c r="M57" s="288" t="str">
        <f t="shared" si="1"/>
        <v/>
      </c>
      <c r="N57" s="287" t="str">
        <f t="shared" si="2"/>
        <v/>
      </c>
      <c r="O57" s="289">
        <f t="shared" si="3"/>
        <v>0</v>
      </c>
      <c r="P57" s="701"/>
      <c r="Q57" s="286"/>
      <c r="R57" s="711"/>
      <c r="S57" s="712"/>
      <c r="T57" s="291"/>
      <c r="U57" s="711"/>
      <c r="V57" s="701"/>
      <c r="W57" s="286"/>
      <c r="X57" s="290"/>
      <c r="Y57" s="286"/>
      <c r="Z57" s="290"/>
      <c r="AA57" s="286"/>
      <c r="AB57" s="291"/>
      <c r="AC57" s="291"/>
      <c r="AD57" s="291"/>
      <c r="AE57" s="291"/>
      <c r="AF57" s="290"/>
      <c r="AG57" s="292"/>
      <c r="AH57" s="290"/>
      <c r="AI57" s="292"/>
      <c r="AJ57" s="290"/>
      <c r="AK57" s="292"/>
      <c r="AL57" s="293"/>
      <c r="AM57" s="290"/>
      <c r="AN57" s="292"/>
      <c r="AO57" s="293"/>
      <c r="AP57" s="290"/>
      <c r="AQ57" s="292"/>
      <c r="AR57" s="293"/>
      <c r="AS57" s="290"/>
      <c r="AT57" s="237"/>
      <c r="AU57" s="237"/>
      <c r="AV57" s="237"/>
      <c r="AW57" s="237"/>
      <c r="AX57" s="237"/>
      <c r="AY57" s="237"/>
      <c r="AZ57" s="237"/>
      <c r="BA57" s="237"/>
      <c r="BB57" s="237"/>
      <c r="BC57" s="237"/>
      <c r="BD57" s="237"/>
      <c r="BE57" s="237"/>
    </row>
    <row r="58" spans="1:57" s="238" customFormat="1">
      <c r="A58" s="369"/>
      <c r="B58" s="284">
        <v>46</v>
      </c>
      <c r="C58" s="702"/>
      <c r="D58" s="703"/>
      <c r="E58" s="285"/>
      <c r="F58" s="416"/>
      <c r="G58" s="416"/>
      <c r="H58" s="696"/>
      <c r="I58" s="700"/>
      <c r="J58" s="704"/>
      <c r="K58" s="700"/>
      <c r="L58" s="287" t="str">
        <f t="shared" si="0"/>
        <v/>
      </c>
      <c r="M58" s="288" t="str">
        <f t="shared" si="1"/>
        <v/>
      </c>
      <c r="N58" s="287" t="str">
        <f t="shared" si="2"/>
        <v/>
      </c>
      <c r="O58" s="289">
        <f t="shared" si="3"/>
        <v>0</v>
      </c>
      <c r="P58" s="701"/>
      <c r="Q58" s="286"/>
      <c r="R58" s="711"/>
      <c r="S58" s="712"/>
      <c r="T58" s="291"/>
      <c r="U58" s="711"/>
      <c r="V58" s="701"/>
      <c r="W58" s="286"/>
      <c r="X58" s="290"/>
      <c r="Y58" s="286"/>
      <c r="Z58" s="290"/>
      <c r="AA58" s="286"/>
      <c r="AB58" s="291"/>
      <c r="AC58" s="291"/>
      <c r="AD58" s="291"/>
      <c r="AE58" s="291"/>
      <c r="AF58" s="290"/>
      <c r="AG58" s="292"/>
      <c r="AH58" s="290"/>
      <c r="AI58" s="292"/>
      <c r="AJ58" s="290"/>
      <c r="AK58" s="292"/>
      <c r="AL58" s="293"/>
      <c r="AM58" s="290"/>
      <c r="AN58" s="292"/>
      <c r="AO58" s="293"/>
      <c r="AP58" s="290"/>
      <c r="AQ58" s="292"/>
      <c r="AR58" s="293"/>
      <c r="AS58" s="290"/>
      <c r="AT58" s="237"/>
      <c r="AU58" s="237"/>
      <c r="AV58" s="237"/>
      <c r="AW58" s="237"/>
      <c r="AX58" s="237"/>
      <c r="AY58" s="237"/>
      <c r="AZ58" s="237"/>
      <c r="BA58" s="237"/>
      <c r="BB58" s="237"/>
      <c r="BC58" s="237"/>
      <c r="BD58" s="237"/>
      <c r="BE58" s="237"/>
    </row>
    <row r="59" spans="1:57" s="238" customFormat="1">
      <c r="A59" s="369"/>
      <c r="B59" s="284">
        <v>47</v>
      </c>
      <c r="C59" s="702"/>
      <c r="D59" s="703"/>
      <c r="E59" s="285"/>
      <c r="F59" s="416"/>
      <c r="G59" s="416"/>
      <c r="H59" s="696"/>
      <c r="I59" s="700"/>
      <c r="J59" s="704"/>
      <c r="K59" s="700"/>
      <c r="L59" s="287" t="str">
        <f t="shared" si="0"/>
        <v/>
      </c>
      <c r="M59" s="288" t="str">
        <f t="shared" si="1"/>
        <v/>
      </c>
      <c r="N59" s="287" t="str">
        <f t="shared" si="2"/>
        <v/>
      </c>
      <c r="O59" s="289">
        <f t="shared" si="3"/>
        <v>0</v>
      </c>
      <c r="P59" s="701"/>
      <c r="Q59" s="286"/>
      <c r="R59" s="711"/>
      <c r="S59" s="712"/>
      <c r="T59" s="291"/>
      <c r="U59" s="711"/>
      <c r="V59" s="701"/>
      <c r="W59" s="286"/>
      <c r="X59" s="290"/>
      <c r="Y59" s="286"/>
      <c r="Z59" s="290"/>
      <c r="AA59" s="286"/>
      <c r="AB59" s="291"/>
      <c r="AC59" s="291"/>
      <c r="AD59" s="291"/>
      <c r="AE59" s="291"/>
      <c r="AF59" s="290"/>
      <c r="AG59" s="292"/>
      <c r="AH59" s="290"/>
      <c r="AI59" s="292"/>
      <c r="AJ59" s="290"/>
      <c r="AK59" s="292"/>
      <c r="AL59" s="293"/>
      <c r="AM59" s="290"/>
      <c r="AN59" s="292"/>
      <c r="AO59" s="293"/>
      <c r="AP59" s="290"/>
      <c r="AQ59" s="292"/>
      <c r="AR59" s="293"/>
      <c r="AS59" s="290"/>
      <c r="AT59" s="237"/>
      <c r="AU59" s="237"/>
      <c r="AV59" s="237"/>
      <c r="AW59" s="237"/>
      <c r="AX59" s="237"/>
      <c r="AY59" s="237"/>
      <c r="AZ59" s="237"/>
      <c r="BA59" s="237"/>
      <c r="BB59" s="237"/>
      <c r="BC59" s="237"/>
      <c r="BD59" s="237"/>
      <c r="BE59" s="237"/>
    </row>
    <row r="60" spans="1:57" s="238" customFormat="1">
      <c r="A60" s="369"/>
      <c r="B60" s="284">
        <v>48</v>
      </c>
      <c r="C60" s="702"/>
      <c r="D60" s="703"/>
      <c r="E60" s="285"/>
      <c r="F60" s="416"/>
      <c r="G60" s="416"/>
      <c r="H60" s="696"/>
      <c r="I60" s="700"/>
      <c r="J60" s="704"/>
      <c r="K60" s="700"/>
      <c r="L60" s="287" t="str">
        <f t="shared" si="0"/>
        <v/>
      </c>
      <c r="M60" s="288" t="str">
        <f t="shared" si="1"/>
        <v/>
      </c>
      <c r="N60" s="287" t="str">
        <f t="shared" si="2"/>
        <v/>
      </c>
      <c r="O60" s="289">
        <f t="shared" si="3"/>
        <v>0</v>
      </c>
      <c r="P60" s="701"/>
      <c r="Q60" s="286"/>
      <c r="R60" s="711"/>
      <c r="S60" s="712"/>
      <c r="T60" s="291"/>
      <c r="U60" s="711"/>
      <c r="V60" s="701"/>
      <c r="W60" s="286"/>
      <c r="X60" s="290"/>
      <c r="Y60" s="286"/>
      <c r="Z60" s="290"/>
      <c r="AA60" s="286"/>
      <c r="AB60" s="291"/>
      <c r="AC60" s="291"/>
      <c r="AD60" s="291"/>
      <c r="AE60" s="291"/>
      <c r="AF60" s="290"/>
      <c r="AG60" s="292"/>
      <c r="AH60" s="290"/>
      <c r="AI60" s="292"/>
      <c r="AJ60" s="290"/>
      <c r="AK60" s="292"/>
      <c r="AL60" s="293"/>
      <c r="AM60" s="290"/>
      <c r="AN60" s="292"/>
      <c r="AO60" s="293"/>
      <c r="AP60" s="290"/>
      <c r="AQ60" s="292"/>
      <c r="AR60" s="293"/>
      <c r="AS60" s="290"/>
      <c r="AT60" s="237"/>
      <c r="AU60" s="237"/>
      <c r="AV60" s="237"/>
      <c r="AW60" s="237"/>
      <c r="AX60" s="237"/>
      <c r="AY60" s="237"/>
      <c r="AZ60" s="237"/>
      <c r="BA60" s="237"/>
      <c r="BB60" s="237"/>
      <c r="BC60" s="237"/>
      <c r="BD60" s="237"/>
      <c r="BE60" s="237"/>
    </row>
    <row r="61" spans="1:57" s="238" customFormat="1">
      <c r="A61" s="369"/>
      <c r="B61" s="284">
        <v>49</v>
      </c>
      <c r="C61" s="702"/>
      <c r="D61" s="703"/>
      <c r="E61" s="285"/>
      <c r="F61" s="416"/>
      <c r="G61" s="416"/>
      <c r="H61" s="696"/>
      <c r="I61" s="700"/>
      <c r="J61" s="704"/>
      <c r="K61" s="700"/>
      <c r="L61" s="287" t="str">
        <f t="shared" si="0"/>
        <v/>
      </c>
      <c r="M61" s="288" t="str">
        <f t="shared" si="1"/>
        <v/>
      </c>
      <c r="N61" s="287" t="str">
        <f t="shared" si="2"/>
        <v/>
      </c>
      <c r="O61" s="289">
        <f t="shared" si="3"/>
        <v>0</v>
      </c>
      <c r="P61" s="701"/>
      <c r="Q61" s="286"/>
      <c r="R61" s="711"/>
      <c r="S61" s="712"/>
      <c r="T61" s="291"/>
      <c r="U61" s="711"/>
      <c r="V61" s="701"/>
      <c r="W61" s="286"/>
      <c r="X61" s="290"/>
      <c r="Y61" s="286"/>
      <c r="Z61" s="290"/>
      <c r="AA61" s="286"/>
      <c r="AB61" s="291"/>
      <c r="AC61" s="291"/>
      <c r="AD61" s="291"/>
      <c r="AE61" s="291"/>
      <c r="AF61" s="290"/>
      <c r="AG61" s="292"/>
      <c r="AH61" s="290"/>
      <c r="AI61" s="292"/>
      <c r="AJ61" s="290"/>
      <c r="AK61" s="292"/>
      <c r="AL61" s="293"/>
      <c r="AM61" s="290"/>
      <c r="AN61" s="292"/>
      <c r="AO61" s="293"/>
      <c r="AP61" s="290"/>
      <c r="AQ61" s="292"/>
      <c r="AR61" s="293"/>
      <c r="AS61" s="290"/>
      <c r="AT61" s="237"/>
      <c r="AU61" s="237"/>
      <c r="AV61" s="237"/>
      <c r="AW61" s="237"/>
      <c r="AX61" s="237"/>
      <c r="AY61" s="237"/>
      <c r="AZ61" s="237"/>
      <c r="BA61" s="237"/>
      <c r="BB61" s="237"/>
      <c r="BC61" s="237"/>
      <c r="BD61" s="237"/>
      <c r="BE61" s="237"/>
    </row>
    <row r="62" spans="1:57" s="238" customFormat="1">
      <c r="A62" s="369"/>
      <c r="B62" s="284">
        <v>50</v>
      </c>
      <c r="C62" s="702"/>
      <c r="D62" s="703"/>
      <c r="E62" s="285"/>
      <c r="F62" s="416"/>
      <c r="G62" s="416"/>
      <c r="H62" s="696"/>
      <c r="I62" s="700"/>
      <c r="J62" s="704"/>
      <c r="K62" s="700"/>
      <c r="L62" s="287" t="str">
        <f t="shared" si="0"/>
        <v/>
      </c>
      <c r="M62" s="288" t="str">
        <f t="shared" si="1"/>
        <v/>
      </c>
      <c r="N62" s="287" t="str">
        <f t="shared" si="2"/>
        <v/>
      </c>
      <c r="O62" s="289">
        <f t="shared" si="3"/>
        <v>0</v>
      </c>
      <c r="P62" s="701"/>
      <c r="Q62" s="286"/>
      <c r="R62" s="711"/>
      <c r="S62" s="712"/>
      <c r="T62" s="291"/>
      <c r="U62" s="711"/>
      <c r="V62" s="701"/>
      <c r="W62" s="286"/>
      <c r="X62" s="290"/>
      <c r="Y62" s="286"/>
      <c r="Z62" s="290"/>
      <c r="AA62" s="286"/>
      <c r="AB62" s="291"/>
      <c r="AC62" s="291"/>
      <c r="AD62" s="291"/>
      <c r="AE62" s="291"/>
      <c r="AF62" s="290"/>
      <c r="AG62" s="292"/>
      <c r="AH62" s="290"/>
      <c r="AI62" s="292"/>
      <c r="AJ62" s="290"/>
      <c r="AK62" s="292"/>
      <c r="AL62" s="293"/>
      <c r="AM62" s="290"/>
      <c r="AN62" s="292"/>
      <c r="AO62" s="293"/>
      <c r="AP62" s="290"/>
      <c r="AQ62" s="292"/>
      <c r="AR62" s="293"/>
      <c r="AS62" s="290"/>
      <c r="AT62" s="237"/>
      <c r="AU62" s="237"/>
      <c r="AV62" s="237"/>
      <c r="AW62" s="237"/>
      <c r="AX62" s="237"/>
      <c r="AY62" s="237"/>
      <c r="AZ62" s="237"/>
      <c r="BA62" s="237"/>
      <c r="BB62" s="237"/>
      <c r="BC62" s="237"/>
      <c r="BD62" s="237"/>
      <c r="BE62" s="237"/>
    </row>
    <row r="63" spans="1:57" s="238" customFormat="1">
      <c r="A63" s="369"/>
      <c r="B63" s="284">
        <v>51</v>
      </c>
      <c r="C63" s="702"/>
      <c r="D63" s="703"/>
      <c r="E63" s="285"/>
      <c r="F63" s="416"/>
      <c r="G63" s="416"/>
      <c r="H63" s="696"/>
      <c r="I63" s="700"/>
      <c r="J63" s="704"/>
      <c r="K63" s="700"/>
      <c r="L63" s="287" t="str">
        <f t="shared" si="0"/>
        <v/>
      </c>
      <c r="M63" s="288" t="str">
        <f t="shared" si="1"/>
        <v/>
      </c>
      <c r="N63" s="287" t="str">
        <f t="shared" si="2"/>
        <v/>
      </c>
      <c r="O63" s="289">
        <f t="shared" si="3"/>
        <v>0</v>
      </c>
      <c r="P63" s="701"/>
      <c r="Q63" s="286"/>
      <c r="R63" s="711"/>
      <c r="S63" s="712"/>
      <c r="T63" s="291"/>
      <c r="U63" s="711"/>
      <c r="V63" s="701"/>
      <c r="W63" s="286"/>
      <c r="X63" s="290"/>
      <c r="Y63" s="286"/>
      <c r="Z63" s="290"/>
      <c r="AA63" s="286"/>
      <c r="AB63" s="291"/>
      <c r="AC63" s="291"/>
      <c r="AD63" s="291"/>
      <c r="AE63" s="291"/>
      <c r="AF63" s="290"/>
      <c r="AG63" s="292"/>
      <c r="AH63" s="290"/>
      <c r="AI63" s="292"/>
      <c r="AJ63" s="290"/>
      <c r="AK63" s="292"/>
      <c r="AL63" s="293"/>
      <c r="AM63" s="290"/>
      <c r="AN63" s="292"/>
      <c r="AO63" s="293"/>
      <c r="AP63" s="290"/>
      <c r="AQ63" s="292"/>
      <c r="AR63" s="293"/>
      <c r="AS63" s="290"/>
      <c r="AT63" s="237"/>
      <c r="AU63" s="237"/>
      <c r="AV63" s="237"/>
      <c r="AW63" s="237"/>
      <c r="AX63" s="237"/>
      <c r="AY63" s="237"/>
      <c r="AZ63" s="237"/>
      <c r="BA63" s="237"/>
      <c r="BB63" s="237"/>
      <c r="BC63" s="237"/>
      <c r="BD63" s="237"/>
      <c r="BE63" s="237"/>
    </row>
    <row r="64" spans="1:57" s="238" customFormat="1">
      <c r="A64" s="369"/>
      <c r="B64" s="284">
        <v>52</v>
      </c>
      <c r="C64" s="702"/>
      <c r="D64" s="703"/>
      <c r="E64" s="285"/>
      <c r="F64" s="416"/>
      <c r="G64" s="416"/>
      <c r="H64" s="696"/>
      <c r="I64" s="700"/>
      <c r="J64" s="704"/>
      <c r="K64" s="700"/>
      <c r="L64" s="287" t="str">
        <f t="shared" si="0"/>
        <v/>
      </c>
      <c r="M64" s="288" t="str">
        <f t="shared" si="1"/>
        <v/>
      </c>
      <c r="N64" s="287" t="str">
        <f t="shared" si="2"/>
        <v/>
      </c>
      <c r="O64" s="289">
        <f t="shared" si="3"/>
        <v>0</v>
      </c>
      <c r="P64" s="701"/>
      <c r="Q64" s="286"/>
      <c r="R64" s="711"/>
      <c r="S64" s="712"/>
      <c r="T64" s="291"/>
      <c r="U64" s="711"/>
      <c r="V64" s="701"/>
      <c r="W64" s="286"/>
      <c r="X64" s="290"/>
      <c r="Y64" s="286"/>
      <c r="Z64" s="290"/>
      <c r="AA64" s="286"/>
      <c r="AB64" s="291"/>
      <c r="AC64" s="291"/>
      <c r="AD64" s="291"/>
      <c r="AE64" s="291"/>
      <c r="AF64" s="290"/>
      <c r="AG64" s="292"/>
      <c r="AH64" s="290"/>
      <c r="AI64" s="292"/>
      <c r="AJ64" s="290"/>
      <c r="AK64" s="292"/>
      <c r="AL64" s="293"/>
      <c r="AM64" s="290"/>
      <c r="AN64" s="292"/>
      <c r="AO64" s="293"/>
      <c r="AP64" s="290"/>
      <c r="AQ64" s="292"/>
      <c r="AR64" s="293"/>
      <c r="AS64" s="290"/>
      <c r="AT64" s="237"/>
      <c r="AU64" s="237"/>
      <c r="AV64" s="237"/>
      <c r="AW64" s="237"/>
      <c r="AX64" s="237"/>
      <c r="AY64" s="237"/>
      <c r="AZ64" s="237"/>
      <c r="BA64" s="237"/>
      <c r="BB64" s="237"/>
      <c r="BC64" s="237"/>
      <c r="BD64" s="237"/>
      <c r="BE64" s="237"/>
    </row>
    <row r="65" spans="1:57" s="238" customFormat="1">
      <c r="A65" s="369"/>
      <c r="B65" s="284">
        <v>53</v>
      </c>
      <c r="C65" s="702"/>
      <c r="D65" s="703"/>
      <c r="E65" s="285"/>
      <c r="F65" s="416"/>
      <c r="G65" s="416"/>
      <c r="H65" s="696"/>
      <c r="I65" s="700"/>
      <c r="J65" s="704"/>
      <c r="K65" s="700"/>
      <c r="L65" s="287" t="str">
        <f t="shared" si="0"/>
        <v/>
      </c>
      <c r="M65" s="288" t="str">
        <f t="shared" si="1"/>
        <v/>
      </c>
      <c r="N65" s="287" t="str">
        <f t="shared" si="2"/>
        <v/>
      </c>
      <c r="O65" s="289">
        <f t="shared" si="3"/>
        <v>0</v>
      </c>
      <c r="P65" s="701"/>
      <c r="Q65" s="286"/>
      <c r="R65" s="711"/>
      <c r="S65" s="712"/>
      <c r="T65" s="291"/>
      <c r="U65" s="711"/>
      <c r="V65" s="701"/>
      <c r="W65" s="286"/>
      <c r="X65" s="290"/>
      <c r="Y65" s="286"/>
      <c r="Z65" s="290"/>
      <c r="AA65" s="286"/>
      <c r="AB65" s="291"/>
      <c r="AC65" s="291"/>
      <c r="AD65" s="291"/>
      <c r="AE65" s="291"/>
      <c r="AF65" s="290"/>
      <c r="AG65" s="292"/>
      <c r="AH65" s="290"/>
      <c r="AI65" s="292"/>
      <c r="AJ65" s="290"/>
      <c r="AK65" s="292"/>
      <c r="AL65" s="293"/>
      <c r="AM65" s="290"/>
      <c r="AN65" s="292"/>
      <c r="AO65" s="293"/>
      <c r="AP65" s="290"/>
      <c r="AQ65" s="292"/>
      <c r="AR65" s="293"/>
      <c r="AS65" s="290"/>
      <c r="AT65" s="237"/>
      <c r="AU65" s="237"/>
      <c r="AV65" s="237"/>
      <c r="AW65" s="237"/>
      <c r="AX65" s="237"/>
      <c r="AY65" s="237"/>
      <c r="AZ65" s="237"/>
      <c r="BA65" s="237"/>
      <c r="BB65" s="237"/>
      <c r="BC65" s="237"/>
      <c r="BD65" s="237"/>
      <c r="BE65" s="237"/>
    </row>
    <row r="66" spans="1:57" s="238" customFormat="1">
      <c r="A66" s="369"/>
      <c r="B66" s="284">
        <v>54</v>
      </c>
      <c r="C66" s="702"/>
      <c r="D66" s="703"/>
      <c r="E66" s="285"/>
      <c r="F66" s="416"/>
      <c r="G66" s="416"/>
      <c r="H66" s="696"/>
      <c r="I66" s="700"/>
      <c r="J66" s="704"/>
      <c r="K66" s="700"/>
      <c r="L66" s="287" t="str">
        <f t="shared" si="0"/>
        <v/>
      </c>
      <c r="M66" s="288" t="str">
        <f t="shared" si="1"/>
        <v/>
      </c>
      <c r="N66" s="287" t="str">
        <f t="shared" si="2"/>
        <v/>
      </c>
      <c r="O66" s="289">
        <f t="shared" si="3"/>
        <v>0</v>
      </c>
      <c r="P66" s="701"/>
      <c r="Q66" s="286"/>
      <c r="R66" s="711"/>
      <c r="S66" s="712"/>
      <c r="T66" s="291"/>
      <c r="U66" s="711"/>
      <c r="V66" s="701"/>
      <c r="W66" s="286"/>
      <c r="X66" s="290"/>
      <c r="Y66" s="286"/>
      <c r="Z66" s="290"/>
      <c r="AA66" s="286"/>
      <c r="AB66" s="291"/>
      <c r="AC66" s="291"/>
      <c r="AD66" s="291"/>
      <c r="AE66" s="291"/>
      <c r="AF66" s="290"/>
      <c r="AG66" s="292"/>
      <c r="AH66" s="290"/>
      <c r="AI66" s="292"/>
      <c r="AJ66" s="290"/>
      <c r="AK66" s="292"/>
      <c r="AL66" s="293"/>
      <c r="AM66" s="290"/>
      <c r="AN66" s="292"/>
      <c r="AO66" s="293"/>
      <c r="AP66" s="290"/>
      <c r="AQ66" s="292"/>
      <c r="AR66" s="293"/>
      <c r="AS66" s="290"/>
      <c r="AT66" s="237"/>
      <c r="AU66" s="237"/>
      <c r="AV66" s="237"/>
      <c r="AW66" s="237"/>
      <c r="AX66" s="237"/>
      <c r="AY66" s="237"/>
      <c r="AZ66" s="237"/>
      <c r="BA66" s="237"/>
      <c r="BB66" s="237"/>
      <c r="BC66" s="237"/>
      <c r="BD66" s="237"/>
      <c r="BE66" s="237"/>
    </row>
    <row r="67" spans="1:57" s="238" customFormat="1">
      <c r="A67" s="369"/>
      <c r="B67" s="284">
        <v>55</v>
      </c>
      <c r="C67" s="702"/>
      <c r="D67" s="703"/>
      <c r="E67" s="285"/>
      <c r="F67" s="416"/>
      <c r="G67" s="416"/>
      <c r="H67" s="696"/>
      <c r="I67" s="700"/>
      <c r="J67" s="704"/>
      <c r="K67" s="700"/>
      <c r="L67" s="287" t="str">
        <f t="shared" si="0"/>
        <v/>
      </c>
      <c r="M67" s="288" t="str">
        <f t="shared" si="1"/>
        <v/>
      </c>
      <c r="N67" s="287" t="str">
        <f t="shared" si="2"/>
        <v/>
      </c>
      <c r="O67" s="289">
        <f t="shared" si="3"/>
        <v>0</v>
      </c>
      <c r="P67" s="701"/>
      <c r="Q67" s="286"/>
      <c r="R67" s="711"/>
      <c r="S67" s="712"/>
      <c r="T67" s="291"/>
      <c r="U67" s="711"/>
      <c r="V67" s="701"/>
      <c r="W67" s="286"/>
      <c r="X67" s="290"/>
      <c r="Y67" s="286"/>
      <c r="Z67" s="290"/>
      <c r="AA67" s="286"/>
      <c r="AB67" s="291"/>
      <c r="AC67" s="291"/>
      <c r="AD67" s="291"/>
      <c r="AE67" s="291"/>
      <c r="AF67" s="290"/>
      <c r="AG67" s="292"/>
      <c r="AH67" s="290"/>
      <c r="AI67" s="292"/>
      <c r="AJ67" s="290"/>
      <c r="AK67" s="292"/>
      <c r="AL67" s="293"/>
      <c r="AM67" s="290"/>
      <c r="AN67" s="292"/>
      <c r="AO67" s="293"/>
      <c r="AP67" s="290"/>
      <c r="AQ67" s="292"/>
      <c r="AR67" s="293"/>
      <c r="AS67" s="290"/>
      <c r="AT67" s="237"/>
      <c r="AU67" s="237"/>
      <c r="AV67" s="237"/>
      <c r="AW67" s="237"/>
      <c r="AX67" s="237"/>
      <c r="AY67" s="237"/>
      <c r="AZ67" s="237"/>
      <c r="BA67" s="237"/>
      <c r="BB67" s="237"/>
      <c r="BC67" s="237"/>
      <c r="BD67" s="237"/>
      <c r="BE67" s="237"/>
    </row>
    <row r="68" spans="1:57" s="238" customFormat="1">
      <c r="A68" s="369"/>
      <c r="B68" s="284">
        <v>56</v>
      </c>
      <c r="C68" s="702"/>
      <c r="D68" s="703"/>
      <c r="E68" s="285"/>
      <c r="F68" s="416"/>
      <c r="G68" s="416"/>
      <c r="H68" s="696"/>
      <c r="I68" s="700"/>
      <c r="J68" s="704"/>
      <c r="K68" s="700"/>
      <c r="L68" s="287" t="str">
        <f t="shared" si="0"/>
        <v/>
      </c>
      <c r="M68" s="288" t="str">
        <f t="shared" si="1"/>
        <v/>
      </c>
      <c r="N68" s="287" t="str">
        <f t="shared" si="2"/>
        <v/>
      </c>
      <c r="O68" s="289">
        <f t="shared" si="3"/>
        <v>0</v>
      </c>
      <c r="P68" s="701"/>
      <c r="Q68" s="286"/>
      <c r="R68" s="711"/>
      <c r="S68" s="712"/>
      <c r="T68" s="291"/>
      <c r="U68" s="711"/>
      <c r="V68" s="701"/>
      <c r="W68" s="286"/>
      <c r="X68" s="290"/>
      <c r="Y68" s="286"/>
      <c r="Z68" s="290"/>
      <c r="AA68" s="286"/>
      <c r="AB68" s="291"/>
      <c r="AC68" s="291"/>
      <c r="AD68" s="291"/>
      <c r="AE68" s="291"/>
      <c r="AF68" s="290"/>
      <c r="AG68" s="292"/>
      <c r="AH68" s="290"/>
      <c r="AI68" s="292"/>
      <c r="AJ68" s="290"/>
      <c r="AK68" s="292"/>
      <c r="AL68" s="293"/>
      <c r="AM68" s="290"/>
      <c r="AN68" s="292"/>
      <c r="AO68" s="293"/>
      <c r="AP68" s="290"/>
      <c r="AQ68" s="292"/>
      <c r="AR68" s="293"/>
      <c r="AS68" s="290"/>
      <c r="AT68" s="237"/>
      <c r="AU68" s="237"/>
      <c r="AV68" s="237"/>
      <c r="AW68" s="237"/>
      <c r="AX68" s="237"/>
      <c r="AY68" s="237"/>
      <c r="AZ68" s="237"/>
      <c r="BA68" s="237"/>
      <c r="BB68" s="237"/>
      <c r="BC68" s="237"/>
      <c r="BD68" s="237"/>
      <c r="BE68" s="237"/>
    </row>
    <row r="69" spans="1:57" s="238" customFormat="1">
      <c r="A69" s="369"/>
      <c r="B69" s="284">
        <v>57</v>
      </c>
      <c r="C69" s="702"/>
      <c r="D69" s="703"/>
      <c r="E69" s="285"/>
      <c r="F69" s="416"/>
      <c r="G69" s="416"/>
      <c r="H69" s="696"/>
      <c r="I69" s="700"/>
      <c r="J69" s="704"/>
      <c r="K69" s="700"/>
      <c r="L69" s="287" t="str">
        <f t="shared" si="0"/>
        <v/>
      </c>
      <c r="M69" s="288" t="str">
        <f t="shared" si="1"/>
        <v/>
      </c>
      <c r="N69" s="287" t="str">
        <f t="shared" si="2"/>
        <v/>
      </c>
      <c r="O69" s="289">
        <f t="shared" si="3"/>
        <v>0</v>
      </c>
      <c r="P69" s="701"/>
      <c r="Q69" s="286"/>
      <c r="R69" s="711"/>
      <c r="S69" s="712"/>
      <c r="T69" s="291"/>
      <c r="U69" s="711"/>
      <c r="V69" s="701"/>
      <c r="W69" s="286"/>
      <c r="X69" s="290"/>
      <c r="Y69" s="286"/>
      <c r="Z69" s="290"/>
      <c r="AA69" s="286"/>
      <c r="AB69" s="291"/>
      <c r="AC69" s="291"/>
      <c r="AD69" s="291"/>
      <c r="AE69" s="291"/>
      <c r="AF69" s="290"/>
      <c r="AG69" s="292"/>
      <c r="AH69" s="290"/>
      <c r="AI69" s="292"/>
      <c r="AJ69" s="290"/>
      <c r="AK69" s="292"/>
      <c r="AL69" s="293"/>
      <c r="AM69" s="290"/>
      <c r="AN69" s="292"/>
      <c r="AO69" s="293"/>
      <c r="AP69" s="290"/>
      <c r="AQ69" s="292"/>
      <c r="AR69" s="293"/>
      <c r="AS69" s="290"/>
      <c r="AT69" s="237"/>
      <c r="AU69" s="237"/>
      <c r="AV69" s="237"/>
      <c r="AW69" s="237"/>
      <c r="AX69" s="237"/>
      <c r="AY69" s="237"/>
      <c r="AZ69" s="237"/>
      <c r="BA69" s="237"/>
      <c r="BB69" s="237"/>
      <c r="BC69" s="237"/>
      <c r="BD69" s="237"/>
      <c r="BE69" s="237"/>
    </row>
    <row r="70" spans="1:57" s="238" customFormat="1">
      <c r="A70" s="369"/>
      <c r="B70" s="284">
        <v>58</v>
      </c>
      <c r="C70" s="702"/>
      <c r="D70" s="703"/>
      <c r="E70" s="285"/>
      <c r="F70" s="416"/>
      <c r="G70" s="416"/>
      <c r="H70" s="696"/>
      <c r="I70" s="700"/>
      <c r="J70" s="704"/>
      <c r="K70" s="700"/>
      <c r="L70" s="287" t="str">
        <f t="shared" si="0"/>
        <v/>
      </c>
      <c r="M70" s="288" t="str">
        <f t="shared" si="1"/>
        <v/>
      </c>
      <c r="N70" s="287" t="str">
        <f t="shared" si="2"/>
        <v/>
      </c>
      <c r="O70" s="289">
        <f t="shared" si="3"/>
        <v>0</v>
      </c>
      <c r="P70" s="701"/>
      <c r="Q70" s="286"/>
      <c r="R70" s="711"/>
      <c r="S70" s="712"/>
      <c r="T70" s="291"/>
      <c r="U70" s="711"/>
      <c r="V70" s="701"/>
      <c r="W70" s="286"/>
      <c r="X70" s="290"/>
      <c r="Y70" s="286"/>
      <c r="Z70" s="290"/>
      <c r="AA70" s="286"/>
      <c r="AB70" s="291"/>
      <c r="AC70" s="291"/>
      <c r="AD70" s="291"/>
      <c r="AE70" s="291"/>
      <c r="AF70" s="290"/>
      <c r="AG70" s="292"/>
      <c r="AH70" s="290"/>
      <c r="AI70" s="292"/>
      <c r="AJ70" s="290"/>
      <c r="AK70" s="292"/>
      <c r="AL70" s="293"/>
      <c r="AM70" s="290"/>
      <c r="AN70" s="292"/>
      <c r="AO70" s="293"/>
      <c r="AP70" s="290"/>
      <c r="AQ70" s="292"/>
      <c r="AR70" s="293"/>
      <c r="AS70" s="290"/>
      <c r="AT70" s="237"/>
      <c r="AU70" s="237"/>
      <c r="AV70" s="237"/>
      <c r="AW70" s="237"/>
      <c r="AX70" s="237"/>
      <c r="AY70" s="237"/>
      <c r="AZ70" s="237"/>
      <c r="BA70" s="237"/>
      <c r="BB70" s="237"/>
      <c r="BC70" s="237"/>
      <c r="BD70" s="237"/>
      <c r="BE70" s="237"/>
    </row>
    <row r="71" spans="1:57" s="238" customFormat="1">
      <c r="A71" s="369"/>
      <c r="B71" s="284">
        <v>59</v>
      </c>
      <c r="C71" s="702"/>
      <c r="D71" s="703"/>
      <c r="E71" s="285"/>
      <c r="F71" s="416"/>
      <c r="G71" s="416"/>
      <c r="H71" s="696"/>
      <c r="I71" s="700"/>
      <c r="J71" s="704"/>
      <c r="K71" s="700"/>
      <c r="L71" s="287" t="str">
        <f t="shared" si="0"/>
        <v/>
      </c>
      <c r="M71" s="288" t="str">
        <f t="shared" si="1"/>
        <v/>
      </c>
      <c r="N71" s="287" t="str">
        <f t="shared" si="2"/>
        <v/>
      </c>
      <c r="O71" s="289">
        <f t="shared" si="3"/>
        <v>0</v>
      </c>
      <c r="P71" s="701"/>
      <c r="Q71" s="286"/>
      <c r="R71" s="711"/>
      <c r="S71" s="712"/>
      <c r="T71" s="291"/>
      <c r="U71" s="711"/>
      <c r="V71" s="701"/>
      <c r="W71" s="286"/>
      <c r="X71" s="290"/>
      <c r="Y71" s="286"/>
      <c r="Z71" s="290"/>
      <c r="AA71" s="286"/>
      <c r="AB71" s="291"/>
      <c r="AC71" s="291"/>
      <c r="AD71" s="291"/>
      <c r="AE71" s="291"/>
      <c r="AF71" s="290"/>
      <c r="AG71" s="292"/>
      <c r="AH71" s="290"/>
      <c r="AI71" s="292"/>
      <c r="AJ71" s="290"/>
      <c r="AK71" s="292"/>
      <c r="AL71" s="293"/>
      <c r="AM71" s="290"/>
      <c r="AN71" s="292"/>
      <c r="AO71" s="293"/>
      <c r="AP71" s="290"/>
      <c r="AQ71" s="292"/>
      <c r="AR71" s="293"/>
      <c r="AS71" s="290"/>
      <c r="AT71" s="237"/>
      <c r="AU71" s="237"/>
      <c r="AV71" s="237"/>
      <c r="AW71" s="237"/>
      <c r="AX71" s="237"/>
      <c r="AY71" s="237"/>
      <c r="AZ71" s="237"/>
      <c r="BA71" s="237"/>
      <c r="BB71" s="237"/>
      <c r="BC71" s="237"/>
      <c r="BD71" s="237"/>
      <c r="BE71" s="237"/>
    </row>
    <row r="72" spans="1:57" s="238" customFormat="1">
      <c r="A72" s="369"/>
      <c r="B72" s="284">
        <v>60</v>
      </c>
      <c r="C72" s="702"/>
      <c r="D72" s="703"/>
      <c r="E72" s="285"/>
      <c r="F72" s="416"/>
      <c r="G72" s="416"/>
      <c r="H72" s="696"/>
      <c r="I72" s="700"/>
      <c r="J72" s="704"/>
      <c r="K72" s="700"/>
      <c r="L72" s="287" t="str">
        <f t="shared" si="0"/>
        <v/>
      </c>
      <c r="M72" s="288" t="str">
        <f t="shared" si="1"/>
        <v/>
      </c>
      <c r="N72" s="287" t="str">
        <f t="shared" si="2"/>
        <v/>
      </c>
      <c r="O72" s="289">
        <f t="shared" si="3"/>
        <v>0</v>
      </c>
      <c r="P72" s="701"/>
      <c r="Q72" s="286"/>
      <c r="R72" s="711"/>
      <c r="S72" s="712"/>
      <c r="T72" s="291"/>
      <c r="U72" s="711"/>
      <c r="V72" s="701"/>
      <c r="W72" s="286"/>
      <c r="X72" s="290"/>
      <c r="Y72" s="286"/>
      <c r="Z72" s="290"/>
      <c r="AA72" s="286"/>
      <c r="AB72" s="291"/>
      <c r="AC72" s="291"/>
      <c r="AD72" s="291"/>
      <c r="AE72" s="291"/>
      <c r="AF72" s="290"/>
      <c r="AG72" s="292"/>
      <c r="AH72" s="290"/>
      <c r="AI72" s="292"/>
      <c r="AJ72" s="290"/>
      <c r="AK72" s="292"/>
      <c r="AL72" s="293"/>
      <c r="AM72" s="290"/>
      <c r="AN72" s="292"/>
      <c r="AO72" s="293"/>
      <c r="AP72" s="290"/>
      <c r="AQ72" s="292"/>
      <c r="AR72" s="293"/>
      <c r="AS72" s="290"/>
      <c r="AT72" s="237"/>
      <c r="AU72" s="237"/>
      <c r="AV72" s="237"/>
      <c r="AW72" s="237"/>
      <c r="AX72" s="237"/>
      <c r="AY72" s="237"/>
      <c r="AZ72" s="237"/>
      <c r="BA72" s="237"/>
      <c r="BB72" s="237"/>
      <c r="BC72" s="237"/>
      <c r="BD72" s="237"/>
      <c r="BE72" s="237"/>
    </row>
    <row r="73" spans="1:57" s="238" customFormat="1">
      <c r="A73" s="369"/>
      <c r="B73" s="284">
        <v>61</v>
      </c>
      <c r="C73" s="702"/>
      <c r="D73" s="703"/>
      <c r="E73" s="285"/>
      <c r="F73" s="416"/>
      <c r="G73" s="416"/>
      <c r="H73" s="696"/>
      <c r="I73" s="700"/>
      <c r="J73" s="704"/>
      <c r="K73" s="700"/>
      <c r="L73" s="287" t="str">
        <f t="shared" si="0"/>
        <v/>
      </c>
      <c r="M73" s="288" t="str">
        <f t="shared" si="1"/>
        <v/>
      </c>
      <c r="N73" s="287" t="str">
        <f t="shared" si="2"/>
        <v/>
      </c>
      <c r="O73" s="289">
        <f t="shared" si="3"/>
        <v>0</v>
      </c>
      <c r="P73" s="701"/>
      <c r="Q73" s="286"/>
      <c r="R73" s="711"/>
      <c r="S73" s="712"/>
      <c r="T73" s="291"/>
      <c r="U73" s="711"/>
      <c r="V73" s="701"/>
      <c r="W73" s="286"/>
      <c r="X73" s="290"/>
      <c r="Y73" s="286"/>
      <c r="Z73" s="290"/>
      <c r="AA73" s="286"/>
      <c r="AB73" s="291"/>
      <c r="AC73" s="291"/>
      <c r="AD73" s="291"/>
      <c r="AE73" s="291"/>
      <c r="AF73" s="290"/>
      <c r="AG73" s="292"/>
      <c r="AH73" s="290"/>
      <c r="AI73" s="292"/>
      <c r="AJ73" s="290"/>
      <c r="AK73" s="292"/>
      <c r="AL73" s="293"/>
      <c r="AM73" s="290"/>
      <c r="AN73" s="292"/>
      <c r="AO73" s="293"/>
      <c r="AP73" s="290"/>
      <c r="AQ73" s="292"/>
      <c r="AR73" s="293"/>
      <c r="AS73" s="290"/>
      <c r="AT73" s="237"/>
      <c r="AU73" s="237"/>
      <c r="AV73" s="237"/>
      <c r="AW73" s="237"/>
      <c r="AX73" s="237"/>
      <c r="AY73" s="237"/>
      <c r="AZ73" s="237"/>
      <c r="BA73" s="237"/>
      <c r="BB73" s="237"/>
      <c r="BC73" s="237"/>
      <c r="BD73" s="237"/>
      <c r="BE73" s="237"/>
    </row>
    <row r="74" spans="1:57" s="238" customFormat="1">
      <c r="A74" s="369"/>
      <c r="B74" s="284">
        <v>62</v>
      </c>
      <c r="C74" s="702"/>
      <c r="D74" s="703"/>
      <c r="E74" s="285"/>
      <c r="F74" s="416"/>
      <c r="G74" s="416"/>
      <c r="H74" s="696"/>
      <c r="I74" s="700"/>
      <c r="J74" s="704"/>
      <c r="K74" s="700"/>
      <c r="L74" s="287" t="str">
        <f t="shared" si="0"/>
        <v/>
      </c>
      <c r="M74" s="288" t="str">
        <f t="shared" si="1"/>
        <v/>
      </c>
      <c r="N74" s="287" t="str">
        <f t="shared" si="2"/>
        <v/>
      </c>
      <c r="O74" s="289">
        <f t="shared" si="3"/>
        <v>0</v>
      </c>
      <c r="P74" s="701"/>
      <c r="Q74" s="286"/>
      <c r="R74" s="711"/>
      <c r="S74" s="712"/>
      <c r="T74" s="291"/>
      <c r="U74" s="711"/>
      <c r="V74" s="701"/>
      <c r="W74" s="286"/>
      <c r="X74" s="290"/>
      <c r="Y74" s="286"/>
      <c r="Z74" s="290"/>
      <c r="AA74" s="286"/>
      <c r="AB74" s="291"/>
      <c r="AC74" s="291"/>
      <c r="AD74" s="291"/>
      <c r="AE74" s="291"/>
      <c r="AF74" s="290"/>
      <c r="AG74" s="292"/>
      <c r="AH74" s="290"/>
      <c r="AI74" s="292"/>
      <c r="AJ74" s="290"/>
      <c r="AK74" s="292"/>
      <c r="AL74" s="293"/>
      <c r="AM74" s="290"/>
      <c r="AN74" s="292"/>
      <c r="AO74" s="293"/>
      <c r="AP74" s="290"/>
      <c r="AQ74" s="292"/>
      <c r="AR74" s="293"/>
      <c r="AS74" s="290"/>
      <c r="AT74" s="237"/>
      <c r="AU74" s="237"/>
      <c r="AV74" s="237"/>
      <c r="AW74" s="237"/>
      <c r="AX74" s="237"/>
      <c r="AY74" s="237"/>
      <c r="AZ74" s="237"/>
      <c r="BA74" s="237"/>
      <c r="BB74" s="237"/>
      <c r="BC74" s="237"/>
      <c r="BD74" s="237"/>
      <c r="BE74" s="237"/>
    </row>
    <row r="75" spans="1:57" s="238" customFormat="1">
      <c r="A75" s="369"/>
      <c r="B75" s="284">
        <v>63</v>
      </c>
      <c r="C75" s="702"/>
      <c r="D75" s="703"/>
      <c r="E75" s="285"/>
      <c r="F75" s="416"/>
      <c r="G75" s="416"/>
      <c r="H75" s="696"/>
      <c r="I75" s="700"/>
      <c r="J75" s="704"/>
      <c r="K75" s="700"/>
      <c r="L75" s="287" t="str">
        <f t="shared" si="0"/>
        <v/>
      </c>
      <c r="M75" s="288" t="str">
        <f t="shared" si="1"/>
        <v/>
      </c>
      <c r="N75" s="287" t="str">
        <f t="shared" si="2"/>
        <v/>
      </c>
      <c r="O75" s="289">
        <f t="shared" si="3"/>
        <v>0</v>
      </c>
      <c r="P75" s="701"/>
      <c r="Q75" s="286"/>
      <c r="R75" s="711"/>
      <c r="S75" s="712"/>
      <c r="T75" s="291"/>
      <c r="U75" s="711"/>
      <c r="V75" s="701"/>
      <c r="W75" s="286"/>
      <c r="X75" s="290"/>
      <c r="Y75" s="286"/>
      <c r="Z75" s="290"/>
      <c r="AA75" s="286"/>
      <c r="AB75" s="291"/>
      <c r="AC75" s="291"/>
      <c r="AD75" s="291"/>
      <c r="AE75" s="291"/>
      <c r="AF75" s="290"/>
      <c r="AG75" s="292"/>
      <c r="AH75" s="290"/>
      <c r="AI75" s="292"/>
      <c r="AJ75" s="290"/>
      <c r="AK75" s="292"/>
      <c r="AL75" s="293"/>
      <c r="AM75" s="290"/>
      <c r="AN75" s="292"/>
      <c r="AO75" s="293"/>
      <c r="AP75" s="290"/>
      <c r="AQ75" s="292"/>
      <c r="AR75" s="293"/>
      <c r="AS75" s="290"/>
      <c r="AT75" s="237"/>
      <c r="AU75" s="237"/>
      <c r="AV75" s="237"/>
      <c r="AW75" s="237"/>
      <c r="AX75" s="237"/>
      <c r="AY75" s="237"/>
      <c r="AZ75" s="237"/>
      <c r="BA75" s="237"/>
      <c r="BB75" s="237"/>
      <c r="BC75" s="237"/>
      <c r="BD75" s="237"/>
      <c r="BE75" s="237"/>
    </row>
    <row r="76" spans="1:57" s="238" customFormat="1">
      <c r="A76" s="369"/>
      <c r="B76" s="284">
        <v>64</v>
      </c>
      <c r="C76" s="702"/>
      <c r="D76" s="703"/>
      <c r="E76" s="285"/>
      <c r="F76" s="416"/>
      <c r="G76" s="416"/>
      <c r="H76" s="696"/>
      <c r="I76" s="700"/>
      <c r="J76" s="704"/>
      <c r="K76" s="700"/>
      <c r="L76" s="287" t="str">
        <f t="shared" si="0"/>
        <v/>
      </c>
      <c r="M76" s="288" t="str">
        <f t="shared" si="1"/>
        <v/>
      </c>
      <c r="N76" s="287" t="str">
        <f t="shared" si="2"/>
        <v/>
      </c>
      <c r="O76" s="289">
        <f t="shared" si="3"/>
        <v>0</v>
      </c>
      <c r="P76" s="701"/>
      <c r="Q76" s="286"/>
      <c r="R76" s="711"/>
      <c r="S76" s="712"/>
      <c r="T76" s="291"/>
      <c r="U76" s="711"/>
      <c r="V76" s="701"/>
      <c r="W76" s="286"/>
      <c r="X76" s="290"/>
      <c r="Y76" s="286"/>
      <c r="Z76" s="290"/>
      <c r="AA76" s="286"/>
      <c r="AB76" s="291"/>
      <c r="AC76" s="291"/>
      <c r="AD76" s="291"/>
      <c r="AE76" s="291"/>
      <c r="AF76" s="290"/>
      <c r="AG76" s="292"/>
      <c r="AH76" s="290"/>
      <c r="AI76" s="292"/>
      <c r="AJ76" s="290"/>
      <c r="AK76" s="292"/>
      <c r="AL76" s="293"/>
      <c r="AM76" s="290"/>
      <c r="AN76" s="292"/>
      <c r="AO76" s="293"/>
      <c r="AP76" s="290"/>
      <c r="AQ76" s="292"/>
      <c r="AR76" s="293"/>
      <c r="AS76" s="290"/>
      <c r="AT76" s="237"/>
      <c r="AU76" s="237"/>
      <c r="AV76" s="237"/>
      <c r="AW76" s="237"/>
      <c r="AX76" s="237"/>
      <c r="AY76" s="237"/>
      <c r="AZ76" s="237"/>
      <c r="BA76" s="237"/>
      <c r="BB76" s="237"/>
      <c r="BC76" s="237"/>
      <c r="BD76" s="237"/>
      <c r="BE76" s="237"/>
    </row>
    <row r="77" spans="1:57" s="238" customFormat="1">
      <c r="A77" s="369"/>
      <c r="B77" s="284">
        <v>65</v>
      </c>
      <c r="C77" s="702"/>
      <c r="D77" s="703"/>
      <c r="E77" s="285"/>
      <c r="F77" s="416"/>
      <c r="G77" s="416"/>
      <c r="H77" s="696"/>
      <c r="I77" s="700"/>
      <c r="J77" s="704"/>
      <c r="K77" s="700"/>
      <c r="L77" s="287" t="str">
        <f t="shared" ref="L77:L140" si="4">IF($F77="","",VLOOKUP($F77,$AV$13:$AW$17,2,TRUE))</f>
        <v/>
      </c>
      <c r="M77" s="288" t="str">
        <f t="shared" ref="M77:M140" si="5">IF($G77="","",INDEX($AZ$13:$AZ$16,MATCH($G77,$AY$13:$AY$16,-1)))</f>
        <v/>
      </c>
      <c r="N77" s="287" t="str">
        <f t="shared" ref="N77:N140" si="6">IF(OR($F77="",$I77="",$J77=""),"",VLOOKUP($I77&amp;$J77,$BB$13:$BE$18,IF($F77&lt;50,2,IF(AND($K77="該当",$I77="角住戸"),4,3)),FALSE))</f>
        <v/>
      </c>
      <c r="O77" s="289">
        <f t="shared" ref="O77:O140" si="7">IF(OR(L77="",M77="",N77=""),0,(800000*L77*M77*N77))</f>
        <v>0</v>
      </c>
      <c r="P77" s="701"/>
      <c r="Q77" s="286"/>
      <c r="R77" s="711"/>
      <c r="S77" s="712"/>
      <c r="T77" s="291"/>
      <c r="U77" s="711"/>
      <c r="V77" s="701"/>
      <c r="W77" s="286"/>
      <c r="X77" s="290"/>
      <c r="Y77" s="286"/>
      <c r="Z77" s="290"/>
      <c r="AA77" s="286"/>
      <c r="AB77" s="291"/>
      <c r="AC77" s="291"/>
      <c r="AD77" s="291"/>
      <c r="AE77" s="291"/>
      <c r="AF77" s="290"/>
      <c r="AG77" s="292"/>
      <c r="AH77" s="290"/>
      <c r="AI77" s="292"/>
      <c r="AJ77" s="290"/>
      <c r="AK77" s="292"/>
      <c r="AL77" s="293"/>
      <c r="AM77" s="290"/>
      <c r="AN77" s="292"/>
      <c r="AO77" s="293"/>
      <c r="AP77" s="290"/>
      <c r="AQ77" s="292"/>
      <c r="AR77" s="293"/>
      <c r="AS77" s="290"/>
      <c r="AT77" s="237"/>
      <c r="AU77" s="237"/>
      <c r="AV77" s="237"/>
      <c r="AW77" s="237"/>
      <c r="AX77" s="237"/>
      <c r="AY77" s="237"/>
      <c r="AZ77" s="237"/>
      <c r="BA77" s="237"/>
      <c r="BB77" s="237"/>
      <c r="BC77" s="237"/>
      <c r="BD77" s="237"/>
      <c r="BE77" s="237"/>
    </row>
    <row r="78" spans="1:57" s="238" customFormat="1">
      <c r="A78" s="369"/>
      <c r="B78" s="284">
        <v>66</v>
      </c>
      <c r="C78" s="702"/>
      <c r="D78" s="703"/>
      <c r="E78" s="285"/>
      <c r="F78" s="416"/>
      <c r="G78" s="416"/>
      <c r="H78" s="696"/>
      <c r="I78" s="700"/>
      <c r="J78" s="704"/>
      <c r="K78" s="700"/>
      <c r="L78" s="287" t="str">
        <f t="shared" si="4"/>
        <v/>
      </c>
      <c r="M78" s="288" t="str">
        <f t="shared" si="5"/>
        <v/>
      </c>
      <c r="N78" s="287" t="str">
        <f t="shared" si="6"/>
        <v/>
      </c>
      <c r="O78" s="289">
        <f t="shared" si="7"/>
        <v>0</v>
      </c>
      <c r="P78" s="701"/>
      <c r="Q78" s="286"/>
      <c r="R78" s="711"/>
      <c r="S78" s="712"/>
      <c r="T78" s="291"/>
      <c r="U78" s="711"/>
      <c r="V78" s="701"/>
      <c r="W78" s="286"/>
      <c r="X78" s="290"/>
      <c r="Y78" s="286"/>
      <c r="Z78" s="290"/>
      <c r="AA78" s="286"/>
      <c r="AB78" s="291"/>
      <c r="AC78" s="291"/>
      <c r="AD78" s="291"/>
      <c r="AE78" s="291"/>
      <c r="AF78" s="290"/>
      <c r="AG78" s="292"/>
      <c r="AH78" s="290"/>
      <c r="AI78" s="292"/>
      <c r="AJ78" s="290"/>
      <c r="AK78" s="292"/>
      <c r="AL78" s="293"/>
      <c r="AM78" s="290"/>
      <c r="AN78" s="292"/>
      <c r="AO78" s="293"/>
      <c r="AP78" s="290"/>
      <c r="AQ78" s="292"/>
      <c r="AR78" s="293"/>
      <c r="AS78" s="290"/>
      <c r="AT78" s="237"/>
      <c r="AU78" s="237"/>
      <c r="AV78" s="237"/>
      <c r="AW78" s="237"/>
      <c r="AX78" s="237"/>
      <c r="AY78" s="237"/>
      <c r="AZ78" s="237"/>
      <c r="BA78" s="237"/>
      <c r="BB78" s="237"/>
      <c r="BC78" s="237"/>
      <c r="BD78" s="237"/>
      <c r="BE78" s="237"/>
    </row>
    <row r="79" spans="1:57" s="238" customFormat="1">
      <c r="A79" s="369"/>
      <c r="B79" s="284">
        <v>67</v>
      </c>
      <c r="C79" s="702"/>
      <c r="D79" s="703"/>
      <c r="E79" s="285"/>
      <c r="F79" s="416"/>
      <c r="G79" s="416"/>
      <c r="H79" s="696"/>
      <c r="I79" s="700"/>
      <c r="J79" s="704"/>
      <c r="K79" s="700"/>
      <c r="L79" s="287" t="str">
        <f t="shared" si="4"/>
        <v/>
      </c>
      <c r="M79" s="288" t="str">
        <f t="shared" si="5"/>
        <v/>
      </c>
      <c r="N79" s="287" t="str">
        <f t="shared" si="6"/>
        <v/>
      </c>
      <c r="O79" s="289">
        <f t="shared" si="7"/>
        <v>0</v>
      </c>
      <c r="P79" s="701"/>
      <c r="Q79" s="286"/>
      <c r="R79" s="711"/>
      <c r="S79" s="712"/>
      <c r="T79" s="291"/>
      <c r="U79" s="711"/>
      <c r="V79" s="701"/>
      <c r="W79" s="286"/>
      <c r="X79" s="290"/>
      <c r="Y79" s="286"/>
      <c r="Z79" s="290"/>
      <c r="AA79" s="286"/>
      <c r="AB79" s="291"/>
      <c r="AC79" s="291"/>
      <c r="AD79" s="291"/>
      <c r="AE79" s="291"/>
      <c r="AF79" s="290"/>
      <c r="AG79" s="292"/>
      <c r="AH79" s="290"/>
      <c r="AI79" s="292"/>
      <c r="AJ79" s="290"/>
      <c r="AK79" s="292"/>
      <c r="AL79" s="293"/>
      <c r="AM79" s="290"/>
      <c r="AN79" s="292"/>
      <c r="AO79" s="293"/>
      <c r="AP79" s="290"/>
      <c r="AQ79" s="292"/>
      <c r="AR79" s="293"/>
      <c r="AS79" s="290"/>
      <c r="AT79" s="237"/>
      <c r="AU79" s="237"/>
      <c r="AV79" s="237"/>
      <c r="AW79" s="237"/>
      <c r="AX79" s="237"/>
      <c r="AY79" s="237"/>
      <c r="AZ79" s="237"/>
      <c r="BA79" s="237"/>
      <c r="BB79" s="237"/>
      <c r="BC79" s="237"/>
      <c r="BD79" s="237"/>
      <c r="BE79" s="237"/>
    </row>
    <row r="80" spans="1:57" s="238" customFormat="1">
      <c r="A80" s="369"/>
      <c r="B80" s="284">
        <v>68</v>
      </c>
      <c r="C80" s="702"/>
      <c r="D80" s="703"/>
      <c r="E80" s="285"/>
      <c r="F80" s="416"/>
      <c r="G80" s="416"/>
      <c r="H80" s="696"/>
      <c r="I80" s="700"/>
      <c r="J80" s="704"/>
      <c r="K80" s="700"/>
      <c r="L80" s="287" t="str">
        <f t="shared" si="4"/>
        <v/>
      </c>
      <c r="M80" s="288" t="str">
        <f t="shared" si="5"/>
        <v/>
      </c>
      <c r="N80" s="287" t="str">
        <f t="shared" si="6"/>
        <v/>
      </c>
      <c r="O80" s="289">
        <f t="shared" si="7"/>
        <v>0</v>
      </c>
      <c r="P80" s="701"/>
      <c r="Q80" s="286"/>
      <c r="R80" s="711"/>
      <c r="S80" s="712"/>
      <c r="T80" s="291"/>
      <c r="U80" s="711"/>
      <c r="V80" s="701"/>
      <c r="W80" s="286"/>
      <c r="X80" s="290"/>
      <c r="Y80" s="286"/>
      <c r="Z80" s="290"/>
      <c r="AA80" s="286"/>
      <c r="AB80" s="291"/>
      <c r="AC80" s="291"/>
      <c r="AD80" s="291"/>
      <c r="AE80" s="291"/>
      <c r="AF80" s="290"/>
      <c r="AG80" s="292"/>
      <c r="AH80" s="290"/>
      <c r="AI80" s="292"/>
      <c r="AJ80" s="290"/>
      <c r="AK80" s="292"/>
      <c r="AL80" s="293"/>
      <c r="AM80" s="290"/>
      <c r="AN80" s="292"/>
      <c r="AO80" s="293"/>
      <c r="AP80" s="290"/>
      <c r="AQ80" s="292"/>
      <c r="AR80" s="293"/>
      <c r="AS80" s="290"/>
      <c r="AT80" s="237"/>
      <c r="AU80" s="237"/>
      <c r="AV80" s="237"/>
      <c r="AW80" s="237"/>
      <c r="AX80" s="237"/>
      <c r="AY80" s="237"/>
      <c r="AZ80" s="237"/>
      <c r="BA80" s="237"/>
      <c r="BB80" s="237"/>
      <c r="BC80" s="237"/>
      <c r="BD80" s="237"/>
      <c r="BE80" s="237"/>
    </row>
    <row r="81" spans="1:57" s="238" customFormat="1">
      <c r="A81" s="369"/>
      <c r="B81" s="284">
        <v>69</v>
      </c>
      <c r="C81" s="702"/>
      <c r="D81" s="703"/>
      <c r="E81" s="285"/>
      <c r="F81" s="416"/>
      <c r="G81" s="416"/>
      <c r="H81" s="696"/>
      <c r="I81" s="700"/>
      <c r="J81" s="704"/>
      <c r="K81" s="700"/>
      <c r="L81" s="287" t="str">
        <f t="shared" si="4"/>
        <v/>
      </c>
      <c r="M81" s="288" t="str">
        <f t="shared" si="5"/>
        <v/>
      </c>
      <c r="N81" s="287" t="str">
        <f t="shared" si="6"/>
        <v/>
      </c>
      <c r="O81" s="289">
        <f t="shared" si="7"/>
        <v>0</v>
      </c>
      <c r="P81" s="701"/>
      <c r="Q81" s="286"/>
      <c r="R81" s="711"/>
      <c r="S81" s="712"/>
      <c r="T81" s="291"/>
      <c r="U81" s="711"/>
      <c r="V81" s="701"/>
      <c r="W81" s="286"/>
      <c r="X81" s="290"/>
      <c r="Y81" s="286"/>
      <c r="Z81" s="290"/>
      <c r="AA81" s="286"/>
      <c r="AB81" s="291"/>
      <c r="AC81" s="291"/>
      <c r="AD81" s="291"/>
      <c r="AE81" s="291"/>
      <c r="AF81" s="290"/>
      <c r="AG81" s="292"/>
      <c r="AH81" s="290"/>
      <c r="AI81" s="292"/>
      <c r="AJ81" s="290"/>
      <c r="AK81" s="292"/>
      <c r="AL81" s="293"/>
      <c r="AM81" s="290"/>
      <c r="AN81" s="292"/>
      <c r="AO81" s="293"/>
      <c r="AP81" s="290"/>
      <c r="AQ81" s="292"/>
      <c r="AR81" s="293"/>
      <c r="AS81" s="290"/>
      <c r="AT81" s="237"/>
      <c r="AU81" s="237"/>
      <c r="AV81" s="237"/>
      <c r="AW81" s="237"/>
      <c r="AX81" s="237"/>
      <c r="AY81" s="237"/>
      <c r="AZ81" s="237"/>
      <c r="BA81" s="237"/>
      <c r="BB81" s="237"/>
      <c r="BC81" s="237"/>
      <c r="BD81" s="237"/>
      <c r="BE81" s="237"/>
    </row>
    <row r="82" spans="1:57" s="238" customFormat="1">
      <c r="A82" s="369"/>
      <c r="B82" s="284">
        <v>70</v>
      </c>
      <c r="C82" s="702"/>
      <c r="D82" s="703"/>
      <c r="E82" s="285"/>
      <c r="F82" s="416"/>
      <c r="G82" s="416"/>
      <c r="H82" s="696"/>
      <c r="I82" s="700"/>
      <c r="J82" s="704"/>
      <c r="K82" s="700"/>
      <c r="L82" s="287" t="str">
        <f t="shared" si="4"/>
        <v/>
      </c>
      <c r="M82" s="288" t="str">
        <f t="shared" si="5"/>
        <v/>
      </c>
      <c r="N82" s="287" t="str">
        <f t="shared" si="6"/>
        <v/>
      </c>
      <c r="O82" s="289">
        <f t="shared" si="7"/>
        <v>0</v>
      </c>
      <c r="P82" s="701"/>
      <c r="Q82" s="286"/>
      <c r="R82" s="711"/>
      <c r="S82" s="712"/>
      <c r="T82" s="291"/>
      <c r="U82" s="711"/>
      <c r="V82" s="701"/>
      <c r="W82" s="286"/>
      <c r="X82" s="290"/>
      <c r="Y82" s="286"/>
      <c r="Z82" s="290"/>
      <c r="AA82" s="286"/>
      <c r="AB82" s="291"/>
      <c r="AC82" s="291"/>
      <c r="AD82" s="291"/>
      <c r="AE82" s="291"/>
      <c r="AF82" s="290"/>
      <c r="AG82" s="292"/>
      <c r="AH82" s="290"/>
      <c r="AI82" s="292"/>
      <c r="AJ82" s="290"/>
      <c r="AK82" s="292"/>
      <c r="AL82" s="293"/>
      <c r="AM82" s="290"/>
      <c r="AN82" s="292"/>
      <c r="AO82" s="293"/>
      <c r="AP82" s="290"/>
      <c r="AQ82" s="292"/>
      <c r="AR82" s="293"/>
      <c r="AS82" s="290"/>
      <c r="AT82" s="237"/>
      <c r="AU82" s="237"/>
      <c r="AV82" s="237"/>
      <c r="AW82" s="237"/>
      <c r="AX82" s="237"/>
      <c r="AY82" s="237"/>
      <c r="AZ82" s="237"/>
      <c r="BA82" s="237"/>
      <c r="BB82" s="237"/>
      <c r="BC82" s="237"/>
      <c r="BD82" s="237"/>
      <c r="BE82" s="237"/>
    </row>
    <row r="83" spans="1:57" s="238" customFormat="1">
      <c r="A83" s="369"/>
      <c r="B83" s="284">
        <v>71</v>
      </c>
      <c r="C83" s="702"/>
      <c r="D83" s="703"/>
      <c r="E83" s="285"/>
      <c r="F83" s="416"/>
      <c r="G83" s="416"/>
      <c r="H83" s="696"/>
      <c r="I83" s="700"/>
      <c r="J83" s="704"/>
      <c r="K83" s="700"/>
      <c r="L83" s="287" t="str">
        <f t="shared" si="4"/>
        <v/>
      </c>
      <c r="M83" s="288" t="str">
        <f t="shared" si="5"/>
        <v/>
      </c>
      <c r="N83" s="287" t="str">
        <f t="shared" si="6"/>
        <v/>
      </c>
      <c r="O83" s="289">
        <f t="shared" si="7"/>
        <v>0</v>
      </c>
      <c r="P83" s="701"/>
      <c r="Q83" s="286"/>
      <c r="R83" s="711"/>
      <c r="S83" s="712"/>
      <c r="T83" s="291"/>
      <c r="U83" s="711"/>
      <c r="V83" s="701"/>
      <c r="W83" s="286"/>
      <c r="X83" s="290"/>
      <c r="Y83" s="286"/>
      <c r="Z83" s="290"/>
      <c r="AA83" s="286"/>
      <c r="AB83" s="291"/>
      <c r="AC83" s="291"/>
      <c r="AD83" s="291"/>
      <c r="AE83" s="291"/>
      <c r="AF83" s="290"/>
      <c r="AG83" s="292"/>
      <c r="AH83" s="290"/>
      <c r="AI83" s="292"/>
      <c r="AJ83" s="290"/>
      <c r="AK83" s="292"/>
      <c r="AL83" s="293"/>
      <c r="AM83" s="290"/>
      <c r="AN83" s="292"/>
      <c r="AO83" s="293"/>
      <c r="AP83" s="290"/>
      <c r="AQ83" s="292"/>
      <c r="AR83" s="293"/>
      <c r="AS83" s="290"/>
      <c r="AT83" s="237"/>
      <c r="AU83" s="237"/>
      <c r="AV83" s="237"/>
      <c r="AW83" s="237"/>
      <c r="AX83" s="237"/>
      <c r="AY83" s="237"/>
      <c r="AZ83" s="237"/>
      <c r="BA83" s="237"/>
      <c r="BB83" s="237"/>
      <c r="BC83" s="237"/>
      <c r="BD83" s="237"/>
      <c r="BE83" s="237"/>
    </row>
    <row r="84" spans="1:57" s="238" customFormat="1">
      <c r="A84" s="369"/>
      <c r="B84" s="284">
        <v>72</v>
      </c>
      <c r="C84" s="702"/>
      <c r="D84" s="703"/>
      <c r="E84" s="285"/>
      <c r="F84" s="416"/>
      <c r="G84" s="416"/>
      <c r="H84" s="696"/>
      <c r="I84" s="700"/>
      <c r="J84" s="704"/>
      <c r="K84" s="700"/>
      <c r="L84" s="287" t="str">
        <f t="shared" si="4"/>
        <v/>
      </c>
      <c r="M84" s="288" t="str">
        <f t="shared" si="5"/>
        <v/>
      </c>
      <c r="N84" s="287" t="str">
        <f t="shared" si="6"/>
        <v/>
      </c>
      <c r="O84" s="289">
        <f t="shared" si="7"/>
        <v>0</v>
      </c>
      <c r="P84" s="701"/>
      <c r="Q84" s="286"/>
      <c r="R84" s="711"/>
      <c r="S84" s="712"/>
      <c r="T84" s="291"/>
      <c r="U84" s="711"/>
      <c r="V84" s="701"/>
      <c r="W84" s="286"/>
      <c r="X84" s="290"/>
      <c r="Y84" s="286"/>
      <c r="Z84" s="290"/>
      <c r="AA84" s="286"/>
      <c r="AB84" s="291"/>
      <c r="AC84" s="291"/>
      <c r="AD84" s="291"/>
      <c r="AE84" s="291"/>
      <c r="AF84" s="290"/>
      <c r="AG84" s="292"/>
      <c r="AH84" s="290"/>
      <c r="AI84" s="292"/>
      <c r="AJ84" s="290"/>
      <c r="AK84" s="292"/>
      <c r="AL84" s="293"/>
      <c r="AM84" s="290"/>
      <c r="AN84" s="292"/>
      <c r="AO84" s="293"/>
      <c r="AP84" s="290"/>
      <c r="AQ84" s="292"/>
      <c r="AR84" s="293"/>
      <c r="AS84" s="290"/>
      <c r="AT84" s="237"/>
      <c r="AU84" s="237"/>
      <c r="AV84" s="237"/>
      <c r="AW84" s="237"/>
      <c r="AX84" s="237"/>
      <c r="AY84" s="237"/>
      <c r="AZ84" s="237"/>
      <c r="BA84" s="237"/>
      <c r="BB84" s="237"/>
      <c r="BC84" s="237"/>
      <c r="BD84" s="237"/>
      <c r="BE84" s="237"/>
    </row>
    <row r="85" spans="1:57" s="238" customFormat="1">
      <c r="A85" s="369"/>
      <c r="B85" s="284">
        <v>73</v>
      </c>
      <c r="C85" s="702"/>
      <c r="D85" s="703"/>
      <c r="E85" s="285"/>
      <c r="F85" s="416"/>
      <c r="G85" s="416"/>
      <c r="H85" s="696"/>
      <c r="I85" s="700"/>
      <c r="J85" s="704"/>
      <c r="K85" s="700"/>
      <c r="L85" s="287" t="str">
        <f t="shared" si="4"/>
        <v/>
      </c>
      <c r="M85" s="288" t="str">
        <f t="shared" si="5"/>
        <v/>
      </c>
      <c r="N85" s="287" t="str">
        <f t="shared" si="6"/>
        <v/>
      </c>
      <c r="O85" s="289">
        <f t="shared" si="7"/>
        <v>0</v>
      </c>
      <c r="P85" s="701"/>
      <c r="Q85" s="286"/>
      <c r="R85" s="711"/>
      <c r="S85" s="712"/>
      <c r="T85" s="291"/>
      <c r="U85" s="711"/>
      <c r="V85" s="701"/>
      <c r="W85" s="286"/>
      <c r="X85" s="290"/>
      <c r="Y85" s="286"/>
      <c r="Z85" s="290"/>
      <c r="AA85" s="286"/>
      <c r="AB85" s="291"/>
      <c r="AC85" s="291"/>
      <c r="AD85" s="291"/>
      <c r="AE85" s="291"/>
      <c r="AF85" s="290"/>
      <c r="AG85" s="292"/>
      <c r="AH85" s="290"/>
      <c r="AI85" s="292"/>
      <c r="AJ85" s="290"/>
      <c r="AK85" s="292"/>
      <c r="AL85" s="293"/>
      <c r="AM85" s="290"/>
      <c r="AN85" s="292"/>
      <c r="AO85" s="293"/>
      <c r="AP85" s="290"/>
      <c r="AQ85" s="292"/>
      <c r="AR85" s="293"/>
      <c r="AS85" s="290"/>
      <c r="AT85" s="237"/>
      <c r="AU85" s="237"/>
      <c r="AV85" s="237"/>
      <c r="AW85" s="237"/>
      <c r="AX85" s="237"/>
      <c r="AY85" s="237"/>
      <c r="AZ85" s="237"/>
      <c r="BA85" s="237"/>
      <c r="BB85" s="237"/>
      <c r="BC85" s="237"/>
      <c r="BD85" s="237"/>
      <c r="BE85" s="237"/>
    </row>
    <row r="86" spans="1:57" s="238" customFormat="1">
      <c r="A86" s="369"/>
      <c r="B86" s="284">
        <v>74</v>
      </c>
      <c r="C86" s="702"/>
      <c r="D86" s="703"/>
      <c r="E86" s="285"/>
      <c r="F86" s="416"/>
      <c r="G86" s="416"/>
      <c r="H86" s="696"/>
      <c r="I86" s="700"/>
      <c r="J86" s="704"/>
      <c r="K86" s="700"/>
      <c r="L86" s="287" t="str">
        <f t="shared" si="4"/>
        <v/>
      </c>
      <c r="M86" s="288" t="str">
        <f t="shared" si="5"/>
        <v/>
      </c>
      <c r="N86" s="287" t="str">
        <f t="shared" si="6"/>
        <v/>
      </c>
      <c r="O86" s="289">
        <f t="shared" si="7"/>
        <v>0</v>
      </c>
      <c r="P86" s="701"/>
      <c r="Q86" s="286"/>
      <c r="R86" s="711"/>
      <c r="S86" s="712"/>
      <c r="T86" s="291"/>
      <c r="U86" s="711"/>
      <c r="V86" s="701"/>
      <c r="W86" s="286"/>
      <c r="X86" s="290"/>
      <c r="Y86" s="286"/>
      <c r="Z86" s="290"/>
      <c r="AA86" s="286"/>
      <c r="AB86" s="291"/>
      <c r="AC86" s="291"/>
      <c r="AD86" s="291"/>
      <c r="AE86" s="291"/>
      <c r="AF86" s="290"/>
      <c r="AG86" s="292"/>
      <c r="AH86" s="290"/>
      <c r="AI86" s="292"/>
      <c r="AJ86" s="290"/>
      <c r="AK86" s="292"/>
      <c r="AL86" s="293"/>
      <c r="AM86" s="290"/>
      <c r="AN86" s="292"/>
      <c r="AO86" s="293"/>
      <c r="AP86" s="290"/>
      <c r="AQ86" s="292"/>
      <c r="AR86" s="293"/>
      <c r="AS86" s="290"/>
      <c r="AT86" s="237"/>
      <c r="AU86" s="237"/>
      <c r="AV86" s="237"/>
      <c r="AW86" s="237"/>
      <c r="AX86" s="237"/>
      <c r="AY86" s="237"/>
      <c r="AZ86" s="237"/>
      <c r="BA86" s="237"/>
      <c r="BB86" s="237"/>
      <c r="BC86" s="237"/>
      <c r="BD86" s="237"/>
      <c r="BE86" s="237"/>
    </row>
    <row r="87" spans="1:57" s="238" customFormat="1">
      <c r="A87" s="369"/>
      <c r="B87" s="284">
        <v>75</v>
      </c>
      <c r="C87" s="702"/>
      <c r="D87" s="703"/>
      <c r="E87" s="285"/>
      <c r="F87" s="416"/>
      <c r="G87" s="416"/>
      <c r="H87" s="696"/>
      <c r="I87" s="700"/>
      <c r="J87" s="704"/>
      <c r="K87" s="700"/>
      <c r="L87" s="287" t="str">
        <f t="shared" si="4"/>
        <v/>
      </c>
      <c r="M87" s="288" t="str">
        <f t="shared" si="5"/>
        <v/>
      </c>
      <c r="N87" s="287" t="str">
        <f t="shared" si="6"/>
        <v/>
      </c>
      <c r="O87" s="289">
        <f t="shared" si="7"/>
        <v>0</v>
      </c>
      <c r="P87" s="701"/>
      <c r="Q87" s="286"/>
      <c r="R87" s="711"/>
      <c r="S87" s="712"/>
      <c r="T87" s="291"/>
      <c r="U87" s="711"/>
      <c r="V87" s="701"/>
      <c r="W87" s="286"/>
      <c r="X87" s="290"/>
      <c r="Y87" s="286"/>
      <c r="Z87" s="290"/>
      <c r="AA87" s="286"/>
      <c r="AB87" s="291"/>
      <c r="AC87" s="291"/>
      <c r="AD87" s="291"/>
      <c r="AE87" s="291"/>
      <c r="AF87" s="290"/>
      <c r="AG87" s="292"/>
      <c r="AH87" s="290"/>
      <c r="AI87" s="292"/>
      <c r="AJ87" s="290"/>
      <c r="AK87" s="292"/>
      <c r="AL87" s="293"/>
      <c r="AM87" s="290"/>
      <c r="AN87" s="292"/>
      <c r="AO87" s="293"/>
      <c r="AP87" s="290"/>
      <c r="AQ87" s="292"/>
      <c r="AR87" s="293"/>
      <c r="AS87" s="290"/>
      <c r="AT87" s="237"/>
      <c r="AU87" s="237"/>
      <c r="AV87" s="237"/>
      <c r="AW87" s="237"/>
      <c r="AX87" s="237"/>
      <c r="AY87" s="237"/>
      <c r="AZ87" s="237"/>
      <c r="BA87" s="237"/>
      <c r="BB87" s="237"/>
      <c r="BC87" s="237"/>
      <c r="BD87" s="237"/>
      <c r="BE87" s="237"/>
    </row>
    <row r="88" spans="1:57" s="238" customFormat="1">
      <c r="A88" s="369"/>
      <c r="B88" s="284">
        <v>76</v>
      </c>
      <c r="C88" s="702"/>
      <c r="D88" s="703"/>
      <c r="E88" s="285"/>
      <c r="F88" s="416"/>
      <c r="G88" s="416"/>
      <c r="H88" s="696"/>
      <c r="I88" s="700"/>
      <c r="J88" s="704"/>
      <c r="K88" s="700"/>
      <c r="L88" s="287" t="str">
        <f t="shared" si="4"/>
        <v/>
      </c>
      <c r="M88" s="288" t="str">
        <f t="shared" si="5"/>
        <v/>
      </c>
      <c r="N88" s="287" t="str">
        <f t="shared" si="6"/>
        <v/>
      </c>
      <c r="O88" s="289">
        <f t="shared" si="7"/>
        <v>0</v>
      </c>
      <c r="P88" s="701"/>
      <c r="Q88" s="286"/>
      <c r="R88" s="711"/>
      <c r="S88" s="712"/>
      <c r="T88" s="291"/>
      <c r="U88" s="711"/>
      <c r="V88" s="701"/>
      <c r="W88" s="286"/>
      <c r="X88" s="290"/>
      <c r="Y88" s="286"/>
      <c r="Z88" s="290"/>
      <c r="AA88" s="286"/>
      <c r="AB88" s="291"/>
      <c r="AC88" s="291"/>
      <c r="AD88" s="291"/>
      <c r="AE88" s="291"/>
      <c r="AF88" s="290"/>
      <c r="AG88" s="292"/>
      <c r="AH88" s="290"/>
      <c r="AI88" s="292"/>
      <c r="AJ88" s="290"/>
      <c r="AK88" s="292"/>
      <c r="AL88" s="293"/>
      <c r="AM88" s="290"/>
      <c r="AN88" s="292"/>
      <c r="AO88" s="293"/>
      <c r="AP88" s="290"/>
      <c r="AQ88" s="292"/>
      <c r="AR88" s="293"/>
      <c r="AS88" s="290"/>
      <c r="AT88" s="237"/>
      <c r="AU88" s="237"/>
      <c r="AV88" s="237"/>
      <c r="AW88" s="237"/>
      <c r="AX88" s="237"/>
      <c r="AY88" s="237"/>
      <c r="AZ88" s="237"/>
      <c r="BA88" s="237"/>
      <c r="BB88" s="237"/>
      <c r="BC88" s="237"/>
      <c r="BD88" s="237"/>
      <c r="BE88" s="237"/>
    </row>
    <row r="89" spans="1:57" s="238" customFormat="1">
      <c r="A89" s="369"/>
      <c r="B89" s="284">
        <v>77</v>
      </c>
      <c r="C89" s="702"/>
      <c r="D89" s="703"/>
      <c r="E89" s="285"/>
      <c r="F89" s="416"/>
      <c r="G89" s="416"/>
      <c r="H89" s="696"/>
      <c r="I89" s="700"/>
      <c r="J89" s="704"/>
      <c r="K89" s="700"/>
      <c r="L89" s="287" t="str">
        <f t="shared" si="4"/>
        <v/>
      </c>
      <c r="M89" s="288" t="str">
        <f t="shared" si="5"/>
        <v/>
      </c>
      <c r="N89" s="287" t="str">
        <f t="shared" si="6"/>
        <v/>
      </c>
      <c r="O89" s="289">
        <f t="shared" si="7"/>
        <v>0</v>
      </c>
      <c r="P89" s="701"/>
      <c r="Q89" s="286"/>
      <c r="R89" s="711"/>
      <c r="S89" s="712"/>
      <c r="T89" s="291"/>
      <c r="U89" s="711"/>
      <c r="V89" s="701"/>
      <c r="W89" s="286"/>
      <c r="X89" s="290"/>
      <c r="Y89" s="286"/>
      <c r="Z89" s="290"/>
      <c r="AA89" s="286"/>
      <c r="AB89" s="291"/>
      <c r="AC89" s="291"/>
      <c r="AD89" s="291"/>
      <c r="AE89" s="291"/>
      <c r="AF89" s="290"/>
      <c r="AG89" s="292"/>
      <c r="AH89" s="290"/>
      <c r="AI89" s="292"/>
      <c r="AJ89" s="290"/>
      <c r="AK89" s="292"/>
      <c r="AL89" s="293"/>
      <c r="AM89" s="290"/>
      <c r="AN89" s="292"/>
      <c r="AO89" s="293"/>
      <c r="AP89" s="290"/>
      <c r="AQ89" s="292"/>
      <c r="AR89" s="293"/>
      <c r="AS89" s="290"/>
      <c r="AT89" s="237"/>
      <c r="AU89" s="237"/>
      <c r="AV89" s="237"/>
      <c r="AW89" s="237"/>
      <c r="AX89" s="237"/>
      <c r="AY89" s="237"/>
      <c r="AZ89" s="237"/>
      <c r="BA89" s="237"/>
      <c r="BB89" s="237"/>
      <c r="BC89" s="237"/>
      <c r="BD89" s="237"/>
      <c r="BE89" s="237"/>
    </row>
    <row r="90" spans="1:57" s="238" customFormat="1">
      <c r="A90" s="369"/>
      <c r="B90" s="284">
        <v>78</v>
      </c>
      <c r="C90" s="702"/>
      <c r="D90" s="703"/>
      <c r="E90" s="285"/>
      <c r="F90" s="416"/>
      <c r="G90" s="416"/>
      <c r="H90" s="696"/>
      <c r="I90" s="700"/>
      <c r="J90" s="704"/>
      <c r="K90" s="700"/>
      <c r="L90" s="287" t="str">
        <f t="shared" si="4"/>
        <v/>
      </c>
      <c r="M90" s="288" t="str">
        <f t="shared" si="5"/>
        <v/>
      </c>
      <c r="N90" s="287" t="str">
        <f t="shared" si="6"/>
        <v/>
      </c>
      <c r="O90" s="289">
        <f t="shared" si="7"/>
        <v>0</v>
      </c>
      <c r="P90" s="701"/>
      <c r="Q90" s="286"/>
      <c r="R90" s="711"/>
      <c r="S90" s="712"/>
      <c r="T90" s="291"/>
      <c r="U90" s="711"/>
      <c r="V90" s="701"/>
      <c r="W90" s="286"/>
      <c r="X90" s="290"/>
      <c r="Y90" s="286"/>
      <c r="Z90" s="290"/>
      <c r="AA90" s="286"/>
      <c r="AB90" s="291"/>
      <c r="AC90" s="291"/>
      <c r="AD90" s="291"/>
      <c r="AE90" s="291"/>
      <c r="AF90" s="290"/>
      <c r="AG90" s="292"/>
      <c r="AH90" s="290"/>
      <c r="AI90" s="292"/>
      <c r="AJ90" s="290"/>
      <c r="AK90" s="292"/>
      <c r="AL90" s="293"/>
      <c r="AM90" s="290"/>
      <c r="AN90" s="292"/>
      <c r="AO90" s="293"/>
      <c r="AP90" s="290"/>
      <c r="AQ90" s="292"/>
      <c r="AR90" s="293"/>
      <c r="AS90" s="290"/>
      <c r="AT90" s="237"/>
      <c r="AU90" s="237"/>
      <c r="AV90" s="237"/>
      <c r="AW90" s="237"/>
      <c r="AX90" s="237"/>
      <c r="AY90" s="237"/>
      <c r="AZ90" s="237"/>
      <c r="BA90" s="237"/>
      <c r="BB90" s="237"/>
      <c r="BC90" s="237"/>
      <c r="BD90" s="237"/>
      <c r="BE90" s="237"/>
    </row>
    <row r="91" spans="1:57" s="238" customFormat="1">
      <c r="A91" s="369"/>
      <c r="B91" s="284">
        <v>79</v>
      </c>
      <c r="C91" s="702"/>
      <c r="D91" s="703"/>
      <c r="E91" s="285"/>
      <c r="F91" s="416"/>
      <c r="G91" s="416"/>
      <c r="H91" s="696"/>
      <c r="I91" s="700"/>
      <c r="J91" s="704"/>
      <c r="K91" s="700"/>
      <c r="L91" s="287" t="str">
        <f t="shared" si="4"/>
        <v/>
      </c>
      <c r="M91" s="288" t="str">
        <f t="shared" si="5"/>
        <v/>
      </c>
      <c r="N91" s="287" t="str">
        <f t="shared" si="6"/>
        <v/>
      </c>
      <c r="O91" s="289">
        <f t="shared" si="7"/>
        <v>0</v>
      </c>
      <c r="P91" s="701"/>
      <c r="Q91" s="286"/>
      <c r="R91" s="711"/>
      <c r="S91" s="712"/>
      <c r="T91" s="291"/>
      <c r="U91" s="711"/>
      <c r="V91" s="701"/>
      <c r="W91" s="286"/>
      <c r="X91" s="290"/>
      <c r="Y91" s="286"/>
      <c r="Z91" s="290"/>
      <c r="AA91" s="286"/>
      <c r="AB91" s="291"/>
      <c r="AC91" s="291"/>
      <c r="AD91" s="291"/>
      <c r="AE91" s="291"/>
      <c r="AF91" s="290"/>
      <c r="AG91" s="292"/>
      <c r="AH91" s="290"/>
      <c r="AI91" s="292"/>
      <c r="AJ91" s="290"/>
      <c r="AK91" s="292"/>
      <c r="AL91" s="293"/>
      <c r="AM91" s="290"/>
      <c r="AN91" s="292"/>
      <c r="AO91" s="293"/>
      <c r="AP91" s="290"/>
      <c r="AQ91" s="292"/>
      <c r="AR91" s="293"/>
      <c r="AS91" s="290"/>
      <c r="AT91" s="237"/>
      <c r="AU91" s="237"/>
      <c r="AV91" s="237"/>
      <c r="AW91" s="237"/>
      <c r="AX91" s="237"/>
      <c r="AY91" s="237"/>
      <c r="AZ91" s="237"/>
      <c r="BA91" s="237"/>
      <c r="BB91" s="237"/>
      <c r="BC91" s="237"/>
      <c r="BD91" s="237"/>
      <c r="BE91" s="237"/>
    </row>
    <row r="92" spans="1:57" s="238" customFormat="1">
      <c r="A92" s="369"/>
      <c r="B92" s="284">
        <v>80</v>
      </c>
      <c r="C92" s="702"/>
      <c r="D92" s="703"/>
      <c r="E92" s="285"/>
      <c r="F92" s="416"/>
      <c r="G92" s="416"/>
      <c r="H92" s="696"/>
      <c r="I92" s="700"/>
      <c r="J92" s="704"/>
      <c r="K92" s="700"/>
      <c r="L92" s="287" t="str">
        <f t="shared" si="4"/>
        <v/>
      </c>
      <c r="M92" s="288" t="str">
        <f t="shared" si="5"/>
        <v/>
      </c>
      <c r="N92" s="287" t="str">
        <f t="shared" si="6"/>
        <v/>
      </c>
      <c r="O92" s="289">
        <f t="shared" si="7"/>
        <v>0</v>
      </c>
      <c r="P92" s="701"/>
      <c r="Q92" s="286"/>
      <c r="R92" s="711"/>
      <c r="S92" s="712"/>
      <c r="T92" s="291"/>
      <c r="U92" s="711"/>
      <c r="V92" s="701"/>
      <c r="W92" s="286"/>
      <c r="X92" s="290"/>
      <c r="Y92" s="286"/>
      <c r="Z92" s="290"/>
      <c r="AA92" s="286"/>
      <c r="AB92" s="291"/>
      <c r="AC92" s="291"/>
      <c r="AD92" s="291"/>
      <c r="AE92" s="291"/>
      <c r="AF92" s="290"/>
      <c r="AG92" s="292"/>
      <c r="AH92" s="290"/>
      <c r="AI92" s="292"/>
      <c r="AJ92" s="290"/>
      <c r="AK92" s="292"/>
      <c r="AL92" s="293"/>
      <c r="AM92" s="290"/>
      <c r="AN92" s="292"/>
      <c r="AO92" s="293"/>
      <c r="AP92" s="290"/>
      <c r="AQ92" s="292"/>
      <c r="AR92" s="293"/>
      <c r="AS92" s="290"/>
      <c r="AT92" s="237"/>
      <c r="AU92" s="237"/>
      <c r="AV92" s="237"/>
      <c r="AW92" s="237"/>
      <c r="AX92" s="237"/>
      <c r="AY92" s="237"/>
      <c r="AZ92" s="237"/>
      <c r="BA92" s="237"/>
      <c r="BB92" s="237"/>
      <c r="BC92" s="237"/>
      <c r="BD92" s="237"/>
      <c r="BE92" s="237"/>
    </row>
    <row r="93" spans="1:57" s="238" customFormat="1">
      <c r="A93" s="369"/>
      <c r="B93" s="284">
        <v>81</v>
      </c>
      <c r="C93" s="702"/>
      <c r="D93" s="703"/>
      <c r="E93" s="285"/>
      <c r="F93" s="416"/>
      <c r="G93" s="416"/>
      <c r="H93" s="696"/>
      <c r="I93" s="700"/>
      <c r="J93" s="704"/>
      <c r="K93" s="700"/>
      <c r="L93" s="287" t="str">
        <f t="shared" si="4"/>
        <v/>
      </c>
      <c r="M93" s="288" t="str">
        <f t="shared" si="5"/>
        <v/>
      </c>
      <c r="N93" s="287" t="str">
        <f t="shared" si="6"/>
        <v/>
      </c>
      <c r="O93" s="289">
        <f t="shared" si="7"/>
        <v>0</v>
      </c>
      <c r="P93" s="701"/>
      <c r="Q93" s="286"/>
      <c r="R93" s="711"/>
      <c r="S93" s="712"/>
      <c r="T93" s="291"/>
      <c r="U93" s="711"/>
      <c r="V93" s="701"/>
      <c r="W93" s="286"/>
      <c r="X93" s="290"/>
      <c r="Y93" s="286"/>
      <c r="Z93" s="290"/>
      <c r="AA93" s="286"/>
      <c r="AB93" s="291"/>
      <c r="AC93" s="291"/>
      <c r="AD93" s="291"/>
      <c r="AE93" s="291"/>
      <c r="AF93" s="290"/>
      <c r="AG93" s="292"/>
      <c r="AH93" s="290"/>
      <c r="AI93" s="292"/>
      <c r="AJ93" s="290"/>
      <c r="AK93" s="292"/>
      <c r="AL93" s="293"/>
      <c r="AM93" s="290"/>
      <c r="AN93" s="292"/>
      <c r="AO93" s="293"/>
      <c r="AP93" s="290"/>
      <c r="AQ93" s="292"/>
      <c r="AR93" s="293"/>
      <c r="AS93" s="290"/>
      <c r="AT93" s="237"/>
      <c r="AU93" s="237"/>
      <c r="AV93" s="237"/>
      <c r="AW93" s="237"/>
      <c r="AX93" s="237"/>
      <c r="AY93" s="237"/>
      <c r="AZ93" s="237"/>
      <c r="BA93" s="237"/>
      <c r="BB93" s="237"/>
      <c r="BC93" s="237"/>
      <c r="BD93" s="237"/>
      <c r="BE93" s="237"/>
    </row>
    <row r="94" spans="1:57" s="238" customFormat="1">
      <c r="A94" s="369"/>
      <c r="B94" s="284">
        <v>82</v>
      </c>
      <c r="C94" s="702"/>
      <c r="D94" s="703"/>
      <c r="E94" s="285"/>
      <c r="F94" s="416"/>
      <c r="G94" s="416"/>
      <c r="H94" s="696"/>
      <c r="I94" s="700"/>
      <c r="J94" s="704"/>
      <c r="K94" s="700"/>
      <c r="L94" s="287" t="str">
        <f t="shared" si="4"/>
        <v/>
      </c>
      <c r="M94" s="288" t="str">
        <f t="shared" si="5"/>
        <v/>
      </c>
      <c r="N94" s="287" t="str">
        <f t="shared" si="6"/>
        <v/>
      </c>
      <c r="O94" s="289">
        <f t="shared" si="7"/>
        <v>0</v>
      </c>
      <c r="P94" s="701"/>
      <c r="Q94" s="286"/>
      <c r="R94" s="711"/>
      <c r="S94" s="712"/>
      <c r="T94" s="291"/>
      <c r="U94" s="711"/>
      <c r="V94" s="701"/>
      <c r="W94" s="286"/>
      <c r="X94" s="290"/>
      <c r="Y94" s="286"/>
      <c r="Z94" s="290"/>
      <c r="AA94" s="286"/>
      <c r="AB94" s="291"/>
      <c r="AC94" s="291"/>
      <c r="AD94" s="291"/>
      <c r="AE94" s="291"/>
      <c r="AF94" s="290"/>
      <c r="AG94" s="292"/>
      <c r="AH94" s="290"/>
      <c r="AI94" s="292"/>
      <c r="AJ94" s="290"/>
      <c r="AK94" s="292"/>
      <c r="AL94" s="293"/>
      <c r="AM94" s="290"/>
      <c r="AN94" s="292"/>
      <c r="AO94" s="293"/>
      <c r="AP94" s="290"/>
      <c r="AQ94" s="292"/>
      <c r="AR94" s="293"/>
      <c r="AS94" s="290"/>
      <c r="AT94" s="237"/>
      <c r="AU94" s="237"/>
      <c r="AV94" s="237"/>
      <c r="AW94" s="237"/>
      <c r="AX94" s="237"/>
      <c r="AY94" s="237"/>
      <c r="AZ94" s="237"/>
      <c r="BA94" s="237"/>
      <c r="BB94" s="237"/>
      <c r="BC94" s="237"/>
      <c r="BD94" s="237"/>
      <c r="BE94" s="237"/>
    </row>
    <row r="95" spans="1:57" s="238" customFormat="1">
      <c r="A95" s="369"/>
      <c r="B95" s="284">
        <v>83</v>
      </c>
      <c r="C95" s="702"/>
      <c r="D95" s="703"/>
      <c r="E95" s="285"/>
      <c r="F95" s="416"/>
      <c r="G95" s="416"/>
      <c r="H95" s="696"/>
      <c r="I95" s="700"/>
      <c r="J95" s="704"/>
      <c r="K95" s="700"/>
      <c r="L95" s="287" t="str">
        <f t="shared" si="4"/>
        <v/>
      </c>
      <c r="M95" s="288" t="str">
        <f t="shared" si="5"/>
        <v/>
      </c>
      <c r="N95" s="287" t="str">
        <f t="shared" si="6"/>
        <v/>
      </c>
      <c r="O95" s="289">
        <f t="shared" si="7"/>
        <v>0</v>
      </c>
      <c r="P95" s="701"/>
      <c r="Q95" s="286"/>
      <c r="R95" s="711"/>
      <c r="S95" s="712"/>
      <c r="T95" s="291"/>
      <c r="U95" s="711"/>
      <c r="V95" s="701"/>
      <c r="W95" s="286"/>
      <c r="X95" s="290"/>
      <c r="Y95" s="286"/>
      <c r="Z95" s="290"/>
      <c r="AA95" s="286"/>
      <c r="AB95" s="291"/>
      <c r="AC95" s="291"/>
      <c r="AD95" s="291"/>
      <c r="AE95" s="291"/>
      <c r="AF95" s="290"/>
      <c r="AG95" s="292"/>
      <c r="AH95" s="290"/>
      <c r="AI95" s="292"/>
      <c r="AJ95" s="290"/>
      <c r="AK95" s="292"/>
      <c r="AL95" s="293"/>
      <c r="AM95" s="290"/>
      <c r="AN95" s="292"/>
      <c r="AO95" s="293"/>
      <c r="AP95" s="290"/>
      <c r="AQ95" s="292"/>
      <c r="AR95" s="293"/>
      <c r="AS95" s="290"/>
      <c r="AT95" s="237"/>
      <c r="AU95" s="237"/>
      <c r="AV95" s="237"/>
      <c r="AW95" s="237"/>
      <c r="AX95" s="237"/>
      <c r="AY95" s="237"/>
      <c r="AZ95" s="237"/>
      <c r="BA95" s="237"/>
      <c r="BB95" s="237"/>
      <c r="BC95" s="237"/>
      <c r="BD95" s="237"/>
      <c r="BE95" s="237"/>
    </row>
    <row r="96" spans="1:57" s="238" customFormat="1">
      <c r="A96" s="369"/>
      <c r="B96" s="284">
        <v>84</v>
      </c>
      <c r="C96" s="702"/>
      <c r="D96" s="703"/>
      <c r="E96" s="285"/>
      <c r="F96" s="416"/>
      <c r="G96" s="416"/>
      <c r="H96" s="696"/>
      <c r="I96" s="700"/>
      <c r="J96" s="704"/>
      <c r="K96" s="700"/>
      <c r="L96" s="287" t="str">
        <f t="shared" si="4"/>
        <v/>
      </c>
      <c r="M96" s="288" t="str">
        <f t="shared" si="5"/>
        <v/>
      </c>
      <c r="N96" s="287" t="str">
        <f t="shared" si="6"/>
        <v/>
      </c>
      <c r="O96" s="289">
        <f t="shared" si="7"/>
        <v>0</v>
      </c>
      <c r="P96" s="701"/>
      <c r="Q96" s="286"/>
      <c r="R96" s="711"/>
      <c r="S96" s="712"/>
      <c r="T96" s="291"/>
      <c r="U96" s="711"/>
      <c r="V96" s="701"/>
      <c r="W96" s="286"/>
      <c r="X96" s="290"/>
      <c r="Y96" s="286"/>
      <c r="Z96" s="290"/>
      <c r="AA96" s="286"/>
      <c r="AB96" s="291"/>
      <c r="AC96" s="291"/>
      <c r="AD96" s="291"/>
      <c r="AE96" s="291"/>
      <c r="AF96" s="290"/>
      <c r="AG96" s="292"/>
      <c r="AH96" s="290"/>
      <c r="AI96" s="292"/>
      <c r="AJ96" s="290"/>
      <c r="AK96" s="292"/>
      <c r="AL96" s="293"/>
      <c r="AM96" s="290"/>
      <c r="AN96" s="292"/>
      <c r="AO96" s="293"/>
      <c r="AP96" s="290"/>
      <c r="AQ96" s="292"/>
      <c r="AR96" s="293"/>
      <c r="AS96" s="290"/>
      <c r="AT96" s="237"/>
      <c r="AU96" s="237"/>
      <c r="AV96" s="237"/>
      <c r="AW96" s="237"/>
      <c r="AX96" s="237"/>
      <c r="AY96" s="237"/>
      <c r="AZ96" s="237"/>
      <c r="BA96" s="237"/>
      <c r="BB96" s="237"/>
      <c r="BC96" s="237"/>
      <c r="BD96" s="237"/>
      <c r="BE96" s="237"/>
    </row>
    <row r="97" spans="1:57" s="238" customFormat="1">
      <c r="A97" s="369"/>
      <c r="B97" s="284">
        <v>85</v>
      </c>
      <c r="C97" s="702"/>
      <c r="D97" s="703"/>
      <c r="E97" s="285"/>
      <c r="F97" s="416"/>
      <c r="G97" s="416"/>
      <c r="H97" s="696"/>
      <c r="I97" s="700"/>
      <c r="J97" s="704"/>
      <c r="K97" s="700"/>
      <c r="L97" s="287" t="str">
        <f t="shared" si="4"/>
        <v/>
      </c>
      <c r="M97" s="288" t="str">
        <f t="shared" si="5"/>
        <v/>
      </c>
      <c r="N97" s="287" t="str">
        <f t="shared" si="6"/>
        <v/>
      </c>
      <c r="O97" s="289">
        <f t="shared" si="7"/>
        <v>0</v>
      </c>
      <c r="P97" s="701"/>
      <c r="Q97" s="286"/>
      <c r="R97" s="711"/>
      <c r="S97" s="712"/>
      <c r="T97" s="291"/>
      <c r="U97" s="711"/>
      <c r="V97" s="701"/>
      <c r="W97" s="286"/>
      <c r="X97" s="290"/>
      <c r="Y97" s="286"/>
      <c r="Z97" s="290"/>
      <c r="AA97" s="286"/>
      <c r="AB97" s="291"/>
      <c r="AC97" s="291"/>
      <c r="AD97" s="291"/>
      <c r="AE97" s="291"/>
      <c r="AF97" s="290"/>
      <c r="AG97" s="292"/>
      <c r="AH97" s="290"/>
      <c r="AI97" s="292"/>
      <c r="AJ97" s="290"/>
      <c r="AK97" s="292"/>
      <c r="AL97" s="293"/>
      <c r="AM97" s="290"/>
      <c r="AN97" s="292"/>
      <c r="AO97" s="293"/>
      <c r="AP97" s="290"/>
      <c r="AQ97" s="292"/>
      <c r="AR97" s="293"/>
      <c r="AS97" s="290"/>
      <c r="AT97" s="237"/>
      <c r="AU97" s="237"/>
      <c r="AV97" s="237"/>
      <c r="AW97" s="237"/>
      <c r="AX97" s="237"/>
      <c r="AY97" s="237"/>
      <c r="AZ97" s="237"/>
      <c r="BA97" s="237"/>
      <c r="BB97" s="237"/>
      <c r="BC97" s="237"/>
      <c r="BD97" s="237"/>
      <c r="BE97" s="237"/>
    </row>
    <row r="98" spans="1:57" s="238" customFormat="1">
      <c r="A98" s="369"/>
      <c r="B98" s="284">
        <v>86</v>
      </c>
      <c r="C98" s="702"/>
      <c r="D98" s="703"/>
      <c r="E98" s="285"/>
      <c r="F98" s="416"/>
      <c r="G98" s="416"/>
      <c r="H98" s="696"/>
      <c r="I98" s="700"/>
      <c r="J98" s="704"/>
      <c r="K98" s="700"/>
      <c r="L98" s="287" t="str">
        <f t="shared" si="4"/>
        <v/>
      </c>
      <c r="M98" s="288" t="str">
        <f t="shared" si="5"/>
        <v/>
      </c>
      <c r="N98" s="287" t="str">
        <f t="shared" si="6"/>
        <v/>
      </c>
      <c r="O98" s="289">
        <f t="shared" si="7"/>
        <v>0</v>
      </c>
      <c r="P98" s="701"/>
      <c r="Q98" s="286"/>
      <c r="R98" s="711"/>
      <c r="S98" s="712"/>
      <c r="T98" s="291"/>
      <c r="U98" s="711"/>
      <c r="V98" s="701"/>
      <c r="W98" s="286"/>
      <c r="X98" s="290"/>
      <c r="Y98" s="286"/>
      <c r="Z98" s="290"/>
      <c r="AA98" s="286"/>
      <c r="AB98" s="291"/>
      <c r="AC98" s="291"/>
      <c r="AD98" s="291"/>
      <c r="AE98" s="291"/>
      <c r="AF98" s="290"/>
      <c r="AG98" s="292"/>
      <c r="AH98" s="290"/>
      <c r="AI98" s="292"/>
      <c r="AJ98" s="290"/>
      <c r="AK98" s="292"/>
      <c r="AL98" s="293"/>
      <c r="AM98" s="290"/>
      <c r="AN98" s="292"/>
      <c r="AO98" s="293"/>
      <c r="AP98" s="290"/>
      <c r="AQ98" s="292"/>
      <c r="AR98" s="293"/>
      <c r="AS98" s="290"/>
      <c r="AT98" s="237"/>
      <c r="AU98" s="237"/>
      <c r="AV98" s="237"/>
      <c r="AW98" s="237"/>
      <c r="AX98" s="237"/>
      <c r="AY98" s="237"/>
      <c r="AZ98" s="237"/>
      <c r="BA98" s="237"/>
      <c r="BB98" s="237"/>
      <c r="BC98" s="237"/>
      <c r="BD98" s="237"/>
      <c r="BE98" s="237"/>
    </row>
    <row r="99" spans="1:57" s="238" customFormat="1">
      <c r="A99" s="369"/>
      <c r="B99" s="284">
        <v>87</v>
      </c>
      <c r="C99" s="702"/>
      <c r="D99" s="703"/>
      <c r="E99" s="285"/>
      <c r="F99" s="416"/>
      <c r="G99" s="416"/>
      <c r="H99" s="696"/>
      <c r="I99" s="700"/>
      <c r="J99" s="704"/>
      <c r="K99" s="700"/>
      <c r="L99" s="287" t="str">
        <f t="shared" si="4"/>
        <v/>
      </c>
      <c r="M99" s="288" t="str">
        <f t="shared" si="5"/>
        <v/>
      </c>
      <c r="N99" s="287" t="str">
        <f t="shared" si="6"/>
        <v/>
      </c>
      <c r="O99" s="289">
        <f t="shared" si="7"/>
        <v>0</v>
      </c>
      <c r="P99" s="701"/>
      <c r="Q99" s="286"/>
      <c r="R99" s="711"/>
      <c r="S99" s="712"/>
      <c r="T99" s="291"/>
      <c r="U99" s="711"/>
      <c r="V99" s="701"/>
      <c r="W99" s="286"/>
      <c r="X99" s="290"/>
      <c r="Y99" s="286"/>
      <c r="Z99" s="290"/>
      <c r="AA99" s="286"/>
      <c r="AB99" s="291"/>
      <c r="AC99" s="291"/>
      <c r="AD99" s="291"/>
      <c r="AE99" s="291"/>
      <c r="AF99" s="290"/>
      <c r="AG99" s="292"/>
      <c r="AH99" s="290"/>
      <c r="AI99" s="292"/>
      <c r="AJ99" s="290"/>
      <c r="AK99" s="292"/>
      <c r="AL99" s="293"/>
      <c r="AM99" s="290"/>
      <c r="AN99" s="292"/>
      <c r="AO99" s="293"/>
      <c r="AP99" s="290"/>
      <c r="AQ99" s="292"/>
      <c r="AR99" s="293"/>
      <c r="AS99" s="290"/>
      <c r="AT99" s="237"/>
      <c r="AU99" s="237"/>
      <c r="AV99" s="237"/>
      <c r="AW99" s="237"/>
      <c r="AX99" s="237"/>
      <c r="AY99" s="237"/>
      <c r="AZ99" s="237"/>
      <c r="BA99" s="237"/>
      <c r="BB99" s="237"/>
      <c r="BC99" s="237"/>
      <c r="BD99" s="237"/>
      <c r="BE99" s="237"/>
    </row>
    <row r="100" spans="1:57" s="238" customFormat="1">
      <c r="A100" s="369"/>
      <c r="B100" s="284">
        <v>88</v>
      </c>
      <c r="C100" s="702"/>
      <c r="D100" s="703"/>
      <c r="E100" s="285"/>
      <c r="F100" s="416"/>
      <c r="G100" s="416"/>
      <c r="H100" s="696"/>
      <c r="I100" s="700"/>
      <c r="J100" s="704"/>
      <c r="K100" s="700"/>
      <c r="L100" s="287" t="str">
        <f t="shared" si="4"/>
        <v/>
      </c>
      <c r="M100" s="288" t="str">
        <f t="shared" si="5"/>
        <v/>
      </c>
      <c r="N100" s="287" t="str">
        <f t="shared" si="6"/>
        <v/>
      </c>
      <c r="O100" s="289">
        <f t="shared" si="7"/>
        <v>0</v>
      </c>
      <c r="P100" s="701"/>
      <c r="Q100" s="286"/>
      <c r="R100" s="711"/>
      <c r="S100" s="712"/>
      <c r="T100" s="291"/>
      <c r="U100" s="711"/>
      <c r="V100" s="701"/>
      <c r="W100" s="286"/>
      <c r="X100" s="290"/>
      <c r="Y100" s="286"/>
      <c r="Z100" s="290"/>
      <c r="AA100" s="286"/>
      <c r="AB100" s="291"/>
      <c r="AC100" s="291"/>
      <c r="AD100" s="291"/>
      <c r="AE100" s="291"/>
      <c r="AF100" s="290"/>
      <c r="AG100" s="292"/>
      <c r="AH100" s="290"/>
      <c r="AI100" s="292"/>
      <c r="AJ100" s="290"/>
      <c r="AK100" s="292"/>
      <c r="AL100" s="293"/>
      <c r="AM100" s="290"/>
      <c r="AN100" s="292"/>
      <c r="AO100" s="293"/>
      <c r="AP100" s="290"/>
      <c r="AQ100" s="292"/>
      <c r="AR100" s="293"/>
      <c r="AS100" s="290"/>
      <c r="AT100" s="237"/>
      <c r="AU100" s="237"/>
      <c r="AV100" s="237"/>
      <c r="AW100" s="237"/>
      <c r="AX100" s="237"/>
      <c r="AY100" s="237"/>
      <c r="AZ100" s="237"/>
      <c r="BA100" s="237"/>
      <c r="BB100" s="237"/>
      <c r="BC100" s="237"/>
      <c r="BD100" s="237"/>
      <c r="BE100" s="237"/>
    </row>
    <row r="101" spans="1:57" s="238" customFormat="1">
      <c r="A101" s="369"/>
      <c r="B101" s="284">
        <v>89</v>
      </c>
      <c r="C101" s="702"/>
      <c r="D101" s="703"/>
      <c r="E101" s="285"/>
      <c r="F101" s="416"/>
      <c r="G101" s="416"/>
      <c r="H101" s="696"/>
      <c r="I101" s="700"/>
      <c r="J101" s="704"/>
      <c r="K101" s="700"/>
      <c r="L101" s="287" t="str">
        <f t="shared" si="4"/>
        <v/>
      </c>
      <c r="M101" s="288" t="str">
        <f t="shared" si="5"/>
        <v/>
      </c>
      <c r="N101" s="287" t="str">
        <f t="shared" si="6"/>
        <v/>
      </c>
      <c r="O101" s="289">
        <f t="shared" si="7"/>
        <v>0</v>
      </c>
      <c r="P101" s="701"/>
      <c r="Q101" s="286"/>
      <c r="R101" s="711"/>
      <c r="S101" s="712"/>
      <c r="T101" s="291"/>
      <c r="U101" s="711"/>
      <c r="V101" s="701"/>
      <c r="W101" s="286"/>
      <c r="X101" s="290"/>
      <c r="Y101" s="286"/>
      <c r="Z101" s="290"/>
      <c r="AA101" s="286"/>
      <c r="AB101" s="291"/>
      <c r="AC101" s="291"/>
      <c r="AD101" s="291"/>
      <c r="AE101" s="291"/>
      <c r="AF101" s="290"/>
      <c r="AG101" s="292"/>
      <c r="AH101" s="290"/>
      <c r="AI101" s="292"/>
      <c r="AJ101" s="290"/>
      <c r="AK101" s="292"/>
      <c r="AL101" s="293"/>
      <c r="AM101" s="290"/>
      <c r="AN101" s="292"/>
      <c r="AO101" s="293"/>
      <c r="AP101" s="290"/>
      <c r="AQ101" s="292"/>
      <c r="AR101" s="293"/>
      <c r="AS101" s="290"/>
      <c r="AT101" s="237"/>
      <c r="AU101" s="237"/>
      <c r="AV101" s="237"/>
      <c r="AW101" s="237"/>
      <c r="AX101" s="237"/>
      <c r="AY101" s="237"/>
      <c r="AZ101" s="237"/>
      <c r="BA101" s="237"/>
      <c r="BB101" s="237"/>
      <c r="BC101" s="237"/>
      <c r="BD101" s="237"/>
      <c r="BE101" s="237"/>
    </row>
    <row r="102" spans="1:57" s="238" customFormat="1">
      <c r="A102" s="369"/>
      <c r="B102" s="284">
        <v>90</v>
      </c>
      <c r="C102" s="702"/>
      <c r="D102" s="703"/>
      <c r="E102" s="285"/>
      <c r="F102" s="416"/>
      <c r="G102" s="416"/>
      <c r="H102" s="696"/>
      <c r="I102" s="700"/>
      <c r="J102" s="704"/>
      <c r="K102" s="700"/>
      <c r="L102" s="287" t="str">
        <f t="shared" si="4"/>
        <v/>
      </c>
      <c r="M102" s="288" t="str">
        <f t="shared" si="5"/>
        <v/>
      </c>
      <c r="N102" s="287" t="str">
        <f t="shared" si="6"/>
        <v/>
      </c>
      <c r="O102" s="289">
        <f t="shared" si="7"/>
        <v>0</v>
      </c>
      <c r="P102" s="701"/>
      <c r="Q102" s="286"/>
      <c r="R102" s="711"/>
      <c r="S102" s="712"/>
      <c r="T102" s="291"/>
      <c r="U102" s="711"/>
      <c r="V102" s="701"/>
      <c r="W102" s="286"/>
      <c r="X102" s="290"/>
      <c r="Y102" s="286"/>
      <c r="Z102" s="290"/>
      <c r="AA102" s="286"/>
      <c r="AB102" s="291"/>
      <c r="AC102" s="291"/>
      <c r="AD102" s="291"/>
      <c r="AE102" s="291"/>
      <c r="AF102" s="290"/>
      <c r="AG102" s="292"/>
      <c r="AH102" s="290"/>
      <c r="AI102" s="292"/>
      <c r="AJ102" s="290"/>
      <c r="AK102" s="292"/>
      <c r="AL102" s="293"/>
      <c r="AM102" s="290"/>
      <c r="AN102" s="292"/>
      <c r="AO102" s="293"/>
      <c r="AP102" s="290"/>
      <c r="AQ102" s="292"/>
      <c r="AR102" s="293"/>
      <c r="AS102" s="290"/>
      <c r="AT102" s="237"/>
      <c r="AU102" s="237"/>
      <c r="AV102" s="237"/>
      <c r="AW102" s="237"/>
      <c r="AX102" s="237"/>
      <c r="AY102" s="237"/>
      <c r="AZ102" s="237"/>
      <c r="BA102" s="237"/>
      <c r="BB102" s="237"/>
      <c r="BC102" s="237"/>
      <c r="BD102" s="237"/>
      <c r="BE102" s="237"/>
    </row>
    <row r="103" spans="1:57" s="238" customFormat="1">
      <c r="A103" s="369"/>
      <c r="B103" s="284">
        <v>91</v>
      </c>
      <c r="C103" s="702"/>
      <c r="D103" s="703"/>
      <c r="E103" s="285"/>
      <c r="F103" s="416"/>
      <c r="G103" s="416"/>
      <c r="H103" s="696"/>
      <c r="I103" s="700"/>
      <c r="J103" s="704"/>
      <c r="K103" s="700"/>
      <c r="L103" s="287" t="str">
        <f t="shared" si="4"/>
        <v/>
      </c>
      <c r="M103" s="288" t="str">
        <f t="shared" si="5"/>
        <v/>
      </c>
      <c r="N103" s="287" t="str">
        <f t="shared" si="6"/>
        <v/>
      </c>
      <c r="O103" s="289">
        <f t="shared" si="7"/>
        <v>0</v>
      </c>
      <c r="P103" s="701"/>
      <c r="Q103" s="286"/>
      <c r="R103" s="711"/>
      <c r="S103" s="712"/>
      <c r="T103" s="291"/>
      <c r="U103" s="711"/>
      <c r="V103" s="701"/>
      <c r="W103" s="286"/>
      <c r="X103" s="290"/>
      <c r="Y103" s="286"/>
      <c r="Z103" s="290"/>
      <c r="AA103" s="286"/>
      <c r="AB103" s="291"/>
      <c r="AC103" s="291"/>
      <c r="AD103" s="291"/>
      <c r="AE103" s="291"/>
      <c r="AF103" s="290"/>
      <c r="AG103" s="292"/>
      <c r="AH103" s="290"/>
      <c r="AI103" s="292"/>
      <c r="AJ103" s="290"/>
      <c r="AK103" s="292"/>
      <c r="AL103" s="293"/>
      <c r="AM103" s="290"/>
      <c r="AN103" s="292"/>
      <c r="AO103" s="293"/>
      <c r="AP103" s="290"/>
      <c r="AQ103" s="292"/>
      <c r="AR103" s="293"/>
      <c r="AS103" s="290"/>
      <c r="AT103" s="237"/>
      <c r="AU103" s="237"/>
      <c r="AV103" s="237"/>
      <c r="AW103" s="237"/>
      <c r="AX103" s="237"/>
      <c r="AY103" s="237"/>
      <c r="AZ103" s="237"/>
      <c r="BA103" s="237"/>
      <c r="BB103" s="237"/>
      <c r="BC103" s="237"/>
      <c r="BD103" s="237"/>
      <c r="BE103" s="237"/>
    </row>
    <row r="104" spans="1:57" s="238" customFormat="1">
      <c r="A104" s="369"/>
      <c r="B104" s="284">
        <v>92</v>
      </c>
      <c r="C104" s="702"/>
      <c r="D104" s="703"/>
      <c r="E104" s="285"/>
      <c r="F104" s="416"/>
      <c r="G104" s="416"/>
      <c r="H104" s="696"/>
      <c r="I104" s="700"/>
      <c r="J104" s="704"/>
      <c r="K104" s="700"/>
      <c r="L104" s="287" t="str">
        <f t="shared" si="4"/>
        <v/>
      </c>
      <c r="M104" s="288" t="str">
        <f t="shared" si="5"/>
        <v/>
      </c>
      <c r="N104" s="287" t="str">
        <f t="shared" si="6"/>
        <v/>
      </c>
      <c r="O104" s="289">
        <f t="shared" si="7"/>
        <v>0</v>
      </c>
      <c r="P104" s="701"/>
      <c r="Q104" s="286"/>
      <c r="R104" s="711"/>
      <c r="S104" s="712"/>
      <c r="T104" s="291"/>
      <c r="U104" s="711"/>
      <c r="V104" s="701"/>
      <c r="W104" s="286"/>
      <c r="X104" s="290"/>
      <c r="Y104" s="286"/>
      <c r="Z104" s="290"/>
      <c r="AA104" s="286"/>
      <c r="AB104" s="291"/>
      <c r="AC104" s="291"/>
      <c r="AD104" s="291"/>
      <c r="AE104" s="291"/>
      <c r="AF104" s="290"/>
      <c r="AG104" s="292"/>
      <c r="AH104" s="290"/>
      <c r="AI104" s="292"/>
      <c r="AJ104" s="290"/>
      <c r="AK104" s="292"/>
      <c r="AL104" s="293"/>
      <c r="AM104" s="290"/>
      <c r="AN104" s="292"/>
      <c r="AO104" s="293"/>
      <c r="AP104" s="290"/>
      <c r="AQ104" s="292"/>
      <c r="AR104" s="293"/>
      <c r="AS104" s="290"/>
      <c r="AT104" s="237"/>
      <c r="AU104" s="237"/>
      <c r="AV104" s="237"/>
      <c r="AW104" s="237"/>
      <c r="AX104" s="237"/>
      <c r="AY104" s="237"/>
      <c r="AZ104" s="237"/>
      <c r="BA104" s="237"/>
      <c r="BB104" s="237"/>
      <c r="BC104" s="237"/>
      <c r="BD104" s="237"/>
      <c r="BE104" s="237"/>
    </row>
    <row r="105" spans="1:57" s="238" customFormat="1">
      <c r="A105" s="369"/>
      <c r="B105" s="284">
        <v>93</v>
      </c>
      <c r="C105" s="702"/>
      <c r="D105" s="703"/>
      <c r="E105" s="285"/>
      <c r="F105" s="416"/>
      <c r="G105" s="416"/>
      <c r="H105" s="696"/>
      <c r="I105" s="700"/>
      <c r="J105" s="704"/>
      <c r="K105" s="700"/>
      <c r="L105" s="287" t="str">
        <f t="shared" si="4"/>
        <v/>
      </c>
      <c r="M105" s="288" t="str">
        <f t="shared" si="5"/>
        <v/>
      </c>
      <c r="N105" s="287" t="str">
        <f t="shared" si="6"/>
        <v/>
      </c>
      <c r="O105" s="289">
        <f t="shared" si="7"/>
        <v>0</v>
      </c>
      <c r="P105" s="701"/>
      <c r="Q105" s="286"/>
      <c r="R105" s="711"/>
      <c r="S105" s="712"/>
      <c r="T105" s="291"/>
      <c r="U105" s="711"/>
      <c r="V105" s="701"/>
      <c r="W105" s="286"/>
      <c r="X105" s="290"/>
      <c r="Y105" s="286"/>
      <c r="Z105" s="290"/>
      <c r="AA105" s="286"/>
      <c r="AB105" s="291"/>
      <c r="AC105" s="291"/>
      <c r="AD105" s="291"/>
      <c r="AE105" s="291"/>
      <c r="AF105" s="290"/>
      <c r="AG105" s="292"/>
      <c r="AH105" s="290"/>
      <c r="AI105" s="292"/>
      <c r="AJ105" s="290"/>
      <c r="AK105" s="292"/>
      <c r="AL105" s="293"/>
      <c r="AM105" s="290"/>
      <c r="AN105" s="292"/>
      <c r="AO105" s="293"/>
      <c r="AP105" s="290"/>
      <c r="AQ105" s="292"/>
      <c r="AR105" s="293"/>
      <c r="AS105" s="290"/>
      <c r="AT105" s="237"/>
      <c r="AU105" s="237"/>
      <c r="AV105" s="237"/>
      <c r="AW105" s="237"/>
      <c r="AX105" s="237"/>
      <c r="AY105" s="237"/>
      <c r="AZ105" s="237"/>
      <c r="BA105" s="237"/>
      <c r="BB105" s="237"/>
      <c r="BC105" s="237"/>
      <c r="BD105" s="237"/>
      <c r="BE105" s="237"/>
    </row>
    <row r="106" spans="1:57" s="238" customFormat="1">
      <c r="A106" s="369"/>
      <c r="B106" s="284">
        <v>94</v>
      </c>
      <c r="C106" s="702"/>
      <c r="D106" s="703"/>
      <c r="E106" s="285"/>
      <c r="F106" s="416"/>
      <c r="G106" s="416"/>
      <c r="H106" s="696"/>
      <c r="I106" s="700"/>
      <c r="J106" s="704"/>
      <c r="K106" s="700"/>
      <c r="L106" s="287" t="str">
        <f t="shared" si="4"/>
        <v/>
      </c>
      <c r="M106" s="288" t="str">
        <f t="shared" si="5"/>
        <v/>
      </c>
      <c r="N106" s="287" t="str">
        <f t="shared" si="6"/>
        <v/>
      </c>
      <c r="O106" s="289">
        <f t="shared" si="7"/>
        <v>0</v>
      </c>
      <c r="P106" s="701"/>
      <c r="Q106" s="286"/>
      <c r="R106" s="711"/>
      <c r="S106" s="712"/>
      <c r="T106" s="291"/>
      <c r="U106" s="711"/>
      <c r="V106" s="701"/>
      <c r="W106" s="286"/>
      <c r="X106" s="290"/>
      <c r="Y106" s="286"/>
      <c r="Z106" s="290"/>
      <c r="AA106" s="286"/>
      <c r="AB106" s="291"/>
      <c r="AC106" s="291"/>
      <c r="AD106" s="291"/>
      <c r="AE106" s="291"/>
      <c r="AF106" s="290"/>
      <c r="AG106" s="292"/>
      <c r="AH106" s="290"/>
      <c r="AI106" s="292"/>
      <c r="AJ106" s="290"/>
      <c r="AK106" s="292"/>
      <c r="AL106" s="293"/>
      <c r="AM106" s="290"/>
      <c r="AN106" s="292"/>
      <c r="AO106" s="293"/>
      <c r="AP106" s="290"/>
      <c r="AQ106" s="292"/>
      <c r="AR106" s="293"/>
      <c r="AS106" s="290"/>
      <c r="AT106" s="237"/>
      <c r="AU106" s="237"/>
      <c r="AV106" s="237"/>
      <c r="AW106" s="237"/>
      <c r="AX106" s="237"/>
      <c r="AY106" s="237"/>
      <c r="AZ106" s="237"/>
      <c r="BA106" s="237"/>
      <c r="BB106" s="237"/>
      <c r="BC106" s="237"/>
      <c r="BD106" s="237"/>
      <c r="BE106" s="237"/>
    </row>
    <row r="107" spans="1:57" s="238" customFormat="1">
      <c r="A107" s="369"/>
      <c r="B107" s="284">
        <v>95</v>
      </c>
      <c r="C107" s="702"/>
      <c r="D107" s="703"/>
      <c r="E107" s="285"/>
      <c r="F107" s="416"/>
      <c r="G107" s="416"/>
      <c r="H107" s="696"/>
      <c r="I107" s="700"/>
      <c r="J107" s="704"/>
      <c r="K107" s="700"/>
      <c r="L107" s="287" t="str">
        <f t="shared" si="4"/>
        <v/>
      </c>
      <c r="M107" s="288" t="str">
        <f t="shared" si="5"/>
        <v/>
      </c>
      <c r="N107" s="287" t="str">
        <f t="shared" si="6"/>
        <v/>
      </c>
      <c r="O107" s="289">
        <f t="shared" si="7"/>
        <v>0</v>
      </c>
      <c r="P107" s="701"/>
      <c r="Q107" s="286"/>
      <c r="R107" s="711"/>
      <c r="S107" s="712"/>
      <c r="T107" s="291"/>
      <c r="U107" s="711"/>
      <c r="V107" s="701"/>
      <c r="W107" s="286"/>
      <c r="X107" s="290"/>
      <c r="Y107" s="286"/>
      <c r="Z107" s="290"/>
      <c r="AA107" s="286"/>
      <c r="AB107" s="291"/>
      <c r="AC107" s="291"/>
      <c r="AD107" s="291"/>
      <c r="AE107" s="291"/>
      <c r="AF107" s="290"/>
      <c r="AG107" s="292"/>
      <c r="AH107" s="290"/>
      <c r="AI107" s="292"/>
      <c r="AJ107" s="290"/>
      <c r="AK107" s="292"/>
      <c r="AL107" s="293"/>
      <c r="AM107" s="290"/>
      <c r="AN107" s="292"/>
      <c r="AO107" s="293"/>
      <c r="AP107" s="290"/>
      <c r="AQ107" s="292"/>
      <c r="AR107" s="293"/>
      <c r="AS107" s="290"/>
      <c r="AT107" s="237"/>
      <c r="AU107" s="237"/>
      <c r="AV107" s="237"/>
      <c r="AW107" s="237"/>
      <c r="AX107" s="237"/>
      <c r="AY107" s="237"/>
      <c r="AZ107" s="237"/>
      <c r="BA107" s="237"/>
      <c r="BB107" s="237"/>
      <c r="BC107" s="237"/>
      <c r="BD107" s="237"/>
      <c r="BE107" s="237"/>
    </row>
    <row r="108" spans="1:57" s="238" customFormat="1">
      <c r="A108" s="369"/>
      <c r="B108" s="284">
        <v>96</v>
      </c>
      <c r="C108" s="702"/>
      <c r="D108" s="703"/>
      <c r="E108" s="285"/>
      <c r="F108" s="416"/>
      <c r="G108" s="416"/>
      <c r="H108" s="696"/>
      <c r="I108" s="700"/>
      <c r="J108" s="704"/>
      <c r="K108" s="700"/>
      <c r="L108" s="287" t="str">
        <f t="shared" si="4"/>
        <v/>
      </c>
      <c r="M108" s="288" t="str">
        <f t="shared" si="5"/>
        <v/>
      </c>
      <c r="N108" s="287" t="str">
        <f t="shared" si="6"/>
        <v/>
      </c>
      <c r="O108" s="289">
        <f t="shared" si="7"/>
        <v>0</v>
      </c>
      <c r="P108" s="701"/>
      <c r="Q108" s="286"/>
      <c r="R108" s="711"/>
      <c r="S108" s="712"/>
      <c r="T108" s="291"/>
      <c r="U108" s="711"/>
      <c r="V108" s="701"/>
      <c r="W108" s="286"/>
      <c r="X108" s="290"/>
      <c r="Y108" s="286"/>
      <c r="Z108" s="290"/>
      <c r="AA108" s="286"/>
      <c r="AB108" s="291"/>
      <c r="AC108" s="291"/>
      <c r="AD108" s="291"/>
      <c r="AE108" s="291"/>
      <c r="AF108" s="290"/>
      <c r="AG108" s="292"/>
      <c r="AH108" s="290"/>
      <c r="AI108" s="292"/>
      <c r="AJ108" s="290"/>
      <c r="AK108" s="292"/>
      <c r="AL108" s="293"/>
      <c r="AM108" s="290"/>
      <c r="AN108" s="292"/>
      <c r="AO108" s="293"/>
      <c r="AP108" s="290"/>
      <c r="AQ108" s="292"/>
      <c r="AR108" s="293"/>
      <c r="AS108" s="290"/>
      <c r="AT108" s="237"/>
      <c r="AU108" s="237"/>
      <c r="AV108" s="237"/>
      <c r="AW108" s="237"/>
      <c r="AX108" s="237"/>
      <c r="AY108" s="237"/>
      <c r="AZ108" s="237"/>
      <c r="BA108" s="237"/>
      <c r="BB108" s="237"/>
      <c r="BC108" s="237"/>
      <c r="BD108" s="237"/>
      <c r="BE108" s="237"/>
    </row>
    <row r="109" spans="1:57" s="238" customFormat="1">
      <c r="A109" s="369"/>
      <c r="B109" s="284">
        <v>97</v>
      </c>
      <c r="C109" s="702"/>
      <c r="D109" s="703"/>
      <c r="E109" s="285"/>
      <c r="F109" s="416"/>
      <c r="G109" s="416"/>
      <c r="H109" s="696"/>
      <c r="I109" s="700"/>
      <c r="J109" s="704"/>
      <c r="K109" s="700"/>
      <c r="L109" s="287" t="str">
        <f t="shared" si="4"/>
        <v/>
      </c>
      <c r="M109" s="288" t="str">
        <f t="shared" si="5"/>
        <v/>
      </c>
      <c r="N109" s="287" t="str">
        <f t="shared" si="6"/>
        <v/>
      </c>
      <c r="O109" s="289">
        <f t="shared" si="7"/>
        <v>0</v>
      </c>
      <c r="P109" s="701"/>
      <c r="Q109" s="286"/>
      <c r="R109" s="711"/>
      <c r="S109" s="712"/>
      <c r="T109" s="291"/>
      <c r="U109" s="711"/>
      <c r="V109" s="701"/>
      <c r="W109" s="286"/>
      <c r="X109" s="290"/>
      <c r="Y109" s="286"/>
      <c r="Z109" s="290"/>
      <c r="AA109" s="286"/>
      <c r="AB109" s="291"/>
      <c r="AC109" s="291"/>
      <c r="AD109" s="291"/>
      <c r="AE109" s="291"/>
      <c r="AF109" s="290"/>
      <c r="AG109" s="292"/>
      <c r="AH109" s="290"/>
      <c r="AI109" s="292"/>
      <c r="AJ109" s="290"/>
      <c r="AK109" s="292"/>
      <c r="AL109" s="293"/>
      <c r="AM109" s="290"/>
      <c r="AN109" s="292"/>
      <c r="AO109" s="293"/>
      <c r="AP109" s="290"/>
      <c r="AQ109" s="292"/>
      <c r="AR109" s="293"/>
      <c r="AS109" s="290"/>
      <c r="AT109" s="237"/>
      <c r="AU109" s="237"/>
      <c r="AV109" s="237"/>
      <c r="AW109" s="237"/>
      <c r="AX109" s="237"/>
      <c r="AY109" s="237"/>
      <c r="AZ109" s="237"/>
      <c r="BA109" s="237"/>
      <c r="BB109" s="237"/>
      <c r="BC109" s="237"/>
      <c r="BD109" s="237"/>
      <c r="BE109" s="237"/>
    </row>
    <row r="110" spans="1:57" s="238" customFormat="1">
      <c r="A110" s="369"/>
      <c r="B110" s="284">
        <v>98</v>
      </c>
      <c r="C110" s="702"/>
      <c r="D110" s="703"/>
      <c r="E110" s="285"/>
      <c r="F110" s="416"/>
      <c r="G110" s="416"/>
      <c r="H110" s="696"/>
      <c r="I110" s="700"/>
      <c r="J110" s="704"/>
      <c r="K110" s="700"/>
      <c r="L110" s="287" t="str">
        <f t="shared" si="4"/>
        <v/>
      </c>
      <c r="M110" s="288" t="str">
        <f t="shared" si="5"/>
        <v/>
      </c>
      <c r="N110" s="287" t="str">
        <f t="shared" si="6"/>
        <v/>
      </c>
      <c r="O110" s="289">
        <f t="shared" si="7"/>
        <v>0</v>
      </c>
      <c r="P110" s="701"/>
      <c r="Q110" s="286"/>
      <c r="R110" s="711"/>
      <c r="S110" s="712"/>
      <c r="T110" s="291"/>
      <c r="U110" s="711"/>
      <c r="V110" s="701"/>
      <c r="W110" s="286"/>
      <c r="X110" s="290"/>
      <c r="Y110" s="286"/>
      <c r="Z110" s="290"/>
      <c r="AA110" s="286"/>
      <c r="AB110" s="291"/>
      <c r="AC110" s="291"/>
      <c r="AD110" s="291"/>
      <c r="AE110" s="291"/>
      <c r="AF110" s="290"/>
      <c r="AG110" s="292"/>
      <c r="AH110" s="290"/>
      <c r="AI110" s="292"/>
      <c r="AJ110" s="290"/>
      <c r="AK110" s="292"/>
      <c r="AL110" s="293"/>
      <c r="AM110" s="290"/>
      <c r="AN110" s="292"/>
      <c r="AO110" s="293"/>
      <c r="AP110" s="290"/>
      <c r="AQ110" s="292"/>
      <c r="AR110" s="293"/>
      <c r="AS110" s="290"/>
      <c r="AT110" s="237"/>
      <c r="AU110" s="237"/>
      <c r="AV110" s="237"/>
      <c r="AW110" s="237"/>
      <c r="AX110" s="237"/>
      <c r="AY110" s="237"/>
      <c r="AZ110" s="237"/>
      <c r="BA110" s="237"/>
      <c r="BB110" s="237"/>
      <c r="BC110" s="237"/>
      <c r="BD110" s="237"/>
      <c r="BE110" s="237"/>
    </row>
    <row r="111" spans="1:57" s="238" customFormat="1">
      <c r="A111" s="369"/>
      <c r="B111" s="284">
        <v>99</v>
      </c>
      <c r="C111" s="702"/>
      <c r="D111" s="703"/>
      <c r="E111" s="285"/>
      <c r="F111" s="416"/>
      <c r="G111" s="416"/>
      <c r="H111" s="696"/>
      <c r="I111" s="700"/>
      <c r="J111" s="704"/>
      <c r="K111" s="700"/>
      <c r="L111" s="287" t="str">
        <f t="shared" si="4"/>
        <v/>
      </c>
      <c r="M111" s="288" t="str">
        <f t="shared" si="5"/>
        <v/>
      </c>
      <c r="N111" s="287" t="str">
        <f t="shared" si="6"/>
        <v/>
      </c>
      <c r="O111" s="289">
        <f t="shared" si="7"/>
        <v>0</v>
      </c>
      <c r="P111" s="701"/>
      <c r="Q111" s="286"/>
      <c r="R111" s="711"/>
      <c r="S111" s="712"/>
      <c r="T111" s="291"/>
      <c r="U111" s="711"/>
      <c r="V111" s="701"/>
      <c r="W111" s="286"/>
      <c r="X111" s="290"/>
      <c r="Y111" s="286"/>
      <c r="Z111" s="290"/>
      <c r="AA111" s="286"/>
      <c r="AB111" s="291"/>
      <c r="AC111" s="291"/>
      <c r="AD111" s="291"/>
      <c r="AE111" s="291"/>
      <c r="AF111" s="290"/>
      <c r="AG111" s="292"/>
      <c r="AH111" s="290"/>
      <c r="AI111" s="292"/>
      <c r="AJ111" s="290"/>
      <c r="AK111" s="292"/>
      <c r="AL111" s="293"/>
      <c r="AM111" s="290"/>
      <c r="AN111" s="292"/>
      <c r="AO111" s="293"/>
      <c r="AP111" s="290"/>
      <c r="AQ111" s="292"/>
      <c r="AR111" s="293"/>
      <c r="AS111" s="290"/>
      <c r="AT111" s="237"/>
      <c r="AU111" s="237"/>
      <c r="AV111" s="237"/>
      <c r="AW111" s="237"/>
      <c r="AX111" s="237"/>
      <c r="AY111" s="237"/>
      <c r="AZ111" s="237"/>
      <c r="BA111" s="237"/>
      <c r="BB111" s="237"/>
      <c r="BC111" s="237"/>
      <c r="BD111" s="237"/>
      <c r="BE111" s="237"/>
    </row>
    <row r="112" spans="1:57" s="238" customFormat="1">
      <c r="A112" s="369"/>
      <c r="B112" s="284">
        <v>100</v>
      </c>
      <c r="C112" s="702"/>
      <c r="D112" s="703"/>
      <c r="E112" s="285"/>
      <c r="F112" s="416"/>
      <c r="G112" s="416"/>
      <c r="H112" s="696"/>
      <c r="I112" s="700"/>
      <c r="J112" s="704"/>
      <c r="K112" s="700"/>
      <c r="L112" s="287" t="str">
        <f t="shared" si="4"/>
        <v/>
      </c>
      <c r="M112" s="288" t="str">
        <f t="shared" si="5"/>
        <v/>
      </c>
      <c r="N112" s="287" t="str">
        <f t="shared" si="6"/>
        <v/>
      </c>
      <c r="O112" s="289">
        <f t="shared" si="7"/>
        <v>0</v>
      </c>
      <c r="P112" s="701"/>
      <c r="Q112" s="286"/>
      <c r="R112" s="711"/>
      <c r="S112" s="712"/>
      <c r="T112" s="291"/>
      <c r="U112" s="711"/>
      <c r="V112" s="701"/>
      <c r="W112" s="286"/>
      <c r="X112" s="290"/>
      <c r="Y112" s="286"/>
      <c r="Z112" s="290"/>
      <c r="AA112" s="286"/>
      <c r="AB112" s="291"/>
      <c r="AC112" s="291"/>
      <c r="AD112" s="291"/>
      <c r="AE112" s="291"/>
      <c r="AF112" s="290"/>
      <c r="AG112" s="292"/>
      <c r="AH112" s="290"/>
      <c r="AI112" s="292"/>
      <c r="AJ112" s="290"/>
      <c r="AK112" s="292"/>
      <c r="AL112" s="293"/>
      <c r="AM112" s="290"/>
      <c r="AN112" s="292"/>
      <c r="AO112" s="293"/>
      <c r="AP112" s="290"/>
      <c r="AQ112" s="292"/>
      <c r="AR112" s="293"/>
      <c r="AS112" s="290"/>
      <c r="AT112" s="237"/>
      <c r="AU112" s="237"/>
      <c r="AV112" s="237"/>
      <c r="AW112" s="237"/>
      <c r="AX112" s="237"/>
      <c r="AY112" s="237"/>
      <c r="AZ112" s="237"/>
      <c r="BA112" s="237"/>
      <c r="BB112" s="237"/>
      <c r="BC112" s="237"/>
      <c r="BD112" s="237"/>
      <c r="BE112" s="237"/>
    </row>
    <row r="113" spans="1:57" s="238" customFormat="1">
      <c r="A113" s="369"/>
      <c r="B113" s="284">
        <v>101</v>
      </c>
      <c r="C113" s="702"/>
      <c r="D113" s="703"/>
      <c r="E113" s="285"/>
      <c r="F113" s="416"/>
      <c r="G113" s="416"/>
      <c r="H113" s="696"/>
      <c r="I113" s="700"/>
      <c r="J113" s="704"/>
      <c r="K113" s="700"/>
      <c r="L113" s="287" t="str">
        <f t="shared" si="4"/>
        <v/>
      </c>
      <c r="M113" s="288" t="str">
        <f t="shared" si="5"/>
        <v/>
      </c>
      <c r="N113" s="287" t="str">
        <f t="shared" si="6"/>
        <v/>
      </c>
      <c r="O113" s="289">
        <f t="shared" si="7"/>
        <v>0</v>
      </c>
      <c r="P113" s="701"/>
      <c r="Q113" s="286"/>
      <c r="R113" s="711"/>
      <c r="S113" s="712"/>
      <c r="T113" s="291"/>
      <c r="U113" s="711"/>
      <c r="V113" s="701"/>
      <c r="W113" s="286"/>
      <c r="X113" s="290"/>
      <c r="Y113" s="286"/>
      <c r="Z113" s="290"/>
      <c r="AA113" s="286"/>
      <c r="AB113" s="291"/>
      <c r="AC113" s="291"/>
      <c r="AD113" s="291"/>
      <c r="AE113" s="291"/>
      <c r="AF113" s="290"/>
      <c r="AG113" s="292"/>
      <c r="AH113" s="290"/>
      <c r="AI113" s="292"/>
      <c r="AJ113" s="290"/>
      <c r="AK113" s="292"/>
      <c r="AL113" s="293"/>
      <c r="AM113" s="290"/>
      <c r="AN113" s="292"/>
      <c r="AO113" s="293"/>
      <c r="AP113" s="290"/>
      <c r="AQ113" s="292"/>
      <c r="AR113" s="293"/>
      <c r="AS113" s="290"/>
      <c r="AT113" s="237"/>
      <c r="AU113" s="237"/>
      <c r="AV113" s="237"/>
      <c r="AW113" s="237"/>
      <c r="AX113" s="237"/>
      <c r="AY113" s="237"/>
      <c r="AZ113" s="237"/>
      <c r="BA113" s="237"/>
      <c r="BB113" s="237"/>
      <c r="BC113" s="237"/>
      <c r="BD113" s="237"/>
      <c r="BE113" s="237"/>
    </row>
    <row r="114" spans="1:57" s="238" customFormat="1">
      <c r="A114" s="369"/>
      <c r="B114" s="284">
        <v>102</v>
      </c>
      <c r="C114" s="702"/>
      <c r="D114" s="703"/>
      <c r="E114" s="285"/>
      <c r="F114" s="416"/>
      <c r="G114" s="416"/>
      <c r="H114" s="696"/>
      <c r="I114" s="700"/>
      <c r="J114" s="704"/>
      <c r="K114" s="700"/>
      <c r="L114" s="287" t="str">
        <f t="shared" si="4"/>
        <v/>
      </c>
      <c r="M114" s="288" t="str">
        <f t="shared" si="5"/>
        <v/>
      </c>
      <c r="N114" s="287" t="str">
        <f t="shared" si="6"/>
        <v/>
      </c>
      <c r="O114" s="289">
        <f t="shared" si="7"/>
        <v>0</v>
      </c>
      <c r="P114" s="701"/>
      <c r="Q114" s="286"/>
      <c r="R114" s="711"/>
      <c r="S114" s="712"/>
      <c r="T114" s="291"/>
      <c r="U114" s="711"/>
      <c r="V114" s="701"/>
      <c r="W114" s="286"/>
      <c r="X114" s="290"/>
      <c r="Y114" s="286"/>
      <c r="Z114" s="290"/>
      <c r="AA114" s="286"/>
      <c r="AB114" s="291"/>
      <c r="AC114" s="291"/>
      <c r="AD114" s="291"/>
      <c r="AE114" s="291"/>
      <c r="AF114" s="290"/>
      <c r="AG114" s="292"/>
      <c r="AH114" s="290"/>
      <c r="AI114" s="292"/>
      <c r="AJ114" s="290"/>
      <c r="AK114" s="292"/>
      <c r="AL114" s="293"/>
      <c r="AM114" s="290"/>
      <c r="AN114" s="292"/>
      <c r="AO114" s="293"/>
      <c r="AP114" s="290"/>
      <c r="AQ114" s="292"/>
      <c r="AR114" s="293"/>
      <c r="AS114" s="290"/>
      <c r="AT114" s="237"/>
      <c r="AU114" s="237"/>
      <c r="AV114" s="237"/>
      <c r="AW114" s="237"/>
      <c r="AX114" s="237"/>
      <c r="AY114" s="237"/>
      <c r="AZ114" s="237"/>
      <c r="BA114" s="237"/>
      <c r="BB114" s="237"/>
      <c r="BC114" s="237"/>
      <c r="BD114" s="237"/>
      <c r="BE114" s="237"/>
    </row>
    <row r="115" spans="1:57" s="238" customFormat="1">
      <c r="A115" s="369"/>
      <c r="B115" s="284">
        <v>103</v>
      </c>
      <c r="C115" s="702"/>
      <c r="D115" s="703"/>
      <c r="E115" s="285"/>
      <c r="F115" s="416"/>
      <c r="G115" s="416"/>
      <c r="H115" s="696"/>
      <c r="I115" s="700"/>
      <c r="J115" s="704"/>
      <c r="K115" s="700"/>
      <c r="L115" s="287" t="str">
        <f t="shared" si="4"/>
        <v/>
      </c>
      <c r="M115" s="288" t="str">
        <f t="shared" si="5"/>
        <v/>
      </c>
      <c r="N115" s="287" t="str">
        <f t="shared" si="6"/>
        <v/>
      </c>
      <c r="O115" s="289">
        <f t="shared" si="7"/>
        <v>0</v>
      </c>
      <c r="P115" s="701"/>
      <c r="Q115" s="286"/>
      <c r="R115" s="711"/>
      <c r="S115" s="712"/>
      <c r="T115" s="291"/>
      <c r="U115" s="711"/>
      <c r="V115" s="701"/>
      <c r="W115" s="286"/>
      <c r="X115" s="290"/>
      <c r="Y115" s="286"/>
      <c r="Z115" s="290"/>
      <c r="AA115" s="286"/>
      <c r="AB115" s="291"/>
      <c r="AC115" s="291"/>
      <c r="AD115" s="291"/>
      <c r="AE115" s="291"/>
      <c r="AF115" s="290"/>
      <c r="AG115" s="292"/>
      <c r="AH115" s="290"/>
      <c r="AI115" s="292"/>
      <c r="AJ115" s="290"/>
      <c r="AK115" s="292"/>
      <c r="AL115" s="293"/>
      <c r="AM115" s="290"/>
      <c r="AN115" s="292"/>
      <c r="AO115" s="293"/>
      <c r="AP115" s="290"/>
      <c r="AQ115" s="292"/>
      <c r="AR115" s="293"/>
      <c r="AS115" s="290"/>
      <c r="AT115" s="237"/>
      <c r="AU115" s="237"/>
      <c r="AV115" s="237"/>
      <c r="AW115" s="237"/>
      <c r="AX115" s="237"/>
      <c r="AY115" s="237"/>
      <c r="AZ115" s="237"/>
      <c r="BA115" s="237"/>
      <c r="BB115" s="237"/>
      <c r="BC115" s="237"/>
      <c r="BD115" s="237"/>
      <c r="BE115" s="237"/>
    </row>
    <row r="116" spans="1:57" s="238" customFormat="1">
      <c r="A116" s="369"/>
      <c r="B116" s="284">
        <v>104</v>
      </c>
      <c r="C116" s="702"/>
      <c r="D116" s="703"/>
      <c r="E116" s="285"/>
      <c r="F116" s="416"/>
      <c r="G116" s="416"/>
      <c r="H116" s="696"/>
      <c r="I116" s="700"/>
      <c r="J116" s="704"/>
      <c r="K116" s="700"/>
      <c r="L116" s="287" t="str">
        <f t="shared" si="4"/>
        <v/>
      </c>
      <c r="M116" s="288" t="str">
        <f t="shared" si="5"/>
        <v/>
      </c>
      <c r="N116" s="287" t="str">
        <f t="shared" si="6"/>
        <v/>
      </c>
      <c r="O116" s="289">
        <f t="shared" si="7"/>
        <v>0</v>
      </c>
      <c r="P116" s="701"/>
      <c r="Q116" s="286"/>
      <c r="R116" s="711"/>
      <c r="S116" s="712"/>
      <c r="T116" s="291"/>
      <c r="U116" s="711"/>
      <c r="V116" s="701"/>
      <c r="W116" s="286"/>
      <c r="X116" s="290"/>
      <c r="Y116" s="286"/>
      <c r="Z116" s="290"/>
      <c r="AA116" s="286"/>
      <c r="AB116" s="291"/>
      <c r="AC116" s="291"/>
      <c r="AD116" s="291"/>
      <c r="AE116" s="291"/>
      <c r="AF116" s="290"/>
      <c r="AG116" s="292"/>
      <c r="AH116" s="290"/>
      <c r="AI116" s="292"/>
      <c r="AJ116" s="290"/>
      <c r="AK116" s="292"/>
      <c r="AL116" s="293"/>
      <c r="AM116" s="290"/>
      <c r="AN116" s="292"/>
      <c r="AO116" s="293"/>
      <c r="AP116" s="290"/>
      <c r="AQ116" s="292"/>
      <c r="AR116" s="293"/>
      <c r="AS116" s="290"/>
      <c r="AT116" s="237"/>
      <c r="AU116" s="237"/>
      <c r="AV116" s="237"/>
      <c r="AW116" s="237"/>
      <c r="AX116" s="237"/>
      <c r="AY116" s="237"/>
      <c r="AZ116" s="237"/>
      <c r="BA116" s="237"/>
      <c r="BB116" s="237"/>
      <c r="BC116" s="237"/>
      <c r="BD116" s="237"/>
      <c r="BE116" s="237"/>
    </row>
    <row r="117" spans="1:57" s="238" customFormat="1">
      <c r="A117" s="369"/>
      <c r="B117" s="284">
        <v>105</v>
      </c>
      <c r="C117" s="702"/>
      <c r="D117" s="703"/>
      <c r="E117" s="285"/>
      <c r="F117" s="416"/>
      <c r="G117" s="416"/>
      <c r="H117" s="696"/>
      <c r="I117" s="700"/>
      <c r="J117" s="704"/>
      <c r="K117" s="700"/>
      <c r="L117" s="287" t="str">
        <f t="shared" si="4"/>
        <v/>
      </c>
      <c r="M117" s="288" t="str">
        <f t="shared" si="5"/>
        <v/>
      </c>
      <c r="N117" s="287" t="str">
        <f t="shared" si="6"/>
        <v/>
      </c>
      <c r="O117" s="289">
        <f t="shared" si="7"/>
        <v>0</v>
      </c>
      <c r="P117" s="701"/>
      <c r="Q117" s="286"/>
      <c r="R117" s="711"/>
      <c r="S117" s="712"/>
      <c r="T117" s="291"/>
      <c r="U117" s="711"/>
      <c r="V117" s="701"/>
      <c r="W117" s="286"/>
      <c r="X117" s="290"/>
      <c r="Y117" s="286"/>
      <c r="Z117" s="290"/>
      <c r="AA117" s="286"/>
      <c r="AB117" s="291"/>
      <c r="AC117" s="291"/>
      <c r="AD117" s="291"/>
      <c r="AE117" s="291"/>
      <c r="AF117" s="290"/>
      <c r="AG117" s="292"/>
      <c r="AH117" s="290"/>
      <c r="AI117" s="292"/>
      <c r="AJ117" s="290"/>
      <c r="AK117" s="292"/>
      <c r="AL117" s="293"/>
      <c r="AM117" s="290"/>
      <c r="AN117" s="292"/>
      <c r="AO117" s="293"/>
      <c r="AP117" s="290"/>
      <c r="AQ117" s="292"/>
      <c r="AR117" s="293"/>
      <c r="AS117" s="290"/>
      <c r="AT117" s="237"/>
      <c r="AU117" s="237"/>
      <c r="AV117" s="237"/>
      <c r="AW117" s="237"/>
      <c r="AX117" s="237"/>
      <c r="AY117" s="237"/>
      <c r="AZ117" s="237"/>
      <c r="BA117" s="237"/>
      <c r="BB117" s="237"/>
      <c r="BC117" s="237"/>
      <c r="BD117" s="237"/>
      <c r="BE117" s="237"/>
    </row>
    <row r="118" spans="1:57" s="238" customFormat="1">
      <c r="A118" s="369"/>
      <c r="B118" s="284">
        <v>106</v>
      </c>
      <c r="C118" s="702"/>
      <c r="D118" s="703"/>
      <c r="E118" s="285"/>
      <c r="F118" s="416"/>
      <c r="G118" s="416"/>
      <c r="H118" s="696"/>
      <c r="I118" s="700"/>
      <c r="J118" s="704"/>
      <c r="K118" s="700"/>
      <c r="L118" s="287" t="str">
        <f t="shared" si="4"/>
        <v/>
      </c>
      <c r="M118" s="288" t="str">
        <f t="shared" si="5"/>
        <v/>
      </c>
      <c r="N118" s="287" t="str">
        <f t="shared" si="6"/>
        <v/>
      </c>
      <c r="O118" s="289">
        <f t="shared" si="7"/>
        <v>0</v>
      </c>
      <c r="P118" s="701"/>
      <c r="Q118" s="286"/>
      <c r="R118" s="711"/>
      <c r="S118" s="712"/>
      <c r="T118" s="291"/>
      <c r="U118" s="711"/>
      <c r="V118" s="701"/>
      <c r="W118" s="286"/>
      <c r="X118" s="290"/>
      <c r="Y118" s="286"/>
      <c r="Z118" s="290"/>
      <c r="AA118" s="286"/>
      <c r="AB118" s="291"/>
      <c r="AC118" s="291"/>
      <c r="AD118" s="291"/>
      <c r="AE118" s="291"/>
      <c r="AF118" s="290"/>
      <c r="AG118" s="292"/>
      <c r="AH118" s="290"/>
      <c r="AI118" s="292"/>
      <c r="AJ118" s="290"/>
      <c r="AK118" s="292"/>
      <c r="AL118" s="293"/>
      <c r="AM118" s="290"/>
      <c r="AN118" s="292"/>
      <c r="AO118" s="293"/>
      <c r="AP118" s="290"/>
      <c r="AQ118" s="292"/>
      <c r="AR118" s="293"/>
      <c r="AS118" s="290"/>
      <c r="AT118" s="237"/>
      <c r="AU118" s="237"/>
      <c r="AV118" s="237"/>
      <c r="AW118" s="237"/>
      <c r="AX118" s="237"/>
      <c r="AY118" s="237"/>
      <c r="AZ118" s="237"/>
      <c r="BA118" s="237"/>
      <c r="BB118" s="237"/>
      <c r="BC118" s="237"/>
      <c r="BD118" s="237"/>
      <c r="BE118" s="237"/>
    </row>
    <row r="119" spans="1:57" s="238" customFormat="1">
      <c r="A119" s="369"/>
      <c r="B119" s="284">
        <v>107</v>
      </c>
      <c r="C119" s="702"/>
      <c r="D119" s="703"/>
      <c r="E119" s="285"/>
      <c r="F119" s="416"/>
      <c r="G119" s="416"/>
      <c r="H119" s="696"/>
      <c r="I119" s="700"/>
      <c r="J119" s="704"/>
      <c r="K119" s="700"/>
      <c r="L119" s="287" t="str">
        <f t="shared" si="4"/>
        <v/>
      </c>
      <c r="M119" s="288" t="str">
        <f t="shared" si="5"/>
        <v/>
      </c>
      <c r="N119" s="287" t="str">
        <f t="shared" si="6"/>
        <v/>
      </c>
      <c r="O119" s="289">
        <f t="shared" si="7"/>
        <v>0</v>
      </c>
      <c r="P119" s="701"/>
      <c r="Q119" s="286"/>
      <c r="R119" s="711"/>
      <c r="S119" s="712"/>
      <c r="T119" s="291"/>
      <c r="U119" s="711"/>
      <c r="V119" s="701"/>
      <c r="W119" s="286"/>
      <c r="X119" s="290"/>
      <c r="Y119" s="286"/>
      <c r="Z119" s="290"/>
      <c r="AA119" s="286"/>
      <c r="AB119" s="291"/>
      <c r="AC119" s="291"/>
      <c r="AD119" s="291"/>
      <c r="AE119" s="291"/>
      <c r="AF119" s="290"/>
      <c r="AG119" s="292"/>
      <c r="AH119" s="290"/>
      <c r="AI119" s="292"/>
      <c r="AJ119" s="290"/>
      <c r="AK119" s="292"/>
      <c r="AL119" s="293"/>
      <c r="AM119" s="290"/>
      <c r="AN119" s="292"/>
      <c r="AO119" s="293"/>
      <c r="AP119" s="290"/>
      <c r="AQ119" s="292"/>
      <c r="AR119" s="293"/>
      <c r="AS119" s="290"/>
      <c r="AT119" s="237"/>
      <c r="AU119" s="237"/>
      <c r="AV119" s="237"/>
      <c r="AW119" s="237"/>
      <c r="AX119" s="237"/>
      <c r="AY119" s="237"/>
      <c r="AZ119" s="237"/>
      <c r="BA119" s="237"/>
      <c r="BB119" s="237"/>
      <c r="BC119" s="237"/>
      <c r="BD119" s="237"/>
      <c r="BE119" s="237"/>
    </row>
    <row r="120" spans="1:57" s="238" customFormat="1">
      <c r="A120" s="369"/>
      <c r="B120" s="284">
        <v>108</v>
      </c>
      <c r="C120" s="702"/>
      <c r="D120" s="703"/>
      <c r="E120" s="285"/>
      <c r="F120" s="416"/>
      <c r="G120" s="416"/>
      <c r="H120" s="696"/>
      <c r="I120" s="700"/>
      <c r="J120" s="704"/>
      <c r="K120" s="700"/>
      <c r="L120" s="287" t="str">
        <f t="shared" si="4"/>
        <v/>
      </c>
      <c r="M120" s="288" t="str">
        <f t="shared" si="5"/>
        <v/>
      </c>
      <c r="N120" s="287" t="str">
        <f t="shared" si="6"/>
        <v/>
      </c>
      <c r="O120" s="289">
        <f t="shared" si="7"/>
        <v>0</v>
      </c>
      <c r="P120" s="701"/>
      <c r="Q120" s="286"/>
      <c r="R120" s="711"/>
      <c r="S120" s="712"/>
      <c r="T120" s="291"/>
      <c r="U120" s="711"/>
      <c r="V120" s="701"/>
      <c r="W120" s="286"/>
      <c r="X120" s="290"/>
      <c r="Y120" s="286"/>
      <c r="Z120" s="290"/>
      <c r="AA120" s="286"/>
      <c r="AB120" s="291"/>
      <c r="AC120" s="291"/>
      <c r="AD120" s="291"/>
      <c r="AE120" s="291"/>
      <c r="AF120" s="290"/>
      <c r="AG120" s="292"/>
      <c r="AH120" s="290"/>
      <c r="AI120" s="292"/>
      <c r="AJ120" s="290"/>
      <c r="AK120" s="292"/>
      <c r="AL120" s="293"/>
      <c r="AM120" s="290"/>
      <c r="AN120" s="292"/>
      <c r="AO120" s="293"/>
      <c r="AP120" s="290"/>
      <c r="AQ120" s="292"/>
      <c r="AR120" s="293"/>
      <c r="AS120" s="290"/>
      <c r="AT120" s="237"/>
      <c r="AU120" s="237"/>
      <c r="AV120" s="237"/>
      <c r="AW120" s="237"/>
      <c r="AX120" s="237"/>
      <c r="AY120" s="237"/>
      <c r="AZ120" s="237"/>
      <c r="BA120" s="237"/>
      <c r="BB120" s="237"/>
      <c r="BC120" s="237"/>
      <c r="BD120" s="237"/>
      <c r="BE120" s="237"/>
    </row>
    <row r="121" spans="1:57" s="238" customFormat="1">
      <c r="A121" s="369"/>
      <c r="B121" s="284">
        <v>109</v>
      </c>
      <c r="C121" s="702"/>
      <c r="D121" s="703"/>
      <c r="E121" s="285"/>
      <c r="F121" s="416"/>
      <c r="G121" s="416"/>
      <c r="H121" s="696"/>
      <c r="I121" s="700"/>
      <c r="J121" s="704"/>
      <c r="K121" s="700"/>
      <c r="L121" s="287" t="str">
        <f t="shared" si="4"/>
        <v/>
      </c>
      <c r="M121" s="288" t="str">
        <f t="shared" si="5"/>
        <v/>
      </c>
      <c r="N121" s="287" t="str">
        <f t="shared" si="6"/>
        <v/>
      </c>
      <c r="O121" s="289">
        <f t="shared" si="7"/>
        <v>0</v>
      </c>
      <c r="P121" s="701"/>
      <c r="Q121" s="286"/>
      <c r="R121" s="711"/>
      <c r="S121" s="712"/>
      <c r="T121" s="291"/>
      <c r="U121" s="711"/>
      <c r="V121" s="701"/>
      <c r="W121" s="286"/>
      <c r="X121" s="290"/>
      <c r="Y121" s="286"/>
      <c r="Z121" s="290"/>
      <c r="AA121" s="286"/>
      <c r="AB121" s="291"/>
      <c r="AC121" s="291"/>
      <c r="AD121" s="291"/>
      <c r="AE121" s="291"/>
      <c r="AF121" s="290"/>
      <c r="AG121" s="292"/>
      <c r="AH121" s="290"/>
      <c r="AI121" s="292"/>
      <c r="AJ121" s="290"/>
      <c r="AK121" s="292"/>
      <c r="AL121" s="293"/>
      <c r="AM121" s="290"/>
      <c r="AN121" s="292"/>
      <c r="AO121" s="293"/>
      <c r="AP121" s="290"/>
      <c r="AQ121" s="292"/>
      <c r="AR121" s="293"/>
      <c r="AS121" s="290"/>
      <c r="AT121" s="237"/>
      <c r="AU121" s="237"/>
      <c r="AV121" s="237"/>
      <c r="AW121" s="237"/>
      <c r="AX121" s="237"/>
      <c r="AY121" s="237"/>
      <c r="AZ121" s="237"/>
      <c r="BA121" s="237"/>
      <c r="BB121" s="237"/>
      <c r="BC121" s="237"/>
      <c r="BD121" s="237"/>
      <c r="BE121" s="237"/>
    </row>
    <row r="122" spans="1:57" s="238" customFormat="1">
      <c r="A122" s="369"/>
      <c r="B122" s="284">
        <v>110</v>
      </c>
      <c r="C122" s="702"/>
      <c r="D122" s="703"/>
      <c r="E122" s="285"/>
      <c r="F122" s="416"/>
      <c r="G122" s="416"/>
      <c r="H122" s="696"/>
      <c r="I122" s="700"/>
      <c r="J122" s="704"/>
      <c r="K122" s="700"/>
      <c r="L122" s="287" t="str">
        <f t="shared" si="4"/>
        <v/>
      </c>
      <c r="M122" s="288" t="str">
        <f t="shared" si="5"/>
        <v/>
      </c>
      <c r="N122" s="287" t="str">
        <f t="shared" si="6"/>
        <v/>
      </c>
      <c r="O122" s="289">
        <f t="shared" si="7"/>
        <v>0</v>
      </c>
      <c r="P122" s="701"/>
      <c r="Q122" s="286"/>
      <c r="R122" s="711"/>
      <c r="S122" s="712"/>
      <c r="T122" s="291"/>
      <c r="U122" s="711"/>
      <c r="V122" s="701"/>
      <c r="W122" s="286"/>
      <c r="X122" s="290"/>
      <c r="Y122" s="286"/>
      <c r="Z122" s="290"/>
      <c r="AA122" s="286"/>
      <c r="AB122" s="291"/>
      <c r="AC122" s="291"/>
      <c r="AD122" s="291"/>
      <c r="AE122" s="291"/>
      <c r="AF122" s="290"/>
      <c r="AG122" s="292"/>
      <c r="AH122" s="290"/>
      <c r="AI122" s="292"/>
      <c r="AJ122" s="290"/>
      <c r="AK122" s="292"/>
      <c r="AL122" s="293"/>
      <c r="AM122" s="290"/>
      <c r="AN122" s="292"/>
      <c r="AO122" s="293"/>
      <c r="AP122" s="290"/>
      <c r="AQ122" s="292"/>
      <c r="AR122" s="293"/>
      <c r="AS122" s="290"/>
      <c r="AT122" s="237"/>
      <c r="AU122" s="237"/>
      <c r="AV122" s="237"/>
      <c r="AW122" s="237"/>
      <c r="AX122" s="237"/>
      <c r="AY122" s="237"/>
      <c r="AZ122" s="237"/>
      <c r="BA122" s="237"/>
      <c r="BB122" s="237"/>
      <c r="BC122" s="237"/>
      <c r="BD122" s="237"/>
      <c r="BE122" s="237"/>
    </row>
    <row r="123" spans="1:57" s="238" customFormat="1">
      <c r="A123" s="369"/>
      <c r="B123" s="284">
        <v>111</v>
      </c>
      <c r="C123" s="702"/>
      <c r="D123" s="703"/>
      <c r="E123" s="285"/>
      <c r="F123" s="416"/>
      <c r="G123" s="416"/>
      <c r="H123" s="696"/>
      <c r="I123" s="700"/>
      <c r="J123" s="704"/>
      <c r="K123" s="700"/>
      <c r="L123" s="287" t="str">
        <f t="shared" si="4"/>
        <v/>
      </c>
      <c r="M123" s="288" t="str">
        <f t="shared" si="5"/>
        <v/>
      </c>
      <c r="N123" s="287" t="str">
        <f t="shared" si="6"/>
        <v/>
      </c>
      <c r="O123" s="289">
        <f t="shared" si="7"/>
        <v>0</v>
      </c>
      <c r="P123" s="701"/>
      <c r="Q123" s="286"/>
      <c r="R123" s="711"/>
      <c r="S123" s="712"/>
      <c r="T123" s="291"/>
      <c r="U123" s="711"/>
      <c r="V123" s="701"/>
      <c r="W123" s="286"/>
      <c r="X123" s="290"/>
      <c r="Y123" s="286"/>
      <c r="Z123" s="290"/>
      <c r="AA123" s="286"/>
      <c r="AB123" s="291"/>
      <c r="AC123" s="291"/>
      <c r="AD123" s="291"/>
      <c r="AE123" s="291"/>
      <c r="AF123" s="290"/>
      <c r="AG123" s="292"/>
      <c r="AH123" s="290"/>
      <c r="AI123" s="292"/>
      <c r="AJ123" s="290"/>
      <c r="AK123" s="292"/>
      <c r="AL123" s="293"/>
      <c r="AM123" s="290"/>
      <c r="AN123" s="292"/>
      <c r="AO123" s="293"/>
      <c r="AP123" s="290"/>
      <c r="AQ123" s="292"/>
      <c r="AR123" s="293"/>
      <c r="AS123" s="290"/>
      <c r="AT123" s="237"/>
      <c r="AU123" s="237"/>
      <c r="AV123" s="237"/>
      <c r="AW123" s="237"/>
      <c r="AX123" s="237"/>
      <c r="AY123" s="237"/>
      <c r="AZ123" s="237"/>
      <c r="BA123" s="237"/>
      <c r="BB123" s="237"/>
      <c r="BC123" s="237"/>
      <c r="BD123" s="237"/>
      <c r="BE123" s="237"/>
    </row>
    <row r="124" spans="1:57" s="238" customFormat="1">
      <c r="A124" s="369"/>
      <c r="B124" s="284">
        <v>112</v>
      </c>
      <c r="C124" s="702"/>
      <c r="D124" s="703"/>
      <c r="E124" s="285"/>
      <c r="F124" s="416"/>
      <c r="G124" s="416"/>
      <c r="H124" s="696"/>
      <c r="I124" s="700"/>
      <c r="J124" s="704"/>
      <c r="K124" s="700"/>
      <c r="L124" s="287" t="str">
        <f t="shared" si="4"/>
        <v/>
      </c>
      <c r="M124" s="288" t="str">
        <f t="shared" si="5"/>
        <v/>
      </c>
      <c r="N124" s="287" t="str">
        <f t="shared" si="6"/>
        <v/>
      </c>
      <c r="O124" s="289">
        <f t="shared" si="7"/>
        <v>0</v>
      </c>
      <c r="P124" s="701"/>
      <c r="Q124" s="286"/>
      <c r="R124" s="711"/>
      <c r="S124" s="712"/>
      <c r="T124" s="291"/>
      <c r="U124" s="711"/>
      <c r="V124" s="701"/>
      <c r="W124" s="286"/>
      <c r="X124" s="290"/>
      <c r="Y124" s="286"/>
      <c r="Z124" s="290"/>
      <c r="AA124" s="286"/>
      <c r="AB124" s="291"/>
      <c r="AC124" s="291"/>
      <c r="AD124" s="291"/>
      <c r="AE124" s="291"/>
      <c r="AF124" s="290"/>
      <c r="AG124" s="292"/>
      <c r="AH124" s="290"/>
      <c r="AI124" s="292"/>
      <c r="AJ124" s="290"/>
      <c r="AK124" s="292"/>
      <c r="AL124" s="293"/>
      <c r="AM124" s="290"/>
      <c r="AN124" s="292"/>
      <c r="AO124" s="293"/>
      <c r="AP124" s="290"/>
      <c r="AQ124" s="292"/>
      <c r="AR124" s="293"/>
      <c r="AS124" s="290"/>
      <c r="AT124" s="237"/>
      <c r="AU124" s="237"/>
      <c r="AV124" s="237"/>
      <c r="AW124" s="237"/>
      <c r="AX124" s="237"/>
      <c r="AY124" s="237"/>
      <c r="AZ124" s="237"/>
      <c r="BA124" s="237"/>
      <c r="BB124" s="237"/>
      <c r="BC124" s="237"/>
      <c r="BD124" s="237"/>
      <c r="BE124" s="237"/>
    </row>
    <row r="125" spans="1:57" s="238" customFormat="1">
      <c r="A125" s="369"/>
      <c r="B125" s="284">
        <v>113</v>
      </c>
      <c r="C125" s="702"/>
      <c r="D125" s="703"/>
      <c r="E125" s="285"/>
      <c r="F125" s="416"/>
      <c r="G125" s="416"/>
      <c r="H125" s="696"/>
      <c r="I125" s="700"/>
      <c r="J125" s="704"/>
      <c r="K125" s="700"/>
      <c r="L125" s="287" t="str">
        <f t="shared" si="4"/>
        <v/>
      </c>
      <c r="M125" s="288" t="str">
        <f t="shared" si="5"/>
        <v/>
      </c>
      <c r="N125" s="287" t="str">
        <f t="shared" si="6"/>
        <v/>
      </c>
      <c r="O125" s="289">
        <f t="shared" si="7"/>
        <v>0</v>
      </c>
      <c r="P125" s="701"/>
      <c r="Q125" s="286"/>
      <c r="R125" s="711"/>
      <c r="S125" s="712"/>
      <c r="T125" s="291"/>
      <c r="U125" s="711"/>
      <c r="V125" s="701"/>
      <c r="W125" s="286"/>
      <c r="X125" s="290"/>
      <c r="Y125" s="286"/>
      <c r="Z125" s="290"/>
      <c r="AA125" s="286"/>
      <c r="AB125" s="291"/>
      <c r="AC125" s="291"/>
      <c r="AD125" s="291"/>
      <c r="AE125" s="291"/>
      <c r="AF125" s="290"/>
      <c r="AG125" s="292"/>
      <c r="AH125" s="290"/>
      <c r="AI125" s="292"/>
      <c r="AJ125" s="290"/>
      <c r="AK125" s="292"/>
      <c r="AL125" s="293"/>
      <c r="AM125" s="290"/>
      <c r="AN125" s="292"/>
      <c r="AO125" s="293"/>
      <c r="AP125" s="290"/>
      <c r="AQ125" s="292"/>
      <c r="AR125" s="293"/>
      <c r="AS125" s="290"/>
      <c r="AT125" s="237"/>
      <c r="AU125" s="237"/>
      <c r="AV125" s="237"/>
      <c r="AW125" s="237"/>
      <c r="AX125" s="237"/>
      <c r="AY125" s="237"/>
      <c r="AZ125" s="237"/>
      <c r="BA125" s="237"/>
      <c r="BB125" s="237"/>
      <c r="BC125" s="237"/>
      <c r="BD125" s="237"/>
      <c r="BE125" s="237"/>
    </row>
    <row r="126" spans="1:57" s="238" customFormat="1">
      <c r="A126" s="369"/>
      <c r="B126" s="284">
        <v>114</v>
      </c>
      <c r="C126" s="702"/>
      <c r="D126" s="703"/>
      <c r="E126" s="285"/>
      <c r="F126" s="416"/>
      <c r="G126" s="416"/>
      <c r="H126" s="696"/>
      <c r="I126" s="700"/>
      <c r="J126" s="704"/>
      <c r="K126" s="700"/>
      <c r="L126" s="287" t="str">
        <f t="shared" si="4"/>
        <v/>
      </c>
      <c r="M126" s="288" t="str">
        <f t="shared" si="5"/>
        <v/>
      </c>
      <c r="N126" s="287" t="str">
        <f t="shared" si="6"/>
        <v/>
      </c>
      <c r="O126" s="289">
        <f t="shared" si="7"/>
        <v>0</v>
      </c>
      <c r="P126" s="701"/>
      <c r="Q126" s="286"/>
      <c r="R126" s="711"/>
      <c r="S126" s="712"/>
      <c r="T126" s="291"/>
      <c r="U126" s="711"/>
      <c r="V126" s="701"/>
      <c r="W126" s="286"/>
      <c r="X126" s="290"/>
      <c r="Y126" s="286"/>
      <c r="Z126" s="290"/>
      <c r="AA126" s="286"/>
      <c r="AB126" s="291"/>
      <c r="AC126" s="291"/>
      <c r="AD126" s="291"/>
      <c r="AE126" s="291"/>
      <c r="AF126" s="290"/>
      <c r="AG126" s="292"/>
      <c r="AH126" s="290"/>
      <c r="AI126" s="292"/>
      <c r="AJ126" s="290"/>
      <c r="AK126" s="292"/>
      <c r="AL126" s="293"/>
      <c r="AM126" s="290"/>
      <c r="AN126" s="292"/>
      <c r="AO126" s="293"/>
      <c r="AP126" s="290"/>
      <c r="AQ126" s="292"/>
      <c r="AR126" s="293"/>
      <c r="AS126" s="290"/>
      <c r="AT126" s="237"/>
      <c r="AU126" s="237"/>
      <c r="AV126" s="237"/>
      <c r="AW126" s="237"/>
      <c r="AX126" s="237"/>
      <c r="AY126" s="237"/>
      <c r="AZ126" s="237"/>
      <c r="BA126" s="237"/>
      <c r="BB126" s="237"/>
      <c r="BC126" s="237"/>
      <c r="BD126" s="237"/>
      <c r="BE126" s="237"/>
    </row>
    <row r="127" spans="1:57" s="238" customFormat="1">
      <c r="A127" s="369"/>
      <c r="B127" s="284">
        <v>115</v>
      </c>
      <c r="C127" s="702"/>
      <c r="D127" s="703"/>
      <c r="E127" s="285"/>
      <c r="F127" s="416"/>
      <c r="G127" s="416"/>
      <c r="H127" s="696"/>
      <c r="I127" s="700"/>
      <c r="J127" s="704"/>
      <c r="K127" s="700"/>
      <c r="L127" s="287" t="str">
        <f t="shared" si="4"/>
        <v/>
      </c>
      <c r="M127" s="288" t="str">
        <f t="shared" si="5"/>
        <v/>
      </c>
      <c r="N127" s="287" t="str">
        <f t="shared" si="6"/>
        <v/>
      </c>
      <c r="O127" s="289">
        <f t="shared" si="7"/>
        <v>0</v>
      </c>
      <c r="P127" s="701"/>
      <c r="Q127" s="286"/>
      <c r="R127" s="711"/>
      <c r="S127" s="712"/>
      <c r="T127" s="291"/>
      <c r="U127" s="711"/>
      <c r="V127" s="701"/>
      <c r="W127" s="286"/>
      <c r="X127" s="290"/>
      <c r="Y127" s="286"/>
      <c r="Z127" s="290"/>
      <c r="AA127" s="286"/>
      <c r="AB127" s="291"/>
      <c r="AC127" s="291"/>
      <c r="AD127" s="291"/>
      <c r="AE127" s="291"/>
      <c r="AF127" s="290"/>
      <c r="AG127" s="292"/>
      <c r="AH127" s="290"/>
      <c r="AI127" s="292"/>
      <c r="AJ127" s="290"/>
      <c r="AK127" s="292"/>
      <c r="AL127" s="293"/>
      <c r="AM127" s="290"/>
      <c r="AN127" s="292"/>
      <c r="AO127" s="293"/>
      <c r="AP127" s="290"/>
      <c r="AQ127" s="292"/>
      <c r="AR127" s="293"/>
      <c r="AS127" s="290"/>
      <c r="AT127" s="237"/>
      <c r="AU127" s="237"/>
      <c r="AV127" s="237"/>
      <c r="AW127" s="237"/>
      <c r="AX127" s="237"/>
      <c r="AY127" s="237"/>
      <c r="AZ127" s="237"/>
      <c r="BA127" s="237"/>
      <c r="BB127" s="237"/>
      <c r="BC127" s="237"/>
      <c r="BD127" s="237"/>
      <c r="BE127" s="237"/>
    </row>
    <row r="128" spans="1:57" s="238" customFormat="1">
      <c r="A128" s="369"/>
      <c r="B128" s="284">
        <v>116</v>
      </c>
      <c r="C128" s="702"/>
      <c r="D128" s="703"/>
      <c r="E128" s="285"/>
      <c r="F128" s="416"/>
      <c r="G128" s="416"/>
      <c r="H128" s="696"/>
      <c r="I128" s="700"/>
      <c r="J128" s="704"/>
      <c r="K128" s="700"/>
      <c r="L128" s="287" t="str">
        <f t="shared" si="4"/>
        <v/>
      </c>
      <c r="M128" s="288" t="str">
        <f t="shared" si="5"/>
        <v/>
      </c>
      <c r="N128" s="287" t="str">
        <f t="shared" si="6"/>
        <v/>
      </c>
      <c r="O128" s="289">
        <f t="shared" si="7"/>
        <v>0</v>
      </c>
      <c r="P128" s="701"/>
      <c r="Q128" s="286"/>
      <c r="R128" s="711"/>
      <c r="S128" s="712"/>
      <c r="T128" s="291"/>
      <c r="U128" s="711"/>
      <c r="V128" s="701"/>
      <c r="W128" s="286"/>
      <c r="X128" s="290"/>
      <c r="Y128" s="286"/>
      <c r="Z128" s="290"/>
      <c r="AA128" s="286"/>
      <c r="AB128" s="291"/>
      <c r="AC128" s="291"/>
      <c r="AD128" s="291"/>
      <c r="AE128" s="291"/>
      <c r="AF128" s="290"/>
      <c r="AG128" s="292"/>
      <c r="AH128" s="290"/>
      <c r="AI128" s="292"/>
      <c r="AJ128" s="290"/>
      <c r="AK128" s="292"/>
      <c r="AL128" s="293"/>
      <c r="AM128" s="290"/>
      <c r="AN128" s="292"/>
      <c r="AO128" s="293"/>
      <c r="AP128" s="290"/>
      <c r="AQ128" s="292"/>
      <c r="AR128" s="293"/>
      <c r="AS128" s="290"/>
      <c r="AT128" s="237"/>
      <c r="AU128" s="237"/>
      <c r="AV128" s="237"/>
      <c r="AW128" s="237"/>
      <c r="AX128" s="237"/>
      <c r="AY128" s="237"/>
      <c r="AZ128" s="237"/>
      <c r="BA128" s="237"/>
      <c r="BB128" s="237"/>
      <c r="BC128" s="237"/>
      <c r="BD128" s="237"/>
      <c r="BE128" s="237"/>
    </row>
    <row r="129" spans="1:57" s="238" customFormat="1">
      <c r="A129" s="369"/>
      <c r="B129" s="284">
        <v>117</v>
      </c>
      <c r="C129" s="702"/>
      <c r="D129" s="703"/>
      <c r="E129" s="285"/>
      <c r="F129" s="416"/>
      <c r="G129" s="416"/>
      <c r="H129" s="696"/>
      <c r="I129" s="700"/>
      <c r="J129" s="704"/>
      <c r="K129" s="700"/>
      <c r="L129" s="287" t="str">
        <f t="shared" si="4"/>
        <v/>
      </c>
      <c r="M129" s="288" t="str">
        <f t="shared" si="5"/>
        <v/>
      </c>
      <c r="N129" s="287" t="str">
        <f t="shared" si="6"/>
        <v/>
      </c>
      <c r="O129" s="289">
        <f t="shared" si="7"/>
        <v>0</v>
      </c>
      <c r="P129" s="701"/>
      <c r="Q129" s="286"/>
      <c r="R129" s="711"/>
      <c r="S129" s="712"/>
      <c r="T129" s="291"/>
      <c r="U129" s="711"/>
      <c r="V129" s="701"/>
      <c r="W129" s="286"/>
      <c r="X129" s="290"/>
      <c r="Y129" s="286"/>
      <c r="Z129" s="290"/>
      <c r="AA129" s="286"/>
      <c r="AB129" s="291"/>
      <c r="AC129" s="291"/>
      <c r="AD129" s="291"/>
      <c r="AE129" s="291"/>
      <c r="AF129" s="290"/>
      <c r="AG129" s="292"/>
      <c r="AH129" s="290"/>
      <c r="AI129" s="292"/>
      <c r="AJ129" s="290"/>
      <c r="AK129" s="292"/>
      <c r="AL129" s="293"/>
      <c r="AM129" s="290"/>
      <c r="AN129" s="292"/>
      <c r="AO129" s="293"/>
      <c r="AP129" s="290"/>
      <c r="AQ129" s="292"/>
      <c r="AR129" s="293"/>
      <c r="AS129" s="290"/>
      <c r="AT129" s="237"/>
      <c r="AU129" s="237"/>
      <c r="AV129" s="237"/>
      <c r="AW129" s="237"/>
      <c r="AX129" s="237"/>
      <c r="AY129" s="237"/>
      <c r="AZ129" s="237"/>
      <c r="BA129" s="237"/>
      <c r="BB129" s="237"/>
      <c r="BC129" s="237"/>
      <c r="BD129" s="237"/>
      <c r="BE129" s="237"/>
    </row>
    <row r="130" spans="1:57" s="238" customFormat="1">
      <c r="A130" s="369"/>
      <c r="B130" s="284">
        <v>118</v>
      </c>
      <c r="C130" s="702"/>
      <c r="D130" s="703"/>
      <c r="E130" s="285"/>
      <c r="F130" s="416"/>
      <c r="G130" s="416"/>
      <c r="H130" s="696"/>
      <c r="I130" s="700"/>
      <c r="J130" s="704"/>
      <c r="K130" s="700"/>
      <c r="L130" s="287" t="str">
        <f t="shared" si="4"/>
        <v/>
      </c>
      <c r="M130" s="288" t="str">
        <f t="shared" si="5"/>
        <v/>
      </c>
      <c r="N130" s="287" t="str">
        <f t="shared" si="6"/>
        <v/>
      </c>
      <c r="O130" s="289">
        <f t="shared" si="7"/>
        <v>0</v>
      </c>
      <c r="P130" s="701"/>
      <c r="Q130" s="286"/>
      <c r="R130" s="711"/>
      <c r="S130" s="712"/>
      <c r="T130" s="291"/>
      <c r="U130" s="711"/>
      <c r="V130" s="701"/>
      <c r="W130" s="286"/>
      <c r="X130" s="290"/>
      <c r="Y130" s="286"/>
      <c r="Z130" s="290"/>
      <c r="AA130" s="286"/>
      <c r="AB130" s="291"/>
      <c r="AC130" s="291"/>
      <c r="AD130" s="291"/>
      <c r="AE130" s="291"/>
      <c r="AF130" s="290"/>
      <c r="AG130" s="292"/>
      <c r="AH130" s="290"/>
      <c r="AI130" s="292"/>
      <c r="AJ130" s="290"/>
      <c r="AK130" s="292"/>
      <c r="AL130" s="293"/>
      <c r="AM130" s="290"/>
      <c r="AN130" s="292"/>
      <c r="AO130" s="293"/>
      <c r="AP130" s="290"/>
      <c r="AQ130" s="292"/>
      <c r="AR130" s="293"/>
      <c r="AS130" s="290"/>
      <c r="AT130" s="237"/>
      <c r="AU130" s="237"/>
      <c r="AV130" s="237"/>
      <c r="AW130" s="237"/>
      <c r="AX130" s="237"/>
      <c r="AY130" s="237"/>
      <c r="AZ130" s="237"/>
      <c r="BA130" s="237"/>
      <c r="BB130" s="237"/>
      <c r="BC130" s="237"/>
      <c r="BD130" s="237"/>
      <c r="BE130" s="237"/>
    </row>
    <row r="131" spans="1:57" s="238" customFormat="1">
      <c r="A131" s="369"/>
      <c r="B131" s="284">
        <v>119</v>
      </c>
      <c r="C131" s="702"/>
      <c r="D131" s="703"/>
      <c r="E131" s="285"/>
      <c r="F131" s="416"/>
      <c r="G131" s="416"/>
      <c r="H131" s="696"/>
      <c r="I131" s="700"/>
      <c r="J131" s="704"/>
      <c r="K131" s="700"/>
      <c r="L131" s="287" t="str">
        <f t="shared" si="4"/>
        <v/>
      </c>
      <c r="M131" s="288" t="str">
        <f t="shared" si="5"/>
        <v/>
      </c>
      <c r="N131" s="287" t="str">
        <f t="shared" si="6"/>
        <v/>
      </c>
      <c r="O131" s="289">
        <f t="shared" si="7"/>
        <v>0</v>
      </c>
      <c r="P131" s="701"/>
      <c r="Q131" s="286"/>
      <c r="R131" s="711"/>
      <c r="S131" s="712"/>
      <c r="T131" s="291"/>
      <c r="U131" s="711"/>
      <c r="V131" s="701"/>
      <c r="W131" s="286"/>
      <c r="X131" s="290"/>
      <c r="Y131" s="286"/>
      <c r="Z131" s="290"/>
      <c r="AA131" s="286"/>
      <c r="AB131" s="291"/>
      <c r="AC131" s="291"/>
      <c r="AD131" s="291"/>
      <c r="AE131" s="291"/>
      <c r="AF131" s="290"/>
      <c r="AG131" s="292"/>
      <c r="AH131" s="290"/>
      <c r="AI131" s="292"/>
      <c r="AJ131" s="290"/>
      <c r="AK131" s="292"/>
      <c r="AL131" s="293"/>
      <c r="AM131" s="290"/>
      <c r="AN131" s="292"/>
      <c r="AO131" s="293"/>
      <c r="AP131" s="290"/>
      <c r="AQ131" s="292"/>
      <c r="AR131" s="293"/>
      <c r="AS131" s="290"/>
      <c r="AT131" s="237"/>
      <c r="AU131" s="237"/>
      <c r="AV131" s="237"/>
      <c r="AW131" s="237"/>
      <c r="AX131" s="237"/>
      <c r="AY131" s="237"/>
      <c r="AZ131" s="237"/>
      <c r="BA131" s="237"/>
      <c r="BB131" s="237"/>
      <c r="BC131" s="237"/>
      <c r="BD131" s="237"/>
      <c r="BE131" s="237"/>
    </row>
    <row r="132" spans="1:57" s="238" customFormat="1">
      <c r="A132" s="369"/>
      <c r="B132" s="284">
        <v>120</v>
      </c>
      <c r="C132" s="702"/>
      <c r="D132" s="703"/>
      <c r="E132" s="285"/>
      <c r="F132" s="416"/>
      <c r="G132" s="416"/>
      <c r="H132" s="696"/>
      <c r="I132" s="700"/>
      <c r="J132" s="704"/>
      <c r="K132" s="700"/>
      <c r="L132" s="287" t="str">
        <f t="shared" si="4"/>
        <v/>
      </c>
      <c r="M132" s="288" t="str">
        <f t="shared" si="5"/>
        <v/>
      </c>
      <c r="N132" s="287" t="str">
        <f t="shared" si="6"/>
        <v/>
      </c>
      <c r="O132" s="289">
        <f t="shared" si="7"/>
        <v>0</v>
      </c>
      <c r="P132" s="701"/>
      <c r="Q132" s="286"/>
      <c r="R132" s="711"/>
      <c r="S132" s="712"/>
      <c r="T132" s="291"/>
      <c r="U132" s="711"/>
      <c r="V132" s="701"/>
      <c r="W132" s="286"/>
      <c r="X132" s="290"/>
      <c r="Y132" s="286"/>
      <c r="Z132" s="290"/>
      <c r="AA132" s="286"/>
      <c r="AB132" s="291"/>
      <c r="AC132" s="291"/>
      <c r="AD132" s="291"/>
      <c r="AE132" s="291"/>
      <c r="AF132" s="290"/>
      <c r="AG132" s="292"/>
      <c r="AH132" s="290"/>
      <c r="AI132" s="292"/>
      <c r="AJ132" s="290"/>
      <c r="AK132" s="292"/>
      <c r="AL132" s="293"/>
      <c r="AM132" s="290"/>
      <c r="AN132" s="292"/>
      <c r="AO132" s="293"/>
      <c r="AP132" s="290"/>
      <c r="AQ132" s="292"/>
      <c r="AR132" s="293"/>
      <c r="AS132" s="290"/>
      <c r="AT132" s="237"/>
      <c r="AU132" s="237"/>
      <c r="AV132" s="237"/>
      <c r="AW132" s="237"/>
      <c r="AX132" s="237"/>
      <c r="AY132" s="237"/>
      <c r="AZ132" s="237"/>
      <c r="BA132" s="237"/>
      <c r="BB132" s="237"/>
      <c r="BC132" s="237"/>
      <c r="BD132" s="237"/>
      <c r="BE132" s="237"/>
    </row>
    <row r="133" spans="1:57" s="238" customFormat="1">
      <c r="A133" s="369"/>
      <c r="B133" s="284">
        <v>121</v>
      </c>
      <c r="C133" s="702"/>
      <c r="D133" s="703"/>
      <c r="E133" s="285"/>
      <c r="F133" s="416"/>
      <c r="G133" s="416"/>
      <c r="H133" s="696"/>
      <c r="I133" s="700"/>
      <c r="J133" s="704"/>
      <c r="K133" s="700"/>
      <c r="L133" s="287" t="str">
        <f t="shared" si="4"/>
        <v/>
      </c>
      <c r="M133" s="288" t="str">
        <f t="shared" si="5"/>
        <v/>
      </c>
      <c r="N133" s="287" t="str">
        <f t="shared" si="6"/>
        <v/>
      </c>
      <c r="O133" s="289">
        <f t="shared" si="7"/>
        <v>0</v>
      </c>
      <c r="P133" s="701"/>
      <c r="Q133" s="286"/>
      <c r="R133" s="711"/>
      <c r="S133" s="712"/>
      <c r="T133" s="291"/>
      <c r="U133" s="711"/>
      <c r="V133" s="701"/>
      <c r="W133" s="286"/>
      <c r="X133" s="290"/>
      <c r="Y133" s="286"/>
      <c r="Z133" s="290"/>
      <c r="AA133" s="286"/>
      <c r="AB133" s="291"/>
      <c r="AC133" s="291"/>
      <c r="AD133" s="291"/>
      <c r="AE133" s="291"/>
      <c r="AF133" s="290"/>
      <c r="AG133" s="292"/>
      <c r="AH133" s="290"/>
      <c r="AI133" s="292"/>
      <c r="AJ133" s="290"/>
      <c r="AK133" s="292"/>
      <c r="AL133" s="293"/>
      <c r="AM133" s="290"/>
      <c r="AN133" s="292"/>
      <c r="AO133" s="293"/>
      <c r="AP133" s="290"/>
      <c r="AQ133" s="292"/>
      <c r="AR133" s="293"/>
      <c r="AS133" s="290"/>
      <c r="AT133" s="237"/>
      <c r="AU133" s="237"/>
      <c r="AV133" s="237"/>
      <c r="AW133" s="237"/>
      <c r="AX133" s="237"/>
      <c r="AY133" s="237"/>
      <c r="AZ133" s="237"/>
      <c r="BA133" s="237"/>
      <c r="BB133" s="237"/>
      <c r="BC133" s="237"/>
      <c r="BD133" s="237"/>
      <c r="BE133" s="237"/>
    </row>
    <row r="134" spans="1:57" s="238" customFormat="1">
      <c r="A134" s="369"/>
      <c r="B134" s="284">
        <v>122</v>
      </c>
      <c r="C134" s="702"/>
      <c r="D134" s="703"/>
      <c r="E134" s="285"/>
      <c r="F134" s="416"/>
      <c r="G134" s="416"/>
      <c r="H134" s="696"/>
      <c r="I134" s="700"/>
      <c r="J134" s="704"/>
      <c r="K134" s="700"/>
      <c r="L134" s="287" t="str">
        <f t="shared" si="4"/>
        <v/>
      </c>
      <c r="M134" s="288" t="str">
        <f t="shared" si="5"/>
        <v/>
      </c>
      <c r="N134" s="287" t="str">
        <f t="shared" si="6"/>
        <v/>
      </c>
      <c r="O134" s="289">
        <f t="shared" si="7"/>
        <v>0</v>
      </c>
      <c r="P134" s="701"/>
      <c r="Q134" s="286"/>
      <c r="R134" s="711"/>
      <c r="S134" s="712"/>
      <c r="T134" s="291"/>
      <c r="U134" s="711"/>
      <c r="V134" s="701"/>
      <c r="W134" s="286"/>
      <c r="X134" s="290"/>
      <c r="Y134" s="286"/>
      <c r="Z134" s="290"/>
      <c r="AA134" s="286"/>
      <c r="AB134" s="291"/>
      <c r="AC134" s="291"/>
      <c r="AD134" s="291"/>
      <c r="AE134" s="291"/>
      <c r="AF134" s="290"/>
      <c r="AG134" s="292"/>
      <c r="AH134" s="290"/>
      <c r="AI134" s="292"/>
      <c r="AJ134" s="290"/>
      <c r="AK134" s="292"/>
      <c r="AL134" s="293"/>
      <c r="AM134" s="290"/>
      <c r="AN134" s="292"/>
      <c r="AO134" s="293"/>
      <c r="AP134" s="290"/>
      <c r="AQ134" s="292"/>
      <c r="AR134" s="293"/>
      <c r="AS134" s="290"/>
      <c r="AT134" s="237"/>
      <c r="AU134" s="237"/>
      <c r="AV134" s="237"/>
      <c r="AW134" s="237"/>
      <c r="AX134" s="237"/>
      <c r="AY134" s="237"/>
      <c r="AZ134" s="237"/>
      <c r="BA134" s="237"/>
      <c r="BB134" s="237"/>
      <c r="BC134" s="237"/>
      <c r="BD134" s="237"/>
      <c r="BE134" s="237"/>
    </row>
    <row r="135" spans="1:57" s="238" customFormat="1">
      <c r="A135" s="369"/>
      <c r="B135" s="284">
        <v>123</v>
      </c>
      <c r="C135" s="702"/>
      <c r="D135" s="703"/>
      <c r="E135" s="285"/>
      <c r="F135" s="416"/>
      <c r="G135" s="416"/>
      <c r="H135" s="696"/>
      <c r="I135" s="700"/>
      <c r="J135" s="704"/>
      <c r="K135" s="700"/>
      <c r="L135" s="287" t="str">
        <f t="shared" si="4"/>
        <v/>
      </c>
      <c r="M135" s="288" t="str">
        <f t="shared" si="5"/>
        <v/>
      </c>
      <c r="N135" s="287" t="str">
        <f t="shared" si="6"/>
        <v/>
      </c>
      <c r="O135" s="289">
        <f t="shared" si="7"/>
        <v>0</v>
      </c>
      <c r="P135" s="701"/>
      <c r="Q135" s="286"/>
      <c r="R135" s="711"/>
      <c r="S135" s="712"/>
      <c r="T135" s="291"/>
      <c r="U135" s="711"/>
      <c r="V135" s="701"/>
      <c r="W135" s="286"/>
      <c r="X135" s="290"/>
      <c r="Y135" s="286"/>
      <c r="Z135" s="290"/>
      <c r="AA135" s="286"/>
      <c r="AB135" s="291"/>
      <c r="AC135" s="291"/>
      <c r="AD135" s="291"/>
      <c r="AE135" s="291"/>
      <c r="AF135" s="290"/>
      <c r="AG135" s="292"/>
      <c r="AH135" s="290"/>
      <c r="AI135" s="292"/>
      <c r="AJ135" s="290"/>
      <c r="AK135" s="292"/>
      <c r="AL135" s="293"/>
      <c r="AM135" s="290"/>
      <c r="AN135" s="292"/>
      <c r="AO135" s="293"/>
      <c r="AP135" s="290"/>
      <c r="AQ135" s="292"/>
      <c r="AR135" s="293"/>
      <c r="AS135" s="290"/>
      <c r="AT135" s="237"/>
      <c r="AU135" s="237"/>
      <c r="AV135" s="237"/>
      <c r="AW135" s="237"/>
      <c r="AX135" s="237"/>
      <c r="AY135" s="237"/>
      <c r="AZ135" s="237"/>
      <c r="BA135" s="237"/>
      <c r="BB135" s="237"/>
      <c r="BC135" s="237"/>
      <c r="BD135" s="237"/>
      <c r="BE135" s="237"/>
    </row>
    <row r="136" spans="1:57" s="238" customFormat="1">
      <c r="A136" s="369"/>
      <c r="B136" s="284">
        <v>124</v>
      </c>
      <c r="C136" s="702"/>
      <c r="D136" s="703"/>
      <c r="E136" s="285"/>
      <c r="F136" s="416"/>
      <c r="G136" s="416"/>
      <c r="H136" s="696"/>
      <c r="I136" s="700"/>
      <c r="J136" s="704"/>
      <c r="K136" s="700"/>
      <c r="L136" s="287" t="str">
        <f t="shared" si="4"/>
        <v/>
      </c>
      <c r="M136" s="288" t="str">
        <f t="shared" si="5"/>
        <v/>
      </c>
      <c r="N136" s="287" t="str">
        <f t="shared" si="6"/>
        <v/>
      </c>
      <c r="O136" s="289">
        <f t="shared" si="7"/>
        <v>0</v>
      </c>
      <c r="P136" s="701"/>
      <c r="Q136" s="286"/>
      <c r="R136" s="711"/>
      <c r="S136" s="712"/>
      <c r="T136" s="291"/>
      <c r="U136" s="711"/>
      <c r="V136" s="701"/>
      <c r="W136" s="286"/>
      <c r="X136" s="290"/>
      <c r="Y136" s="286"/>
      <c r="Z136" s="290"/>
      <c r="AA136" s="286"/>
      <c r="AB136" s="291"/>
      <c r="AC136" s="291"/>
      <c r="AD136" s="291"/>
      <c r="AE136" s="291"/>
      <c r="AF136" s="290"/>
      <c r="AG136" s="292"/>
      <c r="AH136" s="290"/>
      <c r="AI136" s="292"/>
      <c r="AJ136" s="290"/>
      <c r="AK136" s="292"/>
      <c r="AL136" s="293"/>
      <c r="AM136" s="290"/>
      <c r="AN136" s="292"/>
      <c r="AO136" s="293"/>
      <c r="AP136" s="290"/>
      <c r="AQ136" s="292"/>
      <c r="AR136" s="293"/>
      <c r="AS136" s="290"/>
      <c r="AT136" s="237"/>
      <c r="AU136" s="237"/>
      <c r="AV136" s="237"/>
      <c r="AW136" s="237"/>
      <c r="AX136" s="237"/>
      <c r="AY136" s="237"/>
      <c r="AZ136" s="237"/>
      <c r="BA136" s="237"/>
      <c r="BB136" s="237"/>
      <c r="BC136" s="237"/>
      <c r="BD136" s="237"/>
      <c r="BE136" s="237"/>
    </row>
    <row r="137" spans="1:57" s="238" customFormat="1">
      <c r="A137" s="369"/>
      <c r="B137" s="284">
        <v>125</v>
      </c>
      <c r="C137" s="702"/>
      <c r="D137" s="703"/>
      <c r="E137" s="285"/>
      <c r="F137" s="416"/>
      <c r="G137" s="416"/>
      <c r="H137" s="696"/>
      <c r="I137" s="700"/>
      <c r="J137" s="704"/>
      <c r="K137" s="700"/>
      <c r="L137" s="287" t="str">
        <f t="shared" si="4"/>
        <v/>
      </c>
      <c r="M137" s="288" t="str">
        <f t="shared" si="5"/>
        <v/>
      </c>
      <c r="N137" s="287" t="str">
        <f t="shared" si="6"/>
        <v/>
      </c>
      <c r="O137" s="289">
        <f t="shared" si="7"/>
        <v>0</v>
      </c>
      <c r="P137" s="701"/>
      <c r="Q137" s="286"/>
      <c r="R137" s="711"/>
      <c r="S137" s="712"/>
      <c r="T137" s="291"/>
      <c r="U137" s="711"/>
      <c r="V137" s="701"/>
      <c r="W137" s="286"/>
      <c r="X137" s="290"/>
      <c r="Y137" s="286"/>
      <c r="Z137" s="290"/>
      <c r="AA137" s="286"/>
      <c r="AB137" s="291"/>
      <c r="AC137" s="291"/>
      <c r="AD137" s="291"/>
      <c r="AE137" s="291"/>
      <c r="AF137" s="290"/>
      <c r="AG137" s="292"/>
      <c r="AH137" s="290"/>
      <c r="AI137" s="292"/>
      <c r="AJ137" s="290"/>
      <c r="AK137" s="292"/>
      <c r="AL137" s="293"/>
      <c r="AM137" s="290"/>
      <c r="AN137" s="292"/>
      <c r="AO137" s="293"/>
      <c r="AP137" s="290"/>
      <c r="AQ137" s="292"/>
      <c r="AR137" s="293"/>
      <c r="AS137" s="290"/>
      <c r="AT137" s="237"/>
      <c r="AU137" s="237"/>
      <c r="AV137" s="237"/>
      <c r="AW137" s="237"/>
      <c r="AX137" s="237"/>
      <c r="AY137" s="237"/>
      <c r="AZ137" s="237"/>
      <c r="BA137" s="237"/>
      <c r="BB137" s="237"/>
      <c r="BC137" s="237"/>
      <c r="BD137" s="237"/>
      <c r="BE137" s="237"/>
    </row>
    <row r="138" spans="1:57" s="238" customFormat="1">
      <c r="A138" s="369"/>
      <c r="B138" s="284">
        <v>126</v>
      </c>
      <c r="C138" s="702"/>
      <c r="D138" s="703"/>
      <c r="E138" s="285"/>
      <c r="F138" s="416"/>
      <c r="G138" s="416"/>
      <c r="H138" s="696"/>
      <c r="I138" s="700"/>
      <c r="J138" s="704"/>
      <c r="K138" s="700"/>
      <c r="L138" s="287" t="str">
        <f t="shared" si="4"/>
        <v/>
      </c>
      <c r="M138" s="288" t="str">
        <f t="shared" si="5"/>
        <v/>
      </c>
      <c r="N138" s="287" t="str">
        <f t="shared" si="6"/>
        <v/>
      </c>
      <c r="O138" s="289">
        <f t="shared" si="7"/>
        <v>0</v>
      </c>
      <c r="P138" s="701"/>
      <c r="Q138" s="286"/>
      <c r="R138" s="711"/>
      <c r="S138" s="712"/>
      <c r="T138" s="291"/>
      <c r="U138" s="711"/>
      <c r="V138" s="701"/>
      <c r="W138" s="286"/>
      <c r="X138" s="290"/>
      <c r="Y138" s="286"/>
      <c r="Z138" s="290"/>
      <c r="AA138" s="286"/>
      <c r="AB138" s="291"/>
      <c r="AC138" s="291"/>
      <c r="AD138" s="291"/>
      <c r="AE138" s="291"/>
      <c r="AF138" s="290"/>
      <c r="AG138" s="292"/>
      <c r="AH138" s="290"/>
      <c r="AI138" s="292"/>
      <c r="AJ138" s="290"/>
      <c r="AK138" s="292"/>
      <c r="AL138" s="293"/>
      <c r="AM138" s="290"/>
      <c r="AN138" s="292"/>
      <c r="AO138" s="293"/>
      <c r="AP138" s="290"/>
      <c r="AQ138" s="292"/>
      <c r="AR138" s="293"/>
      <c r="AS138" s="290"/>
      <c r="AT138" s="237"/>
      <c r="AU138" s="237"/>
      <c r="AV138" s="237"/>
      <c r="AW138" s="237"/>
      <c r="AX138" s="237"/>
      <c r="AY138" s="237"/>
      <c r="AZ138" s="237"/>
      <c r="BA138" s="237"/>
      <c r="BB138" s="237"/>
      <c r="BC138" s="237"/>
      <c r="BD138" s="237"/>
      <c r="BE138" s="237"/>
    </row>
    <row r="139" spans="1:57" s="238" customFormat="1">
      <c r="A139" s="369"/>
      <c r="B139" s="284">
        <v>127</v>
      </c>
      <c r="C139" s="702"/>
      <c r="D139" s="703"/>
      <c r="E139" s="285"/>
      <c r="F139" s="416"/>
      <c r="G139" s="416"/>
      <c r="H139" s="696"/>
      <c r="I139" s="700"/>
      <c r="J139" s="704"/>
      <c r="K139" s="700"/>
      <c r="L139" s="287" t="str">
        <f t="shared" si="4"/>
        <v/>
      </c>
      <c r="M139" s="288" t="str">
        <f t="shared" si="5"/>
        <v/>
      </c>
      <c r="N139" s="287" t="str">
        <f t="shared" si="6"/>
        <v/>
      </c>
      <c r="O139" s="289">
        <f t="shared" si="7"/>
        <v>0</v>
      </c>
      <c r="P139" s="701"/>
      <c r="Q139" s="286"/>
      <c r="R139" s="711"/>
      <c r="S139" s="712"/>
      <c r="T139" s="291"/>
      <c r="U139" s="711"/>
      <c r="V139" s="701"/>
      <c r="W139" s="286"/>
      <c r="X139" s="290"/>
      <c r="Y139" s="286"/>
      <c r="Z139" s="290"/>
      <c r="AA139" s="286"/>
      <c r="AB139" s="291"/>
      <c r="AC139" s="291"/>
      <c r="AD139" s="291"/>
      <c r="AE139" s="291"/>
      <c r="AF139" s="290"/>
      <c r="AG139" s="292"/>
      <c r="AH139" s="290"/>
      <c r="AI139" s="292"/>
      <c r="AJ139" s="290"/>
      <c r="AK139" s="292"/>
      <c r="AL139" s="293"/>
      <c r="AM139" s="290"/>
      <c r="AN139" s="292"/>
      <c r="AO139" s="293"/>
      <c r="AP139" s="290"/>
      <c r="AQ139" s="292"/>
      <c r="AR139" s="293"/>
      <c r="AS139" s="290"/>
      <c r="AT139" s="237"/>
      <c r="AU139" s="237"/>
      <c r="AV139" s="237"/>
      <c r="AW139" s="237"/>
      <c r="AX139" s="237"/>
      <c r="AY139" s="237"/>
      <c r="AZ139" s="237"/>
      <c r="BA139" s="237"/>
      <c r="BB139" s="237"/>
      <c r="BC139" s="237"/>
      <c r="BD139" s="237"/>
      <c r="BE139" s="237"/>
    </row>
    <row r="140" spans="1:57" s="238" customFormat="1">
      <c r="A140" s="369"/>
      <c r="B140" s="284">
        <v>128</v>
      </c>
      <c r="C140" s="702"/>
      <c r="D140" s="703"/>
      <c r="E140" s="285"/>
      <c r="F140" s="416"/>
      <c r="G140" s="416"/>
      <c r="H140" s="696"/>
      <c r="I140" s="700"/>
      <c r="J140" s="704"/>
      <c r="K140" s="700"/>
      <c r="L140" s="287" t="str">
        <f t="shared" si="4"/>
        <v/>
      </c>
      <c r="M140" s="288" t="str">
        <f t="shared" si="5"/>
        <v/>
      </c>
      <c r="N140" s="287" t="str">
        <f t="shared" si="6"/>
        <v/>
      </c>
      <c r="O140" s="289">
        <f t="shared" si="7"/>
        <v>0</v>
      </c>
      <c r="P140" s="701"/>
      <c r="Q140" s="286"/>
      <c r="R140" s="711"/>
      <c r="S140" s="712"/>
      <c r="T140" s="291"/>
      <c r="U140" s="711"/>
      <c r="V140" s="701"/>
      <c r="W140" s="286"/>
      <c r="X140" s="290"/>
      <c r="Y140" s="286"/>
      <c r="Z140" s="290"/>
      <c r="AA140" s="286"/>
      <c r="AB140" s="291"/>
      <c r="AC140" s="291"/>
      <c r="AD140" s="291"/>
      <c r="AE140" s="291"/>
      <c r="AF140" s="290"/>
      <c r="AG140" s="292"/>
      <c r="AH140" s="290"/>
      <c r="AI140" s="292"/>
      <c r="AJ140" s="290"/>
      <c r="AK140" s="292"/>
      <c r="AL140" s="293"/>
      <c r="AM140" s="290"/>
      <c r="AN140" s="292"/>
      <c r="AO140" s="293"/>
      <c r="AP140" s="290"/>
      <c r="AQ140" s="292"/>
      <c r="AR140" s="293"/>
      <c r="AS140" s="290"/>
      <c r="AT140" s="237"/>
      <c r="AU140" s="237"/>
      <c r="AV140" s="237"/>
      <c r="AW140" s="237"/>
      <c r="AX140" s="237"/>
      <c r="AY140" s="237"/>
      <c r="AZ140" s="237"/>
      <c r="BA140" s="237"/>
      <c r="BB140" s="237"/>
      <c r="BC140" s="237"/>
      <c r="BD140" s="237"/>
      <c r="BE140" s="237"/>
    </row>
    <row r="141" spans="1:57" s="238" customFormat="1">
      <c r="A141" s="369"/>
      <c r="B141" s="284">
        <v>129</v>
      </c>
      <c r="C141" s="702"/>
      <c r="D141" s="703"/>
      <c r="E141" s="285"/>
      <c r="F141" s="416"/>
      <c r="G141" s="416"/>
      <c r="H141" s="696"/>
      <c r="I141" s="700"/>
      <c r="J141" s="704"/>
      <c r="K141" s="700"/>
      <c r="L141" s="287" t="str">
        <f t="shared" ref="L141:L204" si="8">IF($F141="","",VLOOKUP($F141,$AV$13:$AW$17,2,TRUE))</f>
        <v/>
      </c>
      <c r="M141" s="288" t="str">
        <f t="shared" ref="M141:M204" si="9">IF($G141="","",INDEX($AZ$13:$AZ$16,MATCH($G141,$AY$13:$AY$16,-1)))</f>
        <v/>
      </c>
      <c r="N141" s="287" t="str">
        <f t="shared" ref="N141:N204" si="10">IF(OR($F141="",$I141="",$J141=""),"",VLOOKUP($I141&amp;$J141,$BB$13:$BE$18,IF($F141&lt;50,2,IF(AND($K141="該当",$I141="角住戸"),4,3)),FALSE))</f>
        <v/>
      </c>
      <c r="O141" s="289">
        <f t="shared" ref="O141:O204" si="11">IF(OR(L141="",M141="",N141=""),0,(800000*L141*M141*N141))</f>
        <v>0</v>
      </c>
      <c r="P141" s="701"/>
      <c r="Q141" s="286"/>
      <c r="R141" s="711"/>
      <c r="S141" s="712"/>
      <c r="T141" s="291"/>
      <c r="U141" s="711"/>
      <c r="V141" s="701"/>
      <c r="W141" s="286"/>
      <c r="X141" s="290"/>
      <c r="Y141" s="286"/>
      <c r="Z141" s="290"/>
      <c r="AA141" s="286"/>
      <c r="AB141" s="291"/>
      <c r="AC141" s="291"/>
      <c r="AD141" s="291"/>
      <c r="AE141" s="291"/>
      <c r="AF141" s="290"/>
      <c r="AG141" s="292"/>
      <c r="AH141" s="290"/>
      <c r="AI141" s="292"/>
      <c r="AJ141" s="290"/>
      <c r="AK141" s="292"/>
      <c r="AL141" s="293"/>
      <c r="AM141" s="290"/>
      <c r="AN141" s="292"/>
      <c r="AO141" s="293"/>
      <c r="AP141" s="290"/>
      <c r="AQ141" s="292"/>
      <c r="AR141" s="293"/>
      <c r="AS141" s="290"/>
      <c r="AT141" s="237"/>
      <c r="AU141" s="237"/>
      <c r="AV141" s="237"/>
      <c r="AW141" s="237"/>
      <c r="AX141" s="237"/>
      <c r="AY141" s="237"/>
      <c r="AZ141" s="237"/>
      <c r="BA141" s="237"/>
      <c r="BB141" s="237"/>
      <c r="BC141" s="237"/>
      <c r="BD141" s="237"/>
      <c r="BE141" s="237"/>
    </row>
    <row r="142" spans="1:57" s="238" customFormat="1">
      <c r="A142" s="369"/>
      <c r="B142" s="284">
        <v>130</v>
      </c>
      <c r="C142" s="702"/>
      <c r="D142" s="703"/>
      <c r="E142" s="285"/>
      <c r="F142" s="416"/>
      <c r="G142" s="416"/>
      <c r="H142" s="696"/>
      <c r="I142" s="700"/>
      <c r="J142" s="704"/>
      <c r="K142" s="700"/>
      <c r="L142" s="287" t="str">
        <f t="shared" si="8"/>
        <v/>
      </c>
      <c r="M142" s="288" t="str">
        <f t="shared" si="9"/>
        <v/>
      </c>
      <c r="N142" s="287" t="str">
        <f t="shared" si="10"/>
        <v/>
      </c>
      <c r="O142" s="289">
        <f t="shared" si="11"/>
        <v>0</v>
      </c>
      <c r="P142" s="701"/>
      <c r="Q142" s="286"/>
      <c r="R142" s="711"/>
      <c r="S142" s="712"/>
      <c r="T142" s="291"/>
      <c r="U142" s="711"/>
      <c r="V142" s="701"/>
      <c r="W142" s="286"/>
      <c r="X142" s="290"/>
      <c r="Y142" s="286"/>
      <c r="Z142" s="290"/>
      <c r="AA142" s="286"/>
      <c r="AB142" s="291"/>
      <c r="AC142" s="291"/>
      <c r="AD142" s="291"/>
      <c r="AE142" s="291"/>
      <c r="AF142" s="290"/>
      <c r="AG142" s="292"/>
      <c r="AH142" s="290"/>
      <c r="AI142" s="292"/>
      <c r="AJ142" s="290"/>
      <c r="AK142" s="292"/>
      <c r="AL142" s="293"/>
      <c r="AM142" s="290"/>
      <c r="AN142" s="292"/>
      <c r="AO142" s="293"/>
      <c r="AP142" s="290"/>
      <c r="AQ142" s="292"/>
      <c r="AR142" s="293"/>
      <c r="AS142" s="290"/>
      <c r="AT142" s="237"/>
      <c r="AU142" s="237"/>
      <c r="AV142" s="237"/>
      <c r="AW142" s="237"/>
      <c r="AX142" s="237"/>
      <c r="AY142" s="237"/>
      <c r="AZ142" s="237"/>
      <c r="BA142" s="237"/>
      <c r="BB142" s="237"/>
      <c r="BC142" s="237"/>
      <c r="BD142" s="237"/>
      <c r="BE142" s="237"/>
    </row>
    <row r="143" spans="1:57" s="238" customFormat="1">
      <c r="A143" s="369"/>
      <c r="B143" s="284">
        <v>131</v>
      </c>
      <c r="C143" s="702"/>
      <c r="D143" s="703"/>
      <c r="E143" s="285"/>
      <c r="F143" s="416"/>
      <c r="G143" s="416"/>
      <c r="H143" s="696"/>
      <c r="I143" s="700"/>
      <c r="J143" s="704"/>
      <c r="K143" s="700"/>
      <c r="L143" s="287" t="str">
        <f t="shared" si="8"/>
        <v/>
      </c>
      <c r="M143" s="288" t="str">
        <f t="shared" si="9"/>
        <v/>
      </c>
      <c r="N143" s="287" t="str">
        <f t="shared" si="10"/>
        <v/>
      </c>
      <c r="O143" s="289">
        <f t="shared" si="11"/>
        <v>0</v>
      </c>
      <c r="P143" s="701"/>
      <c r="Q143" s="286"/>
      <c r="R143" s="711"/>
      <c r="S143" s="712"/>
      <c r="T143" s="291"/>
      <c r="U143" s="711"/>
      <c r="V143" s="701"/>
      <c r="W143" s="286"/>
      <c r="X143" s="290"/>
      <c r="Y143" s="286"/>
      <c r="Z143" s="290"/>
      <c r="AA143" s="286"/>
      <c r="AB143" s="291"/>
      <c r="AC143" s="291"/>
      <c r="AD143" s="291"/>
      <c r="AE143" s="291"/>
      <c r="AF143" s="290"/>
      <c r="AG143" s="292"/>
      <c r="AH143" s="290"/>
      <c r="AI143" s="292"/>
      <c r="AJ143" s="290"/>
      <c r="AK143" s="292"/>
      <c r="AL143" s="293"/>
      <c r="AM143" s="290"/>
      <c r="AN143" s="292"/>
      <c r="AO143" s="293"/>
      <c r="AP143" s="290"/>
      <c r="AQ143" s="292"/>
      <c r="AR143" s="293"/>
      <c r="AS143" s="290"/>
      <c r="AT143" s="237"/>
      <c r="AU143" s="237"/>
      <c r="AV143" s="237"/>
      <c r="AW143" s="237"/>
      <c r="AX143" s="237"/>
      <c r="AY143" s="237"/>
      <c r="AZ143" s="237"/>
      <c r="BA143" s="237"/>
      <c r="BB143" s="237"/>
      <c r="BC143" s="237"/>
      <c r="BD143" s="237"/>
      <c r="BE143" s="237"/>
    </row>
    <row r="144" spans="1:57" s="238" customFormat="1">
      <c r="A144" s="369"/>
      <c r="B144" s="284">
        <v>132</v>
      </c>
      <c r="C144" s="702"/>
      <c r="D144" s="703"/>
      <c r="E144" s="285"/>
      <c r="F144" s="416"/>
      <c r="G144" s="416"/>
      <c r="H144" s="696"/>
      <c r="I144" s="700"/>
      <c r="J144" s="704"/>
      <c r="K144" s="700"/>
      <c r="L144" s="287" t="str">
        <f t="shared" si="8"/>
        <v/>
      </c>
      <c r="M144" s="288" t="str">
        <f t="shared" si="9"/>
        <v/>
      </c>
      <c r="N144" s="287" t="str">
        <f t="shared" si="10"/>
        <v/>
      </c>
      <c r="O144" s="289">
        <f t="shared" si="11"/>
        <v>0</v>
      </c>
      <c r="P144" s="701"/>
      <c r="Q144" s="286"/>
      <c r="R144" s="711"/>
      <c r="S144" s="712"/>
      <c r="T144" s="291"/>
      <c r="U144" s="711"/>
      <c r="V144" s="701"/>
      <c r="W144" s="286"/>
      <c r="X144" s="290"/>
      <c r="Y144" s="286"/>
      <c r="Z144" s="290"/>
      <c r="AA144" s="286"/>
      <c r="AB144" s="291"/>
      <c r="AC144" s="291"/>
      <c r="AD144" s="291"/>
      <c r="AE144" s="291"/>
      <c r="AF144" s="290"/>
      <c r="AG144" s="292"/>
      <c r="AH144" s="290"/>
      <c r="AI144" s="292"/>
      <c r="AJ144" s="290"/>
      <c r="AK144" s="292"/>
      <c r="AL144" s="293"/>
      <c r="AM144" s="290"/>
      <c r="AN144" s="292"/>
      <c r="AO144" s="293"/>
      <c r="AP144" s="290"/>
      <c r="AQ144" s="292"/>
      <c r="AR144" s="293"/>
      <c r="AS144" s="290"/>
      <c r="AT144" s="237"/>
      <c r="AU144" s="237"/>
      <c r="AV144" s="237"/>
      <c r="AW144" s="237"/>
      <c r="AX144" s="237"/>
      <c r="AY144" s="237"/>
      <c r="AZ144" s="237"/>
      <c r="BA144" s="237"/>
      <c r="BB144" s="237"/>
      <c r="BC144" s="237"/>
      <c r="BD144" s="237"/>
      <c r="BE144" s="237"/>
    </row>
    <row r="145" spans="1:57" s="238" customFormat="1">
      <c r="A145" s="369"/>
      <c r="B145" s="284">
        <v>133</v>
      </c>
      <c r="C145" s="702"/>
      <c r="D145" s="703"/>
      <c r="E145" s="285"/>
      <c r="F145" s="416"/>
      <c r="G145" s="416"/>
      <c r="H145" s="696"/>
      <c r="I145" s="700"/>
      <c r="J145" s="704"/>
      <c r="K145" s="700"/>
      <c r="L145" s="287" t="str">
        <f t="shared" si="8"/>
        <v/>
      </c>
      <c r="M145" s="288" t="str">
        <f t="shared" si="9"/>
        <v/>
      </c>
      <c r="N145" s="287" t="str">
        <f t="shared" si="10"/>
        <v/>
      </c>
      <c r="O145" s="289">
        <f t="shared" si="11"/>
        <v>0</v>
      </c>
      <c r="P145" s="701"/>
      <c r="Q145" s="286"/>
      <c r="R145" s="711"/>
      <c r="S145" s="712"/>
      <c r="T145" s="291"/>
      <c r="U145" s="711"/>
      <c r="V145" s="701"/>
      <c r="W145" s="286"/>
      <c r="X145" s="290"/>
      <c r="Y145" s="286"/>
      <c r="Z145" s="290"/>
      <c r="AA145" s="286"/>
      <c r="AB145" s="291"/>
      <c r="AC145" s="291"/>
      <c r="AD145" s="291"/>
      <c r="AE145" s="291"/>
      <c r="AF145" s="290"/>
      <c r="AG145" s="292"/>
      <c r="AH145" s="290"/>
      <c r="AI145" s="292"/>
      <c r="AJ145" s="290"/>
      <c r="AK145" s="292"/>
      <c r="AL145" s="293"/>
      <c r="AM145" s="290"/>
      <c r="AN145" s="292"/>
      <c r="AO145" s="293"/>
      <c r="AP145" s="290"/>
      <c r="AQ145" s="292"/>
      <c r="AR145" s="293"/>
      <c r="AS145" s="290"/>
      <c r="AT145" s="237"/>
      <c r="AU145" s="237"/>
      <c r="AV145" s="237"/>
      <c r="AW145" s="237"/>
      <c r="AX145" s="237"/>
      <c r="AY145" s="237"/>
      <c r="AZ145" s="237"/>
      <c r="BA145" s="237"/>
      <c r="BB145" s="237"/>
      <c r="BC145" s="237"/>
      <c r="BD145" s="237"/>
      <c r="BE145" s="237"/>
    </row>
    <row r="146" spans="1:57" s="238" customFormat="1">
      <c r="A146" s="369"/>
      <c r="B146" s="284">
        <v>134</v>
      </c>
      <c r="C146" s="702"/>
      <c r="D146" s="703"/>
      <c r="E146" s="285"/>
      <c r="F146" s="416"/>
      <c r="G146" s="416"/>
      <c r="H146" s="696"/>
      <c r="I146" s="700"/>
      <c r="J146" s="704"/>
      <c r="K146" s="700"/>
      <c r="L146" s="287" t="str">
        <f t="shared" si="8"/>
        <v/>
      </c>
      <c r="M146" s="288" t="str">
        <f t="shared" si="9"/>
        <v/>
      </c>
      <c r="N146" s="287" t="str">
        <f t="shared" si="10"/>
        <v/>
      </c>
      <c r="O146" s="289">
        <f t="shared" si="11"/>
        <v>0</v>
      </c>
      <c r="P146" s="701"/>
      <c r="Q146" s="286"/>
      <c r="R146" s="711"/>
      <c r="S146" s="712"/>
      <c r="T146" s="291"/>
      <c r="U146" s="711"/>
      <c r="V146" s="701"/>
      <c r="W146" s="286"/>
      <c r="X146" s="290"/>
      <c r="Y146" s="286"/>
      <c r="Z146" s="290"/>
      <c r="AA146" s="286"/>
      <c r="AB146" s="291"/>
      <c r="AC146" s="291"/>
      <c r="AD146" s="291"/>
      <c r="AE146" s="291"/>
      <c r="AF146" s="290"/>
      <c r="AG146" s="292"/>
      <c r="AH146" s="290"/>
      <c r="AI146" s="292"/>
      <c r="AJ146" s="290"/>
      <c r="AK146" s="292"/>
      <c r="AL146" s="293"/>
      <c r="AM146" s="290"/>
      <c r="AN146" s="292"/>
      <c r="AO146" s="293"/>
      <c r="AP146" s="290"/>
      <c r="AQ146" s="292"/>
      <c r="AR146" s="293"/>
      <c r="AS146" s="290"/>
      <c r="AT146" s="237"/>
      <c r="AU146" s="237"/>
      <c r="AV146" s="237"/>
      <c r="AW146" s="237"/>
      <c r="AX146" s="237"/>
      <c r="AY146" s="237"/>
      <c r="AZ146" s="237"/>
      <c r="BA146" s="237"/>
      <c r="BB146" s="237"/>
      <c r="BC146" s="237"/>
      <c r="BD146" s="237"/>
      <c r="BE146" s="237"/>
    </row>
    <row r="147" spans="1:57" s="238" customFormat="1">
      <c r="A147" s="369"/>
      <c r="B147" s="284">
        <v>135</v>
      </c>
      <c r="C147" s="702"/>
      <c r="D147" s="703"/>
      <c r="E147" s="285"/>
      <c r="F147" s="416"/>
      <c r="G147" s="416"/>
      <c r="H147" s="696"/>
      <c r="I147" s="700"/>
      <c r="J147" s="704"/>
      <c r="K147" s="700"/>
      <c r="L147" s="287" t="str">
        <f t="shared" si="8"/>
        <v/>
      </c>
      <c r="M147" s="288" t="str">
        <f t="shared" si="9"/>
        <v/>
      </c>
      <c r="N147" s="287" t="str">
        <f t="shared" si="10"/>
        <v/>
      </c>
      <c r="O147" s="289">
        <f t="shared" si="11"/>
        <v>0</v>
      </c>
      <c r="P147" s="701"/>
      <c r="Q147" s="286"/>
      <c r="R147" s="711"/>
      <c r="S147" s="712"/>
      <c r="T147" s="291"/>
      <c r="U147" s="711"/>
      <c r="V147" s="701"/>
      <c r="W147" s="286"/>
      <c r="X147" s="290"/>
      <c r="Y147" s="286"/>
      <c r="Z147" s="290"/>
      <c r="AA147" s="286"/>
      <c r="AB147" s="291"/>
      <c r="AC147" s="291"/>
      <c r="AD147" s="291"/>
      <c r="AE147" s="291"/>
      <c r="AF147" s="290"/>
      <c r="AG147" s="292"/>
      <c r="AH147" s="290"/>
      <c r="AI147" s="292"/>
      <c r="AJ147" s="290"/>
      <c r="AK147" s="292"/>
      <c r="AL147" s="293"/>
      <c r="AM147" s="290"/>
      <c r="AN147" s="292"/>
      <c r="AO147" s="293"/>
      <c r="AP147" s="290"/>
      <c r="AQ147" s="292"/>
      <c r="AR147" s="293"/>
      <c r="AS147" s="290"/>
      <c r="AT147" s="237"/>
      <c r="AU147" s="237"/>
      <c r="AV147" s="237"/>
      <c r="AW147" s="237"/>
      <c r="AX147" s="237"/>
      <c r="AY147" s="237"/>
      <c r="AZ147" s="237"/>
      <c r="BA147" s="237"/>
      <c r="BB147" s="237"/>
      <c r="BC147" s="237"/>
      <c r="BD147" s="237"/>
      <c r="BE147" s="237"/>
    </row>
    <row r="148" spans="1:57" s="238" customFormat="1">
      <c r="A148" s="369"/>
      <c r="B148" s="284">
        <v>136</v>
      </c>
      <c r="C148" s="702"/>
      <c r="D148" s="703"/>
      <c r="E148" s="285"/>
      <c r="F148" s="416"/>
      <c r="G148" s="416"/>
      <c r="H148" s="696"/>
      <c r="I148" s="700"/>
      <c r="J148" s="704"/>
      <c r="K148" s="700"/>
      <c r="L148" s="287" t="str">
        <f t="shared" si="8"/>
        <v/>
      </c>
      <c r="M148" s="288" t="str">
        <f t="shared" si="9"/>
        <v/>
      </c>
      <c r="N148" s="287" t="str">
        <f t="shared" si="10"/>
        <v/>
      </c>
      <c r="O148" s="289">
        <f t="shared" si="11"/>
        <v>0</v>
      </c>
      <c r="P148" s="701"/>
      <c r="Q148" s="286"/>
      <c r="R148" s="711"/>
      <c r="S148" s="712"/>
      <c r="T148" s="291"/>
      <c r="U148" s="711"/>
      <c r="V148" s="701"/>
      <c r="W148" s="286"/>
      <c r="X148" s="290"/>
      <c r="Y148" s="286"/>
      <c r="Z148" s="290"/>
      <c r="AA148" s="286"/>
      <c r="AB148" s="291"/>
      <c r="AC148" s="291"/>
      <c r="AD148" s="291"/>
      <c r="AE148" s="291"/>
      <c r="AF148" s="290"/>
      <c r="AG148" s="292"/>
      <c r="AH148" s="290"/>
      <c r="AI148" s="292"/>
      <c r="AJ148" s="290"/>
      <c r="AK148" s="292"/>
      <c r="AL148" s="293"/>
      <c r="AM148" s="290"/>
      <c r="AN148" s="292"/>
      <c r="AO148" s="293"/>
      <c r="AP148" s="290"/>
      <c r="AQ148" s="292"/>
      <c r="AR148" s="293"/>
      <c r="AS148" s="290"/>
      <c r="AT148" s="237"/>
      <c r="AU148" s="237"/>
      <c r="AV148" s="237"/>
      <c r="AW148" s="237"/>
      <c r="AX148" s="237"/>
      <c r="AY148" s="237"/>
      <c r="AZ148" s="237"/>
      <c r="BA148" s="237"/>
      <c r="BB148" s="237"/>
      <c r="BC148" s="237"/>
      <c r="BD148" s="237"/>
      <c r="BE148" s="237"/>
    </row>
    <row r="149" spans="1:57" s="238" customFormat="1">
      <c r="A149" s="369"/>
      <c r="B149" s="284">
        <v>137</v>
      </c>
      <c r="C149" s="702"/>
      <c r="D149" s="703"/>
      <c r="E149" s="285"/>
      <c r="F149" s="416"/>
      <c r="G149" s="416"/>
      <c r="H149" s="696"/>
      <c r="I149" s="700"/>
      <c r="J149" s="704"/>
      <c r="K149" s="700"/>
      <c r="L149" s="287" t="str">
        <f t="shared" si="8"/>
        <v/>
      </c>
      <c r="M149" s="288" t="str">
        <f t="shared" si="9"/>
        <v/>
      </c>
      <c r="N149" s="287" t="str">
        <f t="shared" si="10"/>
        <v/>
      </c>
      <c r="O149" s="289">
        <f t="shared" si="11"/>
        <v>0</v>
      </c>
      <c r="P149" s="701"/>
      <c r="Q149" s="286"/>
      <c r="R149" s="711"/>
      <c r="S149" s="712"/>
      <c r="T149" s="291"/>
      <c r="U149" s="711"/>
      <c r="V149" s="701"/>
      <c r="W149" s="286"/>
      <c r="X149" s="290"/>
      <c r="Y149" s="286"/>
      <c r="Z149" s="290"/>
      <c r="AA149" s="286"/>
      <c r="AB149" s="291"/>
      <c r="AC149" s="291"/>
      <c r="AD149" s="291"/>
      <c r="AE149" s="291"/>
      <c r="AF149" s="290"/>
      <c r="AG149" s="292"/>
      <c r="AH149" s="290"/>
      <c r="AI149" s="292"/>
      <c r="AJ149" s="290"/>
      <c r="AK149" s="292"/>
      <c r="AL149" s="293"/>
      <c r="AM149" s="290"/>
      <c r="AN149" s="292"/>
      <c r="AO149" s="293"/>
      <c r="AP149" s="290"/>
      <c r="AQ149" s="292"/>
      <c r="AR149" s="293"/>
      <c r="AS149" s="290"/>
      <c r="AT149" s="237"/>
      <c r="AU149" s="237"/>
      <c r="AV149" s="237"/>
      <c r="AW149" s="237"/>
      <c r="AX149" s="237"/>
      <c r="AY149" s="237"/>
      <c r="AZ149" s="237"/>
      <c r="BA149" s="237"/>
      <c r="BB149" s="237"/>
      <c r="BC149" s="237"/>
      <c r="BD149" s="237"/>
      <c r="BE149" s="237"/>
    </row>
    <row r="150" spans="1:57" s="238" customFormat="1">
      <c r="A150" s="369"/>
      <c r="B150" s="284">
        <v>138</v>
      </c>
      <c r="C150" s="702"/>
      <c r="D150" s="703"/>
      <c r="E150" s="285"/>
      <c r="F150" s="416"/>
      <c r="G150" s="416"/>
      <c r="H150" s="696"/>
      <c r="I150" s="700"/>
      <c r="J150" s="704"/>
      <c r="K150" s="700"/>
      <c r="L150" s="287" t="str">
        <f t="shared" si="8"/>
        <v/>
      </c>
      <c r="M150" s="288" t="str">
        <f t="shared" si="9"/>
        <v/>
      </c>
      <c r="N150" s="287" t="str">
        <f t="shared" si="10"/>
        <v/>
      </c>
      <c r="O150" s="289">
        <f t="shared" si="11"/>
        <v>0</v>
      </c>
      <c r="P150" s="701"/>
      <c r="Q150" s="286"/>
      <c r="R150" s="711"/>
      <c r="S150" s="712"/>
      <c r="T150" s="291"/>
      <c r="U150" s="711"/>
      <c r="V150" s="701"/>
      <c r="W150" s="286"/>
      <c r="X150" s="290"/>
      <c r="Y150" s="286"/>
      <c r="Z150" s="290"/>
      <c r="AA150" s="286"/>
      <c r="AB150" s="291"/>
      <c r="AC150" s="291"/>
      <c r="AD150" s="291"/>
      <c r="AE150" s="291"/>
      <c r="AF150" s="290"/>
      <c r="AG150" s="292"/>
      <c r="AH150" s="290"/>
      <c r="AI150" s="292"/>
      <c r="AJ150" s="290"/>
      <c r="AK150" s="292"/>
      <c r="AL150" s="293"/>
      <c r="AM150" s="290"/>
      <c r="AN150" s="292"/>
      <c r="AO150" s="293"/>
      <c r="AP150" s="290"/>
      <c r="AQ150" s="292"/>
      <c r="AR150" s="293"/>
      <c r="AS150" s="290"/>
      <c r="AT150" s="237"/>
      <c r="AU150" s="237"/>
      <c r="AV150" s="237"/>
      <c r="AW150" s="237"/>
      <c r="AX150" s="237"/>
      <c r="AY150" s="237"/>
      <c r="AZ150" s="237"/>
      <c r="BA150" s="237"/>
      <c r="BB150" s="237"/>
      <c r="BC150" s="237"/>
      <c r="BD150" s="237"/>
      <c r="BE150" s="237"/>
    </row>
    <row r="151" spans="1:57" s="238" customFormat="1">
      <c r="A151" s="369"/>
      <c r="B151" s="284">
        <v>139</v>
      </c>
      <c r="C151" s="702"/>
      <c r="D151" s="703"/>
      <c r="E151" s="285"/>
      <c r="F151" s="416"/>
      <c r="G151" s="416"/>
      <c r="H151" s="696"/>
      <c r="I151" s="700"/>
      <c r="J151" s="704"/>
      <c r="K151" s="700"/>
      <c r="L151" s="287" t="str">
        <f t="shared" si="8"/>
        <v/>
      </c>
      <c r="M151" s="288" t="str">
        <f t="shared" si="9"/>
        <v/>
      </c>
      <c r="N151" s="287" t="str">
        <f t="shared" si="10"/>
        <v/>
      </c>
      <c r="O151" s="289">
        <f t="shared" si="11"/>
        <v>0</v>
      </c>
      <c r="P151" s="701"/>
      <c r="Q151" s="286"/>
      <c r="R151" s="711"/>
      <c r="S151" s="712"/>
      <c r="T151" s="291"/>
      <c r="U151" s="711"/>
      <c r="V151" s="701"/>
      <c r="W151" s="286"/>
      <c r="X151" s="290"/>
      <c r="Y151" s="286"/>
      <c r="Z151" s="290"/>
      <c r="AA151" s="286"/>
      <c r="AB151" s="291"/>
      <c r="AC151" s="291"/>
      <c r="AD151" s="291"/>
      <c r="AE151" s="291"/>
      <c r="AF151" s="290"/>
      <c r="AG151" s="292"/>
      <c r="AH151" s="290"/>
      <c r="AI151" s="292"/>
      <c r="AJ151" s="290"/>
      <c r="AK151" s="292"/>
      <c r="AL151" s="293"/>
      <c r="AM151" s="290"/>
      <c r="AN151" s="292"/>
      <c r="AO151" s="293"/>
      <c r="AP151" s="290"/>
      <c r="AQ151" s="292"/>
      <c r="AR151" s="293"/>
      <c r="AS151" s="290"/>
      <c r="AT151" s="237"/>
      <c r="AU151" s="237"/>
      <c r="AV151" s="237"/>
      <c r="AW151" s="237"/>
      <c r="AX151" s="237"/>
      <c r="AY151" s="237"/>
      <c r="AZ151" s="237"/>
      <c r="BA151" s="237"/>
      <c r="BB151" s="237"/>
      <c r="BC151" s="237"/>
      <c r="BD151" s="237"/>
      <c r="BE151" s="237"/>
    </row>
    <row r="152" spans="1:57" s="238" customFormat="1">
      <c r="A152" s="369"/>
      <c r="B152" s="284">
        <v>140</v>
      </c>
      <c r="C152" s="702"/>
      <c r="D152" s="703"/>
      <c r="E152" s="285"/>
      <c r="F152" s="416"/>
      <c r="G152" s="416"/>
      <c r="H152" s="696"/>
      <c r="I152" s="700"/>
      <c r="J152" s="704"/>
      <c r="K152" s="700"/>
      <c r="L152" s="287" t="str">
        <f t="shared" si="8"/>
        <v/>
      </c>
      <c r="M152" s="288" t="str">
        <f t="shared" si="9"/>
        <v/>
      </c>
      <c r="N152" s="287" t="str">
        <f t="shared" si="10"/>
        <v/>
      </c>
      <c r="O152" s="289">
        <f t="shared" si="11"/>
        <v>0</v>
      </c>
      <c r="P152" s="701"/>
      <c r="Q152" s="286"/>
      <c r="R152" s="711"/>
      <c r="S152" s="712"/>
      <c r="T152" s="291"/>
      <c r="U152" s="711"/>
      <c r="V152" s="701"/>
      <c r="W152" s="286"/>
      <c r="X152" s="290"/>
      <c r="Y152" s="286"/>
      <c r="Z152" s="290"/>
      <c r="AA152" s="286"/>
      <c r="AB152" s="291"/>
      <c r="AC152" s="291"/>
      <c r="AD152" s="291"/>
      <c r="AE152" s="291"/>
      <c r="AF152" s="290"/>
      <c r="AG152" s="292"/>
      <c r="AH152" s="290"/>
      <c r="AI152" s="292"/>
      <c r="AJ152" s="290"/>
      <c r="AK152" s="292"/>
      <c r="AL152" s="293"/>
      <c r="AM152" s="290"/>
      <c r="AN152" s="292"/>
      <c r="AO152" s="293"/>
      <c r="AP152" s="290"/>
      <c r="AQ152" s="292"/>
      <c r="AR152" s="293"/>
      <c r="AS152" s="290"/>
      <c r="AT152" s="237"/>
      <c r="AU152" s="237"/>
      <c r="AV152" s="237"/>
      <c r="AW152" s="237"/>
      <c r="AX152" s="237"/>
      <c r="AY152" s="237"/>
      <c r="AZ152" s="237"/>
      <c r="BA152" s="237"/>
      <c r="BB152" s="237"/>
      <c r="BC152" s="237"/>
      <c r="BD152" s="237"/>
      <c r="BE152" s="237"/>
    </row>
    <row r="153" spans="1:57" s="238" customFormat="1">
      <c r="A153" s="369"/>
      <c r="B153" s="284">
        <v>141</v>
      </c>
      <c r="C153" s="702"/>
      <c r="D153" s="703"/>
      <c r="E153" s="285"/>
      <c r="F153" s="416"/>
      <c r="G153" s="416"/>
      <c r="H153" s="696"/>
      <c r="I153" s="700"/>
      <c r="J153" s="704"/>
      <c r="K153" s="700"/>
      <c r="L153" s="287" t="str">
        <f t="shared" si="8"/>
        <v/>
      </c>
      <c r="M153" s="288" t="str">
        <f t="shared" si="9"/>
        <v/>
      </c>
      <c r="N153" s="287" t="str">
        <f t="shared" si="10"/>
        <v/>
      </c>
      <c r="O153" s="289">
        <f t="shared" si="11"/>
        <v>0</v>
      </c>
      <c r="P153" s="701"/>
      <c r="Q153" s="286"/>
      <c r="R153" s="711"/>
      <c r="S153" s="712"/>
      <c r="T153" s="291"/>
      <c r="U153" s="711"/>
      <c r="V153" s="701"/>
      <c r="W153" s="286"/>
      <c r="X153" s="290"/>
      <c r="Y153" s="286"/>
      <c r="Z153" s="290"/>
      <c r="AA153" s="286"/>
      <c r="AB153" s="291"/>
      <c r="AC153" s="291"/>
      <c r="AD153" s="291"/>
      <c r="AE153" s="291"/>
      <c r="AF153" s="290"/>
      <c r="AG153" s="292"/>
      <c r="AH153" s="290"/>
      <c r="AI153" s="292"/>
      <c r="AJ153" s="290"/>
      <c r="AK153" s="292"/>
      <c r="AL153" s="293"/>
      <c r="AM153" s="290"/>
      <c r="AN153" s="292"/>
      <c r="AO153" s="293"/>
      <c r="AP153" s="290"/>
      <c r="AQ153" s="292"/>
      <c r="AR153" s="293"/>
      <c r="AS153" s="290"/>
      <c r="AT153" s="237"/>
      <c r="AU153" s="237"/>
      <c r="AV153" s="237"/>
      <c r="AW153" s="237"/>
      <c r="AX153" s="237"/>
      <c r="AY153" s="237"/>
      <c r="AZ153" s="237"/>
      <c r="BA153" s="237"/>
      <c r="BB153" s="237"/>
      <c r="BC153" s="237"/>
      <c r="BD153" s="237"/>
      <c r="BE153" s="237"/>
    </row>
    <row r="154" spans="1:57" s="238" customFormat="1">
      <c r="A154" s="369"/>
      <c r="B154" s="284">
        <v>142</v>
      </c>
      <c r="C154" s="702"/>
      <c r="D154" s="703"/>
      <c r="E154" s="285"/>
      <c r="F154" s="416"/>
      <c r="G154" s="416"/>
      <c r="H154" s="696"/>
      <c r="I154" s="700"/>
      <c r="J154" s="704"/>
      <c r="K154" s="700"/>
      <c r="L154" s="287" t="str">
        <f t="shared" si="8"/>
        <v/>
      </c>
      <c r="M154" s="288" t="str">
        <f t="shared" si="9"/>
        <v/>
      </c>
      <c r="N154" s="287" t="str">
        <f t="shared" si="10"/>
        <v/>
      </c>
      <c r="O154" s="289">
        <f t="shared" si="11"/>
        <v>0</v>
      </c>
      <c r="P154" s="701"/>
      <c r="Q154" s="286"/>
      <c r="R154" s="711"/>
      <c r="S154" s="712"/>
      <c r="T154" s="291"/>
      <c r="U154" s="711"/>
      <c r="V154" s="701"/>
      <c r="W154" s="286"/>
      <c r="X154" s="290"/>
      <c r="Y154" s="286"/>
      <c r="Z154" s="290"/>
      <c r="AA154" s="286"/>
      <c r="AB154" s="291"/>
      <c r="AC154" s="291"/>
      <c r="AD154" s="291"/>
      <c r="AE154" s="291"/>
      <c r="AF154" s="290"/>
      <c r="AG154" s="292"/>
      <c r="AH154" s="290"/>
      <c r="AI154" s="292"/>
      <c r="AJ154" s="290"/>
      <c r="AK154" s="292"/>
      <c r="AL154" s="293"/>
      <c r="AM154" s="290"/>
      <c r="AN154" s="292"/>
      <c r="AO154" s="293"/>
      <c r="AP154" s="290"/>
      <c r="AQ154" s="292"/>
      <c r="AR154" s="293"/>
      <c r="AS154" s="290"/>
      <c r="AT154" s="237"/>
      <c r="AU154" s="237"/>
      <c r="AV154" s="237"/>
      <c r="AW154" s="237"/>
      <c r="AX154" s="237"/>
      <c r="AY154" s="237"/>
      <c r="AZ154" s="237"/>
      <c r="BA154" s="237"/>
      <c r="BB154" s="237"/>
      <c r="BC154" s="237"/>
      <c r="BD154" s="237"/>
      <c r="BE154" s="237"/>
    </row>
    <row r="155" spans="1:57" s="238" customFormat="1">
      <c r="A155" s="369"/>
      <c r="B155" s="284">
        <v>143</v>
      </c>
      <c r="C155" s="702"/>
      <c r="D155" s="703"/>
      <c r="E155" s="285"/>
      <c r="F155" s="416"/>
      <c r="G155" s="416"/>
      <c r="H155" s="696"/>
      <c r="I155" s="700"/>
      <c r="J155" s="704"/>
      <c r="K155" s="700"/>
      <c r="L155" s="287" t="str">
        <f t="shared" si="8"/>
        <v/>
      </c>
      <c r="M155" s="288" t="str">
        <f t="shared" si="9"/>
        <v/>
      </c>
      <c r="N155" s="287" t="str">
        <f t="shared" si="10"/>
        <v/>
      </c>
      <c r="O155" s="289">
        <f t="shared" si="11"/>
        <v>0</v>
      </c>
      <c r="P155" s="701"/>
      <c r="Q155" s="286"/>
      <c r="R155" s="711"/>
      <c r="S155" s="712"/>
      <c r="T155" s="291"/>
      <c r="U155" s="711"/>
      <c r="V155" s="701"/>
      <c r="W155" s="286"/>
      <c r="X155" s="290"/>
      <c r="Y155" s="286"/>
      <c r="Z155" s="290"/>
      <c r="AA155" s="286"/>
      <c r="AB155" s="291"/>
      <c r="AC155" s="291"/>
      <c r="AD155" s="291"/>
      <c r="AE155" s="291"/>
      <c r="AF155" s="290"/>
      <c r="AG155" s="292"/>
      <c r="AH155" s="290"/>
      <c r="AI155" s="292"/>
      <c r="AJ155" s="290"/>
      <c r="AK155" s="292"/>
      <c r="AL155" s="293"/>
      <c r="AM155" s="290"/>
      <c r="AN155" s="292"/>
      <c r="AO155" s="293"/>
      <c r="AP155" s="290"/>
      <c r="AQ155" s="292"/>
      <c r="AR155" s="293"/>
      <c r="AS155" s="290"/>
      <c r="AT155" s="237"/>
      <c r="AU155" s="237"/>
      <c r="AV155" s="237"/>
      <c r="AW155" s="237"/>
      <c r="AX155" s="237"/>
      <c r="AY155" s="237"/>
      <c r="AZ155" s="237"/>
      <c r="BA155" s="237"/>
      <c r="BB155" s="237"/>
      <c r="BC155" s="237"/>
      <c r="BD155" s="237"/>
      <c r="BE155" s="237"/>
    </row>
    <row r="156" spans="1:57" s="238" customFormat="1">
      <c r="A156" s="369"/>
      <c r="B156" s="284">
        <v>144</v>
      </c>
      <c r="C156" s="702"/>
      <c r="D156" s="703"/>
      <c r="E156" s="285"/>
      <c r="F156" s="416"/>
      <c r="G156" s="416"/>
      <c r="H156" s="696"/>
      <c r="I156" s="700"/>
      <c r="J156" s="704"/>
      <c r="K156" s="700"/>
      <c r="L156" s="287" t="str">
        <f t="shared" si="8"/>
        <v/>
      </c>
      <c r="M156" s="288" t="str">
        <f t="shared" si="9"/>
        <v/>
      </c>
      <c r="N156" s="287" t="str">
        <f t="shared" si="10"/>
        <v/>
      </c>
      <c r="O156" s="289">
        <f t="shared" si="11"/>
        <v>0</v>
      </c>
      <c r="P156" s="701"/>
      <c r="Q156" s="286"/>
      <c r="R156" s="711"/>
      <c r="S156" s="712"/>
      <c r="T156" s="291"/>
      <c r="U156" s="711"/>
      <c r="V156" s="701"/>
      <c r="W156" s="286"/>
      <c r="X156" s="290"/>
      <c r="Y156" s="286"/>
      <c r="Z156" s="290"/>
      <c r="AA156" s="286"/>
      <c r="AB156" s="291"/>
      <c r="AC156" s="291"/>
      <c r="AD156" s="291"/>
      <c r="AE156" s="291"/>
      <c r="AF156" s="290"/>
      <c r="AG156" s="292"/>
      <c r="AH156" s="290"/>
      <c r="AI156" s="292"/>
      <c r="AJ156" s="290"/>
      <c r="AK156" s="292"/>
      <c r="AL156" s="293"/>
      <c r="AM156" s="290"/>
      <c r="AN156" s="292"/>
      <c r="AO156" s="293"/>
      <c r="AP156" s="290"/>
      <c r="AQ156" s="292"/>
      <c r="AR156" s="293"/>
      <c r="AS156" s="290"/>
      <c r="AT156" s="237"/>
      <c r="AU156" s="237"/>
      <c r="AV156" s="237"/>
      <c r="AW156" s="237"/>
      <c r="AX156" s="237"/>
      <c r="AY156" s="237"/>
      <c r="AZ156" s="237"/>
      <c r="BA156" s="237"/>
      <c r="BB156" s="237"/>
      <c r="BC156" s="237"/>
      <c r="BD156" s="237"/>
      <c r="BE156" s="237"/>
    </row>
    <row r="157" spans="1:57" s="238" customFormat="1">
      <c r="A157" s="369"/>
      <c r="B157" s="284">
        <v>145</v>
      </c>
      <c r="C157" s="702"/>
      <c r="D157" s="703"/>
      <c r="E157" s="285"/>
      <c r="F157" s="416"/>
      <c r="G157" s="416"/>
      <c r="H157" s="696"/>
      <c r="I157" s="700"/>
      <c r="J157" s="704"/>
      <c r="K157" s="700"/>
      <c r="L157" s="287" t="str">
        <f t="shared" si="8"/>
        <v/>
      </c>
      <c r="M157" s="288" t="str">
        <f t="shared" si="9"/>
        <v/>
      </c>
      <c r="N157" s="287" t="str">
        <f t="shared" si="10"/>
        <v/>
      </c>
      <c r="O157" s="289">
        <f t="shared" si="11"/>
        <v>0</v>
      </c>
      <c r="P157" s="701"/>
      <c r="Q157" s="286"/>
      <c r="R157" s="711"/>
      <c r="S157" s="712"/>
      <c r="T157" s="291"/>
      <c r="U157" s="711"/>
      <c r="V157" s="701"/>
      <c r="W157" s="286"/>
      <c r="X157" s="290"/>
      <c r="Y157" s="286"/>
      <c r="Z157" s="290"/>
      <c r="AA157" s="286"/>
      <c r="AB157" s="291"/>
      <c r="AC157" s="291"/>
      <c r="AD157" s="291"/>
      <c r="AE157" s="291"/>
      <c r="AF157" s="290"/>
      <c r="AG157" s="292"/>
      <c r="AH157" s="290"/>
      <c r="AI157" s="292"/>
      <c r="AJ157" s="290"/>
      <c r="AK157" s="292"/>
      <c r="AL157" s="293"/>
      <c r="AM157" s="290"/>
      <c r="AN157" s="292"/>
      <c r="AO157" s="293"/>
      <c r="AP157" s="290"/>
      <c r="AQ157" s="292"/>
      <c r="AR157" s="293"/>
      <c r="AS157" s="290"/>
      <c r="AT157" s="237"/>
      <c r="AU157" s="237"/>
      <c r="AV157" s="237"/>
      <c r="AW157" s="237"/>
      <c r="AX157" s="237"/>
      <c r="AY157" s="237"/>
      <c r="AZ157" s="237"/>
      <c r="BA157" s="237"/>
      <c r="BB157" s="237"/>
      <c r="BC157" s="237"/>
      <c r="BD157" s="237"/>
      <c r="BE157" s="237"/>
    </row>
    <row r="158" spans="1:57" s="238" customFormat="1">
      <c r="A158" s="369"/>
      <c r="B158" s="284">
        <v>146</v>
      </c>
      <c r="C158" s="702"/>
      <c r="D158" s="703"/>
      <c r="E158" s="285"/>
      <c r="F158" s="416"/>
      <c r="G158" s="416"/>
      <c r="H158" s="696"/>
      <c r="I158" s="700"/>
      <c r="J158" s="704"/>
      <c r="K158" s="700"/>
      <c r="L158" s="287" t="str">
        <f t="shared" si="8"/>
        <v/>
      </c>
      <c r="M158" s="288" t="str">
        <f t="shared" si="9"/>
        <v/>
      </c>
      <c r="N158" s="287" t="str">
        <f t="shared" si="10"/>
        <v/>
      </c>
      <c r="O158" s="289">
        <f t="shared" si="11"/>
        <v>0</v>
      </c>
      <c r="P158" s="701"/>
      <c r="Q158" s="286"/>
      <c r="R158" s="711"/>
      <c r="S158" s="712"/>
      <c r="T158" s="291"/>
      <c r="U158" s="711"/>
      <c r="V158" s="701"/>
      <c r="W158" s="286"/>
      <c r="X158" s="290"/>
      <c r="Y158" s="286"/>
      <c r="Z158" s="290"/>
      <c r="AA158" s="286"/>
      <c r="AB158" s="291"/>
      <c r="AC158" s="291"/>
      <c r="AD158" s="291"/>
      <c r="AE158" s="291"/>
      <c r="AF158" s="290"/>
      <c r="AG158" s="292"/>
      <c r="AH158" s="290"/>
      <c r="AI158" s="292"/>
      <c r="AJ158" s="290"/>
      <c r="AK158" s="292"/>
      <c r="AL158" s="293"/>
      <c r="AM158" s="290"/>
      <c r="AN158" s="292"/>
      <c r="AO158" s="293"/>
      <c r="AP158" s="290"/>
      <c r="AQ158" s="292"/>
      <c r="AR158" s="293"/>
      <c r="AS158" s="290"/>
      <c r="AT158" s="237"/>
      <c r="AU158" s="237"/>
      <c r="AV158" s="237"/>
      <c r="AW158" s="237"/>
      <c r="AX158" s="237"/>
      <c r="AY158" s="237"/>
      <c r="AZ158" s="237"/>
      <c r="BA158" s="237"/>
      <c r="BB158" s="237"/>
      <c r="BC158" s="237"/>
      <c r="BD158" s="237"/>
      <c r="BE158" s="237"/>
    </row>
    <row r="159" spans="1:57" s="238" customFormat="1">
      <c r="A159" s="369"/>
      <c r="B159" s="284">
        <v>147</v>
      </c>
      <c r="C159" s="702"/>
      <c r="D159" s="703"/>
      <c r="E159" s="285"/>
      <c r="F159" s="416"/>
      <c r="G159" s="416"/>
      <c r="H159" s="696"/>
      <c r="I159" s="700"/>
      <c r="J159" s="704"/>
      <c r="K159" s="700"/>
      <c r="L159" s="287" t="str">
        <f t="shared" si="8"/>
        <v/>
      </c>
      <c r="M159" s="288" t="str">
        <f t="shared" si="9"/>
        <v/>
      </c>
      <c r="N159" s="287" t="str">
        <f t="shared" si="10"/>
        <v/>
      </c>
      <c r="O159" s="289">
        <f t="shared" si="11"/>
        <v>0</v>
      </c>
      <c r="P159" s="701"/>
      <c r="Q159" s="286"/>
      <c r="R159" s="711"/>
      <c r="S159" s="712"/>
      <c r="T159" s="291"/>
      <c r="U159" s="711"/>
      <c r="V159" s="701"/>
      <c r="W159" s="286"/>
      <c r="X159" s="290"/>
      <c r="Y159" s="286"/>
      <c r="Z159" s="290"/>
      <c r="AA159" s="286"/>
      <c r="AB159" s="291"/>
      <c r="AC159" s="291"/>
      <c r="AD159" s="291"/>
      <c r="AE159" s="291"/>
      <c r="AF159" s="290"/>
      <c r="AG159" s="292"/>
      <c r="AH159" s="290"/>
      <c r="AI159" s="292"/>
      <c r="AJ159" s="290"/>
      <c r="AK159" s="292"/>
      <c r="AL159" s="293"/>
      <c r="AM159" s="290"/>
      <c r="AN159" s="292"/>
      <c r="AO159" s="293"/>
      <c r="AP159" s="290"/>
      <c r="AQ159" s="292"/>
      <c r="AR159" s="293"/>
      <c r="AS159" s="290"/>
      <c r="AT159" s="237"/>
      <c r="AU159" s="237"/>
      <c r="AV159" s="237"/>
      <c r="AW159" s="237"/>
      <c r="AX159" s="237"/>
      <c r="AY159" s="237"/>
      <c r="AZ159" s="237"/>
      <c r="BA159" s="237"/>
      <c r="BB159" s="237"/>
      <c r="BC159" s="237"/>
      <c r="BD159" s="237"/>
      <c r="BE159" s="237"/>
    </row>
    <row r="160" spans="1:57" s="238" customFormat="1">
      <c r="A160" s="369"/>
      <c r="B160" s="284">
        <v>148</v>
      </c>
      <c r="C160" s="702"/>
      <c r="D160" s="703"/>
      <c r="E160" s="285"/>
      <c r="F160" s="416"/>
      <c r="G160" s="416"/>
      <c r="H160" s="696"/>
      <c r="I160" s="700"/>
      <c r="J160" s="704"/>
      <c r="K160" s="700"/>
      <c r="L160" s="287" t="str">
        <f t="shared" si="8"/>
        <v/>
      </c>
      <c r="M160" s="288" t="str">
        <f t="shared" si="9"/>
        <v/>
      </c>
      <c r="N160" s="287" t="str">
        <f t="shared" si="10"/>
        <v/>
      </c>
      <c r="O160" s="289">
        <f t="shared" si="11"/>
        <v>0</v>
      </c>
      <c r="P160" s="701"/>
      <c r="Q160" s="286"/>
      <c r="R160" s="711"/>
      <c r="S160" s="712"/>
      <c r="T160" s="291"/>
      <c r="U160" s="711"/>
      <c r="V160" s="701"/>
      <c r="W160" s="286"/>
      <c r="X160" s="290"/>
      <c r="Y160" s="286"/>
      <c r="Z160" s="290"/>
      <c r="AA160" s="286"/>
      <c r="AB160" s="291"/>
      <c r="AC160" s="291"/>
      <c r="AD160" s="291"/>
      <c r="AE160" s="291"/>
      <c r="AF160" s="290"/>
      <c r="AG160" s="292"/>
      <c r="AH160" s="290"/>
      <c r="AI160" s="292"/>
      <c r="AJ160" s="290"/>
      <c r="AK160" s="292"/>
      <c r="AL160" s="293"/>
      <c r="AM160" s="290"/>
      <c r="AN160" s="292"/>
      <c r="AO160" s="293"/>
      <c r="AP160" s="290"/>
      <c r="AQ160" s="292"/>
      <c r="AR160" s="293"/>
      <c r="AS160" s="290"/>
      <c r="AT160" s="237"/>
      <c r="AU160" s="237"/>
      <c r="AV160" s="237"/>
      <c r="AW160" s="237"/>
      <c r="AX160" s="237"/>
      <c r="AY160" s="237"/>
      <c r="AZ160" s="237"/>
      <c r="BA160" s="237"/>
      <c r="BB160" s="237"/>
      <c r="BC160" s="237"/>
      <c r="BD160" s="237"/>
      <c r="BE160" s="237"/>
    </row>
    <row r="161" spans="1:57" s="238" customFormat="1">
      <c r="A161" s="369"/>
      <c r="B161" s="284">
        <v>149</v>
      </c>
      <c r="C161" s="702"/>
      <c r="D161" s="703"/>
      <c r="E161" s="285"/>
      <c r="F161" s="416"/>
      <c r="G161" s="416"/>
      <c r="H161" s="696"/>
      <c r="I161" s="700"/>
      <c r="J161" s="704"/>
      <c r="K161" s="700"/>
      <c r="L161" s="287" t="str">
        <f t="shared" si="8"/>
        <v/>
      </c>
      <c r="M161" s="288" t="str">
        <f t="shared" si="9"/>
        <v/>
      </c>
      <c r="N161" s="287" t="str">
        <f t="shared" si="10"/>
        <v/>
      </c>
      <c r="O161" s="289">
        <f t="shared" si="11"/>
        <v>0</v>
      </c>
      <c r="P161" s="701"/>
      <c r="Q161" s="286"/>
      <c r="R161" s="711"/>
      <c r="S161" s="712"/>
      <c r="T161" s="291"/>
      <c r="U161" s="711"/>
      <c r="V161" s="701"/>
      <c r="W161" s="286"/>
      <c r="X161" s="290"/>
      <c r="Y161" s="286"/>
      <c r="Z161" s="290"/>
      <c r="AA161" s="286"/>
      <c r="AB161" s="291"/>
      <c r="AC161" s="291"/>
      <c r="AD161" s="291"/>
      <c r="AE161" s="291"/>
      <c r="AF161" s="290"/>
      <c r="AG161" s="292"/>
      <c r="AH161" s="290"/>
      <c r="AI161" s="292"/>
      <c r="AJ161" s="290"/>
      <c r="AK161" s="292"/>
      <c r="AL161" s="293"/>
      <c r="AM161" s="290"/>
      <c r="AN161" s="292"/>
      <c r="AO161" s="293"/>
      <c r="AP161" s="290"/>
      <c r="AQ161" s="292"/>
      <c r="AR161" s="293"/>
      <c r="AS161" s="290"/>
      <c r="AT161" s="237"/>
      <c r="AU161" s="237"/>
      <c r="AV161" s="237"/>
      <c r="AW161" s="237"/>
      <c r="AX161" s="237"/>
      <c r="AY161" s="237"/>
      <c r="AZ161" s="237"/>
      <c r="BA161" s="237"/>
      <c r="BB161" s="237"/>
      <c r="BC161" s="237"/>
      <c r="BD161" s="237"/>
      <c r="BE161" s="237"/>
    </row>
    <row r="162" spans="1:57" s="238" customFormat="1">
      <c r="A162" s="369"/>
      <c r="B162" s="284">
        <v>150</v>
      </c>
      <c r="C162" s="702"/>
      <c r="D162" s="703"/>
      <c r="E162" s="285"/>
      <c r="F162" s="416"/>
      <c r="G162" s="416"/>
      <c r="H162" s="696"/>
      <c r="I162" s="700"/>
      <c r="J162" s="704"/>
      <c r="K162" s="700"/>
      <c r="L162" s="287" t="str">
        <f t="shared" si="8"/>
        <v/>
      </c>
      <c r="M162" s="288" t="str">
        <f t="shared" si="9"/>
        <v/>
      </c>
      <c r="N162" s="287" t="str">
        <f t="shared" si="10"/>
        <v/>
      </c>
      <c r="O162" s="289">
        <f t="shared" si="11"/>
        <v>0</v>
      </c>
      <c r="P162" s="701"/>
      <c r="Q162" s="286"/>
      <c r="R162" s="711"/>
      <c r="S162" s="712"/>
      <c r="T162" s="291"/>
      <c r="U162" s="711"/>
      <c r="V162" s="701"/>
      <c r="W162" s="286"/>
      <c r="X162" s="290"/>
      <c r="Y162" s="286"/>
      <c r="Z162" s="290"/>
      <c r="AA162" s="286"/>
      <c r="AB162" s="291"/>
      <c r="AC162" s="291"/>
      <c r="AD162" s="291"/>
      <c r="AE162" s="291"/>
      <c r="AF162" s="290"/>
      <c r="AG162" s="292"/>
      <c r="AH162" s="290"/>
      <c r="AI162" s="292"/>
      <c r="AJ162" s="290"/>
      <c r="AK162" s="292"/>
      <c r="AL162" s="293"/>
      <c r="AM162" s="290"/>
      <c r="AN162" s="292"/>
      <c r="AO162" s="293"/>
      <c r="AP162" s="290"/>
      <c r="AQ162" s="292"/>
      <c r="AR162" s="293"/>
      <c r="AS162" s="290"/>
      <c r="AT162" s="237"/>
      <c r="AU162" s="237"/>
      <c r="AV162" s="237"/>
      <c r="AW162" s="237"/>
      <c r="AX162" s="237"/>
      <c r="AY162" s="237"/>
      <c r="AZ162" s="237"/>
      <c r="BA162" s="237"/>
      <c r="BB162" s="237"/>
      <c r="BC162" s="237"/>
      <c r="BD162" s="237"/>
      <c r="BE162" s="237"/>
    </row>
    <row r="163" spans="1:57" s="238" customFormat="1">
      <c r="A163" s="369"/>
      <c r="B163" s="284">
        <v>151</v>
      </c>
      <c r="C163" s="702"/>
      <c r="D163" s="703"/>
      <c r="E163" s="285"/>
      <c r="F163" s="416"/>
      <c r="G163" s="416"/>
      <c r="H163" s="696"/>
      <c r="I163" s="700"/>
      <c r="J163" s="704"/>
      <c r="K163" s="700"/>
      <c r="L163" s="287" t="str">
        <f t="shared" si="8"/>
        <v/>
      </c>
      <c r="M163" s="288" t="str">
        <f t="shared" si="9"/>
        <v/>
      </c>
      <c r="N163" s="287" t="str">
        <f t="shared" si="10"/>
        <v/>
      </c>
      <c r="O163" s="289">
        <f t="shared" si="11"/>
        <v>0</v>
      </c>
      <c r="P163" s="701"/>
      <c r="Q163" s="286"/>
      <c r="R163" s="711"/>
      <c r="S163" s="712"/>
      <c r="T163" s="291"/>
      <c r="U163" s="711"/>
      <c r="V163" s="701"/>
      <c r="W163" s="286"/>
      <c r="X163" s="290"/>
      <c r="Y163" s="286"/>
      <c r="Z163" s="290"/>
      <c r="AA163" s="286"/>
      <c r="AB163" s="291"/>
      <c r="AC163" s="291"/>
      <c r="AD163" s="291"/>
      <c r="AE163" s="291"/>
      <c r="AF163" s="290"/>
      <c r="AG163" s="292"/>
      <c r="AH163" s="290"/>
      <c r="AI163" s="292"/>
      <c r="AJ163" s="290"/>
      <c r="AK163" s="292"/>
      <c r="AL163" s="293"/>
      <c r="AM163" s="290"/>
      <c r="AN163" s="292"/>
      <c r="AO163" s="293"/>
      <c r="AP163" s="290"/>
      <c r="AQ163" s="292"/>
      <c r="AR163" s="293"/>
      <c r="AS163" s="290"/>
      <c r="AT163" s="237"/>
      <c r="AU163" s="237"/>
      <c r="AV163" s="237"/>
      <c r="AW163" s="237"/>
      <c r="AX163" s="237"/>
      <c r="AY163" s="237"/>
      <c r="AZ163" s="237"/>
      <c r="BA163" s="237"/>
      <c r="BB163" s="237"/>
      <c r="BC163" s="237"/>
      <c r="BD163" s="237"/>
      <c r="BE163" s="237"/>
    </row>
    <row r="164" spans="1:57" s="238" customFormat="1">
      <c r="A164" s="369"/>
      <c r="B164" s="284">
        <v>152</v>
      </c>
      <c r="C164" s="702"/>
      <c r="D164" s="703"/>
      <c r="E164" s="285"/>
      <c r="F164" s="416"/>
      <c r="G164" s="416"/>
      <c r="H164" s="696"/>
      <c r="I164" s="700"/>
      <c r="J164" s="704"/>
      <c r="K164" s="700"/>
      <c r="L164" s="287" t="str">
        <f t="shared" si="8"/>
        <v/>
      </c>
      <c r="M164" s="288" t="str">
        <f t="shared" si="9"/>
        <v/>
      </c>
      <c r="N164" s="287" t="str">
        <f t="shared" si="10"/>
        <v/>
      </c>
      <c r="O164" s="289">
        <f t="shared" si="11"/>
        <v>0</v>
      </c>
      <c r="P164" s="701"/>
      <c r="Q164" s="286"/>
      <c r="R164" s="711"/>
      <c r="S164" s="712"/>
      <c r="T164" s="291"/>
      <c r="U164" s="711"/>
      <c r="V164" s="701"/>
      <c r="W164" s="286"/>
      <c r="X164" s="290"/>
      <c r="Y164" s="286"/>
      <c r="Z164" s="290"/>
      <c r="AA164" s="286"/>
      <c r="AB164" s="291"/>
      <c r="AC164" s="291"/>
      <c r="AD164" s="291"/>
      <c r="AE164" s="291"/>
      <c r="AF164" s="290"/>
      <c r="AG164" s="292"/>
      <c r="AH164" s="290"/>
      <c r="AI164" s="292"/>
      <c r="AJ164" s="290"/>
      <c r="AK164" s="292"/>
      <c r="AL164" s="293"/>
      <c r="AM164" s="290"/>
      <c r="AN164" s="292"/>
      <c r="AO164" s="293"/>
      <c r="AP164" s="290"/>
      <c r="AQ164" s="292"/>
      <c r="AR164" s="293"/>
      <c r="AS164" s="290"/>
      <c r="AT164" s="237"/>
      <c r="AU164" s="237"/>
      <c r="AV164" s="237"/>
      <c r="AW164" s="237"/>
      <c r="AX164" s="237"/>
      <c r="AY164" s="237"/>
      <c r="AZ164" s="237"/>
      <c r="BA164" s="237"/>
      <c r="BB164" s="237"/>
      <c r="BC164" s="237"/>
      <c r="BD164" s="237"/>
      <c r="BE164" s="237"/>
    </row>
    <row r="165" spans="1:57" s="238" customFormat="1">
      <c r="A165" s="369"/>
      <c r="B165" s="284">
        <v>153</v>
      </c>
      <c r="C165" s="702"/>
      <c r="D165" s="703"/>
      <c r="E165" s="285"/>
      <c r="F165" s="416"/>
      <c r="G165" s="416"/>
      <c r="H165" s="696"/>
      <c r="I165" s="700"/>
      <c r="J165" s="704"/>
      <c r="K165" s="700"/>
      <c r="L165" s="287" t="str">
        <f t="shared" si="8"/>
        <v/>
      </c>
      <c r="M165" s="288" t="str">
        <f t="shared" si="9"/>
        <v/>
      </c>
      <c r="N165" s="287" t="str">
        <f t="shared" si="10"/>
        <v/>
      </c>
      <c r="O165" s="289">
        <f t="shared" si="11"/>
        <v>0</v>
      </c>
      <c r="P165" s="701"/>
      <c r="Q165" s="286"/>
      <c r="R165" s="711"/>
      <c r="S165" s="712"/>
      <c r="T165" s="291"/>
      <c r="U165" s="711"/>
      <c r="V165" s="701"/>
      <c r="W165" s="286"/>
      <c r="X165" s="290"/>
      <c r="Y165" s="286"/>
      <c r="Z165" s="290"/>
      <c r="AA165" s="286"/>
      <c r="AB165" s="291"/>
      <c r="AC165" s="291"/>
      <c r="AD165" s="291"/>
      <c r="AE165" s="291"/>
      <c r="AF165" s="290"/>
      <c r="AG165" s="292"/>
      <c r="AH165" s="290"/>
      <c r="AI165" s="292"/>
      <c r="AJ165" s="290"/>
      <c r="AK165" s="292"/>
      <c r="AL165" s="293"/>
      <c r="AM165" s="290"/>
      <c r="AN165" s="292"/>
      <c r="AO165" s="293"/>
      <c r="AP165" s="290"/>
      <c r="AQ165" s="292"/>
      <c r="AR165" s="293"/>
      <c r="AS165" s="290"/>
      <c r="AT165" s="237"/>
      <c r="AU165" s="237"/>
      <c r="AV165" s="237"/>
      <c r="AW165" s="237"/>
      <c r="AX165" s="237"/>
      <c r="AY165" s="237"/>
      <c r="AZ165" s="237"/>
      <c r="BA165" s="237"/>
      <c r="BB165" s="237"/>
      <c r="BC165" s="237"/>
      <c r="BD165" s="237"/>
      <c r="BE165" s="237"/>
    </row>
    <row r="166" spans="1:57" s="238" customFormat="1">
      <c r="A166" s="369"/>
      <c r="B166" s="284">
        <v>154</v>
      </c>
      <c r="C166" s="702"/>
      <c r="D166" s="703"/>
      <c r="E166" s="285"/>
      <c r="F166" s="416"/>
      <c r="G166" s="416"/>
      <c r="H166" s="696"/>
      <c r="I166" s="700"/>
      <c r="J166" s="704"/>
      <c r="K166" s="700"/>
      <c r="L166" s="287" t="str">
        <f t="shared" si="8"/>
        <v/>
      </c>
      <c r="M166" s="288" t="str">
        <f t="shared" si="9"/>
        <v/>
      </c>
      <c r="N166" s="287" t="str">
        <f t="shared" si="10"/>
        <v/>
      </c>
      <c r="O166" s="289">
        <f t="shared" si="11"/>
        <v>0</v>
      </c>
      <c r="P166" s="701"/>
      <c r="Q166" s="286"/>
      <c r="R166" s="711"/>
      <c r="S166" s="712"/>
      <c r="T166" s="291"/>
      <c r="U166" s="711"/>
      <c r="V166" s="701"/>
      <c r="W166" s="286"/>
      <c r="X166" s="290"/>
      <c r="Y166" s="286"/>
      <c r="Z166" s="290"/>
      <c r="AA166" s="286"/>
      <c r="AB166" s="291"/>
      <c r="AC166" s="291"/>
      <c r="AD166" s="291"/>
      <c r="AE166" s="291"/>
      <c r="AF166" s="290"/>
      <c r="AG166" s="292"/>
      <c r="AH166" s="290"/>
      <c r="AI166" s="292"/>
      <c r="AJ166" s="290"/>
      <c r="AK166" s="292"/>
      <c r="AL166" s="293"/>
      <c r="AM166" s="290"/>
      <c r="AN166" s="292"/>
      <c r="AO166" s="293"/>
      <c r="AP166" s="290"/>
      <c r="AQ166" s="292"/>
      <c r="AR166" s="293"/>
      <c r="AS166" s="290"/>
      <c r="AT166" s="237"/>
      <c r="AU166" s="237"/>
      <c r="AV166" s="237"/>
      <c r="AW166" s="237"/>
      <c r="AX166" s="237"/>
      <c r="AY166" s="237"/>
      <c r="AZ166" s="237"/>
      <c r="BA166" s="237"/>
      <c r="BB166" s="237"/>
      <c r="BC166" s="237"/>
      <c r="BD166" s="237"/>
      <c r="BE166" s="237"/>
    </row>
    <row r="167" spans="1:57" s="238" customFormat="1">
      <c r="A167" s="369"/>
      <c r="B167" s="284">
        <v>155</v>
      </c>
      <c r="C167" s="702"/>
      <c r="D167" s="703"/>
      <c r="E167" s="285"/>
      <c r="F167" s="416"/>
      <c r="G167" s="416"/>
      <c r="H167" s="696"/>
      <c r="I167" s="700"/>
      <c r="J167" s="704"/>
      <c r="K167" s="700"/>
      <c r="L167" s="287" t="str">
        <f t="shared" si="8"/>
        <v/>
      </c>
      <c r="M167" s="288" t="str">
        <f t="shared" si="9"/>
        <v/>
      </c>
      <c r="N167" s="287" t="str">
        <f t="shared" si="10"/>
        <v/>
      </c>
      <c r="O167" s="289">
        <f t="shared" si="11"/>
        <v>0</v>
      </c>
      <c r="P167" s="701"/>
      <c r="Q167" s="286"/>
      <c r="R167" s="711"/>
      <c r="S167" s="712"/>
      <c r="T167" s="291"/>
      <c r="U167" s="711"/>
      <c r="V167" s="701"/>
      <c r="W167" s="286"/>
      <c r="X167" s="290"/>
      <c r="Y167" s="286"/>
      <c r="Z167" s="290"/>
      <c r="AA167" s="286"/>
      <c r="AB167" s="291"/>
      <c r="AC167" s="291"/>
      <c r="AD167" s="291"/>
      <c r="AE167" s="291"/>
      <c r="AF167" s="290"/>
      <c r="AG167" s="292"/>
      <c r="AH167" s="290"/>
      <c r="AI167" s="292"/>
      <c r="AJ167" s="290"/>
      <c r="AK167" s="292"/>
      <c r="AL167" s="293"/>
      <c r="AM167" s="290"/>
      <c r="AN167" s="292"/>
      <c r="AO167" s="293"/>
      <c r="AP167" s="290"/>
      <c r="AQ167" s="292"/>
      <c r="AR167" s="293"/>
      <c r="AS167" s="290"/>
      <c r="AT167" s="237"/>
      <c r="AU167" s="237"/>
      <c r="AV167" s="237"/>
      <c r="AW167" s="237"/>
      <c r="AX167" s="237"/>
      <c r="AY167" s="237"/>
      <c r="AZ167" s="237"/>
      <c r="BA167" s="237"/>
      <c r="BB167" s="237"/>
      <c r="BC167" s="237"/>
      <c r="BD167" s="237"/>
      <c r="BE167" s="237"/>
    </row>
    <row r="168" spans="1:57" s="238" customFormat="1">
      <c r="A168" s="369"/>
      <c r="B168" s="284">
        <v>156</v>
      </c>
      <c r="C168" s="702"/>
      <c r="D168" s="703"/>
      <c r="E168" s="285"/>
      <c r="F168" s="416"/>
      <c r="G168" s="416"/>
      <c r="H168" s="696"/>
      <c r="I168" s="700"/>
      <c r="J168" s="704"/>
      <c r="K168" s="700"/>
      <c r="L168" s="287" t="str">
        <f t="shared" si="8"/>
        <v/>
      </c>
      <c r="M168" s="288" t="str">
        <f t="shared" si="9"/>
        <v/>
      </c>
      <c r="N168" s="287" t="str">
        <f t="shared" si="10"/>
        <v/>
      </c>
      <c r="O168" s="289">
        <f t="shared" si="11"/>
        <v>0</v>
      </c>
      <c r="P168" s="701"/>
      <c r="Q168" s="286"/>
      <c r="R168" s="711"/>
      <c r="S168" s="712"/>
      <c r="T168" s="291"/>
      <c r="U168" s="711"/>
      <c r="V168" s="701"/>
      <c r="W168" s="286"/>
      <c r="X168" s="290"/>
      <c r="Y168" s="286"/>
      <c r="Z168" s="290"/>
      <c r="AA168" s="286"/>
      <c r="AB168" s="291"/>
      <c r="AC168" s="291"/>
      <c r="AD168" s="291"/>
      <c r="AE168" s="291"/>
      <c r="AF168" s="290"/>
      <c r="AG168" s="292"/>
      <c r="AH168" s="290"/>
      <c r="AI168" s="292"/>
      <c r="AJ168" s="290"/>
      <c r="AK168" s="292"/>
      <c r="AL168" s="293"/>
      <c r="AM168" s="290"/>
      <c r="AN168" s="292"/>
      <c r="AO168" s="293"/>
      <c r="AP168" s="290"/>
      <c r="AQ168" s="292"/>
      <c r="AR168" s="293"/>
      <c r="AS168" s="290"/>
      <c r="AT168" s="237"/>
      <c r="AU168" s="237"/>
      <c r="AV168" s="237"/>
      <c r="AW168" s="237"/>
      <c r="AX168" s="237"/>
      <c r="AY168" s="237"/>
      <c r="AZ168" s="237"/>
      <c r="BA168" s="237"/>
      <c r="BB168" s="237"/>
      <c r="BC168" s="237"/>
      <c r="BD168" s="237"/>
      <c r="BE168" s="237"/>
    </row>
    <row r="169" spans="1:57" s="238" customFormat="1">
      <c r="A169" s="369"/>
      <c r="B169" s="284">
        <v>157</v>
      </c>
      <c r="C169" s="702"/>
      <c r="D169" s="703"/>
      <c r="E169" s="285"/>
      <c r="F169" s="416"/>
      <c r="G169" s="416"/>
      <c r="H169" s="696"/>
      <c r="I169" s="700"/>
      <c r="J169" s="704"/>
      <c r="K169" s="700"/>
      <c r="L169" s="287" t="str">
        <f t="shared" si="8"/>
        <v/>
      </c>
      <c r="M169" s="288" t="str">
        <f t="shared" si="9"/>
        <v/>
      </c>
      <c r="N169" s="287" t="str">
        <f t="shared" si="10"/>
        <v/>
      </c>
      <c r="O169" s="289">
        <f t="shared" si="11"/>
        <v>0</v>
      </c>
      <c r="P169" s="701"/>
      <c r="Q169" s="286"/>
      <c r="R169" s="711"/>
      <c r="S169" s="712"/>
      <c r="T169" s="291"/>
      <c r="U169" s="711"/>
      <c r="V169" s="701"/>
      <c r="W169" s="286"/>
      <c r="X169" s="290"/>
      <c r="Y169" s="286"/>
      <c r="Z169" s="290"/>
      <c r="AA169" s="286"/>
      <c r="AB169" s="291"/>
      <c r="AC169" s="291"/>
      <c r="AD169" s="291"/>
      <c r="AE169" s="291"/>
      <c r="AF169" s="290"/>
      <c r="AG169" s="292"/>
      <c r="AH169" s="290"/>
      <c r="AI169" s="292"/>
      <c r="AJ169" s="290"/>
      <c r="AK169" s="292"/>
      <c r="AL169" s="293"/>
      <c r="AM169" s="290"/>
      <c r="AN169" s="292"/>
      <c r="AO169" s="293"/>
      <c r="AP169" s="290"/>
      <c r="AQ169" s="292"/>
      <c r="AR169" s="293"/>
      <c r="AS169" s="290"/>
      <c r="AT169" s="237"/>
      <c r="AU169" s="237"/>
      <c r="AV169" s="237"/>
      <c r="AW169" s="237"/>
      <c r="AX169" s="237"/>
      <c r="AY169" s="237"/>
      <c r="AZ169" s="237"/>
      <c r="BA169" s="237"/>
      <c r="BB169" s="237"/>
      <c r="BC169" s="237"/>
      <c r="BD169" s="237"/>
      <c r="BE169" s="237"/>
    </row>
    <row r="170" spans="1:57" s="238" customFormat="1">
      <c r="A170" s="369"/>
      <c r="B170" s="284">
        <v>158</v>
      </c>
      <c r="C170" s="702"/>
      <c r="D170" s="703"/>
      <c r="E170" s="285"/>
      <c r="F170" s="416"/>
      <c r="G170" s="416"/>
      <c r="H170" s="696"/>
      <c r="I170" s="700"/>
      <c r="J170" s="704"/>
      <c r="K170" s="700"/>
      <c r="L170" s="287" t="str">
        <f t="shared" si="8"/>
        <v/>
      </c>
      <c r="M170" s="288" t="str">
        <f t="shared" si="9"/>
        <v/>
      </c>
      <c r="N170" s="287" t="str">
        <f t="shared" si="10"/>
        <v/>
      </c>
      <c r="O170" s="289">
        <f t="shared" si="11"/>
        <v>0</v>
      </c>
      <c r="P170" s="701"/>
      <c r="Q170" s="286"/>
      <c r="R170" s="711"/>
      <c r="S170" s="712"/>
      <c r="T170" s="291"/>
      <c r="U170" s="711"/>
      <c r="V170" s="701"/>
      <c r="W170" s="286"/>
      <c r="X170" s="290"/>
      <c r="Y170" s="286"/>
      <c r="Z170" s="290"/>
      <c r="AA170" s="286"/>
      <c r="AB170" s="291"/>
      <c r="AC170" s="291"/>
      <c r="AD170" s="291"/>
      <c r="AE170" s="291"/>
      <c r="AF170" s="290"/>
      <c r="AG170" s="292"/>
      <c r="AH170" s="290"/>
      <c r="AI170" s="292"/>
      <c r="AJ170" s="290"/>
      <c r="AK170" s="292"/>
      <c r="AL170" s="293"/>
      <c r="AM170" s="290"/>
      <c r="AN170" s="292"/>
      <c r="AO170" s="293"/>
      <c r="AP170" s="290"/>
      <c r="AQ170" s="292"/>
      <c r="AR170" s="293"/>
      <c r="AS170" s="290"/>
      <c r="AT170" s="237"/>
      <c r="AU170" s="237"/>
      <c r="AV170" s="237"/>
      <c r="AW170" s="237"/>
      <c r="AX170" s="237"/>
      <c r="AY170" s="237"/>
      <c r="AZ170" s="237"/>
      <c r="BA170" s="237"/>
      <c r="BB170" s="237"/>
      <c r="BC170" s="237"/>
      <c r="BD170" s="237"/>
      <c r="BE170" s="237"/>
    </row>
    <row r="171" spans="1:57" s="238" customFormat="1">
      <c r="A171" s="369"/>
      <c r="B171" s="284">
        <v>159</v>
      </c>
      <c r="C171" s="702"/>
      <c r="D171" s="703"/>
      <c r="E171" s="285"/>
      <c r="F171" s="416"/>
      <c r="G171" s="416"/>
      <c r="H171" s="696"/>
      <c r="I171" s="700"/>
      <c r="J171" s="704"/>
      <c r="K171" s="700"/>
      <c r="L171" s="287" t="str">
        <f t="shared" si="8"/>
        <v/>
      </c>
      <c r="M171" s="288" t="str">
        <f t="shared" si="9"/>
        <v/>
      </c>
      <c r="N171" s="287" t="str">
        <f t="shared" si="10"/>
        <v/>
      </c>
      <c r="O171" s="289">
        <f t="shared" si="11"/>
        <v>0</v>
      </c>
      <c r="P171" s="701"/>
      <c r="Q171" s="286"/>
      <c r="R171" s="711"/>
      <c r="S171" s="712"/>
      <c r="T171" s="291"/>
      <c r="U171" s="711"/>
      <c r="V171" s="701"/>
      <c r="W171" s="286"/>
      <c r="X171" s="290"/>
      <c r="Y171" s="286"/>
      <c r="Z171" s="290"/>
      <c r="AA171" s="286"/>
      <c r="AB171" s="291"/>
      <c r="AC171" s="291"/>
      <c r="AD171" s="291"/>
      <c r="AE171" s="291"/>
      <c r="AF171" s="290"/>
      <c r="AG171" s="292"/>
      <c r="AH171" s="290"/>
      <c r="AI171" s="292"/>
      <c r="AJ171" s="290"/>
      <c r="AK171" s="292"/>
      <c r="AL171" s="293"/>
      <c r="AM171" s="290"/>
      <c r="AN171" s="292"/>
      <c r="AO171" s="293"/>
      <c r="AP171" s="290"/>
      <c r="AQ171" s="292"/>
      <c r="AR171" s="293"/>
      <c r="AS171" s="290"/>
      <c r="AT171" s="237"/>
      <c r="AU171" s="237"/>
      <c r="AV171" s="237"/>
      <c r="AW171" s="237"/>
      <c r="AX171" s="237"/>
      <c r="AY171" s="237"/>
      <c r="AZ171" s="237"/>
      <c r="BA171" s="237"/>
      <c r="BB171" s="237"/>
      <c r="BC171" s="237"/>
      <c r="BD171" s="237"/>
      <c r="BE171" s="237"/>
    </row>
    <row r="172" spans="1:57" s="238" customFormat="1">
      <c r="A172" s="369"/>
      <c r="B172" s="284">
        <v>160</v>
      </c>
      <c r="C172" s="702"/>
      <c r="D172" s="703"/>
      <c r="E172" s="285"/>
      <c r="F172" s="416"/>
      <c r="G172" s="416"/>
      <c r="H172" s="696"/>
      <c r="I172" s="700"/>
      <c r="J172" s="704"/>
      <c r="K172" s="700"/>
      <c r="L172" s="287" t="str">
        <f t="shared" si="8"/>
        <v/>
      </c>
      <c r="M172" s="288" t="str">
        <f t="shared" si="9"/>
        <v/>
      </c>
      <c r="N172" s="287" t="str">
        <f t="shared" si="10"/>
        <v/>
      </c>
      <c r="O172" s="289">
        <f t="shared" si="11"/>
        <v>0</v>
      </c>
      <c r="P172" s="701"/>
      <c r="Q172" s="286"/>
      <c r="R172" s="711"/>
      <c r="S172" s="712"/>
      <c r="T172" s="291"/>
      <c r="U172" s="711"/>
      <c r="V172" s="701"/>
      <c r="W172" s="286"/>
      <c r="X172" s="290"/>
      <c r="Y172" s="286"/>
      <c r="Z172" s="290"/>
      <c r="AA172" s="286"/>
      <c r="AB172" s="291"/>
      <c r="AC172" s="291"/>
      <c r="AD172" s="291"/>
      <c r="AE172" s="291"/>
      <c r="AF172" s="290"/>
      <c r="AG172" s="292"/>
      <c r="AH172" s="290"/>
      <c r="AI172" s="292"/>
      <c r="AJ172" s="290"/>
      <c r="AK172" s="292"/>
      <c r="AL172" s="293"/>
      <c r="AM172" s="290"/>
      <c r="AN172" s="292"/>
      <c r="AO172" s="293"/>
      <c r="AP172" s="290"/>
      <c r="AQ172" s="292"/>
      <c r="AR172" s="293"/>
      <c r="AS172" s="290"/>
      <c r="AT172" s="237"/>
      <c r="AU172" s="237"/>
      <c r="AV172" s="237"/>
      <c r="AW172" s="237"/>
      <c r="AX172" s="237"/>
      <c r="AY172" s="237"/>
      <c r="AZ172" s="237"/>
      <c r="BA172" s="237"/>
      <c r="BB172" s="237"/>
      <c r="BC172" s="237"/>
      <c r="BD172" s="237"/>
      <c r="BE172" s="237"/>
    </row>
    <row r="173" spans="1:57" s="238" customFormat="1">
      <c r="A173" s="369"/>
      <c r="B173" s="284">
        <v>161</v>
      </c>
      <c r="C173" s="702"/>
      <c r="D173" s="703"/>
      <c r="E173" s="285"/>
      <c r="F173" s="416"/>
      <c r="G173" s="416"/>
      <c r="H173" s="696"/>
      <c r="I173" s="700"/>
      <c r="J173" s="704"/>
      <c r="K173" s="700"/>
      <c r="L173" s="287" t="str">
        <f t="shared" si="8"/>
        <v/>
      </c>
      <c r="M173" s="288" t="str">
        <f t="shared" si="9"/>
        <v/>
      </c>
      <c r="N173" s="287" t="str">
        <f t="shared" si="10"/>
        <v/>
      </c>
      <c r="O173" s="289">
        <f t="shared" si="11"/>
        <v>0</v>
      </c>
      <c r="P173" s="701"/>
      <c r="Q173" s="286"/>
      <c r="R173" s="711"/>
      <c r="S173" s="712"/>
      <c r="T173" s="291"/>
      <c r="U173" s="711"/>
      <c r="V173" s="701"/>
      <c r="W173" s="286"/>
      <c r="X173" s="290"/>
      <c r="Y173" s="286"/>
      <c r="Z173" s="290"/>
      <c r="AA173" s="286"/>
      <c r="AB173" s="291"/>
      <c r="AC173" s="291"/>
      <c r="AD173" s="291"/>
      <c r="AE173" s="291"/>
      <c r="AF173" s="290"/>
      <c r="AG173" s="292"/>
      <c r="AH173" s="290"/>
      <c r="AI173" s="292"/>
      <c r="AJ173" s="290"/>
      <c r="AK173" s="292"/>
      <c r="AL173" s="293"/>
      <c r="AM173" s="290"/>
      <c r="AN173" s="292"/>
      <c r="AO173" s="293"/>
      <c r="AP173" s="290"/>
      <c r="AQ173" s="292"/>
      <c r="AR173" s="293"/>
      <c r="AS173" s="290"/>
      <c r="AT173" s="237"/>
      <c r="AU173" s="237"/>
      <c r="AV173" s="237"/>
      <c r="AW173" s="237"/>
      <c r="AX173" s="237"/>
      <c r="AY173" s="237"/>
      <c r="AZ173" s="237"/>
      <c r="BA173" s="237"/>
      <c r="BB173" s="237"/>
      <c r="BC173" s="237"/>
      <c r="BD173" s="237"/>
      <c r="BE173" s="237"/>
    </row>
    <row r="174" spans="1:57" s="238" customFormat="1">
      <c r="A174" s="369"/>
      <c r="B174" s="284">
        <v>162</v>
      </c>
      <c r="C174" s="702"/>
      <c r="D174" s="703"/>
      <c r="E174" s="285"/>
      <c r="F174" s="416"/>
      <c r="G174" s="416"/>
      <c r="H174" s="696"/>
      <c r="I174" s="700"/>
      <c r="J174" s="704"/>
      <c r="K174" s="700"/>
      <c r="L174" s="287" t="str">
        <f t="shared" si="8"/>
        <v/>
      </c>
      <c r="M174" s="288" t="str">
        <f t="shared" si="9"/>
        <v/>
      </c>
      <c r="N174" s="287" t="str">
        <f t="shared" si="10"/>
        <v/>
      </c>
      <c r="O174" s="289">
        <f t="shared" si="11"/>
        <v>0</v>
      </c>
      <c r="P174" s="701"/>
      <c r="Q174" s="286"/>
      <c r="R174" s="711"/>
      <c r="S174" s="712"/>
      <c r="T174" s="291"/>
      <c r="U174" s="711"/>
      <c r="V174" s="701"/>
      <c r="W174" s="286"/>
      <c r="X174" s="290"/>
      <c r="Y174" s="286"/>
      <c r="Z174" s="290"/>
      <c r="AA174" s="286"/>
      <c r="AB174" s="291"/>
      <c r="AC174" s="291"/>
      <c r="AD174" s="291"/>
      <c r="AE174" s="291"/>
      <c r="AF174" s="290"/>
      <c r="AG174" s="292"/>
      <c r="AH174" s="290"/>
      <c r="AI174" s="292"/>
      <c r="AJ174" s="290"/>
      <c r="AK174" s="292"/>
      <c r="AL174" s="293"/>
      <c r="AM174" s="290"/>
      <c r="AN174" s="292"/>
      <c r="AO174" s="293"/>
      <c r="AP174" s="290"/>
      <c r="AQ174" s="292"/>
      <c r="AR174" s="293"/>
      <c r="AS174" s="290"/>
      <c r="AT174" s="237"/>
      <c r="AU174" s="237"/>
      <c r="AV174" s="237"/>
      <c r="AW174" s="237"/>
      <c r="AX174" s="237"/>
      <c r="AY174" s="237"/>
      <c r="AZ174" s="237"/>
      <c r="BA174" s="237"/>
      <c r="BB174" s="237"/>
      <c r="BC174" s="237"/>
      <c r="BD174" s="237"/>
      <c r="BE174" s="237"/>
    </row>
    <row r="175" spans="1:57" s="238" customFormat="1">
      <c r="A175" s="369"/>
      <c r="B175" s="284">
        <v>163</v>
      </c>
      <c r="C175" s="702"/>
      <c r="D175" s="703"/>
      <c r="E175" s="285"/>
      <c r="F175" s="416"/>
      <c r="G175" s="416"/>
      <c r="H175" s="696"/>
      <c r="I175" s="700"/>
      <c r="J175" s="704"/>
      <c r="K175" s="700"/>
      <c r="L175" s="287" t="str">
        <f t="shared" si="8"/>
        <v/>
      </c>
      <c r="M175" s="288" t="str">
        <f t="shared" si="9"/>
        <v/>
      </c>
      <c r="N175" s="287" t="str">
        <f t="shared" si="10"/>
        <v/>
      </c>
      <c r="O175" s="289">
        <f t="shared" si="11"/>
        <v>0</v>
      </c>
      <c r="P175" s="701"/>
      <c r="Q175" s="286"/>
      <c r="R175" s="711"/>
      <c r="S175" s="712"/>
      <c r="T175" s="291"/>
      <c r="U175" s="711"/>
      <c r="V175" s="701"/>
      <c r="W175" s="286"/>
      <c r="X175" s="290"/>
      <c r="Y175" s="286"/>
      <c r="Z175" s="290"/>
      <c r="AA175" s="286"/>
      <c r="AB175" s="291"/>
      <c r="AC175" s="291"/>
      <c r="AD175" s="291"/>
      <c r="AE175" s="291"/>
      <c r="AF175" s="290"/>
      <c r="AG175" s="292"/>
      <c r="AH175" s="290"/>
      <c r="AI175" s="292"/>
      <c r="AJ175" s="290"/>
      <c r="AK175" s="292"/>
      <c r="AL175" s="293"/>
      <c r="AM175" s="290"/>
      <c r="AN175" s="292"/>
      <c r="AO175" s="293"/>
      <c r="AP175" s="290"/>
      <c r="AQ175" s="292"/>
      <c r="AR175" s="293"/>
      <c r="AS175" s="290"/>
      <c r="AT175" s="237"/>
      <c r="AU175" s="237"/>
      <c r="AV175" s="237"/>
      <c r="AW175" s="237"/>
      <c r="AX175" s="237"/>
      <c r="AY175" s="237"/>
      <c r="AZ175" s="237"/>
      <c r="BA175" s="237"/>
      <c r="BB175" s="237"/>
      <c r="BC175" s="237"/>
      <c r="BD175" s="237"/>
      <c r="BE175" s="237"/>
    </row>
    <row r="176" spans="1:57" s="238" customFormat="1">
      <c r="A176" s="369"/>
      <c r="B176" s="284">
        <v>164</v>
      </c>
      <c r="C176" s="702"/>
      <c r="D176" s="703"/>
      <c r="E176" s="285"/>
      <c r="F176" s="416"/>
      <c r="G176" s="416"/>
      <c r="H176" s="696"/>
      <c r="I176" s="700"/>
      <c r="J176" s="704"/>
      <c r="K176" s="700"/>
      <c r="L176" s="287" t="str">
        <f t="shared" si="8"/>
        <v/>
      </c>
      <c r="M176" s="288" t="str">
        <f t="shared" si="9"/>
        <v/>
      </c>
      <c r="N176" s="287" t="str">
        <f t="shared" si="10"/>
        <v/>
      </c>
      <c r="O176" s="289">
        <f t="shared" si="11"/>
        <v>0</v>
      </c>
      <c r="P176" s="701"/>
      <c r="Q176" s="286"/>
      <c r="R176" s="711"/>
      <c r="S176" s="712"/>
      <c r="T176" s="291"/>
      <c r="U176" s="711"/>
      <c r="V176" s="701"/>
      <c r="W176" s="286"/>
      <c r="X176" s="290"/>
      <c r="Y176" s="286"/>
      <c r="Z176" s="290"/>
      <c r="AA176" s="286"/>
      <c r="AB176" s="291"/>
      <c r="AC176" s="291"/>
      <c r="AD176" s="291"/>
      <c r="AE176" s="291"/>
      <c r="AF176" s="290"/>
      <c r="AG176" s="292"/>
      <c r="AH176" s="290"/>
      <c r="AI176" s="292"/>
      <c r="AJ176" s="290"/>
      <c r="AK176" s="292"/>
      <c r="AL176" s="293"/>
      <c r="AM176" s="290"/>
      <c r="AN176" s="292"/>
      <c r="AO176" s="293"/>
      <c r="AP176" s="290"/>
      <c r="AQ176" s="292"/>
      <c r="AR176" s="293"/>
      <c r="AS176" s="290"/>
      <c r="AT176" s="237"/>
      <c r="AU176" s="237"/>
      <c r="AV176" s="237"/>
      <c r="AW176" s="237"/>
      <c r="AX176" s="237"/>
      <c r="AY176" s="237"/>
      <c r="AZ176" s="237"/>
      <c r="BA176" s="237"/>
      <c r="BB176" s="237"/>
      <c r="BC176" s="237"/>
      <c r="BD176" s="237"/>
      <c r="BE176" s="237"/>
    </row>
    <row r="177" spans="1:57" s="238" customFormat="1">
      <c r="A177" s="369"/>
      <c r="B177" s="284">
        <v>165</v>
      </c>
      <c r="C177" s="702"/>
      <c r="D177" s="703"/>
      <c r="E177" s="285"/>
      <c r="F177" s="416"/>
      <c r="G177" s="416"/>
      <c r="H177" s="696"/>
      <c r="I177" s="700"/>
      <c r="J177" s="704"/>
      <c r="K177" s="700"/>
      <c r="L177" s="287" t="str">
        <f t="shared" si="8"/>
        <v/>
      </c>
      <c r="M177" s="288" t="str">
        <f t="shared" si="9"/>
        <v/>
      </c>
      <c r="N177" s="287" t="str">
        <f t="shared" si="10"/>
        <v/>
      </c>
      <c r="O177" s="289">
        <f t="shared" si="11"/>
        <v>0</v>
      </c>
      <c r="P177" s="701"/>
      <c r="Q177" s="286"/>
      <c r="R177" s="711"/>
      <c r="S177" s="712"/>
      <c r="T177" s="291"/>
      <c r="U177" s="711"/>
      <c r="V177" s="701"/>
      <c r="W177" s="286"/>
      <c r="X177" s="290"/>
      <c r="Y177" s="286"/>
      <c r="Z177" s="290"/>
      <c r="AA177" s="286"/>
      <c r="AB177" s="291"/>
      <c r="AC177" s="291"/>
      <c r="AD177" s="291"/>
      <c r="AE177" s="291"/>
      <c r="AF177" s="290"/>
      <c r="AG177" s="292"/>
      <c r="AH177" s="290"/>
      <c r="AI177" s="292"/>
      <c r="AJ177" s="290"/>
      <c r="AK177" s="292"/>
      <c r="AL177" s="293"/>
      <c r="AM177" s="290"/>
      <c r="AN177" s="292"/>
      <c r="AO177" s="293"/>
      <c r="AP177" s="290"/>
      <c r="AQ177" s="292"/>
      <c r="AR177" s="293"/>
      <c r="AS177" s="290"/>
      <c r="AT177" s="237"/>
      <c r="AU177" s="237"/>
      <c r="AV177" s="237"/>
      <c r="AW177" s="237"/>
      <c r="AX177" s="237"/>
      <c r="AY177" s="237"/>
      <c r="AZ177" s="237"/>
      <c r="BA177" s="237"/>
      <c r="BB177" s="237"/>
      <c r="BC177" s="237"/>
      <c r="BD177" s="237"/>
      <c r="BE177" s="237"/>
    </row>
    <row r="178" spans="1:57" s="238" customFormat="1">
      <c r="A178" s="369"/>
      <c r="B178" s="284">
        <v>166</v>
      </c>
      <c r="C178" s="702"/>
      <c r="D178" s="703"/>
      <c r="E178" s="285"/>
      <c r="F178" s="416"/>
      <c r="G178" s="416"/>
      <c r="H178" s="696"/>
      <c r="I178" s="700"/>
      <c r="J178" s="704"/>
      <c r="K178" s="700"/>
      <c r="L178" s="287" t="str">
        <f t="shared" si="8"/>
        <v/>
      </c>
      <c r="M178" s="288" t="str">
        <f t="shared" si="9"/>
        <v/>
      </c>
      <c r="N178" s="287" t="str">
        <f t="shared" si="10"/>
        <v/>
      </c>
      <c r="O178" s="289">
        <f t="shared" si="11"/>
        <v>0</v>
      </c>
      <c r="P178" s="701"/>
      <c r="Q178" s="286"/>
      <c r="R178" s="711"/>
      <c r="S178" s="712"/>
      <c r="T178" s="291"/>
      <c r="U178" s="711"/>
      <c r="V178" s="701"/>
      <c r="W178" s="286"/>
      <c r="X178" s="290"/>
      <c r="Y178" s="286"/>
      <c r="Z178" s="290"/>
      <c r="AA178" s="286"/>
      <c r="AB178" s="291"/>
      <c r="AC178" s="291"/>
      <c r="AD178" s="291"/>
      <c r="AE178" s="291"/>
      <c r="AF178" s="290"/>
      <c r="AG178" s="292"/>
      <c r="AH178" s="290"/>
      <c r="AI178" s="292"/>
      <c r="AJ178" s="290"/>
      <c r="AK178" s="292"/>
      <c r="AL178" s="293"/>
      <c r="AM178" s="290"/>
      <c r="AN178" s="292"/>
      <c r="AO178" s="293"/>
      <c r="AP178" s="290"/>
      <c r="AQ178" s="292"/>
      <c r="AR178" s="293"/>
      <c r="AS178" s="290"/>
      <c r="AT178" s="237"/>
      <c r="AU178" s="237"/>
      <c r="AV178" s="237"/>
      <c r="AW178" s="237"/>
      <c r="AX178" s="237"/>
      <c r="AY178" s="237"/>
      <c r="AZ178" s="237"/>
      <c r="BA178" s="237"/>
      <c r="BB178" s="237"/>
      <c r="BC178" s="237"/>
      <c r="BD178" s="237"/>
      <c r="BE178" s="237"/>
    </row>
    <row r="179" spans="1:57" s="238" customFormat="1">
      <c r="A179" s="369"/>
      <c r="B179" s="284">
        <v>167</v>
      </c>
      <c r="C179" s="702"/>
      <c r="D179" s="703"/>
      <c r="E179" s="285"/>
      <c r="F179" s="416"/>
      <c r="G179" s="416"/>
      <c r="H179" s="696"/>
      <c r="I179" s="700"/>
      <c r="J179" s="704"/>
      <c r="K179" s="700"/>
      <c r="L179" s="287" t="str">
        <f t="shared" si="8"/>
        <v/>
      </c>
      <c r="M179" s="288" t="str">
        <f t="shared" si="9"/>
        <v/>
      </c>
      <c r="N179" s="287" t="str">
        <f t="shared" si="10"/>
        <v/>
      </c>
      <c r="O179" s="289">
        <f t="shared" si="11"/>
        <v>0</v>
      </c>
      <c r="P179" s="701"/>
      <c r="Q179" s="286"/>
      <c r="R179" s="711"/>
      <c r="S179" s="712"/>
      <c r="T179" s="291"/>
      <c r="U179" s="711"/>
      <c r="V179" s="701"/>
      <c r="W179" s="286"/>
      <c r="X179" s="290"/>
      <c r="Y179" s="286"/>
      <c r="Z179" s="290"/>
      <c r="AA179" s="286"/>
      <c r="AB179" s="291"/>
      <c r="AC179" s="291"/>
      <c r="AD179" s="291"/>
      <c r="AE179" s="291"/>
      <c r="AF179" s="290"/>
      <c r="AG179" s="292"/>
      <c r="AH179" s="290"/>
      <c r="AI179" s="292"/>
      <c r="AJ179" s="290"/>
      <c r="AK179" s="292"/>
      <c r="AL179" s="293"/>
      <c r="AM179" s="290"/>
      <c r="AN179" s="292"/>
      <c r="AO179" s="293"/>
      <c r="AP179" s="290"/>
      <c r="AQ179" s="292"/>
      <c r="AR179" s="293"/>
      <c r="AS179" s="290"/>
      <c r="AT179" s="237"/>
      <c r="AU179" s="237"/>
      <c r="AV179" s="237"/>
      <c r="AW179" s="237"/>
      <c r="AX179" s="237"/>
      <c r="AY179" s="237"/>
      <c r="AZ179" s="237"/>
      <c r="BA179" s="237"/>
      <c r="BB179" s="237"/>
      <c r="BC179" s="237"/>
      <c r="BD179" s="237"/>
      <c r="BE179" s="237"/>
    </row>
    <row r="180" spans="1:57" s="238" customFormat="1">
      <c r="A180" s="369"/>
      <c r="B180" s="284">
        <v>168</v>
      </c>
      <c r="C180" s="702"/>
      <c r="D180" s="703"/>
      <c r="E180" s="285"/>
      <c r="F180" s="416"/>
      <c r="G180" s="416"/>
      <c r="H180" s="696"/>
      <c r="I180" s="700"/>
      <c r="J180" s="704"/>
      <c r="K180" s="700"/>
      <c r="L180" s="287" t="str">
        <f t="shared" si="8"/>
        <v/>
      </c>
      <c r="M180" s="288" t="str">
        <f t="shared" si="9"/>
        <v/>
      </c>
      <c r="N180" s="287" t="str">
        <f t="shared" si="10"/>
        <v/>
      </c>
      <c r="O180" s="289">
        <f t="shared" si="11"/>
        <v>0</v>
      </c>
      <c r="P180" s="701"/>
      <c r="Q180" s="286"/>
      <c r="R180" s="711"/>
      <c r="S180" s="712"/>
      <c r="T180" s="291"/>
      <c r="U180" s="711"/>
      <c r="V180" s="701"/>
      <c r="W180" s="286"/>
      <c r="X180" s="290"/>
      <c r="Y180" s="286"/>
      <c r="Z180" s="290"/>
      <c r="AA180" s="286"/>
      <c r="AB180" s="291"/>
      <c r="AC180" s="291"/>
      <c r="AD180" s="291"/>
      <c r="AE180" s="291"/>
      <c r="AF180" s="290"/>
      <c r="AG180" s="292"/>
      <c r="AH180" s="290"/>
      <c r="AI180" s="292"/>
      <c r="AJ180" s="290"/>
      <c r="AK180" s="292"/>
      <c r="AL180" s="293"/>
      <c r="AM180" s="290"/>
      <c r="AN180" s="292"/>
      <c r="AO180" s="293"/>
      <c r="AP180" s="290"/>
      <c r="AQ180" s="292"/>
      <c r="AR180" s="293"/>
      <c r="AS180" s="290"/>
      <c r="AT180" s="237"/>
      <c r="AU180" s="237"/>
      <c r="AV180" s="237"/>
      <c r="AW180" s="237"/>
      <c r="AX180" s="237"/>
      <c r="AY180" s="237"/>
      <c r="AZ180" s="237"/>
      <c r="BA180" s="237"/>
      <c r="BB180" s="237"/>
      <c r="BC180" s="237"/>
      <c r="BD180" s="237"/>
      <c r="BE180" s="237"/>
    </row>
    <row r="181" spans="1:57" s="238" customFormat="1">
      <c r="A181" s="369"/>
      <c r="B181" s="284">
        <v>169</v>
      </c>
      <c r="C181" s="702"/>
      <c r="D181" s="703"/>
      <c r="E181" s="285"/>
      <c r="F181" s="416"/>
      <c r="G181" s="416"/>
      <c r="H181" s="696"/>
      <c r="I181" s="700"/>
      <c r="J181" s="704"/>
      <c r="K181" s="700"/>
      <c r="L181" s="287" t="str">
        <f t="shared" si="8"/>
        <v/>
      </c>
      <c r="M181" s="288" t="str">
        <f t="shared" si="9"/>
        <v/>
      </c>
      <c r="N181" s="287" t="str">
        <f t="shared" si="10"/>
        <v/>
      </c>
      <c r="O181" s="289">
        <f t="shared" si="11"/>
        <v>0</v>
      </c>
      <c r="P181" s="701"/>
      <c r="Q181" s="286"/>
      <c r="R181" s="711"/>
      <c r="S181" s="712"/>
      <c r="T181" s="291"/>
      <c r="U181" s="711"/>
      <c r="V181" s="701"/>
      <c r="W181" s="286"/>
      <c r="X181" s="290"/>
      <c r="Y181" s="286"/>
      <c r="Z181" s="290"/>
      <c r="AA181" s="286"/>
      <c r="AB181" s="291"/>
      <c r="AC181" s="291"/>
      <c r="AD181" s="291"/>
      <c r="AE181" s="291"/>
      <c r="AF181" s="290"/>
      <c r="AG181" s="292"/>
      <c r="AH181" s="290"/>
      <c r="AI181" s="292"/>
      <c r="AJ181" s="290"/>
      <c r="AK181" s="292"/>
      <c r="AL181" s="293"/>
      <c r="AM181" s="290"/>
      <c r="AN181" s="292"/>
      <c r="AO181" s="293"/>
      <c r="AP181" s="290"/>
      <c r="AQ181" s="292"/>
      <c r="AR181" s="293"/>
      <c r="AS181" s="290"/>
      <c r="AT181" s="237"/>
      <c r="AU181" s="237"/>
      <c r="AV181" s="237"/>
      <c r="AW181" s="237"/>
      <c r="AX181" s="237"/>
      <c r="AY181" s="237"/>
      <c r="AZ181" s="237"/>
      <c r="BA181" s="237"/>
      <c r="BB181" s="237"/>
      <c r="BC181" s="237"/>
      <c r="BD181" s="237"/>
      <c r="BE181" s="237"/>
    </row>
    <row r="182" spans="1:57" s="238" customFormat="1">
      <c r="A182" s="369"/>
      <c r="B182" s="284">
        <v>170</v>
      </c>
      <c r="C182" s="702"/>
      <c r="D182" s="703"/>
      <c r="E182" s="285"/>
      <c r="F182" s="416"/>
      <c r="G182" s="416"/>
      <c r="H182" s="696"/>
      <c r="I182" s="700"/>
      <c r="J182" s="704"/>
      <c r="K182" s="700"/>
      <c r="L182" s="287" t="str">
        <f t="shared" si="8"/>
        <v/>
      </c>
      <c r="M182" s="288" t="str">
        <f t="shared" si="9"/>
        <v/>
      </c>
      <c r="N182" s="287" t="str">
        <f t="shared" si="10"/>
        <v/>
      </c>
      <c r="O182" s="289">
        <f t="shared" si="11"/>
        <v>0</v>
      </c>
      <c r="P182" s="701"/>
      <c r="Q182" s="286"/>
      <c r="R182" s="711"/>
      <c r="S182" s="712"/>
      <c r="T182" s="291"/>
      <c r="U182" s="711"/>
      <c r="V182" s="701"/>
      <c r="W182" s="286"/>
      <c r="X182" s="290"/>
      <c r="Y182" s="286"/>
      <c r="Z182" s="290"/>
      <c r="AA182" s="286"/>
      <c r="AB182" s="291"/>
      <c r="AC182" s="291"/>
      <c r="AD182" s="291"/>
      <c r="AE182" s="291"/>
      <c r="AF182" s="290"/>
      <c r="AG182" s="292"/>
      <c r="AH182" s="290"/>
      <c r="AI182" s="292"/>
      <c r="AJ182" s="290"/>
      <c r="AK182" s="292"/>
      <c r="AL182" s="293"/>
      <c r="AM182" s="290"/>
      <c r="AN182" s="292"/>
      <c r="AO182" s="293"/>
      <c r="AP182" s="290"/>
      <c r="AQ182" s="292"/>
      <c r="AR182" s="293"/>
      <c r="AS182" s="290"/>
      <c r="AT182" s="237"/>
      <c r="AU182" s="237"/>
      <c r="AV182" s="237"/>
      <c r="AW182" s="237"/>
      <c r="AX182" s="237"/>
      <c r="AY182" s="237"/>
      <c r="AZ182" s="237"/>
      <c r="BA182" s="237"/>
      <c r="BB182" s="237"/>
      <c r="BC182" s="237"/>
      <c r="BD182" s="237"/>
      <c r="BE182" s="237"/>
    </row>
    <row r="183" spans="1:57" s="238" customFormat="1">
      <c r="A183" s="369"/>
      <c r="B183" s="284">
        <v>171</v>
      </c>
      <c r="C183" s="702"/>
      <c r="D183" s="703"/>
      <c r="E183" s="285"/>
      <c r="F183" s="416"/>
      <c r="G183" s="416"/>
      <c r="H183" s="696"/>
      <c r="I183" s="700"/>
      <c r="J183" s="704"/>
      <c r="K183" s="700"/>
      <c r="L183" s="287" t="str">
        <f t="shared" si="8"/>
        <v/>
      </c>
      <c r="M183" s="288" t="str">
        <f t="shared" si="9"/>
        <v/>
      </c>
      <c r="N183" s="287" t="str">
        <f t="shared" si="10"/>
        <v/>
      </c>
      <c r="O183" s="289">
        <f t="shared" si="11"/>
        <v>0</v>
      </c>
      <c r="P183" s="701"/>
      <c r="Q183" s="286"/>
      <c r="R183" s="711"/>
      <c r="S183" s="712"/>
      <c r="T183" s="291"/>
      <c r="U183" s="711"/>
      <c r="V183" s="701"/>
      <c r="W183" s="286"/>
      <c r="X183" s="290"/>
      <c r="Y183" s="286"/>
      <c r="Z183" s="290"/>
      <c r="AA183" s="286"/>
      <c r="AB183" s="291"/>
      <c r="AC183" s="291"/>
      <c r="AD183" s="291"/>
      <c r="AE183" s="291"/>
      <c r="AF183" s="290"/>
      <c r="AG183" s="292"/>
      <c r="AH183" s="290"/>
      <c r="AI183" s="292"/>
      <c r="AJ183" s="290"/>
      <c r="AK183" s="292"/>
      <c r="AL183" s="293"/>
      <c r="AM183" s="290"/>
      <c r="AN183" s="292"/>
      <c r="AO183" s="293"/>
      <c r="AP183" s="290"/>
      <c r="AQ183" s="292"/>
      <c r="AR183" s="293"/>
      <c r="AS183" s="290"/>
      <c r="AT183" s="237"/>
      <c r="AU183" s="237"/>
      <c r="AV183" s="237"/>
      <c r="AW183" s="237"/>
      <c r="AX183" s="237"/>
      <c r="AY183" s="237"/>
      <c r="AZ183" s="237"/>
      <c r="BA183" s="237"/>
      <c r="BB183" s="237"/>
      <c r="BC183" s="237"/>
      <c r="BD183" s="237"/>
      <c r="BE183" s="237"/>
    </row>
    <row r="184" spans="1:57" s="238" customFormat="1">
      <c r="A184" s="369"/>
      <c r="B184" s="284">
        <v>172</v>
      </c>
      <c r="C184" s="702"/>
      <c r="D184" s="703"/>
      <c r="E184" s="285"/>
      <c r="F184" s="416"/>
      <c r="G184" s="416"/>
      <c r="H184" s="696"/>
      <c r="I184" s="700"/>
      <c r="J184" s="704"/>
      <c r="K184" s="700"/>
      <c r="L184" s="287" t="str">
        <f t="shared" si="8"/>
        <v/>
      </c>
      <c r="M184" s="288" t="str">
        <f t="shared" si="9"/>
        <v/>
      </c>
      <c r="N184" s="287" t="str">
        <f t="shared" si="10"/>
        <v/>
      </c>
      <c r="O184" s="289">
        <f t="shared" si="11"/>
        <v>0</v>
      </c>
      <c r="P184" s="701"/>
      <c r="Q184" s="286"/>
      <c r="R184" s="711"/>
      <c r="S184" s="712"/>
      <c r="T184" s="291"/>
      <c r="U184" s="711"/>
      <c r="V184" s="701"/>
      <c r="W184" s="286"/>
      <c r="X184" s="290"/>
      <c r="Y184" s="286"/>
      <c r="Z184" s="290"/>
      <c r="AA184" s="286"/>
      <c r="AB184" s="291"/>
      <c r="AC184" s="291"/>
      <c r="AD184" s="291"/>
      <c r="AE184" s="291"/>
      <c r="AF184" s="290"/>
      <c r="AG184" s="292"/>
      <c r="AH184" s="290"/>
      <c r="AI184" s="292"/>
      <c r="AJ184" s="290"/>
      <c r="AK184" s="292"/>
      <c r="AL184" s="293"/>
      <c r="AM184" s="290"/>
      <c r="AN184" s="292"/>
      <c r="AO184" s="293"/>
      <c r="AP184" s="290"/>
      <c r="AQ184" s="292"/>
      <c r="AR184" s="293"/>
      <c r="AS184" s="290"/>
      <c r="AT184" s="237"/>
      <c r="AU184" s="237"/>
      <c r="AV184" s="237"/>
      <c r="AW184" s="237"/>
      <c r="AX184" s="237"/>
      <c r="AY184" s="237"/>
      <c r="AZ184" s="237"/>
      <c r="BA184" s="237"/>
      <c r="BB184" s="237"/>
      <c r="BC184" s="237"/>
      <c r="BD184" s="237"/>
      <c r="BE184" s="237"/>
    </row>
    <row r="185" spans="1:57" s="238" customFormat="1">
      <c r="A185" s="369"/>
      <c r="B185" s="284">
        <v>173</v>
      </c>
      <c r="C185" s="702"/>
      <c r="D185" s="703"/>
      <c r="E185" s="285"/>
      <c r="F185" s="416"/>
      <c r="G185" s="416"/>
      <c r="H185" s="696"/>
      <c r="I185" s="700"/>
      <c r="J185" s="704"/>
      <c r="K185" s="700"/>
      <c r="L185" s="287" t="str">
        <f t="shared" si="8"/>
        <v/>
      </c>
      <c r="M185" s="288" t="str">
        <f t="shared" si="9"/>
        <v/>
      </c>
      <c r="N185" s="287" t="str">
        <f t="shared" si="10"/>
        <v/>
      </c>
      <c r="O185" s="289">
        <f t="shared" si="11"/>
        <v>0</v>
      </c>
      <c r="P185" s="701"/>
      <c r="Q185" s="286"/>
      <c r="R185" s="711"/>
      <c r="S185" s="712"/>
      <c r="T185" s="291"/>
      <c r="U185" s="711"/>
      <c r="V185" s="701"/>
      <c r="W185" s="286"/>
      <c r="X185" s="290"/>
      <c r="Y185" s="286"/>
      <c r="Z185" s="290"/>
      <c r="AA185" s="286"/>
      <c r="AB185" s="291"/>
      <c r="AC185" s="291"/>
      <c r="AD185" s="291"/>
      <c r="AE185" s="291"/>
      <c r="AF185" s="290"/>
      <c r="AG185" s="292"/>
      <c r="AH185" s="290"/>
      <c r="AI185" s="292"/>
      <c r="AJ185" s="290"/>
      <c r="AK185" s="292"/>
      <c r="AL185" s="293"/>
      <c r="AM185" s="290"/>
      <c r="AN185" s="292"/>
      <c r="AO185" s="293"/>
      <c r="AP185" s="290"/>
      <c r="AQ185" s="292"/>
      <c r="AR185" s="293"/>
      <c r="AS185" s="290"/>
      <c r="AT185" s="237"/>
      <c r="AU185" s="237"/>
      <c r="AV185" s="237"/>
      <c r="AW185" s="237"/>
      <c r="AX185" s="237"/>
      <c r="AY185" s="237"/>
      <c r="AZ185" s="237"/>
      <c r="BA185" s="237"/>
      <c r="BB185" s="237"/>
      <c r="BC185" s="237"/>
      <c r="BD185" s="237"/>
      <c r="BE185" s="237"/>
    </row>
    <row r="186" spans="1:57" s="238" customFormat="1">
      <c r="A186" s="369"/>
      <c r="B186" s="284">
        <v>174</v>
      </c>
      <c r="C186" s="702"/>
      <c r="D186" s="703"/>
      <c r="E186" s="285"/>
      <c r="F186" s="416"/>
      <c r="G186" s="416"/>
      <c r="H186" s="696"/>
      <c r="I186" s="700"/>
      <c r="J186" s="704"/>
      <c r="K186" s="700"/>
      <c r="L186" s="287" t="str">
        <f t="shared" si="8"/>
        <v/>
      </c>
      <c r="M186" s="288" t="str">
        <f t="shared" si="9"/>
        <v/>
      </c>
      <c r="N186" s="287" t="str">
        <f t="shared" si="10"/>
        <v/>
      </c>
      <c r="O186" s="289">
        <f t="shared" si="11"/>
        <v>0</v>
      </c>
      <c r="P186" s="701"/>
      <c r="Q186" s="286"/>
      <c r="R186" s="711"/>
      <c r="S186" s="712"/>
      <c r="T186" s="291"/>
      <c r="U186" s="711"/>
      <c r="V186" s="701"/>
      <c r="W186" s="286"/>
      <c r="X186" s="290"/>
      <c r="Y186" s="286"/>
      <c r="Z186" s="290"/>
      <c r="AA186" s="286"/>
      <c r="AB186" s="291"/>
      <c r="AC186" s="291"/>
      <c r="AD186" s="291"/>
      <c r="AE186" s="291"/>
      <c r="AF186" s="290"/>
      <c r="AG186" s="292"/>
      <c r="AH186" s="290"/>
      <c r="AI186" s="292"/>
      <c r="AJ186" s="290"/>
      <c r="AK186" s="292"/>
      <c r="AL186" s="293"/>
      <c r="AM186" s="290"/>
      <c r="AN186" s="292"/>
      <c r="AO186" s="293"/>
      <c r="AP186" s="290"/>
      <c r="AQ186" s="292"/>
      <c r="AR186" s="293"/>
      <c r="AS186" s="290"/>
      <c r="AT186" s="237"/>
      <c r="AU186" s="237"/>
      <c r="AV186" s="237"/>
      <c r="AW186" s="237"/>
      <c r="AX186" s="237"/>
      <c r="AY186" s="237"/>
      <c r="AZ186" s="237"/>
      <c r="BA186" s="237"/>
      <c r="BB186" s="237"/>
      <c r="BC186" s="237"/>
      <c r="BD186" s="237"/>
      <c r="BE186" s="237"/>
    </row>
    <row r="187" spans="1:57" s="238" customFormat="1">
      <c r="A187" s="369"/>
      <c r="B187" s="284">
        <v>175</v>
      </c>
      <c r="C187" s="702"/>
      <c r="D187" s="703"/>
      <c r="E187" s="285"/>
      <c r="F187" s="416"/>
      <c r="G187" s="416"/>
      <c r="H187" s="696"/>
      <c r="I187" s="700"/>
      <c r="J187" s="704"/>
      <c r="K187" s="700"/>
      <c r="L187" s="287" t="str">
        <f t="shared" si="8"/>
        <v/>
      </c>
      <c r="M187" s="288" t="str">
        <f t="shared" si="9"/>
        <v/>
      </c>
      <c r="N187" s="287" t="str">
        <f t="shared" si="10"/>
        <v/>
      </c>
      <c r="O187" s="289">
        <f t="shared" si="11"/>
        <v>0</v>
      </c>
      <c r="P187" s="701"/>
      <c r="Q187" s="286"/>
      <c r="R187" s="711"/>
      <c r="S187" s="712"/>
      <c r="T187" s="291"/>
      <c r="U187" s="711"/>
      <c r="V187" s="701"/>
      <c r="W187" s="286"/>
      <c r="X187" s="290"/>
      <c r="Y187" s="286"/>
      <c r="Z187" s="290"/>
      <c r="AA187" s="286"/>
      <c r="AB187" s="291"/>
      <c r="AC187" s="291"/>
      <c r="AD187" s="291"/>
      <c r="AE187" s="291"/>
      <c r="AF187" s="290"/>
      <c r="AG187" s="292"/>
      <c r="AH187" s="290"/>
      <c r="AI187" s="292"/>
      <c r="AJ187" s="290"/>
      <c r="AK187" s="292"/>
      <c r="AL187" s="293"/>
      <c r="AM187" s="290"/>
      <c r="AN187" s="292"/>
      <c r="AO187" s="293"/>
      <c r="AP187" s="290"/>
      <c r="AQ187" s="292"/>
      <c r="AR187" s="293"/>
      <c r="AS187" s="290"/>
      <c r="AT187" s="237"/>
      <c r="AU187" s="237"/>
      <c r="AV187" s="237"/>
      <c r="AW187" s="237"/>
      <c r="AX187" s="237"/>
      <c r="AY187" s="237"/>
      <c r="AZ187" s="237"/>
      <c r="BA187" s="237"/>
      <c r="BB187" s="237"/>
      <c r="BC187" s="237"/>
      <c r="BD187" s="237"/>
      <c r="BE187" s="237"/>
    </row>
    <row r="188" spans="1:57" s="238" customFormat="1">
      <c r="A188" s="369"/>
      <c r="B188" s="284">
        <v>176</v>
      </c>
      <c r="C188" s="702"/>
      <c r="D188" s="703"/>
      <c r="E188" s="285"/>
      <c r="F188" s="416"/>
      <c r="G188" s="416"/>
      <c r="H188" s="696"/>
      <c r="I188" s="700"/>
      <c r="J188" s="704"/>
      <c r="K188" s="700"/>
      <c r="L188" s="287" t="str">
        <f t="shared" si="8"/>
        <v/>
      </c>
      <c r="M188" s="288" t="str">
        <f t="shared" si="9"/>
        <v/>
      </c>
      <c r="N188" s="287" t="str">
        <f t="shared" si="10"/>
        <v/>
      </c>
      <c r="O188" s="289">
        <f t="shared" si="11"/>
        <v>0</v>
      </c>
      <c r="P188" s="701"/>
      <c r="Q188" s="286"/>
      <c r="R188" s="711"/>
      <c r="S188" s="712"/>
      <c r="T188" s="291"/>
      <c r="U188" s="711"/>
      <c r="V188" s="701"/>
      <c r="W188" s="286"/>
      <c r="X188" s="290"/>
      <c r="Y188" s="286"/>
      <c r="Z188" s="290"/>
      <c r="AA188" s="286"/>
      <c r="AB188" s="291"/>
      <c r="AC188" s="291"/>
      <c r="AD188" s="291"/>
      <c r="AE188" s="291"/>
      <c r="AF188" s="290"/>
      <c r="AG188" s="292"/>
      <c r="AH188" s="290"/>
      <c r="AI188" s="292"/>
      <c r="AJ188" s="290"/>
      <c r="AK188" s="292"/>
      <c r="AL188" s="293"/>
      <c r="AM188" s="290"/>
      <c r="AN188" s="292"/>
      <c r="AO188" s="293"/>
      <c r="AP188" s="290"/>
      <c r="AQ188" s="292"/>
      <c r="AR188" s="293"/>
      <c r="AS188" s="290"/>
      <c r="AT188" s="237"/>
      <c r="AU188" s="237"/>
      <c r="AV188" s="237"/>
      <c r="AW188" s="237"/>
      <c r="AX188" s="237"/>
      <c r="AY188" s="237"/>
      <c r="AZ188" s="237"/>
      <c r="BA188" s="237"/>
      <c r="BB188" s="237"/>
      <c r="BC188" s="237"/>
      <c r="BD188" s="237"/>
      <c r="BE188" s="237"/>
    </row>
    <row r="189" spans="1:57" s="238" customFormat="1">
      <c r="A189" s="369"/>
      <c r="B189" s="284">
        <v>177</v>
      </c>
      <c r="C189" s="702"/>
      <c r="D189" s="703"/>
      <c r="E189" s="285"/>
      <c r="F189" s="416"/>
      <c r="G189" s="416"/>
      <c r="H189" s="696"/>
      <c r="I189" s="700"/>
      <c r="J189" s="704"/>
      <c r="K189" s="700"/>
      <c r="L189" s="287" t="str">
        <f t="shared" si="8"/>
        <v/>
      </c>
      <c r="M189" s="288" t="str">
        <f t="shared" si="9"/>
        <v/>
      </c>
      <c r="N189" s="287" t="str">
        <f t="shared" si="10"/>
        <v/>
      </c>
      <c r="O189" s="289">
        <f t="shared" si="11"/>
        <v>0</v>
      </c>
      <c r="P189" s="701"/>
      <c r="Q189" s="286"/>
      <c r="R189" s="711"/>
      <c r="S189" s="712"/>
      <c r="T189" s="291"/>
      <c r="U189" s="711"/>
      <c r="V189" s="701"/>
      <c r="W189" s="286"/>
      <c r="X189" s="290"/>
      <c r="Y189" s="286"/>
      <c r="Z189" s="290"/>
      <c r="AA189" s="286"/>
      <c r="AB189" s="291"/>
      <c r="AC189" s="291"/>
      <c r="AD189" s="291"/>
      <c r="AE189" s="291"/>
      <c r="AF189" s="290"/>
      <c r="AG189" s="292"/>
      <c r="AH189" s="290"/>
      <c r="AI189" s="292"/>
      <c r="AJ189" s="290"/>
      <c r="AK189" s="292"/>
      <c r="AL189" s="293"/>
      <c r="AM189" s="290"/>
      <c r="AN189" s="292"/>
      <c r="AO189" s="293"/>
      <c r="AP189" s="290"/>
      <c r="AQ189" s="292"/>
      <c r="AR189" s="293"/>
      <c r="AS189" s="290"/>
      <c r="AT189" s="237"/>
      <c r="AU189" s="237"/>
      <c r="AV189" s="237"/>
      <c r="AW189" s="237"/>
      <c r="AX189" s="237"/>
      <c r="AY189" s="237"/>
      <c r="AZ189" s="237"/>
      <c r="BA189" s="237"/>
      <c r="BB189" s="237"/>
      <c r="BC189" s="237"/>
      <c r="BD189" s="237"/>
      <c r="BE189" s="237"/>
    </row>
    <row r="190" spans="1:57" s="238" customFormat="1">
      <c r="A190" s="369"/>
      <c r="B190" s="284">
        <v>178</v>
      </c>
      <c r="C190" s="702"/>
      <c r="D190" s="703"/>
      <c r="E190" s="285"/>
      <c r="F190" s="416"/>
      <c r="G190" s="416"/>
      <c r="H190" s="696"/>
      <c r="I190" s="700"/>
      <c r="J190" s="704"/>
      <c r="K190" s="700"/>
      <c r="L190" s="287" t="str">
        <f t="shared" si="8"/>
        <v/>
      </c>
      <c r="M190" s="288" t="str">
        <f t="shared" si="9"/>
        <v/>
      </c>
      <c r="N190" s="287" t="str">
        <f t="shared" si="10"/>
        <v/>
      </c>
      <c r="O190" s="289">
        <f t="shared" si="11"/>
        <v>0</v>
      </c>
      <c r="P190" s="701"/>
      <c r="Q190" s="286"/>
      <c r="R190" s="711"/>
      <c r="S190" s="712"/>
      <c r="T190" s="291"/>
      <c r="U190" s="711"/>
      <c r="V190" s="701"/>
      <c r="W190" s="286"/>
      <c r="X190" s="290"/>
      <c r="Y190" s="286"/>
      <c r="Z190" s="290"/>
      <c r="AA190" s="286"/>
      <c r="AB190" s="291"/>
      <c r="AC190" s="291"/>
      <c r="AD190" s="291"/>
      <c r="AE190" s="291"/>
      <c r="AF190" s="290"/>
      <c r="AG190" s="292"/>
      <c r="AH190" s="290"/>
      <c r="AI190" s="292"/>
      <c r="AJ190" s="290"/>
      <c r="AK190" s="292"/>
      <c r="AL190" s="293"/>
      <c r="AM190" s="290"/>
      <c r="AN190" s="292"/>
      <c r="AO190" s="293"/>
      <c r="AP190" s="290"/>
      <c r="AQ190" s="292"/>
      <c r="AR190" s="293"/>
      <c r="AS190" s="290"/>
      <c r="AT190" s="237"/>
      <c r="AU190" s="237"/>
      <c r="AV190" s="237"/>
      <c r="AW190" s="237"/>
      <c r="AX190" s="237"/>
      <c r="AY190" s="237"/>
      <c r="AZ190" s="237"/>
      <c r="BA190" s="237"/>
      <c r="BB190" s="237"/>
      <c r="BC190" s="237"/>
      <c r="BD190" s="237"/>
      <c r="BE190" s="237"/>
    </row>
    <row r="191" spans="1:57" s="238" customFormat="1">
      <c r="A191" s="369"/>
      <c r="B191" s="284">
        <v>179</v>
      </c>
      <c r="C191" s="702"/>
      <c r="D191" s="703"/>
      <c r="E191" s="285"/>
      <c r="F191" s="416"/>
      <c r="G191" s="416"/>
      <c r="H191" s="696"/>
      <c r="I191" s="700"/>
      <c r="J191" s="704"/>
      <c r="K191" s="700"/>
      <c r="L191" s="287" t="str">
        <f t="shared" si="8"/>
        <v/>
      </c>
      <c r="M191" s="288" t="str">
        <f t="shared" si="9"/>
        <v/>
      </c>
      <c r="N191" s="287" t="str">
        <f t="shared" si="10"/>
        <v/>
      </c>
      <c r="O191" s="289">
        <f t="shared" si="11"/>
        <v>0</v>
      </c>
      <c r="P191" s="701"/>
      <c r="Q191" s="286"/>
      <c r="R191" s="711"/>
      <c r="S191" s="712"/>
      <c r="T191" s="291"/>
      <c r="U191" s="711"/>
      <c r="V191" s="701"/>
      <c r="W191" s="286"/>
      <c r="X191" s="290"/>
      <c r="Y191" s="286"/>
      <c r="Z191" s="290"/>
      <c r="AA191" s="286"/>
      <c r="AB191" s="291"/>
      <c r="AC191" s="291"/>
      <c r="AD191" s="291"/>
      <c r="AE191" s="291"/>
      <c r="AF191" s="290"/>
      <c r="AG191" s="292"/>
      <c r="AH191" s="290"/>
      <c r="AI191" s="292"/>
      <c r="AJ191" s="290"/>
      <c r="AK191" s="292"/>
      <c r="AL191" s="293"/>
      <c r="AM191" s="290"/>
      <c r="AN191" s="292"/>
      <c r="AO191" s="293"/>
      <c r="AP191" s="290"/>
      <c r="AQ191" s="292"/>
      <c r="AR191" s="293"/>
      <c r="AS191" s="290"/>
      <c r="AT191" s="237"/>
      <c r="AU191" s="237"/>
      <c r="AV191" s="237"/>
      <c r="AW191" s="237"/>
      <c r="AX191" s="237"/>
      <c r="AY191" s="237"/>
      <c r="AZ191" s="237"/>
      <c r="BA191" s="237"/>
      <c r="BB191" s="237"/>
      <c r="BC191" s="237"/>
      <c r="BD191" s="237"/>
      <c r="BE191" s="237"/>
    </row>
    <row r="192" spans="1:57" s="238" customFormat="1">
      <c r="A192" s="369"/>
      <c r="B192" s="284">
        <v>180</v>
      </c>
      <c r="C192" s="702"/>
      <c r="D192" s="703"/>
      <c r="E192" s="285"/>
      <c r="F192" s="416"/>
      <c r="G192" s="416"/>
      <c r="H192" s="696"/>
      <c r="I192" s="700"/>
      <c r="J192" s="704"/>
      <c r="K192" s="700"/>
      <c r="L192" s="287" t="str">
        <f t="shared" si="8"/>
        <v/>
      </c>
      <c r="M192" s="288" t="str">
        <f t="shared" si="9"/>
        <v/>
      </c>
      <c r="N192" s="287" t="str">
        <f t="shared" si="10"/>
        <v/>
      </c>
      <c r="O192" s="289">
        <f t="shared" si="11"/>
        <v>0</v>
      </c>
      <c r="P192" s="701"/>
      <c r="Q192" s="286"/>
      <c r="R192" s="711"/>
      <c r="S192" s="712"/>
      <c r="T192" s="291"/>
      <c r="U192" s="711"/>
      <c r="V192" s="701"/>
      <c r="W192" s="286"/>
      <c r="X192" s="290"/>
      <c r="Y192" s="286"/>
      <c r="Z192" s="290"/>
      <c r="AA192" s="286"/>
      <c r="AB192" s="291"/>
      <c r="AC192" s="291"/>
      <c r="AD192" s="291"/>
      <c r="AE192" s="291"/>
      <c r="AF192" s="290"/>
      <c r="AG192" s="292"/>
      <c r="AH192" s="290"/>
      <c r="AI192" s="292"/>
      <c r="AJ192" s="290"/>
      <c r="AK192" s="292"/>
      <c r="AL192" s="293"/>
      <c r="AM192" s="290"/>
      <c r="AN192" s="292"/>
      <c r="AO192" s="293"/>
      <c r="AP192" s="290"/>
      <c r="AQ192" s="292"/>
      <c r="AR192" s="293"/>
      <c r="AS192" s="290"/>
      <c r="AT192" s="237"/>
      <c r="AU192" s="237"/>
      <c r="AV192" s="237"/>
      <c r="AW192" s="237"/>
      <c r="AX192" s="237"/>
      <c r="AY192" s="237"/>
      <c r="AZ192" s="237"/>
      <c r="BA192" s="237"/>
      <c r="BB192" s="237"/>
      <c r="BC192" s="237"/>
      <c r="BD192" s="237"/>
      <c r="BE192" s="237"/>
    </row>
    <row r="193" spans="1:57" s="238" customFormat="1">
      <c r="A193" s="369"/>
      <c r="B193" s="284">
        <v>181</v>
      </c>
      <c r="C193" s="702"/>
      <c r="D193" s="703"/>
      <c r="E193" s="285"/>
      <c r="F193" s="416"/>
      <c r="G193" s="416"/>
      <c r="H193" s="696"/>
      <c r="I193" s="700"/>
      <c r="J193" s="704"/>
      <c r="K193" s="700"/>
      <c r="L193" s="287" t="str">
        <f t="shared" si="8"/>
        <v/>
      </c>
      <c r="M193" s="288" t="str">
        <f t="shared" si="9"/>
        <v/>
      </c>
      <c r="N193" s="287" t="str">
        <f t="shared" si="10"/>
        <v/>
      </c>
      <c r="O193" s="289">
        <f t="shared" si="11"/>
        <v>0</v>
      </c>
      <c r="P193" s="701"/>
      <c r="Q193" s="286"/>
      <c r="R193" s="711"/>
      <c r="S193" s="712"/>
      <c r="T193" s="291"/>
      <c r="U193" s="711"/>
      <c r="V193" s="701"/>
      <c r="W193" s="286"/>
      <c r="X193" s="290"/>
      <c r="Y193" s="286"/>
      <c r="Z193" s="290"/>
      <c r="AA193" s="286"/>
      <c r="AB193" s="291"/>
      <c r="AC193" s="291"/>
      <c r="AD193" s="291"/>
      <c r="AE193" s="291"/>
      <c r="AF193" s="290"/>
      <c r="AG193" s="292"/>
      <c r="AH193" s="290"/>
      <c r="AI193" s="292"/>
      <c r="AJ193" s="290"/>
      <c r="AK193" s="292"/>
      <c r="AL193" s="293"/>
      <c r="AM193" s="290"/>
      <c r="AN193" s="292"/>
      <c r="AO193" s="293"/>
      <c r="AP193" s="290"/>
      <c r="AQ193" s="292"/>
      <c r="AR193" s="293"/>
      <c r="AS193" s="290"/>
      <c r="AT193" s="237"/>
      <c r="AU193" s="237"/>
      <c r="AV193" s="237"/>
      <c r="AW193" s="237"/>
      <c r="AX193" s="237"/>
      <c r="AY193" s="237"/>
      <c r="AZ193" s="237"/>
      <c r="BA193" s="237"/>
      <c r="BB193" s="237"/>
      <c r="BC193" s="237"/>
      <c r="BD193" s="237"/>
      <c r="BE193" s="237"/>
    </row>
    <row r="194" spans="1:57" s="238" customFormat="1">
      <c r="A194" s="369"/>
      <c r="B194" s="284">
        <v>182</v>
      </c>
      <c r="C194" s="702"/>
      <c r="D194" s="703"/>
      <c r="E194" s="285"/>
      <c r="F194" s="416"/>
      <c r="G194" s="416"/>
      <c r="H194" s="696"/>
      <c r="I194" s="700"/>
      <c r="J194" s="704"/>
      <c r="K194" s="700"/>
      <c r="L194" s="287" t="str">
        <f t="shared" si="8"/>
        <v/>
      </c>
      <c r="M194" s="288" t="str">
        <f t="shared" si="9"/>
        <v/>
      </c>
      <c r="N194" s="287" t="str">
        <f t="shared" si="10"/>
        <v/>
      </c>
      <c r="O194" s="289">
        <f t="shared" si="11"/>
        <v>0</v>
      </c>
      <c r="P194" s="701"/>
      <c r="Q194" s="286"/>
      <c r="R194" s="711"/>
      <c r="S194" s="712"/>
      <c r="T194" s="291"/>
      <c r="U194" s="711"/>
      <c r="V194" s="701"/>
      <c r="W194" s="286"/>
      <c r="X194" s="290"/>
      <c r="Y194" s="286"/>
      <c r="Z194" s="290"/>
      <c r="AA194" s="286"/>
      <c r="AB194" s="291"/>
      <c r="AC194" s="291"/>
      <c r="AD194" s="291"/>
      <c r="AE194" s="291"/>
      <c r="AF194" s="290"/>
      <c r="AG194" s="292"/>
      <c r="AH194" s="290"/>
      <c r="AI194" s="292"/>
      <c r="AJ194" s="290"/>
      <c r="AK194" s="292"/>
      <c r="AL194" s="293"/>
      <c r="AM194" s="290"/>
      <c r="AN194" s="292"/>
      <c r="AO194" s="293"/>
      <c r="AP194" s="290"/>
      <c r="AQ194" s="292"/>
      <c r="AR194" s="293"/>
      <c r="AS194" s="290"/>
      <c r="AT194" s="237"/>
      <c r="AU194" s="237"/>
      <c r="AV194" s="237"/>
      <c r="AW194" s="237"/>
      <c r="AX194" s="237"/>
      <c r="AY194" s="237"/>
      <c r="AZ194" s="237"/>
      <c r="BA194" s="237"/>
      <c r="BB194" s="237"/>
      <c r="BC194" s="237"/>
      <c r="BD194" s="237"/>
      <c r="BE194" s="237"/>
    </row>
    <row r="195" spans="1:57" s="238" customFormat="1">
      <c r="A195" s="369"/>
      <c r="B195" s="284">
        <v>183</v>
      </c>
      <c r="C195" s="702"/>
      <c r="D195" s="703"/>
      <c r="E195" s="285"/>
      <c r="F195" s="416"/>
      <c r="G195" s="416"/>
      <c r="H195" s="696"/>
      <c r="I195" s="700"/>
      <c r="J195" s="704"/>
      <c r="K195" s="700"/>
      <c r="L195" s="287" t="str">
        <f t="shared" si="8"/>
        <v/>
      </c>
      <c r="M195" s="288" t="str">
        <f t="shared" si="9"/>
        <v/>
      </c>
      <c r="N195" s="287" t="str">
        <f t="shared" si="10"/>
        <v/>
      </c>
      <c r="O195" s="289">
        <f t="shared" si="11"/>
        <v>0</v>
      </c>
      <c r="P195" s="701"/>
      <c r="Q195" s="286"/>
      <c r="R195" s="711"/>
      <c r="S195" s="712"/>
      <c r="T195" s="291"/>
      <c r="U195" s="711"/>
      <c r="V195" s="701"/>
      <c r="W195" s="286"/>
      <c r="X195" s="290"/>
      <c r="Y195" s="286"/>
      <c r="Z195" s="290"/>
      <c r="AA195" s="286"/>
      <c r="AB195" s="291"/>
      <c r="AC195" s="291"/>
      <c r="AD195" s="291"/>
      <c r="AE195" s="291"/>
      <c r="AF195" s="290"/>
      <c r="AG195" s="292"/>
      <c r="AH195" s="290"/>
      <c r="AI195" s="292"/>
      <c r="AJ195" s="290"/>
      <c r="AK195" s="292"/>
      <c r="AL195" s="293"/>
      <c r="AM195" s="290"/>
      <c r="AN195" s="292"/>
      <c r="AO195" s="293"/>
      <c r="AP195" s="290"/>
      <c r="AQ195" s="292"/>
      <c r="AR195" s="293"/>
      <c r="AS195" s="290"/>
      <c r="AT195" s="237"/>
      <c r="AU195" s="237"/>
      <c r="AV195" s="237"/>
      <c r="AW195" s="237"/>
      <c r="AX195" s="237"/>
      <c r="AY195" s="237"/>
      <c r="AZ195" s="237"/>
      <c r="BA195" s="237"/>
      <c r="BB195" s="237"/>
      <c r="BC195" s="237"/>
      <c r="BD195" s="237"/>
      <c r="BE195" s="237"/>
    </row>
    <row r="196" spans="1:57" s="238" customFormat="1">
      <c r="A196" s="369"/>
      <c r="B196" s="284">
        <v>184</v>
      </c>
      <c r="C196" s="702"/>
      <c r="D196" s="703"/>
      <c r="E196" s="285"/>
      <c r="F196" s="416"/>
      <c r="G196" s="416"/>
      <c r="H196" s="696"/>
      <c r="I196" s="700"/>
      <c r="J196" s="704"/>
      <c r="K196" s="700"/>
      <c r="L196" s="287" t="str">
        <f t="shared" si="8"/>
        <v/>
      </c>
      <c r="M196" s="288" t="str">
        <f t="shared" si="9"/>
        <v/>
      </c>
      <c r="N196" s="287" t="str">
        <f t="shared" si="10"/>
        <v/>
      </c>
      <c r="O196" s="289">
        <f t="shared" si="11"/>
        <v>0</v>
      </c>
      <c r="P196" s="701"/>
      <c r="Q196" s="286"/>
      <c r="R196" s="711"/>
      <c r="S196" s="712"/>
      <c r="T196" s="291"/>
      <c r="U196" s="711"/>
      <c r="V196" s="701"/>
      <c r="W196" s="286"/>
      <c r="X196" s="290"/>
      <c r="Y196" s="286"/>
      <c r="Z196" s="290"/>
      <c r="AA196" s="286"/>
      <c r="AB196" s="291"/>
      <c r="AC196" s="291"/>
      <c r="AD196" s="291"/>
      <c r="AE196" s="291"/>
      <c r="AF196" s="290"/>
      <c r="AG196" s="292"/>
      <c r="AH196" s="290"/>
      <c r="AI196" s="292"/>
      <c r="AJ196" s="290"/>
      <c r="AK196" s="292"/>
      <c r="AL196" s="293"/>
      <c r="AM196" s="290"/>
      <c r="AN196" s="292"/>
      <c r="AO196" s="293"/>
      <c r="AP196" s="290"/>
      <c r="AQ196" s="292"/>
      <c r="AR196" s="293"/>
      <c r="AS196" s="290"/>
      <c r="AT196" s="237"/>
      <c r="AU196" s="237"/>
      <c r="AV196" s="237"/>
      <c r="AW196" s="237"/>
      <c r="AX196" s="237"/>
      <c r="AY196" s="237"/>
      <c r="AZ196" s="237"/>
      <c r="BA196" s="237"/>
      <c r="BB196" s="237"/>
      <c r="BC196" s="237"/>
      <c r="BD196" s="237"/>
      <c r="BE196" s="237"/>
    </row>
    <row r="197" spans="1:57" s="238" customFormat="1">
      <c r="A197" s="369"/>
      <c r="B197" s="284">
        <v>185</v>
      </c>
      <c r="C197" s="702"/>
      <c r="D197" s="703"/>
      <c r="E197" s="285"/>
      <c r="F197" s="416"/>
      <c r="G197" s="416"/>
      <c r="H197" s="696"/>
      <c r="I197" s="700"/>
      <c r="J197" s="704"/>
      <c r="K197" s="700"/>
      <c r="L197" s="287" t="str">
        <f t="shared" si="8"/>
        <v/>
      </c>
      <c r="M197" s="288" t="str">
        <f t="shared" si="9"/>
        <v/>
      </c>
      <c r="N197" s="287" t="str">
        <f t="shared" si="10"/>
        <v/>
      </c>
      <c r="O197" s="289">
        <f t="shared" si="11"/>
        <v>0</v>
      </c>
      <c r="P197" s="701"/>
      <c r="Q197" s="286"/>
      <c r="R197" s="711"/>
      <c r="S197" s="712"/>
      <c r="T197" s="291"/>
      <c r="U197" s="711"/>
      <c r="V197" s="701"/>
      <c r="W197" s="286"/>
      <c r="X197" s="290"/>
      <c r="Y197" s="286"/>
      <c r="Z197" s="290"/>
      <c r="AA197" s="286"/>
      <c r="AB197" s="291"/>
      <c r="AC197" s="291"/>
      <c r="AD197" s="291"/>
      <c r="AE197" s="291"/>
      <c r="AF197" s="290"/>
      <c r="AG197" s="292"/>
      <c r="AH197" s="290"/>
      <c r="AI197" s="292"/>
      <c r="AJ197" s="290"/>
      <c r="AK197" s="292"/>
      <c r="AL197" s="293"/>
      <c r="AM197" s="290"/>
      <c r="AN197" s="292"/>
      <c r="AO197" s="293"/>
      <c r="AP197" s="290"/>
      <c r="AQ197" s="292"/>
      <c r="AR197" s="293"/>
      <c r="AS197" s="290"/>
      <c r="AT197" s="237"/>
      <c r="AU197" s="237"/>
      <c r="AV197" s="237"/>
      <c r="AW197" s="237"/>
      <c r="AX197" s="237"/>
      <c r="AY197" s="237"/>
      <c r="AZ197" s="237"/>
      <c r="BA197" s="237"/>
      <c r="BB197" s="237"/>
      <c r="BC197" s="237"/>
      <c r="BD197" s="237"/>
      <c r="BE197" s="237"/>
    </row>
    <row r="198" spans="1:57" s="238" customFormat="1">
      <c r="A198" s="369"/>
      <c r="B198" s="284">
        <v>186</v>
      </c>
      <c r="C198" s="702"/>
      <c r="D198" s="703"/>
      <c r="E198" s="285"/>
      <c r="F198" s="416"/>
      <c r="G198" s="416"/>
      <c r="H198" s="696"/>
      <c r="I198" s="700"/>
      <c r="J198" s="704"/>
      <c r="K198" s="700"/>
      <c r="L198" s="287" t="str">
        <f t="shared" si="8"/>
        <v/>
      </c>
      <c r="M198" s="288" t="str">
        <f t="shared" si="9"/>
        <v/>
      </c>
      <c r="N198" s="287" t="str">
        <f t="shared" si="10"/>
        <v/>
      </c>
      <c r="O198" s="289">
        <f t="shared" si="11"/>
        <v>0</v>
      </c>
      <c r="P198" s="701"/>
      <c r="Q198" s="286"/>
      <c r="R198" s="711"/>
      <c r="S198" s="712"/>
      <c r="T198" s="291"/>
      <c r="U198" s="711"/>
      <c r="V198" s="701"/>
      <c r="W198" s="286"/>
      <c r="X198" s="290"/>
      <c r="Y198" s="286"/>
      <c r="Z198" s="290"/>
      <c r="AA198" s="286"/>
      <c r="AB198" s="291"/>
      <c r="AC198" s="291"/>
      <c r="AD198" s="291"/>
      <c r="AE198" s="291"/>
      <c r="AF198" s="290"/>
      <c r="AG198" s="292"/>
      <c r="AH198" s="290"/>
      <c r="AI198" s="292"/>
      <c r="AJ198" s="290"/>
      <c r="AK198" s="292"/>
      <c r="AL198" s="293"/>
      <c r="AM198" s="290"/>
      <c r="AN198" s="292"/>
      <c r="AO198" s="293"/>
      <c r="AP198" s="290"/>
      <c r="AQ198" s="292"/>
      <c r="AR198" s="293"/>
      <c r="AS198" s="290"/>
      <c r="AT198" s="237"/>
      <c r="AU198" s="237"/>
      <c r="AV198" s="237"/>
      <c r="AW198" s="237"/>
      <c r="AX198" s="237"/>
      <c r="AY198" s="237"/>
      <c r="AZ198" s="237"/>
      <c r="BA198" s="237"/>
      <c r="BB198" s="237"/>
      <c r="BC198" s="237"/>
      <c r="BD198" s="237"/>
      <c r="BE198" s="237"/>
    </row>
    <row r="199" spans="1:57" s="238" customFormat="1">
      <c r="A199" s="369"/>
      <c r="B199" s="284">
        <v>187</v>
      </c>
      <c r="C199" s="702"/>
      <c r="D199" s="703"/>
      <c r="E199" s="285"/>
      <c r="F199" s="416"/>
      <c r="G199" s="416"/>
      <c r="H199" s="696"/>
      <c r="I199" s="700"/>
      <c r="J199" s="704"/>
      <c r="K199" s="700"/>
      <c r="L199" s="287" t="str">
        <f t="shared" si="8"/>
        <v/>
      </c>
      <c r="M199" s="288" t="str">
        <f t="shared" si="9"/>
        <v/>
      </c>
      <c r="N199" s="287" t="str">
        <f t="shared" si="10"/>
        <v/>
      </c>
      <c r="O199" s="289">
        <f t="shared" si="11"/>
        <v>0</v>
      </c>
      <c r="P199" s="701"/>
      <c r="Q199" s="286"/>
      <c r="R199" s="711"/>
      <c r="S199" s="712"/>
      <c r="T199" s="291"/>
      <c r="U199" s="711"/>
      <c r="V199" s="701"/>
      <c r="W199" s="286"/>
      <c r="X199" s="290"/>
      <c r="Y199" s="286"/>
      <c r="Z199" s="290"/>
      <c r="AA199" s="286"/>
      <c r="AB199" s="291"/>
      <c r="AC199" s="291"/>
      <c r="AD199" s="291"/>
      <c r="AE199" s="291"/>
      <c r="AF199" s="290"/>
      <c r="AG199" s="292"/>
      <c r="AH199" s="290"/>
      <c r="AI199" s="292"/>
      <c r="AJ199" s="290"/>
      <c r="AK199" s="292"/>
      <c r="AL199" s="293"/>
      <c r="AM199" s="290"/>
      <c r="AN199" s="292"/>
      <c r="AO199" s="293"/>
      <c r="AP199" s="290"/>
      <c r="AQ199" s="292"/>
      <c r="AR199" s="293"/>
      <c r="AS199" s="290"/>
      <c r="AT199" s="237"/>
      <c r="AU199" s="237"/>
      <c r="AV199" s="237"/>
      <c r="AW199" s="237"/>
      <c r="AX199" s="237"/>
      <c r="AY199" s="237"/>
      <c r="AZ199" s="237"/>
      <c r="BA199" s="237"/>
      <c r="BB199" s="237"/>
      <c r="BC199" s="237"/>
      <c r="BD199" s="237"/>
      <c r="BE199" s="237"/>
    </row>
    <row r="200" spans="1:57" s="238" customFormat="1">
      <c r="A200" s="369"/>
      <c r="B200" s="284">
        <v>188</v>
      </c>
      <c r="C200" s="702"/>
      <c r="D200" s="703"/>
      <c r="E200" s="285"/>
      <c r="F200" s="416"/>
      <c r="G200" s="416"/>
      <c r="H200" s="696"/>
      <c r="I200" s="700"/>
      <c r="J200" s="704"/>
      <c r="K200" s="700"/>
      <c r="L200" s="287" t="str">
        <f t="shared" si="8"/>
        <v/>
      </c>
      <c r="M200" s="288" t="str">
        <f t="shared" si="9"/>
        <v/>
      </c>
      <c r="N200" s="287" t="str">
        <f t="shared" si="10"/>
        <v/>
      </c>
      <c r="O200" s="289">
        <f t="shared" si="11"/>
        <v>0</v>
      </c>
      <c r="P200" s="701"/>
      <c r="Q200" s="286"/>
      <c r="R200" s="711"/>
      <c r="S200" s="712"/>
      <c r="T200" s="291"/>
      <c r="U200" s="711"/>
      <c r="V200" s="701"/>
      <c r="W200" s="286"/>
      <c r="X200" s="290"/>
      <c r="Y200" s="286"/>
      <c r="Z200" s="290"/>
      <c r="AA200" s="286"/>
      <c r="AB200" s="291"/>
      <c r="AC200" s="291"/>
      <c r="AD200" s="291"/>
      <c r="AE200" s="291"/>
      <c r="AF200" s="290"/>
      <c r="AG200" s="292"/>
      <c r="AH200" s="290"/>
      <c r="AI200" s="292"/>
      <c r="AJ200" s="290"/>
      <c r="AK200" s="292"/>
      <c r="AL200" s="293"/>
      <c r="AM200" s="290"/>
      <c r="AN200" s="292"/>
      <c r="AO200" s="293"/>
      <c r="AP200" s="290"/>
      <c r="AQ200" s="292"/>
      <c r="AR200" s="293"/>
      <c r="AS200" s="290"/>
      <c r="AT200" s="237"/>
      <c r="AU200" s="237"/>
      <c r="AV200" s="237"/>
      <c r="AW200" s="237"/>
      <c r="AX200" s="237"/>
      <c r="AY200" s="237"/>
      <c r="AZ200" s="237"/>
      <c r="BA200" s="237"/>
      <c r="BB200" s="237"/>
      <c r="BC200" s="237"/>
      <c r="BD200" s="237"/>
      <c r="BE200" s="237"/>
    </row>
    <row r="201" spans="1:57" s="238" customFormat="1">
      <c r="A201" s="369"/>
      <c r="B201" s="284">
        <v>189</v>
      </c>
      <c r="C201" s="702"/>
      <c r="D201" s="703"/>
      <c r="E201" s="285"/>
      <c r="F201" s="416"/>
      <c r="G201" s="416"/>
      <c r="H201" s="696"/>
      <c r="I201" s="700"/>
      <c r="J201" s="704"/>
      <c r="K201" s="700"/>
      <c r="L201" s="287" t="str">
        <f t="shared" si="8"/>
        <v/>
      </c>
      <c r="M201" s="288" t="str">
        <f t="shared" si="9"/>
        <v/>
      </c>
      <c r="N201" s="287" t="str">
        <f t="shared" si="10"/>
        <v/>
      </c>
      <c r="O201" s="289">
        <f t="shared" si="11"/>
        <v>0</v>
      </c>
      <c r="P201" s="701"/>
      <c r="Q201" s="286"/>
      <c r="R201" s="711"/>
      <c r="S201" s="712"/>
      <c r="T201" s="291"/>
      <c r="U201" s="711"/>
      <c r="V201" s="701"/>
      <c r="W201" s="286"/>
      <c r="X201" s="290"/>
      <c r="Y201" s="286"/>
      <c r="Z201" s="290"/>
      <c r="AA201" s="286"/>
      <c r="AB201" s="291"/>
      <c r="AC201" s="291"/>
      <c r="AD201" s="291"/>
      <c r="AE201" s="291"/>
      <c r="AF201" s="290"/>
      <c r="AG201" s="292"/>
      <c r="AH201" s="290"/>
      <c r="AI201" s="292"/>
      <c r="AJ201" s="290"/>
      <c r="AK201" s="292"/>
      <c r="AL201" s="293"/>
      <c r="AM201" s="290"/>
      <c r="AN201" s="292"/>
      <c r="AO201" s="293"/>
      <c r="AP201" s="290"/>
      <c r="AQ201" s="292"/>
      <c r="AR201" s="293"/>
      <c r="AS201" s="290"/>
      <c r="AT201" s="237"/>
      <c r="AU201" s="237"/>
      <c r="AV201" s="237"/>
      <c r="AW201" s="237"/>
      <c r="AX201" s="237"/>
      <c r="AY201" s="237"/>
      <c r="AZ201" s="237"/>
      <c r="BA201" s="237"/>
      <c r="BB201" s="237"/>
      <c r="BC201" s="237"/>
      <c r="BD201" s="237"/>
      <c r="BE201" s="237"/>
    </row>
    <row r="202" spans="1:57" s="238" customFormat="1">
      <c r="A202" s="369"/>
      <c r="B202" s="284">
        <v>190</v>
      </c>
      <c r="C202" s="702"/>
      <c r="D202" s="703"/>
      <c r="E202" s="285"/>
      <c r="F202" s="416"/>
      <c r="G202" s="416"/>
      <c r="H202" s="696"/>
      <c r="I202" s="700"/>
      <c r="J202" s="704"/>
      <c r="K202" s="700"/>
      <c r="L202" s="287" t="str">
        <f t="shared" si="8"/>
        <v/>
      </c>
      <c r="M202" s="288" t="str">
        <f t="shared" si="9"/>
        <v/>
      </c>
      <c r="N202" s="287" t="str">
        <f t="shared" si="10"/>
        <v/>
      </c>
      <c r="O202" s="289">
        <f t="shared" si="11"/>
        <v>0</v>
      </c>
      <c r="P202" s="701"/>
      <c r="Q202" s="286"/>
      <c r="R202" s="711"/>
      <c r="S202" s="712"/>
      <c r="T202" s="291"/>
      <c r="U202" s="711"/>
      <c r="V202" s="701"/>
      <c r="W202" s="286"/>
      <c r="X202" s="290"/>
      <c r="Y202" s="286"/>
      <c r="Z202" s="290"/>
      <c r="AA202" s="286"/>
      <c r="AB202" s="291"/>
      <c r="AC202" s="291"/>
      <c r="AD202" s="291"/>
      <c r="AE202" s="291"/>
      <c r="AF202" s="290"/>
      <c r="AG202" s="292"/>
      <c r="AH202" s="290"/>
      <c r="AI202" s="292"/>
      <c r="AJ202" s="290"/>
      <c r="AK202" s="292"/>
      <c r="AL202" s="293"/>
      <c r="AM202" s="290"/>
      <c r="AN202" s="292"/>
      <c r="AO202" s="293"/>
      <c r="AP202" s="290"/>
      <c r="AQ202" s="292"/>
      <c r="AR202" s="293"/>
      <c r="AS202" s="290"/>
      <c r="AT202" s="237"/>
      <c r="AU202" s="237"/>
      <c r="AV202" s="237"/>
      <c r="AW202" s="237"/>
      <c r="AX202" s="237"/>
      <c r="AY202" s="237"/>
      <c r="AZ202" s="237"/>
      <c r="BA202" s="237"/>
      <c r="BB202" s="237"/>
      <c r="BC202" s="237"/>
      <c r="BD202" s="237"/>
      <c r="BE202" s="237"/>
    </row>
    <row r="203" spans="1:57" s="238" customFormat="1">
      <c r="A203" s="369"/>
      <c r="B203" s="284">
        <v>191</v>
      </c>
      <c r="C203" s="702"/>
      <c r="D203" s="703"/>
      <c r="E203" s="285"/>
      <c r="F203" s="416"/>
      <c r="G203" s="416"/>
      <c r="H203" s="696"/>
      <c r="I203" s="700"/>
      <c r="J203" s="704"/>
      <c r="K203" s="700"/>
      <c r="L203" s="287" t="str">
        <f t="shared" si="8"/>
        <v/>
      </c>
      <c r="M203" s="288" t="str">
        <f t="shared" si="9"/>
        <v/>
      </c>
      <c r="N203" s="287" t="str">
        <f t="shared" si="10"/>
        <v/>
      </c>
      <c r="O203" s="289">
        <f t="shared" si="11"/>
        <v>0</v>
      </c>
      <c r="P203" s="701"/>
      <c r="Q203" s="286"/>
      <c r="R203" s="711"/>
      <c r="S203" s="712"/>
      <c r="T203" s="291"/>
      <c r="U203" s="711"/>
      <c r="V203" s="701"/>
      <c r="W203" s="286"/>
      <c r="X203" s="290"/>
      <c r="Y203" s="286"/>
      <c r="Z203" s="290"/>
      <c r="AA203" s="286"/>
      <c r="AB203" s="291"/>
      <c r="AC203" s="291"/>
      <c r="AD203" s="291"/>
      <c r="AE203" s="291"/>
      <c r="AF203" s="290"/>
      <c r="AG203" s="292"/>
      <c r="AH203" s="290"/>
      <c r="AI203" s="292"/>
      <c r="AJ203" s="290"/>
      <c r="AK203" s="292"/>
      <c r="AL203" s="293"/>
      <c r="AM203" s="290"/>
      <c r="AN203" s="292"/>
      <c r="AO203" s="293"/>
      <c r="AP203" s="290"/>
      <c r="AQ203" s="292"/>
      <c r="AR203" s="293"/>
      <c r="AS203" s="290"/>
      <c r="AT203" s="237"/>
      <c r="AU203" s="237"/>
      <c r="AV203" s="237"/>
      <c r="AW203" s="237"/>
      <c r="AX203" s="237"/>
      <c r="AY203" s="237"/>
      <c r="AZ203" s="237"/>
      <c r="BA203" s="237"/>
      <c r="BB203" s="237"/>
      <c r="BC203" s="237"/>
      <c r="BD203" s="237"/>
      <c r="BE203" s="237"/>
    </row>
    <row r="204" spans="1:57" s="238" customFormat="1">
      <c r="A204" s="369"/>
      <c r="B204" s="284">
        <v>192</v>
      </c>
      <c r="C204" s="702"/>
      <c r="D204" s="703"/>
      <c r="E204" s="285"/>
      <c r="F204" s="416"/>
      <c r="G204" s="416"/>
      <c r="H204" s="696"/>
      <c r="I204" s="700"/>
      <c r="J204" s="704"/>
      <c r="K204" s="700"/>
      <c r="L204" s="287" t="str">
        <f t="shared" si="8"/>
        <v/>
      </c>
      <c r="M204" s="288" t="str">
        <f t="shared" si="9"/>
        <v/>
      </c>
      <c r="N204" s="287" t="str">
        <f t="shared" si="10"/>
        <v/>
      </c>
      <c r="O204" s="289">
        <f t="shared" si="11"/>
        <v>0</v>
      </c>
      <c r="P204" s="701"/>
      <c r="Q204" s="286"/>
      <c r="R204" s="711"/>
      <c r="S204" s="712"/>
      <c r="T204" s="291"/>
      <c r="U204" s="711"/>
      <c r="V204" s="701"/>
      <c r="W204" s="286"/>
      <c r="X204" s="290"/>
      <c r="Y204" s="286"/>
      <c r="Z204" s="290"/>
      <c r="AA204" s="286"/>
      <c r="AB204" s="291"/>
      <c r="AC204" s="291"/>
      <c r="AD204" s="291"/>
      <c r="AE204" s="291"/>
      <c r="AF204" s="290"/>
      <c r="AG204" s="292"/>
      <c r="AH204" s="290"/>
      <c r="AI204" s="292"/>
      <c r="AJ204" s="290"/>
      <c r="AK204" s="292"/>
      <c r="AL204" s="293"/>
      <c r="AM204" s="290"/>
      <c r="AN204" s="292"/>
      <c r="AO204" s="293"/>
      <c r="AP204" s="290"/>
      <c r="AQ204" s="292"/>
      <c r="AR204" s="293"/>
      <c r="AS204" s="290"/>
      <c r="AT204" s="237"/>
      <c r="AU204" s="237"/>
      <c r="AV204" s="237"/>
      <c r="AW204" s="237"/>
      <c r="AX204" s="237"/>
      <c r="AY204" s="237"/>
      <c r="AZ204" s="237"/>
      <c r="BA204" s="237"/>
      <c r="BB204" s="237"/>
      <c r="BC204" s="237"/>
      <c r="BD204" s="237"/>
      <c r="BE204" s="237"/>
    </row>
    <row r="205" spans="1:57" s="238" customFormat="1">
      <c r="A205" s="369"/>
      <c r="B205" s="284">
        <v>193</v>
      </c>
      <c r="C205" s="702"/>
      <c r="D205" s="703"/>
      <c r="E205" s="285"/>
      <c r="F205" s="416"/>
      <c r="G205" s="416"/>
      <c r="H205" s="696"/>
      <c r="I205" s="700"/>
      <c r="J205" s="704"/>
      <c r="K205" s="700"/>
      <c r="L205" s="287" t="str">
        <f t="shared" ref="L205:L268" si="12">IF($F205="","",VLOOKUP($F205,$AV$13:$AW$17,2,TRUE))</f>
        <v/>
      </c>
      <c r="M205" s="288" t="str">
        <f t="shared" ref="M205:M268" si="13">IF($G205="","",INDEX($AZ$13:$AZ$16,MATCH($G205,$AY$13:$AY$16,-1)))</f>
        <v/>
      </c>
      <c r="N205" s="287" t="str">
        <f t="shared" ref="N205:N268" si="14">IF(OR($F205="",$I205="",$J205=""),"",VLOOKUP($I205&amp;$J205,$BB$13:$BE$18,IF($F205&lt;50,2,IF(AND($K205="該当",$I205="角住戸"),4,3)),FALSE))</f>
        <v/>
      </c>
      <c r="O205" s="289">
        <f t="shared" ref="O205:O268" si="15">IF(OR(L205="",M205="",N205=""),0,(800000*L205*M205*N205))</f>
        <v>0</v>
      </c>
      <c r="P205" s="701"/>
      <c r="Q205" s="286"/>
      <c r="R205" s="711"/>
      <c r="S205" s="712"/>
      <c r="T205" s="291"/>
      <c r="U205" s="711"/>
      <c r="V205" s="701"/>
      <c r="W205" s="286"/>
      <c r="X205" s="290"/>
      <c r="Y205" s="286"/>
      <c r="Z205" s="290"/>
      <c r="AA205" s="286"/>
      <c r="AB205" s="291"/>
      <c r="AC205" s="291"/>
      <c r="AD205" s="291"/>
      <c r="AE205" s="291"/>
      <c r="AF205" s="290"/>
      <c r="AG205" s="292"/>
      <c r="AH205" s="290"/>
      <c r="AI205" s="292"/>
      <c r="AJ205" s="290"/>
      <c r="AK205" s="292"/>
      <c r="AL205" s="293"/>
      <c r="AM205" s="290"/>
      <c r="AN205" s="292"/>
      <c r="AO205" s="293"/>
      <c r="AP205" s="290"/>
      <c r="AQ205" s="292"/>
      <c r="AR205" s="293"/>
      <c r="AS205" s="290"/>
      <c r="AT205" s="237"/>
      <c r="AU205" s="237"/>
      <c r="AV205" s="237"/>
      <c r="AW205" s="237"/>
      <c r="AX205" s="237"/>
      <c r="AY205" s="237"/>
      <c r="AZ205" s="237"/>
      <c r="BA205" s="237"/>
      <c r="BB205" s="237"/>
      <c r="BC205" s="237"/>
      <c r="BD205" s="237"/>
      <c r="BE205" s="237"/>
    </row>
    <row r="206" spans="1:57" s="238" customFormat="1">
      <c r="A206" s="369"/>
      <c r="B206" s="284">
        <v>194</v>
      </c>
      <c r="C206" s="702"/>
      <c r="D206" s="703"/>
      <c r="E206" s="285"/>
      <c r="F206" s="416"/>
      <c r="G206" s="416"/>
      <c r="H206" s="696"/>
      <c r="I206" s="700"/>
      <c r="J206" s="704"/>
      <c r="K206" s="700"/>
      <c r="L206" s="287" t="str">
        <f t="shared" si="12"/>
        <v/>
      </c>
      <c r="M206" s="288" t="str">
        <f t="shared" si="13"/>
        <v/>
      </c>
      <c r="N206" s="287" t="str">
        <f t="shared" si="14"/>
        <v/>
      </c>
      <c r="O206" s="289">
        <f t="shared" si="15"/>
        <v>0</v>
      </c>
      <c r="P206" s="701"/>
      <c r="Q206" s="286"/>
      <c r="R206" s="711"/>
      <c r="S206" s="712"/>
      <c r="T206" s="291"/>
      <c r="U206" s="711"/>
      <c r="V206" s="701"/>
      <c r="W206" s="286"/>
      <c r="X206" s="290"/>
      <c r="Y206" s="286"/>
      <c r="Z206" s="290"/>
      <c r="AA206" s="286"/>
      <c r="AB206" s="291"/>
      <c r="AC206" s="291"/>
      <c r="AD206" s="291"/>
      <c r="AE206" s="291"/>
      <c r="AF206" s="290"/>
      <c r="AG206" s="292"/>
      <c r="AH206" s="290"/>
      <c r="AI206" s="292"/>
      <c r="AJ206" s="290"/>
      <c r="AK206" s="292"/>
      <c r="AL206" s="293"/>
      <c r="AM206" s="290"/>
      <c r="AN206" s="292"/>
      <c r="AO206" s="293"/>
      <c r="AP206" s="290"/>
      <c r="AQ206" s="292"/>
      <c r="AR206" s="293"/>
      <c r="AS206" s="290"/>
      <c r="AT206" s="237"/>
      <c r="AU206" s="237"/>
      <c r="AV206" s="237"/>
      <c r="AW206" s="237"/>
      <c r="AX206" s="237"/>
      <c r="AY206" s="237"/>
      <c r="AZ206" s="237"/>
      <c r="BA206" s="237"/>
      <c r="BB206" s="237"/>
      <c r="BC206" s="237"/>
      <c r="BD206" s="237"/>
      <c r="BE206" s="237"/>
    </row>
    <row r="207" spans="1:57" s="238" customFormat="1">
      <c r="A207" s="369"/>
      <c r="B207" s="284">
        <v>195</v>
      </c>
      <c r="C207" s="702"/>
      <c r="D207" s="703"/>
      <c r="E207" s="285"/>
      <c r="F207" s="416"/>
      <c r="G207" s="416"/>
      <c r="H207" s="696"/>
      <c r="I207" s="700"/>
      <c r="J207" s="704"/>
      <c r="K207" s="700"/>
      <c r="L207" s="287" t="str">
        <f t="shared" si="12"/>
        <v/>
      </c>
      <c r="M207" s="288" t="str">
        <f t="shared" si="13"/>
        <v/>
      </c>
      <c r="N207" s="287" t="str">
        <f t="shared" si="14"/>
        <v/>
      </c>
      <c r="O207" s="289">
        <f t="shared" si="15"/>
        <v>0</v>
      </c>
      <c r="P207" s="701"/>
      <c r="Q207" s="286"/>
      <c r="R207" s="711"/>
      <c r="S207" s="712"/>
      <c r="T207" s="291"/>
      <c r="U207" s="711"/>
      <c r="V207" s="701"/>
      <c r="W207" s="286"/>
      <c r="X207" s="290"/>
      <c r="Y207" s="286"/>
      <c r="Z207" s="290"/>
      <c r="AA207" s="286"/>
      <c r="AB207" s="291"/>
      <c r="AC207" s="291"/>
      <c r="AD207" s="291"/>
      <c r="AE207" s="291"/>
      <c r="AF207" s="290"/>
      <c r="AG207" s="292"/>
      <c r="AH207" s="290"/>
      <c r="AI207" s="292"/>
      <c r="AJ207" s="290"/>
      <c r="AK207" s="292"/>
      <c r="AL207" s="293"/>
      <c r="AM207" s="290"/>
      <c r="AN207" s="292"/>
      <c r="AO207" s="293"/>
      <c r="AP207" s="290"/>
      <c r="AQ207" s="292"/>
      <c r="AR207" s="293"/>
      <c r="AS207" s="290"/>
      <c r="AT207" s="237"/>
      <c r="AU207" s="237"/>
      <c r="AV207" s="237"/>
      <c r="AW207" s="237"/>
      <c r="AX207" s="237"/>
      <c r="AY207" s="237"/>
      <c r="AZ207" s="237"/>
      <c r="BA207" s="237"/>
      <c r="BB207" s="237"/>
      <c r="BC207" s="237"/>
      <c r="BD207" s="237"/>
      <c r="BE207" s="237"/>
    </row>
    <row r="208" spans="1:57" s="238" customFormat="1">
      <c r="A208" s="369"/>
      <c r="B208" s="284">
        <v>196</v>
      </c>
      <c r="C208" s="702"/>
      <c r="D208" s="703"/>
      <c r="E208" s="285"/>
      <c r="F208" s="416"/>
      <c r="G208" s="416"/>
      <c r="H208" s="696"/>
      <c r="I208" s="700"/>
      <c r="J208" s="704"/>
      <c r="K208" s="700"/>
      <c r="L208" s="287" t="str">
        <f t="shared" si="12"/>
        <v/>
      </c>
      <c r="M208" s="288" t="str">
        <f t="shared" si="13"/>
        <v/>
      </c>
      <c r="N208" s="287" t="str">
        <f t="shared" si="14"/>
        <v/>
      </c>
      <c r="O208" s="289">
        <f t="shared" si="15"/>
        <v>0</v>
      </c>
      <c r="P208" s="701"/>
      <c r="Q208" s="286"/>
      <c r="R208" s="711"/>
      <c r="S208" s="712"/>
      <c r="T208" s="291"/>
      <c r="U208" s="711"/>
      <c r="V208" s="701"/>
      <c r="W208" s="286"/>
      <c r="X208" s="290"/>
      <c r="Y208" s="286"/>
      <c r="Z208" s="290"/>
      <c r="AA208" s="286"/>
      <c r="AB208" s="291"/>
      <c r="AC208" s="291"/>
      <c r="AD208" s="291"/>
      <c r="AE208" s="291"/>
      <c r="AF208" s="290"/>
      <c r="AG208" s="292"/>
      <c r="AH208" s="290"/>
      <c r="AI208" s="292"/>
      <c r="AJ208" s="290"/>
      <c r="AK208" s="292"/>
      <c r="AL208" s="293"/>
      <c r="AM208" s="290"/>
      <c r="AN208" s="292"/>
      <c r="AO208" s="293"/>
      <c r="AP208" s="290"/>
      <c r="AQ208" s="292"/>
      <c r="AR208" s="293"/>
      <c r="AS208" s="290"/>
      <c r="AT208" s="237"/>
      <c r="AU208" s="237"/>
      <c r="AV208" s="237"/>
      <c r="AW208" s="237"/>
      <c r="AX208" s="237"/>
      <c r="AY208" s="237"/>
      <c r="AZ208" s="237"/>
      <c r="BA208" s="237"/>
      <c r="BB208" s="237"/>
      <c r="BC208" s="237"/>
      <c r="BD208" s="237"/>
      <c r="BE208" s="237"/>
    </row>
    <row r="209" spans="1:57" s="238" customFormat="1">
      <c r="A209" s="369"/>
      <c r="B209" s="284">
        <v>197</v>
      </c>
      <c r="C209" s="702"/>
      <c r="D209" s="703"/>
      <c r="E209" s="285"/>
      <c r="F209" s="416"/>
      <c r="G209" s="416"/>
      <c r="H209" s="696"/>
      <c r="I209" s="700"/>
      <c r="J209" s="704"/>
      <c r="K209" s="700"/>
      <c r="L209" s="287" t="str">
        <f t="shared" si="12"/>
        <v/>
      </c>
      <c r="M209" s="288" t="str">
        <f t="shared" si="13"/>
        <v/>
      </c>
      <c r="N209" s="287" t="str">
        <f t="shared" si="14"/>
        <v/>
      </c>
      <c r="O209" s="289">
        <f t="shared" si="15"/>
        <v>0</v>
      </c>
      <c r="P209" s="701"/>
      <c r="Q209" s="286"/>
      <c r="R209" s="711"/>
      <c r="S209" s="712"/>
      <c r="T209" s="291"/>
      <c r="U209" s="711"/>
      <c r="V209" s="701"/>
      <c r="W209" s="286"/>
      <c r="X209" s="290"/>
      <c r="Y209" s="286"/>
      <c r="Z209" s="290"/>
      <c r="AA209" s="286"/>
      <c r="AB209" s="291"/>
      <c r="AC209" s="291"/>
      <c r="AD209" s="291"/>
      <c r="AE209" s="291"/>
      <c r="AF209" s="290"/>
      <c r="AG209" s="292"/>
      <c r="AH209" s="290"/>
      <c r="AI209" s="292"/>
      <c r="AJ209" s="290"/>
      <c r="AK209" s="292"/>
      <c r="AL209" s="293"/>
      <c r="AM209" s="290"/>
      <c r="AN209" s="292"/>
      <c r="AO209" s="293"/>
      <c r="AP209" s="290"/>
      <c r="AQ209" s="292"/>
      <c r="AR209" s="293"/>
      <c r="AS209" s="290"/>
      <c r="AT209" s="237"/>
      <c r="AU209" s="237"/>
      <c r="AV209" s="237"/>
      <c r="AW209" s="237"/>
      <c r="AX209" s="237"/>
      <c r="AY209" s="237"/>
      <c r="AZ209" s="237"/>
      <c r="BA209" s="237"/>
      <c r="BB209" s="237"/>
      <c r="BC209" s="237"/>
      <c r="BD209" s="237"/>
      <c r="BE209" s="237"/>
    </row>
    <row r="210" spans="1:57" s="238" customFormat="1">
      <c r="A210" s="369"/>
      <c r="B210" s="284">
        <v>198</v>
      </c>
      <c r="C210" s="702"/>
      <c r="D210" s="703"/>
      <c r="E210" s="285"/>
      <c r="F210" s="416"/>
      <c r="G210" s="416"/>
      <c r="H210" s="696"/>
      <c r="I210" s="700"/>
      <c r="J210" s="704"/>
      <c r="K210" s="700"/>
      <c r="L210" s="287" t="str">
        <f t="shared" si="12"/>
        <v/>
      </c>
      <c r="M210" s="288" t="str">
        <f t="shared" si="13"/>
        <v/>
      </c>
      <c r="N210" s="287" t="str">
        <f t="shared" si="14"/>
        <v/>
      </c>
      <c r="O210" s="289">
        <f t="shared" si="15"/>
        <v>0</v>
      </c>
      <c r="P210" s="701"/>
      <c r="Q210" s="286"/>
      <c r="R210" s="711"/>
      <c r="S210" s="712"/>
      <c r="T210" s="291"/>
      <c r="U210" s="711"/>
      <c r="V210" s="701"/>
      <c r="W210" s="286"/>
      <c r="X210" s="290"/>
      <c r="Y210" s="286"/>
      <c r="Z210" s="290"/>
      <c r="AA210" s="286"/>
      <c r="AB210" s="291"/>
      <c r="AC210" s="291"/>
      <c r="AD210" s="291"/>
      <c r="AE210" s="291"/>
      <c r="AF210" s="290"/>
      <c r="AG210" s="292"/>
      <c r="AH210" s="290"/>
      <c r="AI210" s="292"/>
      <c r="AJ210" s="290"/>
      <c r="AK210" s="292"/>
      <c r="AL210" s="293"/>
      <c r="AM210" s="290"/>
      <c r="AN210" s="292"/>
      <c r="AO210" s="293"/>
      <c r="AP210" s="290"/>
      <c r="AQ210" s="292"/>
      <c r="AR210" s="293"/>
      <c r="AS210" s="290"/>
      <c r="AT210" s="237"/>
      <c r="AU210" s="237"/>
      <c r="AV210" s="237"/>
      <c r="AW210" s="237"/>
      <c r="AX210" s="237"/>
      <c r="AY210" s="237"/>
      <c r="AZ210" s="237"/>
      <c r="BA210" s="237"/>
      <c r="BB210" s="237"/>
      <c r="BC210" s="237"/>
      <c r="BD210" s="237"/>
      <c r="BE210" s="237"/>
    </row>
    <row r="211" spans="1:57" s="238" customFormat="1">
      <c r="A211" s="369"/>
      <c r="B211" s="284">
        <v>199</v>
      </c>
      <c r="C211" s="702"/>
      <c r="D211" s="703"/>
      <c r="E211" s="285"/>
      <c r="F211" s="416"/>
      <c r="G211" s="416"/>
      <c r="H211" s="696"/>
      <c r="I211" s="700"/>
      <c r="J211" s="704"/>
      <c r="K211" s="700"/>
      <c r="L211" s="287" t="str">
        <f t="shared" si="12"/>
        <v/>
      </c>
      <c r="M211" s="288" t="str">
        <f t="shared" si="13"/>
        <v/>
      </c>
      <c r="N211" s="287" t="str">
        <f t="shared" si="14"/>
        <v/>
      </c>
      <c r="O211" s="289">
        <f t="shared" si="15"/>
        <v>0</v>
      </c>
      <c r="P211" s="701"/>
      <c r="Q211" s="286"/>
      <c r="R211" s="711"/>
      <c r="S211" s="712"/>
      <c r="T211" s="291"/>
      <c r="U211" s="711"/>
      <c r="V211" s="701"/>
      <c r="W211" s="286"/>
      <c r="X211" s="290"/>
      <c r="Y211" s="286"/>
      <c r="Z211" s="290"/>
      <c r="AA211" s="286"/>
      <c r="AB211" s="291"/>
      <c r="AC211" s="291"/>
      <c r="AD211" s="291"/>
      <c r="AE211" s="291"/>
      <c r="AF211" s="290"/>
      <c r="AG211" s="292"/>
      <c r="AH211" s="290"/>
      <c r="AI211" s="292"/>
      <c r="AJ211" s="290"/>
      <c r="AK211" s="292"/>
      <c r="AL211" s="293"/>
      <c r="AM211" s="290"/>
      <c r="AN211" s="292"/>
      <c r="AO211" s="293"/>
      <c r="AP211" s="290"/>
      <c r="AQ211" s="292"/>
      <c r="AR211" s="293"/>
      <c r="AS211" s="290"/>
      <c r="AT211" s="237"/>
      <c r="AU211" s="237"/>
      <c r="AV211" s="237"/>
      <c r="AW211" s="237"/>
      <c r="AX211" s="237"/>
      <c r="AY211" s="237"/>
      <c r="AZ211" s="237"/>
      <c r="BA211" s="237"/>
      <c r="BB211" s="237"/>
      <c r="BC211" s="237"/>
      <c r="BD211" s="237"/>
      <c r="BE211" s="237"/>
    </row>
    <row r="212" spans="1:57" s="238" customFormat="1">
      <c r="A212" s="369"/>
      <c r="B212" s="284">
        <v>200</v>
      </c>
      <c r="C212" s="702"/>
      <c r="D212" s="703"/>
      <c r="E212" s="285"/>
      <c r="F212" s="416"/>
      <c r="G212" s="416"/>
      <c r="H212" s="696"/>
      <c r="I212" s="700"/>
      <c r="J212" s="704"/>
      <c r="K212" s="700"/>
      <c r="L212" s="287" t="str">
        <f t="shared" si="12"/>
        <v/>
      </c>
      <c r="M212" s="288" t="str">
        <f t="shared" si="13"/>
        <v/>
      </c>
      <c r="N212" s="287" t="str">
        <f t="shared" si="14"/>
        <v/>
      </c>
      <c r="O212" s="289">
        <f t="shared" si="15"/>
        <v>0</v>
      </c>
      <c r="P212" s="701"/>
      <c r="Q212" s="286"/>
      <c r="R212" s="711"/>
      <c r="S212" s="712"/>
      <c r="T212" s="291"/>
      <c r="U212" s="711"/>
      <c r="V212" s="701"/>
      <c r="W212" s="286"/>
      <c r="X212" s="290"/>
      <c r="Y212" s="286"/>
      <c r="Z212" s="290"/>
      <c r="AA212" s="286"/>
      <c r="AB212" s="291"/>
      <c r="AC212" s="291"/>
      <c r="AD212" s="291"/>
      <c r="AE212" s="291"/>
      <c r="AF212" s="290"/>
      <c r="AG212" s="292"/>
      <c r="AH212" s="290"/>
      <c r="AI212" s="292"/>
      <c r="AJ212" s="290"/>
      <c r="AK212" s="292"/>
      <c r="AL212" s="293"/>
      <c r="AM212" s="290"/>
      <c r="AN212" s="292"/>
      <c r="AO212" s="293"/>
      <c r="AP212" s="290"/>
      <c r="AQ212" s="292"/>
      <c r="AR212" s="293"/>
      <c r="AS212" s="290"/>
      <c r="AT212" s="237"/>
      <c r="AU212" s="237"/>
      <c r="AV212" s="237"/>
      <c r="AW212" s="237"/>
      <c r="AX212" s="237"/>
      <c r="AY212" s="237"/>
      <c r="AZ212" s="237"/>
      <c r="BA212" s="237"/>
      <c r="BB212" s="237"/>
      <c r="BC212" s="237"/>
      <c r="BD212" s="237"/>
      <c r="BE212" s="237"/>
    </row>
    <row r="213" spans="1:57" s="238" customFormat="1">
      <c r="A213" s="369"/>
      <c r="B213" s="284">
        <v>201</v>
      </c>
      <c r="C213" s="702"/>
      <c r="D213" s="703"/>
      <c r="E213" s="285"/>
      <c r="F213" s="416"/>
      <c r="G213" s="416"/>
      <c r="H213" s="696"/>
      <c r="I213" s="700"/>
      <c r="J213" s="704"/>
      <c r="K213" s="700"/>
      <c r="L213" s="287" t="str">
        <f t="shared" si="12"/>
        <v/>
      </c>
      <c r="M213" s="288" t="str">
        <f t="shared" si="13"/>
        <v/>
      </c>
      <c r="N213" s="287" t="str">
        <f t="shared" si="14"/>
        <v/>
      </c>
      <c r="O213" s="289">
        <f t="shared" si="15"/>
        <v>0</v>
      </c>
      <c r="P213" s="701"/>
      <c r="Q213" s="286"/>
      <c r="R213" s="711"/>
      <c r="S213" s="712"/>
      <c r="T213" s="291"/>
      <c r="U213" s="711"/>
      <c r="V213" s="701"/>
      <c r="W213" s="286"/>
      <c r="X213" s="290"/>
      <c r="Y213" s="286"/>
      <c r="Z213" s="290"/>
      <c r="AA213" s="286"/>
      <c r="AB213" s="291"/>
      <c r="AC213" s="291"/>
      <c r="AD213" s="291"/>
      <c r="AE213" s="291"/>
      <c r="AF213" s="290"/>
      <c r="AG213" s="292"/>
      <c r="AH213" s="290"/>
      <c r="AI213" s="292"/>
      <c r="AJ213" s="290"/>
      <c r="AK213" s="292"/>
      <c r="AL213" s="293"/>
      <c r="AM213" s="290"/>
      <c r="AN213" s="292"/>
      <c r="AO213" s="293"/>
      <c r="AP213" s="290"/>
      <c r="AQ213" s="292"/>
      <c r="AR213" s="293"/>
      <c r="AS213" s="290"/>
      <c r="AT213" s="237"/>
      <c r="AU213" s="237"/>
      <c r="AV213" s="237"/>
      <c r="AW213" s="237"/>
      <c r="AX213" s="237"/>
      <c r="AY213" s="237"/>
      <c r="AZ213" s="237"/>
      <c r="BA213" s="237"/>
      <c r="BB213" s="237"/>
      <c r="BC213" s="237"/>
      <c r="BD213" s="237"/>
      <c r="BE213" s="237"/>
    </row>
    <row r="214" spans="1:57" s="238" customFormat="1">
      <c r="A214" s="369"/>
      <c r="B214" s="284">
        <v>202</v>
      </c>
      <c r="C214" s="702"/>
      <c r="D214" s="703"/>
      <c r="E214" s="285"/>
      <c r="F214" s="416"/>
      <c r="G214" s="416"/>
      <c r="H214" s="696"/>
      <c r="I214" s="700"/>
      <c r="J214" s="704"/>
      <c r="K214" s="700"/>
      <c r="L214" s="287" t="str">
        <f t="shared" si="12"/>
        <v/>
      </c>
      <c r="M214" s="288" t="str">
        <f t="shared" si="13"/>
        <v/>
      </c>
      <c r="N214" s="287" t="str">
        <f t="shared" si="14"/>
        <v/>
      </c>
      <c r="O214" s="289">
        <f t="shared" si="15"/>
        <v>0</v>
      </c>
      <c r="P214" s="701"/>
      <c r="Q214" s="286"/>
      <c r="R214" s="711"/>
      <c r="S214" s="712"/>
      <c r="T214" s="291"/>
      <c r="U214" s="711"/>
      <c r="V214" s="701"/>
      <c r="W214" s="286"/>
      <c r="X214" s="290"/>
      <c r="Y214" s="286"/>
      <c r="Z214" s="290"/>
      <c r="AA214" s="286"/>
      <c r="AB214" s="291"/>
      <c r="AC214" s="291"/>
      <c r="AD214" s="291"/>
      <c r="AE214" s="291"/>
      <c r="AF214" s="290"/>
      <c r="AG214" s="292"/>
      <c r="AH214" s="290"/>
      <c r="AI214" s="292"/>
      <c r="AJ214" s="290"/>
      <c r="AK214" s="292"/>
      <c r="AL214" s="293"/>
      <c r="AM214" s="290"/>
      <c r="AN214" s="292"/>
      <c r="AO214" s="293"/>
      <c r="AP214" s="290"/>
      <c r="AQ214" s="292"/>
      <c r="AR214" s="293"/>
      <c r="AS214" s="290"/>
      <c r="AT214" s="237"/>
      <c r="AU214" s="237"/>
      <c r="AV214" s="237"/>
      <c r="AW214" s="237"/>
      <c r="AX214" s="237"/>
      <c r="AY214" s="237"/>
      <c r="AZ214" s="237"/>
      <c r="BA214" s="237"/>
      <c r="BB214" s="237"/>
      <c r="BC214" s="237"/>
      <c r="BD214" s="237"/>
      <c r="BE214" s="237"/>
    </row>
    <row r="215" spans="1:57" s="238" customFormat="1">
      <c r="A215" s="369"/>
      <c r="B215" s="284">
        <v>203</v>
      </c>
      <c r="C215" s="702"/>
      <c r="D215" s="703"/>
      <c r="E215" s="285"/>
      <c r="F215" s="416"/>
      <c r="G215" s="416"/>
      <c r="H215" s="696"/>
      <c r="I215" s="700"/>
      <c r="J215" s="704"/>
      <c r="K215" s="700"/>
      <c r="L215" s="287" t="str">
        <f t="shared" si="12"/>
        <v/>
      </c>
      <c r="M215" s="288" t="str">
        <f t="shared" si="13"/>
        <v/>
      </c>
      <c r="N215" s="287" t="str">
        <f t="shared" si="14"/>
        <v/>
      </c>
      <c r="O215" s="289">
        <f t="shared" si="15"/>
        <v>0</v>
      </c>
      <c r="P215" s="701"/>
      <c r="Q215" s="286"/>
      <c r="R215" s="711"/>
      <c r="S215" s="712"/>
      <c r="T215" s="291"/>
      <c r="U215" s="711"/>
      <c r="V215" s="701"/>
      <c r="W215" s="286"/>
      <c r="X215" s="290"/>
      <c r="Y215" s="286"/>
      <c r="Z215" s="290"/>
      <c r="AA215" s="286"/>
      <c r="AB215" s="291"/>
      <c r="AC215" s="291"/>
      <c r="AD215" s="291"/>
      <c r="AE215" s="291"/>
      <c r="AF215" s="290"/>
      <c r="AG215" s="292"/>
      <c r="AH215" s="290"/>
      <c r="AI215" s="292"/>
      <c r="AJ215" s="290"/>
      <c r="AK215" s="292"/>
      <c r="AL215" s="293"/>
      <c r="AM215" s="290"/>
      <c r="AN215" s="292"/>
      <c r="AO215" s="293"/>
      <c r="AP215" s="290"/>
      <c r="AQ215" s="292"/>
      <c r="AR215" s="293"/>
      <c r="AS215" s="290"/>
      <c r="AT215" s="237"/>
      <c r="AU215" s="237"/>
      <c r="AV215" s="237"/>
      <c r="AW215" s="237"/>
      <c r="AX215" s="237"/>
      <c r="AY215" s="237"/>
      <c r="AZ215" s="237"/>
      <c r="BA215" s="237"/>
      <c r="BB215" s="237"/>
      <c r="BC215" s="237"/>
      <c r="BD215" s="237"/>
      <c r="BE215" s="237"/>
    </row>
    <row r="216" spans="1:57" s="238" customFormat="1">
      <c r="A216" s="369"/>
      <c r="B216" s="284">
        <v>204</v>
      </c>
      <c r="C216" s="702"/>
      <c r="D216" s="703"/>
      <c r="E216" s="285"/>
      <c r="F216" s="416"/>
      <c r="G216" s="416"/>
      <c r="H216" s="696"/>
      <c r="I216" s="700"/>
      <c r="J216" s="704"/>
      <c r="K216" s="700"/>
      <c r="L216" s="287" t="str">
        <f t="shared" si="12"/>
        <v/>
      </c>
      <c r="M216" s="288" t="str">
        <f t="shared" si="13"/>
        <v/>
      </c>
      <c r="N216" s="287" t="str">
        <f t="shared" si="14"/>
        <v/>
      </c>
      <c r="O216" s="289">
        <f t="shared" si="15"/>
        <v>0</v>
      </c>
      <c r="P216" s="701"/>
      <c r="Q216" s="286"/>
      <c r="R216" s="711"/>
      <c r="S216" s="712"/>
      <c r="T216" s="291"/>
      <c r="U216" s="711"/>
      <c r="V216" s="701"/>
      <c r="W216" s="286"/>
      <c r="X216" s="290"/>
      <c r="Y216" s="286"/>
      <c r="Z216" s="290"/>
      <c r="AA216" s="286"/>
      <c r="AB216" s="291"/>
      <c r="AC216" s="291"/>
      <c r="AD216" s="291"/>
      <c r="AE216" s="291"/>
      <c r="AF216" s="290"/>
      <c r="AG216" s="292"/>
      <c r="AH216" s="290"/>
      <c r="AI216" s="292"/>
      <c r="AJ216" s="290"/>
      <c r="AK216" s="292"/>
      <c r="AL216" s="293"/>
      <c r="AM216" s="290"/>
      <c r="AN216" s="292"/>
      <c r="AO216" s="293"/>
      <c r="AP216" s="290"/>
      <c r="AQ216" s="292"/>
      <c r="AR216" s="293"/>
      <c r="AS216" s="290"/>
      <c r="AT216" s="237"/>
      <c r="AU216" s="237"/>
      <c r="AV216" s="237"/>
      <c r="AW216" s="237"/>
      <c r="AX216" s="237"/>
      <c r="AY216" s="237"/>
      <c r="AZ216" s="237"/>
      <c r="BA216" s="237"/>
      <c r="BB216" s="237"/>
      <c r="BC216" s="237"/>
      <c r="BD216" s="237"/>
      <c r="BE216" s="237"/>
    </row>
    <row r="217" spans="1:57" s="238" customFormat="1">
      <c r="A217" s="369"/>
      <c r="B217" s="284">
        <v>205</v>
      </c>
      <c r="C217" s="702"/>
      <c r="D217" s="703"/>
      <c r="E217" s="285"/>
      <c r="F217" s="416"/>
      <c r="G217" s="416"/>
      <c r="H217" s="696"/>
      <c r="I217" s="700"/>
      <c r="J217" s="704"/>
      <c r="K217" s="700"/>
      <c r="L217" s="287" t="str">
        <f t="shared" si="12"/>
        <v/>
      </c>
      <c r="M217" s="288" t="str">
        <f t="shared" si="13"/>
        <v/>
      </c>
      <c r="N217" s="287" t="str">
        <f t="shared" si="14"/>
        <v/>
      </c>
      <c r="O217" s="289">
        <f t="shared" si="15"/>
        <v>0</v>
      </c>
      <c r="P217" s="701"/>
      <c r="Q217" s="286"/>
      <c r="R217" s="711"/>
      <c r="S217" s="712"/>
      <c r="T217" s="291"/>
      <c r="U217" s="711"/>
      <c r="V217" s="701"/>
      <c r="W217" s="286"/>
      <c r="X217" s="290"/>
      <c r="Y217" s="286"/>
      <c r="Z217" s="290"/>
      <c r="AA217" s="286"/>
      <c r="AB217" s="291"/>
      <c r="AC217" s="291"/>
      <c r="AD217" s="291"/>
      <c r="AE217" s="291"/>
      <c r="AF217" s="290"/>
      <c r="AG217" s="292"/>
      <c r="AH217" s="290"/>
      <c r="AI217" s="292"/>
      <c r="AJ217" s="290"/>
      <c r="AK217" s="292"/>
      <c r="AL217" s="293"/>
      <c r="AM217" s="290"/>
      <c r="AN217" s="292"/>
      <c r="AO217" s="293"/>
      <c r="AP217" s="290"/>
      <c r="AQ217" s="292"/>
      <c r="AR217" s="293"/>
      <c r="AS217" s="290"/>
      <c r="AT217" s="237"/>
      <c r="AU217" s="237"/>
      <c r="AV217" s="237"/>
      <c r="AW217" s="237"/>
      <c r="AX217" s="237"/>
      <c r="AY217" s="237"/>
      <c r="AZ217" s="237"/>
      <c r="BA217" s="237"/>
      <c r="BB217" s="237"/>
      <c r="BC217" s="237"/>
      <c r="BD217" s="237"/>
      <c r="BE217" s="237"/>
    </row>
    <row r="218" spans="1:57" s="238" customFormat="1">
      <c r="A218" s="369"/>
      <c r="B218" s="284">
        <v>206</v>
      </c>
      <c r="C218" s="702"/>
      <c r="D218" s="703"/>
      <c r="E218" s="285"/>
      <c r="F218" s="416"/>
      <c r="G218" s="416"/>
      <c r="H218" s="696"/>
      <c r="I218" s="700"/>
      <c r="J218" s="704"/>
      <c r="K218" s="700"/>
      <c r="L218" s="287" t="str">
        <f t="shared" si="12"/>
        <v/>
      </c>
      <c r="M218" s="288" t="str">
        <f t="shared" si="13"/>
        <v/>
      </c>
      <c r="N218" s="287" t="str">
        <f t="shared" si="14"/>
        <v/>
      </c>
      <c r="O218" s="289">
        <f t="shared" si="15"/>
        <v>0</v>
      </c>
      <c r="P218" s="701"/>
      <c r="Q218" s="286"/>
      <c r="R218" s="711"/>
      <c r="S218" s="712"/>
      <c r="T218" s="291"/>
      <c r="U218" s="711"/>
      <c r="V218" s="701"/>
      <c r="W218" s="286"/>
      <c r="X218" s="290"/>
      <c r="Y218" s="286"/>
      <c r="Z218" s="290"/>
      <c r="AA218" s="286"/>
      <c r="AB218" s="291"/>
      <c r="AC218" s="291"/>
      <c r="AD218" s="291"/>
      <c r="AE218" s="291"/>
      <c r="AF218" s="290"/>
      <c r="AG218" s="292"/>
      <c r="AH218" s="290"/>
      <c r="AI218" s="292"/>
      <c r="AJ218" s="290"/>
      <c r="AK218" s="292"/>
      <c r="AL218" s="293"/>
      <c r="AM218" s="290"/>
      <c r="AN218" s="292"/>
      <c r="AO218" s="293"/>
      <c r="AP218" s="290"/>
      <c r="AQ218" s="292"/>
      <c r="AR218" s="293"/>
      <c r="AS218" s="290"/>
      <c r="AT218" s="237"/>
      <c r="AU218" s="237"/>
      <c r="AV218" s="237"/>
      <c r="AW218" s="237"/>
      <c r="AX218" s="237"/>
      <c r="AY218" s="237"/>
      <c r="AZ218" s="237"/>
      <c r="BA218" s="237"/>
      <c r="BB218" s="237"/>
      <c r="BC218" s="237"/>
      <c r="BD218" s="237"/>
      <c r="BE218" s="237"/>
    </row>
    <row r="219" spans="1:57" s="238" customFormat="1">
      <c r="A219" s="369"/>
      <c r="B219" s="284">
        <v>207</v>
      </c>
      <c r="C219" s="702"/>
      <c r="D219" s="703"/>
      <c r="E219" s="285"/>
      <c r="F219" s="416"/>
      <c r="G219" s="416"/>
      <c r="H219" s="696"/>
      <c r="I219" s="700"/>
      <c r="J219" s="704"/>
      <c r="K219" s="700"/>
      <c r="L219" s="287" t="str">
        <f t="shared" si="12"/>
        <v/>
      </c>
      <c r="M219" s="288" t="str">
        <f t="shared" si="13"/>
        <v/>
      </c>
      <c r="N219" s="287" t="str">
        <f t="shared" si="14"/>
        <v/>
      </c>
      <c r="O219" s="289">
        <f t="shared" si="15"/>
        <v>0</v>
      </c>
      <c r="P219" s="701"/>
      <c r="Q219" s="286"/>
      <c r="R219" s="711"/>
      <c r="S219" s="712"/>
      <c r="T219" s="291"/>
      <c r="U219" s="711"/>
      <c r="V219" s="701"/>
      <c r="W219" s="286"/>
      <c r="X219" s="290"/>
      <c r="Y219" s="286"/>
      <c r="Z219" s="290"/>
      <c r="AA219" s="286"/>
      <c r="AB219" s="291"/>
      <c r="AC219" s="291"/>
      <c r="AD219" s="291"/>
      <c r="AE219" s="291"/>
      <c r="AF219" s="290"/>
      <c r="AG219" s="292"/>
      <c r="AH219" s="290"/>
      <c r="AI219" s="292"/>
      <c r="AJ219" s="290"/>
      <c r="AK219" s="292"/>
      <c r="AL219" s="293"/>
      <c r="AM219" s="290"/>
      <c r="AN219" s="292"/>
      <c r="AO219" s="293"/>
      <c r="AP219" s="290"/>
      <c r="AQ219" s="292"/>
      <c r="AR219" s="293"/>
      <c r="AS219" s="290"/>
      <c r="AT219" s="237"/>
      <c r="AU219" s="237"/>
      <c r="AV219" s="237"/>
      <c r="AW219" s="237"/>
      <c r="AX219" s="237"/>
      <c r="AY219" s="237"/>
      <c r="AZ219" s="237"/>
      <c r="BA219" s="237"/>
      <c r="BB219" s="237"/>
      <c r="BC219" s="237"/>
      <c r="BD219" s="237"/>
      <c r="BE219" s="237"/>
    </row>
    <row r="220" spans="1:57" s="238" customFormat="1">
      <c r="A220" s="369"/>
      <c r="B220" s="284">
        <v>208</v>
      </c>
      <c r="C220" s="702"/>
      <c r="D220" s="703"/>
      <c r="E220" s="285"/>
      <c r="F220" s="416"/>
      <c r="G220" s="416"/>
      <c r="H220" s="696"/>
      <c r="I220" s="700"/>
      <c r="J220" s="704"/>
      <c r="K220" s="700"/>
      <c r="L220" s="287" t="str">
        <f t="shared" si="12"/>
        <v/>
      </c>
      <c r="M220" s="288" t="str">
        <f t="shared" si="13"/>
        <v/>
      </c>
      <c r="N220" s="287" t="str">
        <f t="shared" si="14"/>
        <v/>
      </c>
      <c r="O220" s="289">
        <f t="shared" si="15"/>
        <v>0</v>
      </c>
      <c r="P220" s="701"/>
      <c r="Q220" s="286"/>
      <c r="R220" s="711"/>
      <c r="S220" s="712"/>
      <c r="T220" s="291"/>
      <c r="U220" s="711"/>
      <c r="V220" s="701"/>
      <c r="W220" s="286"/>
      <c r="X220" s="290"/>
      <c r="Y220" s="286"/>
      <c r="Z220" s="290"/>
      <c r="AA220" s="286"/>
      <c r="AB220" s="291"/>
      <c r="AC220" s="291"/>
      <c r="AD220" s="291"/>
      <c r="AE220" s="291"/>
      <c r="AF220" s="290"/>
      <c r="AG220" s="292"/>
      <c r="AH220" s="290"/>
      <c r="AI220" s="292"/>
      <c r="AJ220" s="290"/>
      <c r="AK220" s="292"/>
      <c r="AL220" s="293"/>
      <c r="AM220" s="290"/>
      <c r="AN220" s="292"/>
      <c r="AO220" s="293"/>
      <c r="AP220" s="290"/>
      <c r="AQ220" s="292"/>
      <c r="AR220" s="293"/>
      <c r="AS220" s="290"/>
      <c r="AT220" s="237"/>
      <c r="AU220" s="237"/>
      <c r="AV220" s="237"/>
      <c r="AW220" s="237"/>
      <c r="AX220" s="237"/>
      <c r="AY220" s="237"/>
      <c r="AZ220" s="237"/>
      <c r="BA220" s="237"/>
      <c r="BB220" s="237"/>
      <c r="BC220" s="237"/>
      <c r="BD220" s="237"/>
      <c r="BE220" s="237"/>
    </row>
    <row r="221" spans="1:57" s="238" customFormat="1">
      <c r="A221" s="369"/>
      <c r="B221" s="284">
        <v>209</v>
      </c>
      <c r="C221" s="702"/>
      <c r="D221" s="703"/>
      <c r="E221" s="285"/>
      <c r="F221" s="416"/>
      <c r="G221" s="416"/>
      <c r="H221" s="696"/>
      <c r="I221" s="700"/>
      <c r="J221" s="704"/>
      <c r="K221" s="700"/>
      <c r="L221" s="287" t="str">
        <f t="shared" si="12"/>
        <v/>
      </c>
      <c r="M221" s="288" t="str">
        <f t="shared" si="13"/>
        <v/>
      </c>
      <c r="N221" s="287" t="str">
        <f t="shared" si="14"/>
        <v/>
      </c>
      <c r="O221" s="289">
        <f t="shared" si="15"/>
        <v>0</v>
      </c>
      <c r="P221" s="701"/>
      <c r="Q221" s="286"/>
      <c r="R221" s="711"/>
      <c r="S221" s="712"/>
      <c r="T221" s="291"/>
      <c r="U221" s="711"/>
      <c r="V221" s="701"/>
      <c r="W221" s="286"/>
      <c r="X221" s="290"/>
      <c r="Y221" s="286"/>
      <c r="Z221" s="290"/>
      <c r="AA221" s="286"/>
      <c r="AB221" s="291"/>
      <c r="AC221" s="291"/>
      <c r="AD221" s="291"/>
      <c r="AE221" s="291"/>
      <c r="AF221" s="290"/>
      <c r="AG221" s="292"/>
      <c r="AH221" s="290"/>
      <c r="AI221" s="292"/>
      <c r="AJ221" s="290"/>
      <c r="AK221" s="292"/>
      <c r="AL221" s="293"/>
      <c r="AM221" s="290"/>
      <c r="AN221" s="292"/>
      <c r="AO221" s="293"/>
      <c r="AP221" s="290"/>
      <c r="AQ221" s="292"/>
      <c r="AR221" s="293"/>
      <c r="AS221" s="290"/>
      <c r="AT221" s="237"/>
      <c r="AU221" s="237"/>
      <c r="AV221" s="237"/>
      <c r="AW221" s="237"/>
      <c r="AX221" s="237"/>
      <c r="AY221" s="237"/>
      <c r="AZ221" s="237"/>
      <c r="BA221" s="237"/>
      <c r="BB221" s="237"/>
      <c r="BC221" s="237"/>
      <c r="BD221" s="237"/>
      <c r="BE221" s="237"/>
    </row>
    <row r="222" spans="1:57" s="238" customFormat="1">
      <c r="A222" s="369"/>
      <c r="B222" s="284">
        <v>210</v>
      </c>
      <c r="C222" s="702"/>
      <c r="D222" s="703"/>
      <c r="E222" s="285"/>
      <c r="F222" s="416"/>
      <c r="G222" s="416"/>
      <c r="H222" s="696"/>
      <c r="I222" s="700"/>
      <c r="J222" s="704"/>
      <c r="K222" s="700"/>
      <c r="L222" s="287" t="str">
        <f t="shared" si="12"/>
        <v/>
      </c>
      <c r="M222" s="288" t="str">
        <f t="shared" si="13"/>
        <v/>
      </c>
      <c r="N222" s="287" t="str">
        <f t="shared" si="14"/>
        <v/>
      </c>
      <c r="O222" s="289">
        <f t="shared" si="15"/>
        <v>0</v>
      </c>
      <c r="P222" s="701"/>
      <c r="Q222" s="286"/>
      <c r="R222" s="711"/>
      <c r="S222" s="712"/>
      <c r="T222" s="291"/>
      <c r="U222" s="711"/>
      <c r="V222" s="701"/>
      <c r="W222" s="286"/>
      <c r="X222" s="290"/>
      <c r="Y222" s="286"/>
      <c r="Z222" s="290"/>
      <c r="AA222" s="286"/>
      <c r="AB222" s="291"/>
      <c r="AC222" s="291"/>
      <c r="AD222" s="291"/>
      <c r="AE222" s="291"/>
      <c r="AF222" s="290"/>
      <c r="AG222" s="292"/>
      <c r="AH222" s="290"/>
      <c r="AI222" s="292"/>
      <c r="AJ222" s="290"/>
      <c r="AK222" s="292"/>
      <c r="AL222" s="293"/>
      <c r="AM222" s="290"/>
      <c r="AN222" s="292"/>
      <c r="AO222" s="293"/>
      <c r="AP222" s="290"/>
      <c r="AQ222" s="292"/>
      <c r="AR222" s="293"/>
      <c r="AS222" s="290"/>
      <c r="AT222" s="237"/>
      <c r="AU222" s="237"/>
      <c r="AV222" s="237"/>
      <c r="AW222" s="237"/>
      <c r="AX222" s="237"/>
      <c r="AY222" s="237"/>
      <c r="AZ222" s="237"/>
      <c r="BA222" s="237"/>
      <c r="BB222" s="237"/>
      <c r="BC222" s="237"/>
      <c r="BD222" s="237"/>
      <c r="BE222" s="237"/>
    </row>
    <row r="223" spans="1:57" s="238" customFormat="1">
      <c r="A223" s="369"/>
      <c r="B223" s="284">
        <v>211</v>
      </c>
      <c r="C223" s="702"/>
      <c r="D223" s="703"/>
      <c r="E223" s="285"/>
      <c r="F223" s="416"/>
      <c r="G223" s="416"/>
      <c r="H223" s="696"/>
      <c r="I223" s="700"/>
      <c r="J223" s="704"/>
      <c r="K223" s="700"/>
      <c r="L223" s="287" t="str">
        <f t="shared" si="12"/>
        <v/>
      </c>
      <c r="M223" s="288" t="str">
        <f t="shared" si="13"/>
        <v/>
      </c>
      <c r="N223" s="287" t="str">
        <f t="shared" si="14"/>
        <v/>
      </c>
      <c r="O223" s="289">
        <f t="shared" si="15"/>
        <v>0</v>
      </c>
      <c r="P223" s="701"/>
      <c r="Q223" s="286"/>
      <c r="R223" s="711"/>
      <c r="S223" s="712"/>
      <c r="T223" s="291"/>
      <c r="U223" s="711"/>
      <c r="V223" s="701"/>
      <c r="W223" s="286"/>
      <c r="X223" s="290"/>
      <c r="Y223" s="286"/>
      <c r="Z223" s="290"/>
      <c r="AA223" s="286"/>
      <c r="AB223" s="291"/>
      <c r="AC223" s="291"/>
      <c r="AD223" s="291"/>
      <c r="AE223" s="291"/>
      <c r="AF223" s="290"/>
      <c r="AG223" s="292"/>
      <c r="AH223" s="290"/>
      <c r="AI223" s="292"/>
      <c r="AJ223" s="290"/>
      <c r="AK223" s="292"/>
      <c r="AL223" s="293"/>
      <c r="AM223" s="290"/>
      <c r="AN223" s="292"/>
      <c r="AO223" s="293"/>
      <c r="AP223" s="290"/>
      <c r="AQ223" s="292"/>
      <c r="AR223" s="293"/>
      <c r="AS223" s="290"/>
      <c r="AT223" s="237"/>
      <c r="AU223" s="237"/>
      <c r="AV223" s="237"/>
      <c r="AW223" s="237"/>
      <c r="AX223" s="237"/>
      <c r="AY223" s="237"/>
      <c r="AZ223" s="237"/>
      <c r="BA223" s="237"/>
      <c r="BB223" s="237"/>
      <c r="BC223" s="237"/>
      <c r="BD223" s="237"/>
      <c r="BE223" s="237"/>
    </row>
    <row r="224" spans="1:57" s="238" customFormat="1">
      <c r="A224" s="369"/>
      <c r="B224" s="284">
        <v>212</v>
      </c>
      <c r="C224" s="702"/>
      <c r="D224" s="703"/>
      <c r="E224" s="285"/>
      <c r="F224" s="416"/>
      <c r="G224" s="416"/>
      <c r="H224" s="696"/>
      <c r="I224" s="700"/>
      <c r="J224" s="704"/>
      <c r="K224" s="700"/>
      <c r="L224" s="287" t="str">
        <f t="shared" si="12"/>
        <v/>
      </c>
      <c r="M224" s="288" t="str">
        <f t="shared" si="13"/>
        <v/>
      </c>
      <c r="N224" s="287" t="str">
        <f t="shared" si="14"/>
        <v/>
      </c>
      <c r="O224" s="289">
        <f t="shared" si="15"/>
        <v>0</v>
      </c>
      <c r="P224" s="701"/>
      <c r="Q224" s="286"/>
      <c r="R224" s="711"/>
      <c r="S224" s="712"/>
      <c r="T224" s="291"/>
      <c r="U224" s="711"/>
      <c r="V224" s="701"/>
      <c r="W224" s="286"/>
      <c r="X224" s="290"/>
      <c r="Y224" s="286"/>
      <c r="Z224" s="290"/>
      <c r="AA224" s="286"/>
      <c r="AB224" s="291"/>
      <c r="AC224" s="291"/>
      <c r="AD224" s="291"/>
      <c r="AE224" s="291"/>
      <c r="AF224" s="290"/>
      <c r="AG224" s="292"/>
      <c r="AH224" s="290"/>
      <c r="AI224" s="292"/>
      <c r="AJ224" s="290"/>
      <c r="AK224" s="292"/>
      <c r="AL224" s="293"/>
      <c r="AM224" s="290"/>
      <c r="AN224" s="292"/>
      <c r="AO224" s="293"/>
      <c r="AP224" s="290"/>
      <c r="AQ224" s="292"/>
      <c r="AR224" s="293"/>
      <c r="AS224" s="290"/>
      <c r="AT224" s="237"/>
      <c r="AU224" s="237"/>
      <c r="AV224" s="237"/>
      <c r="AW224" s="237"/>
      <c r="AX224" s="237"/>
      <c r="AY224" s="237"/>
      <c r="AZ224" s="237"/>
      <c r="BA224" s="237"/>
      <c r="BB224" s="237"/>
      <c r="BC224" s="237"/>
      <c r="BD224" s="237"/>
      <c r="BE224" s="237"/>
    </row>
    <row r="225" spans="1:57" s="238" customFormat="1">
      <c r="A225" s="369"/>
      <c r="B225" s="284">
        <v>213</v>
      </c>
      <c r="C225" s="702"/>
      <c r="D225" s="703"/>
      <c r="E225" s="285"/>
      <c r="F225" s="416"/>
      <c r="G225" s="416"/>
      <c r="H225" s="696"/>
      <c r="I225" s="700"/>
      <c r="J225" s="704"/>
      <c r="K225" s="700"/>
      <c r="L225" s="287" t="str">
        <f t="shared" si="12"/>
        <v/>
      </c>
      <c r="M225" s="288" t="str">
        <f t="shared" si="13"/>
        <v/>
      </c>
      <c r="N225" s="287" t="str">
        <f t="shared" si="14"/>
        <v/>
      </c>
      <c r="O225" s="289">
        <f t="shared" si="15"/>
        <v>0</v>
      </c>
      <c r="P225" s="701"/>
      <c r="Q225" s="286"/>
      <c r="R225" s="711"/>
      <c r="S225" s="712"/>
      <c r="T225" s="291"/>
      <c r="U225" s="711"/>
      <c r="V225" s="701"/>
      <c r="W225" s="286"/>
      <c r="X225" s="290"/>
      <c r="Y225" s="286"/>
      <c r="Z225" s="290"/>
      <c r="AA225" s="286"/>
      <c r="AB225" s="291"/>
      <c r="AC225" s="291"/>
      <c r="AD225" s="291"/>
      <c r="AE225" s="291"/>
      <c r="AF225" s="290"/>
      <c r="AG225" s="292"/>
      <c r="AH225" s="290"/>
      <c r="AI225" s="292"/>
      <c r="AJ225" s="290"/>
      <c r="AK225" s="292"/>
      <c r="AL225" s="293"/>
      <c r="AM225" s="290"/>
      <c r="AN225" s="292"/>
      <c r="AO225" s="293"/>
      <c r="AP225" s="290"/>
      <c r="AQ225" s="292"/>
      <c r="AR225" s="293"/>
      <c r="AS225" s="290"/>
      <c r="AT225" s="237"/>
      <c r="AU225" s="237"/>
      <c r="AV225" s="237"/>
      <c r="AW225" s="237"/>
      <c r="AX225" s="237"/>
      <c r="AY225" s="237"/>
      <c r="AZ225" s="237"/>
      <c r="BA225" s="237"/>
      <c r="BB225" s="237"/>
      <c r="BC225" s="237"/>
      <c r="BD225" s="237"/>
      <c r="BE225" s="237"/>
    </row>
    <row r="226" spans="1:57" s="238" customFormat="1">
      <c r="A226" s="369"/>
      <c r="B226" s="284">
        <v>214</v>
      </c>
      <c r="C226" s="702"/>
      <c r="D226" s="703"/>
      <c r="E226" s="285"/>
      <c r="F226" s="416"/>
      <c r="G226" s="416"/>
      <c r="H226" s="696"/>
      <c r="I226" s="700"/>
      <c r="J226" s="704"/>
      <c r="K226" s="700"/>
      <c r="L226" s="287" t="str">
        <f t="shared" si="12"/>
        <v/>
      </c>
      <c r="M226" s="288" t="str">
        <f t="shared" si="13"/>
        <v/>
      </c>
      <c r="N226" s="287" t="str">
        <f t="shared" si="14"/>
        <v/>
      </c>
      <c r="O226" s="289">
        <f t="shared" si="15"/>
        <v>0</v>
      </c>
      <c r="P226" s="701"/>
      <c r="Q226" s="286"/>
      <c r="R226" s="711"/>
      <c r="S226" s="712"/>
      <c r="T226" s="291"/>
      <c r="U226" s="711"/>
      <c r="V226" s="701"/>
      <c r="W226" s="286"/>
      <c r="X226" s="290"/>
      <c r="Y226" s="286"/>
      <c r="Z226" s="290"/>
      <c r="AA226" s="286"/>
      <c r="AB226" s="291"/>
      <c r="AC226" s="291"/>
      <c r="AD226" s="291"/>
      <c r="AE226" s="291"/>
      <c r="AF226" s="290"/>
      <c r="AG226" s="292"/>
      <c r="AH226" s="290"/>
      <c r="AI226" s="292"/>
      <c r="AJ226" s="290"/>
      <c r="AK226" s="292"/>
      <c r="AL226" s="293"/>
      <c r="AM226" s="290"/>
      <c r="AN226" s="292"/>
      <c r="AO226" s="293"/>
      <c r="AP226" s="290"/>
      <c r="AQ226" s="292"/>
      <c r="AR226" s="293"/>
      <c r="AS226" s="290"/>
      <c r="AT226" s="237"/>
      <c r="AU226" s="237"/>
      <c r="AV226" s="237"/>
      <c r="AW226" s="237"/>
      <c r="AX226" s="237"/>
      <c r="AY226" s="237"/>
      <c r="AZ226" s="237"/>
      <c r="BA226" s="237"/>
      <c r="BB226" s="237"/>
      <c r="BC226" s="237"/>
      <c r="BD226" s="237"/>
      <c r="BE226" s="237"/>
    </row>
    <row r="227" spans="1:57" s="238" customFormat="1">
      <c r="A227" s="369"/>
      <c r="B227" s="284">
        <v>215</v>
      </c>
      <c r="C227" s="702"/>
      <c r="D227" s="703"/>
      <c r="E227" s="285"/>
      <c r="F227" s="416"/>
      <c r="G227" s="416"/>
      <c r="H227" s="696"/>
      <c r="I227" s="700"/>
      <c r="J227" s="704"/>
      <c r="K227" s="700"/>
      <c r="L227" s="287" t="str">
        <f t="shared" si="12"/>
        <v/>
      </c>
      <c r="M227" s="288" t="str">
        <f t="shared" si="13"/>
        <v/>
      </c>
      <c r="N227" s="287" t="str">
        <f t="shared" si="14"/>
        <v/>
      </c>
      <c r="O227" s="289">
        <f t="shared" si="15"/>
        <v>0</v>
      </c>
      <c r="P227" s="701"/>
      <c r="Q227" s="286"/>
      <c r="R227" s="711"/>
      <c r="S227" s="712"/>
      <c r="T227" s="291"/>
      <c r="U227" s="711"/>
      <c r="V227" s="701"/>
      <c r="W227" s="286"/>
      <c r="X227" s="290"/>
      <c r="Y227" s="286"/>
      <c r="Z227" s="290"/>
      <c r="AA227" s="286"/>
      <c r="AB227" s="291"/>
      <c r="AC227" s="291"/>
      <c r="AD227" s="291"/>
      <c r="AE227" s="291"/>
      <c r="AF227" s="290"/>
      <c r="AG227" s="292"/>
      <c r="AH227" s="290"/>
      <c r="AI227" s="292"/>
      <c r="AJ227" s="290"/>
      <c r="AK227" s="292"/>
      <c r="AL227" s="293"/>
      <c r="AM227" s="290"/>
      <c r="AN227" s="292"/>
      <c r="AO227" s="293"/>
      <c r="AP227" s="290"/>
      <c r="AQ227" s="292"/>
      <c r="AR227" s="293"/>
      <c r="AS227" s="290"/>
      <c r="AT227" s="237"/>
      <c r="AU227" s="237"/>
      <c r="AV227" s="237"/>
      <c r="AW227" s="237"/>
      <c r="AX227" s="237"/>
      <c r="AY227" s="237"/>
      <c r="AZ227" s="237"/>
      <c r="BA227" s="237"/>
      <c r="BB227" s="237"/>
      <c r="BC227" s="237"/>
      <c r="BD227" s="237"/>
      <c r="BE227" s="237"/>
    </row>
    <row r="228" spans="1:57" s="238" customFormat="1">
      <c r="A228" s="369"/>
      <c r="B228" s="284">
        <v>216</v>
      </c>
      <c r="C228" s="702"/>
      <c r="D228" s="703"/>
      <c r="E228" s="285"/>
      <c r="F228" s="416"/>
      <c r="G228" s="416"/>
      <c r="H228" s="696"/>
      <c r="I228" s="700"/>
      <c r="J228" s="704"/>
      <c r="K228" s="700"/>
      <c r="L228" s="287" t="str">
        <f t="shared" si="12"/>
        <v/>
      </c>
      <c r="M228" s="288" t="str">
        <f t="shared" si="13"/>
        <v/>
      </c>
      <c r="N228" s="287" t="str">
        <f t="shared" si="14"/>
        <v/>
      </c>
      <c r="O228" s="289">
        <f t="shared" si="15"/>
        <v>0</v>
      </c>
      <c r="P228" s="701"/>
      <c r="Q228" s="286"/>
      <c r="R228" s="711"/>
      <c r="S228" s="712"/>
      <c r="T228" s="291"/>
      <c r="U228" s="711"/>
      <c r="V228" s="701"/>
      <c r="W228" s="286"/>
      <c r="X228" s="290"/>
      <c r="Y228" s="286"/>
      <c r="Z228" s="290"/>
      <c r="AA228" s="286"/>
      <c r="AB228" s="291"/>
      <c r="AC228" s="291"/>
      <c r="AD228" s="291"/>
      <c r="AE228" s="291"/>
      <c r="AF228" s="290"/>
      <c r="AG228" s="292"/>
      <c r="AH228" s="290"/>
      <c r="AI228" s="292"/>
      <c r="AJ228" s="290"/>
      <c r="AK228" s="292"/>
      <c r="AL228" s="293"/>
      <c r="AM228" s="290"/>
      <c r="AN228" s="292"/>
      <c r="AO228" s="293"/>
      <c r="AP228" s="290"/>
      <c r="AQ228" s="292"/>
      <c r="AR228" s="293"/>
      <c r="AS228" s="290"/>
      <c r="AT228" s="237"/>
      <c r="AU228" s="237"/>
      <c r="AV228" s="237"/>
      <c r="AW228" s="237"/>
      <c r="AX228" s="237"/>
      <c r="AY228" s="237"/>
      <c r="AZ228" s="237"/>
      <c r="BA228" s="237"/>
      <c r="BB228" s="237"/>
      <c r="BC228" s="237"/>
      <c r="BD228" s="237"/>
      <c r="BE228" s="237"/>
    </row>
    <row r="229" spans="1:57" s="238" customFormat="1">
      <c r="A229" s="369"/>
      <c r="B229" s="284">
        <v>217</v>
      </c>
      <c r="C229" s="702"/>
      <c r="D229" s="703"/>
      <c r="E229" s="285"/>
      <c r="F229" s="416"/>
      <c r="G229" s="416"/>
      <c r="H229" s="696"/>
      <c r="I229" s="700"/>
      <c r="J229" s="704"/>
      <c r="K229" s="700"/>
      <c r="L229" s="287" t="str">
        <f t="shared" si="12"/>
        <v/>
      </c>
      <c r="M229" s="288" t="str">
        <f t="shared" si="13"/>
        <v/>
      </c>
      <c r="N229" s="287" t="str">
        <f t="shared" si="14"/>
        <v/>
      </c>
      <c r="O229" s="289">
        <f t="shared" si="15"/>
        <v>0</v>
      </c>
      <c r="P229" s="701"/>
      <c r="Q229" s="286"/>
      <c r="R229" s="711"/>
      <c r="S229" s="712"/>
      <c r="T229" s="291"/>
      <c r="U229" s="711"/>
      <c r="V229" s="701"/>
      <c r="W229" s="286"/>
      <c r="X229" s="290"/>
      <c r="Y229" s="286"/>
      <c r="Z229" s="290"/>
      <c r="AA229" s="286"/>
      <c r="AB229" s="291"/>
      <c r="AC229" s="291"/>
      <c r="AD229" s="291"/>
      <c r="AE229" s="291"/>
      <c r="AF229" s="290"/>
      <c r="AG229" s="292"/>
      <c r="AH229" s="290"/>
      <c r="AI229" s="292"/>
      <c r="AJ229" s="290"/>
      <c r="AK229" s="292"/>
      <c r="AL229" s="293"/>
      <c r="AM229" s="290"/>
      <c r="AN229" s="292"/>
      <c r="AO229" s="293"/>
      <c r="AP229" s="290"/>
      <c r="AQ229" s="292"/>
      <c r="AR229" s="293"/>
      <c r="AS229" s="290"/>
      <c r="AT229" s="237"/>
      <c r="AU229" s="237"/>
      <c r="AV229" s="237"/>
      <c r="AW229" s="237"/>
      <c r="AX229" s="237"/>
      <c r="AY229" s="237"/>
      <c r="AZ229" s="237"/>
      <c r="BA229" s="237"/>
      <c r="BB229" s="237"/>
      <c r="BC229" s="237"/>
      <c r="BD229" s="237"/>
      <c r="BE229" s="237"/>
    </row>
    <row r="230" spans="1:57" s="238" customFormat="1">
      <c r="A230" s="369"/>
      <c r="B230" s="284">
        <v>218</v>
      </c>
      <c r="C230" s="702"/>
      <c r="D230" s="703"/>
      <c r="E230" s="285"/>
      <c r="F230" s="416"/>
      <c r="G230" s="416"/>
      <c r="H230" s="696"/>
      <c r="I230" s="700"/>
      <c r="J230" s="704"/>
      <c r="K230" s="700"/>
      <c r="L230" s="287" t="str">
        <f t="shared" si="12"/>
        <v/>
      </c>
      <c r="M230" s="288" t="str">
        <f t="shared" si="13"/>
        <v/>
      </c>
      <c r="N230" s="287" t="str">
        <f t="shared" si="14"/>
        <v/>
      </c>
      <c r="O230" s="289">
        <f t="shared" si="15"/>
        <v>0</v>
      </c>
      <c r="P230" s="701"/>
      <c r="Q230" s="286"/>
      <c r="R230" s="711"/>
      <c r="S230" s="712"/>
      <c r="T230" s="291"/>
      <c r="U230" s="711"/>
      <c r="V230" s="701"/>
      <c r="W230" s="286"/>
      <c r="X230" s="290"/>
      <c r="Y230" s="286"/>
      <c r="Z230" s="290"/>
      <c r="AA230" s="286"/>
      <c r="AB230" s="291"/>
      <c r="AC230" s="291"/>
      <c r="AD230" s="291"/>
      <c r="AE230" s="291"/>
      <c r="AF230" s="290"/>
      <c r="AG230" s="292"/>
      <c r="AH230" s="290"/>
      <c r="AI230" s="292"/>
      <c r="AJ230" s="290"/>
      <c r="AK230" s="292"/>
      <c r="AL230" s="293"/>
      <c r="AM230" s="290"/>
      <c r="AN230" s="292"/>
      <c r="AO230" s="293"/>
      <c r="AP230" s="290"/>
      <c r="AQ230" s="292"/>
      <c r="AR230" s="293"/>
      <c r="AS230" s="290"/>
      <c r="AT230" s="237"/>
      <c r="AU230" s="237"/>
      <c r="AV230" s="237"/>
      <c r="AW230" s="237"/>
      <c r="AX230" s="237"/>
      <c r="AY230" s="237"/>
      <c r="AZ230" s="237"/>
      <c r="BA230" s="237"/>
      <c r="BB230" s="237"/>
      <c r="BC230" s="237"/>
      <c r="BD230" s="237"/>
      <c r="BE230" s="237"/>
    </row>
    <row r="231" spans="1:57" s="238" customFormat="1">
      <c r="A231" s="369"/>
      <c r="B231" s="284">
        <v>219</v>
      </c>
      <c r="C231" s="702"/>
      <c r="D231" s="703"/>
      <c r="E231" s="285"/>
      <c r="F231" s="416"/>
      <c r="G231" s="416"/>
      <c r="H231" s="696"/>
      <c r="I231" s="700"/>
      <c r="J231" s="704"/>
      <c r="K231" s="700"/>
      <c r="L231" s="287" t="str">
        <f t="shared" si="12"/>
        <v/>
      </c>
      <c r="M231" s="288" t="str">
        <f t="shared" si="13"/>
        <v/>
      </c>
      <c r="N231" s="287" t="str">
        <f t="shared" si="14"/>
        <v/>
      </c>
      <c r="O231" s="289">
        <f t="shared" si="15"/>
        <v>0</v>
      </c>
      <c r="P231" s="701"/>
      <c r="Q231" s="286"/>
      <c r="R231" s="711"/>
      <c r="S231" s="712"/>
      <c r="T231" s="291"/>
      <c r="U231" s="711"/>
      <c r="V231" s="701"/>
      <c r="W231" s="286"/>
      <c r="X231" s="290"/>
      <c r="Y231" s="286"/>
      <c r="Z231" s="290"/>
      <c r="AA231" s="286"/>
      <c r="AB231" s="291"/>
      <c r="AC231" s="291"/>
      <c r="AD231" s="291"/>
      <c r="AE231" s="291"/>
      <c r="AF231" s="290"/>
      <c r="AG231" s="292"/>
      <c r="AH231" s="290"/>
      <c r="AI231" s="292"/>
      <c r="AJ231" s="290"/>
      <c r="AK231" s="292"/>
      <c r="AL231" s="293"/>
      <c r="AM231" s="290"/>
      <c r="AN231" s="292"/>
      <c r="AO231" s="293"/>
      <c r="AP231" s="290"/>
      <c r="AQ231" s="292"/>
      <c r="AR231" s="293"/>
      <c r="AS231" s="290"/>
      <c r="AT231" s="237"/>
      <c r="AU231" s="237"/>
      <c r="AV231" s="237"/>
      <c r="AW231" s="237"/>
      <c r="AX231" s="237"/>
      <c r="AY231" s="237"/>
      <c r="AZ231" s="237"/>
      <c r="BA231" s="237"/>
      <c r="BB231" s="237"/>
      <c r="BC231" s="237"/>
      <c r="BD231" s="237"/>
      <c r="BE231" s="237"/>
    </row>
    <row r="232" spans="1:57" s="238" customFormat="1">
      <c r="A232" s="369"/>
      <c r="B232" s="284">
        <v>220</v>
      </c>
      <c r="C232" s="702"/>
      <c r="D232" s="703"/>
      <c r="E232" s="285"/>
      <c r="F232" s="416"/>
      <c r="G232" s="416"/>
      <c r="H232" s="696"/>
      <c r="I232" s="700"/>
      <c r="J232" s="704"/>
      <c r="K232" s="700"/>
      <c r="L232" s="287" t="str">
        <f t="shared" si="12"/>
        <v/>
      </c>
      <c r="M232" s="288" t="str">
        <f t="shared" si="13"/>
        <v/>
      </c>
      <c r="N232" s="287" t="str">
        <f t="shared" si="14"/>
        <v/>
      </c>
      <c r="O232" s="289">
        <f t="shared" si="15"/>
        <v>0</v>
      </c>
      <c r="P232" s="701"/>
      <c r="Q232" s="286"/>
      <c r="R232" s="711"/>
      <c r="S232" s="712"/>
      <c r="T232" s="291"/>
      <c r="U232" s="711"/>
      <c r="V232" s="701"/>
      <c r="W232" s="286"/>
      <c r="X232" s="290"/>
      <c r="Y232" s="286"/>
      <c r="Z232" s="290"/>
      <c r="AA232" s="286"/>
      <c r="AB232" s="291"/>
      <c r="AC232" s="291"/>
      <c r="AD232" s="291"/>
      <c r="AE232" s="291"/>
      <c r="AF232" s="290"/>
      <c r="AG232" s="292"/>
      <c r="AH232" s="290"/>
      <c r="AI232" s="292"/>
      <c r="AJ232" s="290"/>
      <c r="AK232" s="292"/>
      <c r="AL232" s="293"/>
      <c r="AM232" s="290"/>
      <c r="AN232" s="292"/>
      <c r="AO232" s="293"/>
      <c r="AP232" s="290"/>
      <c r="AQ232" s="292"/>
      <c r="AR232" s="293"/>
      <c r="AS232" s="290"/>
      <c r="AT232" s="237"/>
      <c r="AU232" s="237"/>
      <c r="AV232" s="237"/>
      <c r="AW232" s="237"/>
      <c r="AX232" s="237"/>
      <c r="AY232" s="237"/>
      <c r="AZ232" s="237"/>
      <c r="BA232" s="237"/>
      <c r="BB232" s="237"/>
      <c r="BC232" s="237"/>
      <c r="BD232" s="237"/>
      <c r="BE232" s="237"/>
    </row>
    <row r="233" spans="1:57" s="238" customFormat="1">
      <c r="A233" s="369"/>
      <c r="B233" s="284">
        <v>221</v>
      </c>
      <c r="C233" s="702"/>
      <c r="D233" s="703"/>
      <c r="E233" s="285"/>
      <c r="F233" s="416"/>
      <c r="G233" s="416"/>
      <c r="H233" s="696"/>
      <c r="I233" s="700"/>
      <c r="J233" s="704"/>
      <c r="K233" s="700"/>
      <c r="L233" s="287" t="str">
        <f t="shared" si="12"/>
        <v/>
      </c>
      <c r="M233" s="288" t="str">
        <f t="shared" si="13"/>
        <v/>
      </c>
      <c r="N233" s="287" t="str">
        <f t="shared" si="14"/>
        <v/>
      </c>
      <c r="O233" s="289">
        <f t="shared" si="15"/>
        <v>0</v>
      </c>
      <c r="P233" s="701"/>
      <c r="Q233" s="286"/>
      <c r="R233" s="711"/>
      <c r="S233" s="712"/>
      <c r="T233" s="291"/>
      <c r="U233" s="711"/>
      <c r="V233" s="701"/>
      <c r="W233" s="286"/>
      <c r="X233" s="290"/>
      <c r="Y233" s="286"/>
      <c r="Z233" s="290"/>
      <c r="AA233" s="286"/>
      <c r="AB233" s="291"/>
      <c r="AC233" s="291"/>
      <c r="AD233" s="291"/>
      <c r="AE233" s="291"/>
      <c r="AF233" s="290"/>
      <c r="AG233" s="292"/>
      <c r="AH233" s="290"/>
      <c r="AI233" s="292"/>
      <c r="AJ233" s="290"/>
      <c r="AK233" s="292"/>
      <c r="AL233" s="293"/>
      <c r="AM233" s="290"/>
      <c r="AN233" s="292"/>
      <c r="AO233" s="293"/>
      <c r="AP233" s="290"/>
      <c r="AQ233" s="292"/>
      <c r="AR233" s="293"/>
      <c r="AS233" s="290"/>
      <c r="AT233" s="237"/>
      <c r="AU233" s="237"/>
      <c r="AV233" s="237"/>
      <c r="AW233" s="237"/>
      <c r="AX233" s="237"/>
      <c r="AY233" s="237"/>
      <c r="AZ233" s="237"/>
      <c r="BA233" s="237"/>
      <c r="BB233" s="237"/>
      <c r="BC233" s="237"/>
      <c r="BD233" s="237"/>
      <c r="BE233" s="237"/>
    </row>
    <row r="234" spans="1:57" s="238" customFormat="1">
      <c r="A234" s="369"/>
      <c r="B234" s="284">
        <v>222</v>
      </c>
      <c r="C234" s="702"/>
      <c r="D234" s="703"/>
      <c r="E234" s="285"/>
      <c r="F234" s="416"/>
      <c r="G234" s="416"/>
      <c r="H234" s="696"/>
      <c r="I234" s="700"/>
      <c r="J234" s="704"/>
      <c r="K234" s="700"/>
      <c r="L234" s="287" t="str">
        <f t="shared" si="12"/>
        <v/>
      </c>
      <c r="M234" s="288" t="str">
        <f t="shared" si="13"/>
        <v/>
      </c>
      <c r="N234" s="287" t="str">
        <f t="shared" si="14"/>
        <v/>
      </c>
      <c r="O234" s="289">
        <f t="shared" si="15"/>
        <v>0</v>
      </c>
      <c r="P234" s="701"/>
      <c r="Q234" s="286"/>
      <c r="R234" s="711"/>
      <c r="S234" s="712"/>
      <c r="T234" s="291"/>
      <c r="U234" s="711"/>
      <c r="V234" s="701"/>
      <c r="W234" s="286"/>
      <c r="X234" s="290"/>
      <c r="Y234" s="286"/>
      <c r="Z234" s="290"/>
      <c r="AA234" s="286"/>
      <c r="AB234" s="291"/>
      <c r="AC234" s="291"/>
      <c r="AD234" s="291"/>
      <c r="AE234" s="291"/>
      <c r="AF234" s="290"/>
      <c r="AG234" s="292"/>
      <c r="AH234" s="290"/>
      <c r="AI234" s="292"/>
      <c r="AJ234" s="290"/>
      <c r="AK234" s="292"/>
      <c r="AL234" s="293"/>
      <c r="AM234" s="290"/>
      <c r="AN234" s="292"/>
      <c r="AO234" s="293"/>
      <c r="AP234" s="290"/>
      <c r="AQ234" s="292"/>
      <c r="AR234" s="293"/>
      <c r="AS234" s="290"/>
      <c r="AT234" s="237"/>
      <c r="AU234" s="237"/>
      <c r="AV234" s="237"/>
      <c r="AW234" s="237"/>
      <c r="AX234" s="237"/>
      <c r="AY234" s="237"/>
      <c r="AZ234" s="237"/>
      <c r="BA234" s="237"/>
      <c r="BB234" s="237"/>
      <c r="BC234" s="237"/>
      <c r="BD234" s="237"/>
      <c r="BE234" s="237"/>
    </row>
    <row r="235" spans="1:57" s="238" customFormat="1">
      <c r="A235" s="369"/>
      <c r="B235" s="284">
        <v>223</v>
      </c>
      <c r="C235" s="702"/>
      <c r="D235" s="703"/>
      <c r="E235" s="285"/>
      <c r="F235" s="416"/>
      <c r="G235" s="416"/>
      <c r="H235" s="696"/>
      <c r="I235" s="700"/>
      <c r="J235" s="704"/>
      <c r="K235" s="700"/>
      <c r="L235" s="287" t="str">
        <f t="shared" si="12"/>
        <v/>
      </c>
      <c r="M235" s="288" t="str">
        <f t="shared" si="13"/>
        <v/>
      </c>
      <c r="N235" s="287" t="str">
        <f t="shared" si="14"/>
        <v/>
      </c>
      <c r="O235" s="289">
        <f t="shared" si="15"/>
        <v>0</v>
      </c>
      <c r="P235" s="701"/>
      <c r="Q235" s="286"/>
      <c r="R235" s="711"/>
      <c r="S235" s="712"/>
      <c r="T235" s="291"/>
      <c r="U235" s="711"/>
      <c r="V235" s="701"/>
      <c r="W235" s="286"/>
      <c r="X235" s="290"/>
      <c r="Y235" s="286"/>
      <c r="Z235" s="290"/>
      <c r="AA235" s="286"/>
      <c r="AB235" s="291"/>
      <c r="AC235" s="291"/>
      <c r="AD235" s="291"/>
      <c r="AE235" s="291"/>
      <c r="AF235" s="290"/>
      <c r="AG235" s="292"/>
      <c r="AH235" s="290"/>
      <c r="AI235" s="292"/>
      <c r="AJ235" s="290"/>
      <c r="AK235" s="292"/>
      <c r="AL235" s="293"/>
      <c r="AM235" s="290"/>
      <c r="AN235" s="292"/>
      <c r="AO235" s="293"/>
      <c r="AP235" s="290"/>
      <c r="AQ235" s="292"/>
      <c r="AR235" s="293"/>
      <c r="AS235" s="290"/>
      <c r="AT235" s="237"/>
      <c r="AU235" s="237"/>
      <c r="AV235" s="237"/>
      <c r="AW235" s="237"/>
      <c r="AX235" s="237"/>
      <c r="AY235" s="237"/>
      <c r="AZ235" s="237"/>
      <c r="BA235" s="237"/>
      <c r="BB235" s="237"/>
      <c r="BC235" s="237"/>
      <c r="BD235" s="237"/>
      <c r="BE235" s="237"/>
    </row>
    <row r="236" spans="1:57" s="238" customFormat="1">
      <c r="A236" s="369"/>
      <c r="B236" s="284">
        <v>224</v>
      </c>
      <c r="C236" s="702"/>
      <c r="D236" s="703"/>
      <c r="E236" s="285"/>
      <c r="F236" s="416"/>
      <c r="G236" s="416"/>
      <c r="H236" s="696"/>
      <c r="I236" s="700"/>
      <c r="J236" s="704"/>
      <c r="K236" s="700"/>
      <c r="L236" s="287" t="str">
        <f t="shared" si="12"/>
        <v/>
      </c>
      <c r="M236" s="288" t="str">
        <f t="shared" si="13"/>
        <v/>
      </c>
      <c r="N236" s="287" t="str">
        <f t="shared" si="14"/>
        <v/>
      </c>
      <c r="O236" s="289">
        <f t="shared" si="15"/>
        <v>0</v>
      </c>
      <c r="P236" s="701"/>
      <c r="Q236" s="286"/>
      <c r="R236" s="711"/>
      <c r="S236" s="712"/>
      <c r="T236" s="291"/>
      <c r="U236" s="711"/>
      <c r="V236" s="701"/>
      <c r="W236" s="286"/>
      <c r="X236" s="290"/>
      <c r="Y236" s="286"/>
      <c r="Z236" s="290"/>
      <c r="AA236" s="286"/>
      <c r="AB236" s="291"/>
      <c r="AC236" s="291"/>
      <c r="AD236" s="291"/>
      <c r="AE236" s="291"/>
      <c r="AF236" s="290"/>
      <c r="AG236" s="292"/>
      <c r="AH236" s="290"/>
      <c r="AI236" s="292"/>
      <c r="AJ236" s="290"/>
      <c r="AK236" s="292"/>
      <c r="AL236" s="293"/>
      <c r="AM236" s="290"/>
      <c r="AN236" s="292"/>
      <c r="AO236" s="293"/>
      <c r="AP236" s="290"/>
      <c r="AQ236" s="292"/>
      <c r="AR236" s="293"/>
      <c r="AS236" s="290"/>
      <c r="AT236" s="237"/>
      <c r="AU236" s="237"/>
      <c r="AV236" s="237"/>
      <c r="AW236" s="237"/>
      <c r="AX236" s="237"/>
      <c r="AY236" s="237"/>
      <c r="AZ236" s="237"/>
      <c r="BA236" s="237"/>
      <c r="BB236" s="237"/>
      <c r="BC236" s="237"/>
      <c r="BD236" s="237"/>
      <c r="BE236" s="237"/>
    </row>
    <row r="237" spans="1:57" s="238" customFormat="1">
      <c r="A237" s="369"/>
      <c r="B237" s="284">
        <v>225</v>
      </c>
      <c r="C237" s="702"/>
      <c r="D237" s="703"/>
      <c r="E237" s="285"/>
      <c r="F237" s="416"/>
      <c r="G237" s="416"/>
      <c r="H237" s="696"/>
      <c r="I237" s="700"/>
      <c r="J237" s="704"/>
      <c r="K237" s="700"/>
      <c r="L237" s="287" t="str">
        <f t="shared" si="12"/>
        <v/>
      </c>
      <c r="M237" s="288" t="str">
        <f t="shared" si="13"/>
        <v/>
      </c>
      <c r="N237" s="287" t="str">
        <f t="shared" si="14"/>
        <v/>
      </c>
      <c r="O237" s="289">
        <f t="shared" si="15"/>
        <v>0</v>
      </c>
      <c r="P237" s="701"/>
      <c r="Q237" s="286"/>
      <c r="R237" s="711"/>
      <c r="S237" s="712"/>
      <c r="T237" s="291"/>
      <c r="U237" s="711"/>
      <c r="V237" s="701"/>
      <c r="W237" s="286"/>
      <c r="X237" s="290"/>
      <c r="Y237" s="286"/>
      <c r="Z237" s="290"/>
      <c r="AA237" s="286"/>
      <c r="AB237" s="291"/>
      <c r="AC237" s="291"/>
      <c r="AD237" s="291"/>
      <c r="AE237" s="291"/>
      <c r="AF237" s="290"/>
      <c r="AG237" s="292"/>
      <c r="AH237" s="290"/>
      <c r="AI237" s="292"/>
      <c r="AJ237" s="290"/>
      <c r="AK237" s="292"/>
      <c r="AL237" s="293"/>
      <c r="AM237" s="290"/>
      <c r="AN237" s="292"/>
      <c r="AO237" s="293"/>
      <c r="AP237" s="290"/>
      <c r="AQ237" s="292"/>
      <c r="AR237" s="293"/>
      <c r="AS237" s="290"/>
      <c r="AT237" s="237"/>
      <c r="AU237" s="237"/>
      <c r="AV237" s="237"/>
      <c r="AW237" s="237"/>
      <c r="AX237" s="237"/>
      <c r="AY237" s="237"/>
      <c r="AZ237" s="237"/>
      <c r="BA237" s="237"/>
      <c r="BB237" s="237"/>
      <c r="BC237" s="237"/>
      <c r="BD237" s="237"/>
      <c r="BE237" s="237"/>
    </row>
    <row r="238" spans="1:57" s="238" customFormat="1">
      <c r="A238" s="369"/>
      <c r="B238" s="284">
        <v>226</v>
      </c>
      <c r="C238" s="702"/>
      <c r="D238" s="703"/>
      <c r="E238" s="285"/>
      <c r="F238" s="416"/>
      <c r="G238" s="416"/>
      <c r="H238" s="696"/>
      <c r="I238" s="700"/>
      <c r="J238" s="704"/>
      <c r="K238" s="700"/>
      <c r="L238" s="287" t="str">
        <f t="shared" si="12"/>
        <v/>
      </c>
      <c r="M238" s="288" t="str">
        <f t="shared" si="13"/>
        <v/>
      </c>
      <c r="N238" s="287" t="str">
        <f t="shared" si="14"/>
        <v/>
      </c>
      <c r="O238" s="289">
        <f t="shared" si="15"/>
        <v>0</v>
      </c>
      <c r="P238" s="701"/>
      <c r="Q238" s="286"/>
      <c r="R238" s="711"/>
      <c r="S238" s="712"/>
      <c r="T238" s="291"/>
      <c r="U238" s="711"/>
      <c r="V238" s="701"/>
      <c r="W238" s="286"/>
      <c r="X238" s="290"/>
      <c r="Y238" s="286"/>
      <c r="Z238" s="290"/>
      <c r="AA238" s="286"/>
      <c r="AB238" s="291"/>
      <c r="AC238" s="291"/>
      <c r="AD238" s="291"/>
      <c r="AE238" s="291"/>
      <c r="AF238" s="290"/>
      <c r="AG238" s="292"/>
      <c r="AH238" s="290"/>
      <c r="AI238" s="292"/>
      <c r="AJ238" s="290"/>
      <c r="AK238" s="292"/>
      <c r="AL238" s="293"/>
      <c r="AM238" s="290"/>
      <c r="AN238" s="292"/>
      <c r="AO238" s="293"/>
      <c r="AP238" s="290"/>
      <c r="AQ238" s="292"/>
      <c r="AR238" s="293"/>
      <c r="AS238" s="290"/>
      <c r="AT238" s="237"/>
      <c r="AU238" s="237"/>
      <c r="AV238" s="237"/>
      <c r="AW238" s="237"/>
      <c r="AX238" s="237"/>
      <c r="AY238" s="237"/>
      <c r="AZ238" s="237"/>
      <c r="BA238" s="237"/>
      <c r="BB238" s="237"/>
      <c r="BC238" s="237"/>
      <c r="BD238" s="237"/>
      <c r="BE238" s="237"/>
    </row>
    <row r="239" spans="1:57" s="238" customFormat="1">
      <c r="A239" s="369"/>
      <c r="B239" s="284">
        <v>227</v>
      </c>
      <c r="C239" s="702"/>
      <c r="D239" s="703"/>
      <c r="E239" s="285"/>
      <c r="F239" s="416"/>
      <c r="G239" s="416"/>
      <c r="H239" s="696"/>
      <c r="I239" s="700"/>
      <c r="J239" s="704"/>
      <c r="K239" s="700"/>
      <c r="L239" s="287" t="str">
        <f t="shared" si="12"/>
        <v/>
      </c>
      <c r="M239" s="288" t="str">
        <f t="shared" si="13"/>
        <v/>
      </c>
      <c r="N239" s="287" t="str">
        <f t="shared" si="14"/>
        <v/>
      </c>
      <c r="O239" s="289">
        <f t="shared" si="15"/>
        <v>0</v>
      </c>
      <c r="P239" s="701"/>
      <c r="Q239" s="286"/>
      <c r="R239" s="711"/>
      <c r="S239" s="712"/>
      <c r="T239" s="291"/>
      <c r="U239" s="711"/>
      <c r="V239" s="701"/>
      <c r="W239" s="286"/>
      <c r="X239" s="290"/>
      <c r="Y239" s="286"/>
      <c r="Z239" s="290"/>
      <c r="AA239" s="286"/>
      <c r="AB239" s="291"/>
      <c r="AC239" s="291"/>
      <c r="AD239" s="291"/>
      <c r="AE239" s="291"/>
      <c r="AF239" s="290"/>
      <c r="AG239" s="292"/>
      <c r="AH239" s="290"/>
      <c r="AI239" s="292"/>
      <c r="AJ239" s="290"/>
      <c r="AK239" s="292"/>
      <c r="AL239" s="293"/>
      <c r="AM239" s="290"/>
      <c r="AN239" s="292"/>
      <c r="AO239" s="293"/>
      <c r="AP239" s="290"/>
      <c r="AQ239" s="292"/>
      <c r="AR239" s="293"/>
      <c r="AS239" s="290"/>
      <c r="AT239" s="237"/>
      <c r="AU239" s="237"/>
      <c r="AV239" s="237"/>
      <c r="AW239" s="237"/>
      <c r="AX239" s="237"/>
      <c r="AY239" s="237"/>
      <c r="AZ239" s="237"/>
      <c r="BA239" s="237"/>
      <c r="BB239" s="237"/>
      <c r="BC239" s="237"/>
      <c r="BD239" s="237"/>
      <c r="BE239" s="237"/>
    </row>
    <row r="240" spans="1:57" s="238" customFormat="1">
      <c r="A240" s="369"/>
      <c r="B240" s="284">
        <v>228</v>
      </c>
      <c r="C240" s="702"/>
      <c r="D240" s="703"/>
      <c r="E240" s="285"/>
      <c r="F240" s="416"/>
      <c r="G240" s="416"/>
      <c r="H240" s="696"/>
      <c r="I240" s="700"/>
      <c r="J240" s="704"/>
      <c r="K240" s="700"/>
      <c r="L240" s="287" t="str">
        <f t="shared" si="12"/>
        <v/>
      </c>
      <c r="M240" s="288" t="str">
        <f t="shared" si="13"/>
        <v/>
      </c>
      <c r="N240" s="287" t="str">
        <f t="shared" si="14"/>
        <v/>
      </c>
      <c r="O240" s="289">
        <f t="shared" si="15"/>
        <v>0</v>
      </c>
      <c r="P240" s="701"/>
      <c r="Q240" s="286"/>
      <c r="R240" s="711"/>
      <c r="S240" s="712"/>
      <c r="T240" s="291"/>
      <c r="U240" s="711"/>
      <c r="V240" s="701"/>
      <c r="W240" s="286"/>
      <c r="X240" s="290"/>
      <c r="Y240" s="286"/>
      <c r="Z240" s="290"/>
      <c r="AA240" s="286"/>
      <c r="AB240" s="291"/>
      <c r="AC240" s="291"/>
      <c r="AD240" s="291"/>
      <c r="AE240" s="291"/>
      <c r="AF240" s="290"/>
      <c r="AG240" s="292"/>
      <c r="AH240" s="290"/>
      <c r="AI240" s="292"/>
      <c r="AJ240" s="290"/>
      <c r="AK240" s="292"/>
      <c r="AL240" s="293"/>
      <c r="AM240" s="290"/>
      <c r="AN240" s="292"/>
      <c r="AO240" s="293"/>
      <c r="AP240" s="290"/>
      <c r="AQ240" s="292"/>
      <c r="AR240" s="293"/>
      <c r="AS240" s="290"/>
      <c r="AT240" s="237"/>
      <c r="AU240" s="237"/>
      <c r="AV240" s="237"/>
      <c r="AW240" s="237"/>
      <c r="AX240" s="237"/>
      <c r="AY240" s="237"/>
      <c r="AZ240" s="237"/>
      <c r="BA240" s="237"/>
      <c r="BB240" s="237"/>
      <c r="BC240" s="237"/>
      <c r="BD240" s="237"/>
      <c r="BE240" s="237"/>
    </row>
    <row r="241" spans="1:57" s="238" customFormat="1">
      <c r="A241" s="369"/>
      <c r="B241" s="284">
        <v>229</v>
      </c>
      <c r="C241" s="702"/>
      <c r="D241" s="703"/>
      <c r="E241" s="285"/>
      <c r="F241" s="416"/>
      <c r="G241" s="416"/>
      <c r="H241" s="696"/>
      <c r="I241" s="700"/>
      <c r="J241" s="704"/>
      <c r="K241" s="700"/>
      <c r="L241" s="287" t="str">
        <f t="shared" si="12"/>
        <v/>
      </c>
      <c r="M241" s="288" t="str">
        <f t="shared" si="13"/>
        <v/>
      </c>
      <c r="N241" s="287" t="str">
        <f t="shared" si="14"/>
        <v/>
      </c>
      <c r="O241" s="289">
        <f t="shared" si="15"/>
        <v>0</v>
      </c>
      <c r="P241" s="701"/>
      <c r="Q241" s="286"/>
      <c r="R241" s="711"/>
      <c r="S241" s="712"/>
      <c r="T241" s="291"/>
      <c r="U241" s="711"/>
      <c r="V241" s="701"/>
      <c r="W241" s="286"/>
      <c r="X241" s="290"/>
      <c r="Y241" s="286"/>
      <c r="Z241" s="290"/>
      <c r="AA241" s="286"/>
      <c r="AB241" s="291"/>
      <c r="AC241" s="291"/>
      <c r="AD241" s="291"/>
      <c r="AE241" s="291"/>
      <c r="AF241" s="290"/>
      <c r="AG241" s="292"/>
      <c r="AH241" s="290"/>
      <c r="AI241" s="292"/>
      <c r="AJ241" s="290"/>
      <c r="AK241" s="292"/>
      <c r="AL241" s="293"/>
      <c r="AM241" s="290"/>
      <c r="AN241" s="292"/>
      <c r="AO241" s="293"/>
      <c r="AP241" s="290"/>
      <c r="AQ241" s="292"/>
      <c r="AR241" s="293"/>
      <c r="AS241" s="290"/>
      <c r="AT241" s="237"/>
      <c r="AU241" s="237"/>
      <c r="AV241" s="237"/>
      <c r="AW241" s="237"/>
      <c r="AX241" s="237"/>
      <c r="AY241" s="237"/>
      <c r="AZ241" s="237"/>
      <c r="BA241" s="237"/>
      <c r="BB241" s="237"/>
      <c r="BC241" s="237"/>
      <c r="BD241" s="237"/>
      <c r="BE241" s="237"/>
    </row>
    <row r="242" spans="1:57" s="238" customFormat="1">
      <c r="A242" s="369"/>
      <c r="B242" s="284">
        <v>230</v>
      </c>
      <c r="C242" s="702"/>
      <c r="D242" s="703"/>
      <c r="E242" s="285"/>
      <c r="F242" s="416"/>
      <c r="G242" s="416"/>
      <c r="H242" s="696"/>
      <c r="I242" s="700"/>
      <c r="J242" s="704"/>
      <c r="K242" s="700"/>
      <c r="L242" s="287" t="str">
        <f t="shared" si="12"/>
        <v/>
      </c>
      <c r="M242" s="288" t="str">
        <f t="shared" si="13"/>
        <v/>
      </c>
      <c r="N242" s="287" t="str">
        <f t="shared" si="14"/>
        <v/>
      </c>
      <c r="O242" s="289">
        <f t="shared" si="15"/>
        <v>0</v>
      </c>
      <c r="P242" s="701"/>
      <c r="Q242" s="286"/>
      <c r="R242" s="711"/>
      <c r="S242" s="712"/>
      <c r="T242" s="291"/>
      <c r="U242" s="711"/>
      <c r="V242" s="701"/>
      <c r="W242" s="286"/>
      <c r="X242" s="290"/>
      <c r="Y242" s="286"/>
      <c r="Z242" s="290"/>
      <c r="AA242" s="286"/>
      <c r="AB242" s="291"/>
      <c r="AC242" s="291"/>
      <c r="AD242" s="291"/>
      <c r="AE242" s="291"/>
      <c r="AF242" s="290"/>
      <c r="AG242" s="292"/>
      <c r="AH242" s="290"/>
      <c r="AI242" s="292"/>
      <c r="AJ242" s="290"/>
      <c r="AK242" s="292"/>
      <c r="AL242" s="293"/>
      <c r="AM242" s="290"/>
      <c r="AN242" s="292"/>
      <c r="AO242" s="293"/>
      <c r="AP242" s="290"/>
      <c r="AQ242" s="292"/>
      <c r="AR242" s="293"/>
      <c r="AS242" s="290"/>
      <c r="AT242" s="237"/>
      <c r="AU242" s="237"/>
      <c r="AV242" s="237"/>
      <c r="AW242" s="237"/>
      <c r="AX242" s="237"/>
      <c r="AY242" s="237"/>
      <c r="AZ242" s="237"/>
      <c r="BA242" s="237"/>
      <c r="BB242" s="237"/>
      <c r="BC242" s="237"/>
      <c r="BD242" s="237"/>
      <c r="BE242" s="237"/>
    </row>
    <row r="243" spans="1:57" s="238" customFormat="1">
      <c r="A243" s="369"/>
      <c r="B243" s="284">
        <v>231</v>
      </c>
      <c r="C243" s="702"/>
      <c r="D243" s="703"/>
      <c r="E243" s="285"/>
      <c r="F243" s="416"/>
      <c r="G243" s="416"/>
      <c r="H243" s="696"/>
      <c r="I243" s="700"/>
      <c r="J243" s="704"/>
      <c r="K243" s="700"/>
      <c r="L243" s="287" t="str">
        <f t="shared" si="12"/>
        <v/>
      </c>
      <c r="M243" s="288" t="str">
        <f t="shared" si="13"/>
        <v/>
      </c>
      <c r="N243" s="287" t="str">
        <f t="shared" si="14"/>
        <v/>
      </c>
      <c r="O243" s="289">
        <f t="shared" si="15"/>
        <v>0</v>
      </c>
      <c r="P243" s="701"/>
      <c r="Q243" s="286"/>
      <c r="R243" s="711"/>
      <c r="S243" s="712"/>
      <c r="T243" s="291"/>
      <c r="U243" s="711"/>
      <c r="V243" s="701"/>
      <c r="W243" s="286"/>
      <c r="X243" s="290"/>
      <c r="Y243" s="286"/>
      <c r="Z243" s="290"/>
      <c r="AA243" s="286"/>
      <c r="AB243" s="291"/>
      <c r="AC243" s="291"/>
      <c r="AD243" s="291"/>
      <c r="AE243" s="291"/>
      <c r="AF243" s="290"/>
      <c r="AG243" s="292"/>
      <c r="AH243" s="290"/>
      <c r="AI243" s="292"/>
      <c r="AJ243" s="290"/>
      <c r="AK243" s="292"/>
      <c r="AL243" s="293"/>
      <c r="AM243" s="290"/>
      <c r="AN243" s="292"/>
      <c r="AO243" s="293"/>
      <c r="AP243" s="290"/>
      <c r="AQ243" s="292"/>
      <c r="AR243" s="293"/>
      <c r="AS243" s="290"/>
      <c r="AT243" s="237"/>
      <c r="AU243" s="237"/>
      <c r="AV243" s="237"/>
      <c r="AW243" s="237"/>
      <c r="AX243" s="237"/>
      <c r="AY243" s="237"/>
      <c r="AZ243" s="237"/>
      <c r="BA243" s="237"/>
      <c r="BB243" s="237"/>
      <c r="BC243" s="237"/>
      <c r="BD243" s="237"/>
      <c r="BE243" s="237"/>
    </row>
    <row r="244" spans="1:57" s="238" customFormat="1">
      <c r="A244" s="369"/>
      <c r="B244" s="284">
        <v>232</v>
      </c>
      <c r="C244" s="702"/>
      <c r="D244" s="703"/>
      <c r="E244" s="285"/>
      <c r="F244" s="416"/>
      <c r="G244" s="416"/>
      <c r="H244" s="696"/>
      <c r="I244" s="700"/>
      <c r="J244" s="704"/>
      <c r="K244" s="700"/>
      <c r="L244" s="287" t="str">
        <f t="shared" si="12"/>
        <v/>
      </c>
      <c r="M244" s="288" t="str">
        <f t="shared" si="13"/>
        <v/>
      </c>
      <c r="N244" s="287" t="str">
        <f t="shared" si="14"/>
        <v/>
      </c>
      <c r="O244" s="289">
        <f t="shared" si="15"/>
        <v>0</v>
      </c>
      <c r="P244" s="701"/>
      <c r="Q244" s="286"/>
      <c r="R244" s="711"/>
      <c r="S244" s="712"/>
      <c r="T244" s="291"/>
      <c r="U244" s="711"/>
      <c r="V244" s="701"/>
      <c r="W244" s="286"/>
      <c r="X244" s="290"/>
      <c r="Y244" s="286"/>
      <c r="Z244" s="290"/>
      <c r="AA244" s="286"/>
      <c r="AB244" s="291"/>
      <c r="AC244" s="291"/>
      <c r="AD244" s="291"/>
      <c r="AE244" s="291"/>
      <c r="AF244" s="290"/>
      <c r="AG244" s="292"/>
      <c r="AH244" s="290"/>
      <c r="AI244" s="292"/>
      <c r="AJ244" s="290"/>
      <c r="AK244" s="292"/>
      <c r="AL244" s="293"/>
      <c r="AM244" s="290"/>
      <c r="AN244" s="292"/>
      <c r="AO244" s="293"/>
      <c r="AP244" s="290"/>
      <c r="AQ244" s="292"/>
      <c r="AR244" s="293"/>
      <c r="AS244" s="290"/>
      <c r="AT244" s="237"/>
      <c r="AU244" s="237"/>
      <c r="AV244" s="237"/>
      <c r="AW244" s="237"/>
      <c r="AX244" s="237"/>
      <c r="AY244" s="237"/>
      <c r="AZ244" s="237"/>
      <c r="BA244" s="237"/>
      <c r="BB244" s="237"/>
      <c r="BC244" s="237"/>
      <c r="BD244" s="237"/>
      <c r="BE244" s="237"/>
    </row>
    <row r="245" spans="1:57" s="238" customFormat="1">
      <c r="A245" s="369"/>
      <c r="B245" s="284">
        <v>233</v>
      </c>
      <c r="C245" s="702"/>
      <c r="D245" s="703"/>
      <c r="E245" s="285"/>
      <c r="F245" s="416"/>
      <c r="G245" s="416"/>
      <c r="H245" s="696"/>
      <c r="I245" s="700"/>
      <c r="J245" s="704"/>
      <c r="K245" s="700"/>
      <c r="L245" s="287" t="str">
        <f t="shared" si="12"/>
        <v/>
      </c>
      <c r="M245" s="288" t="str">
        <f t="shared" si="13"/>
        <v/>
      </c>
      <c r="N245" s="287" t="str">
        <f t="shared" si="14"/>
        <v/>
      </c>
      <c r="O245" s="289">
        <f t="shared" si="15"/>
        <v>0</v>
      </c>
      <c r="P245" s="701"/>
      <c r="Q245" s="286"/>
      <c r="R245" s="711"/>
      <c r="S245" s="712"/>
      <c r="T245" s="291"/>
      <c r="U245" s="711"/>
      <c r="V245" s="701"/>
      <c r="W245" s="286"/>
      <c r="X245" s="290"/>
      <c r="Y245" s="286"/>
      <c r="Z245" s="290"/>
      <c r="AA245" s="286"/>
      <c r="AB245" s="291"/>
      <c r="AC245" s="291"/>
      <c r="AD245" s="291"/>
      <c r="AE245" s="291"/>
      <c r="AF245" s="290"/>
      <c r="AG245" s="292"/>
      <c r="AH245" s="290"/>
      <c r="AI245" s="292"/>
      <c r="AJ245" s="290"/>
      <c r="AK245" s="292"/>
      <c r="AL245" s="293"/>
      <c r="AM245" s="290"/>
      <c r="AN245" s="292"/>
      <c r="AO245" s="293"/>
      <c r="AP245" s="290"/>
      <c r="AQ245" s="292"/>
      <c r="AR245" s="293"/>
      <c r="AS245" s="290"/>
      <c r="AT245" s="237"/>
      <c r="AU245" s="237"/>
      <c r="AV245" s="237"/>
      <c r="AW245" s="237"/>
      <c r="AX245" s="237"/>
      <c r="AY245" s="237"/>
      <c r="AZ245" s="237"/>
      <c r="BA245" s="237"/>
      <c r="BB245" s="237"/>
      <c r="BC245" s="237"/>
      <c r="BD245" s="237"/>
      <c r="BE245" s="237"/>
    </row>
    <row r="246" spans="1:57" s="238" customFormat="1">
      <c r="A246" s="369"/>
      <c r="B246" s="284">
        <v>234</v>
      </c>
      <c r="C246" s="702"/>
      <c r="D246" s="703"/>
      <c r="E246" s="285"/>
      <c r="F246" s="416"/>
      <c r="G246" s="416"/>
      <c r="H246" s="696"/>
      <c r="I246" s="700"/>
      <c r="J246" s="704"/>
      <c r="K246" s="700"/>
      <c r="L246" s="287" t="str">
        <f t="shared" si="12"/>
        <v/>
      </c>
      <c r="M246" s="288" t="str">
        <f t="shared" si="13"/>
        <v/>
      </c>
      <c r="N246" s="287" t="str">
        <f t="shared" si="14"/>
        <v/>
      </c>
      <c r="O246" s="289">
        <f t="shared" si="15"/>
        <v>0</v>
      </c>
      <c r="P246" s="701"/>
      <c r="Q246" s="286"/>
      <c r="R246" s="711"/>
      <c r="S246" s="712"/>
      <c r="T246" s="291"/>
      <c r="U246" s="711"/>
      <c r="V246" s="701"/>
      <c r="W246" s="286"/>
      <c r="X246" s="290"/>
      <c r="Y246" s="286"/>
      <c r="Z246" s="290"/>
      <c r="AA246" s="286"/>
      <c r="AB246" s="291"/>
      <c r="AC246" s="291"/>
      <c r="AD246" s="291"/>
      <c r="AE246" s="291"/>
      <c r="AF246" s="290"/>
      <c r="AG246" s="292"/>
      <c r="AH246" s="290"/>
      <c r="AI246" s="292"/>
      <c r="AJ246" s="290"/>
      <c r="AK246" s="292"/>
      <c r="AL246" s="293"/>
      <c r="AM246" s="290"/>
      <c r="AN246" s="292"/>
      <c r="AO246" s="293"/>
      <c r="AP246" s="290"/>
      <c r="AQ246" s="292"/>
      <c r="AR246" s="293"/>
      <c r="AS246" s="290"/>
      <c r="AT246" s="237"/>
      <c r="AU246" s="237"/>
      <c r="AV246" s="237"/>
      <c r="AW246" s="237"/>
      <c r="AX246" s="237"/>
      <c r="AY246" s="237"/>
      <c r="AZ246" s="237"/>
      <c r="BA246" s="237"/>
      <c r="BB246" s="237"/>
      <c r="BC246" s="237"/>
      <c r="BD246" s="237"/>
      <c r="BE246" s="237"/>
    </row>
    <row r="247" spans="1:57" s="238" customFormat="1">
      <c r="A247" s="369"/>
      <c r="B247" s="284">
        <v>235</v>
      </c>
      <c r="C247" s="702"/>
      <c r="D247" s="703"/>
      <c r="E247" s="285"/>
      <c r="F247" s="416"/>
      <c r="G247" s="416"/>
      <c r="H247" s="696"/>
      <c r="I247" s="700"/>
      <c r="J247" s="704"/>
      <c r="K247" s="700"/>
      <c r="L247" s="287" t="str">
        <f t="shared" si="12"/>
        <v/>
      </c>
      <c r="M247" s="288" t="str">
        <f t="shared" si="13"/>
        <v/>
      </c>
      <c r="N247" s="287" t="str">
        <f t="shared" si="14"/>
        <v/>
      </c>
      <c r="O247" s="289">
        <f t="shared" si="15"/>
        <v>0</v>
      </c>
      <c r="P247" s="701"/>
      <c r="Q247" s="286"/>
      <c r="R247" s="711"/>
      <c r="S247" s="712"/>
      <c r="T247" s="291"/>
      <c r="U247" s="711"/>
      <c r="V247" s="701"/>
      <c r="W247" s="286"/>
      <c r="X247" s="290"/>
      <c r="Y247" s="286"/>
      <c r="Z247" s="290"/>
      <c r="AA247" s="286"/>
      <c r="AB247" s="291"/>
      <c r="AC247" s="291"/>
      <c r="AD247" s="291"/>
      <c r="AE247" s="291"/>
      <c r="AF247" s="290"/>
      <c r="AG247" s="292"/>
      <c r="AH247" s="290"/>
      <c r="AI247" s="292"/>
      <c r="AJ247" s="290"/>
      <c r="AK247" s="292"/>
      <c r="AL247" s="293"/>
      <c r="AM247" s="290"/>
      <c r="AN247" s="292"/>
      <c r="AO247" s="293"/>
      <c r="AP247" s="290"/>
      <c r="AQ247" s="292"/>
      <c r="AR247" s="293"/>
      <c r="AS247" s="290"/>
      <c r="AT247" s="237"/>
      <c r="AU247" s="237"/>
      <c r="AV247" s="237"/>
      <c r="AW247" s="237"/>
      <c r="AX247" s="237"/>
      <c r="AY247" s="237"/>
      <c r="AZ247" s="237"/>
      <c r="BA247" s="237"/>
      <c r="BB247" s="237"/>
      <c r="BC247" s="237"/>
      <c r="BD247" s="237"/>
      <c r="BE247" s="237"/>
    </row>
    <row r="248" spans="1:57" s="238" customFormat="1">
      <c r="A248" s="369"/>
      <c r="B248" s="284">
        <v>236</v>
      </c>
      <c r="C248" s="702"/>
      <c r="D248" s="703"/>
      <c r="E248" s="285"/>
      <c r="F248" s="416"/>
      <c r="G248" s="416"/>
      <c r="H248" s="696"/>
      <c r="I248" s="700"/>
      <c r="J248" s="704"/>
      <c r="K248" s="700"/>
      <c r="L248" s="287" t="str">
        <f t="shared" si="12"/>
        <v/>
      </c>
      <c r="M248" s="288" t="str">
        <f t="shared" si="13"/>
        <v/>
      </c>
      <c r="N248" s="287" t="str">
        <f t="shared" si="14"/>
        <v/>
      </c>
      <c r="O248" s="289">
        <f t="shared" si="15"/>
        <v>0</v>
      </c>
      <c r="P248" s="701"/>
      <c r="Q248" s="286"/>
      <c r="R248" s="711"/>
      <c r="S248" s="712"/>
      <c r="T248" s="291"/>
      <c r="U248" s="711"/>
      <c r="V248" s="701"/>
      <c r="W248" s="286"/>
      <c r="X248" s="290"/>
      <c r="Y248" s="286"/>
      <c r="Z248" s="290"/>
      <c r="AA248" s="286"/>
      <c r="AB248" s="291"/>
      <c r="AC248" s="291"/>
      <c r="AD248" s="291"/>
      <c r="AE248" s="291"/>
      <c r="AF248" s="290"/>
      <c r="AG248" s="292"/>
      <c r="AH248" s="290"/>
      <c r="AI248" s="292"/>
      <c r="AJ248" s="290"/>
      <c r="AK248" s="292"/>
      <c r="AL248" s="293"/>
      <c r="AM248" s="290"/>
      <c r="AN248" s="292"/>
      <c r="AO248" s="293"/>
      <c r="AP248" s="290"/>
      <c r="AQ248" s="292"/>
      <c r="AR248" s="293"/>
      <c r="AS248" s="290"/>
      <c r="AT248" s="237"/>
      <c r="AU248" s="237"/>
      <c r="AV248" s="237"/>
      <c r="AW248" s="237"/>
      <c r="AX248" s="237"/>
      <c r="AY248" s="237"/>
      <c r="AZ248" s="237"/>
      <c r="BA248" s="237"/>
      <c r="BB248" s="237"/>
      <c r="BC248" s="237"/>
      <c r="BD248" s="237"/>
      <c r="BE248" s="237"/>
    </row>
    <row r="249" spans="1:57" s="238" customFormat="1">
      <c r="A249" s="369"/>
      <c r="B249" s="284">
        <v>237</v>
      </c>
      <c r="C249" s="702"/>
      <c r="D249" s="703"/>
      <c r="E249" s="285"/>
      <c r="F249" s="416"/>
      <c r="G249" s="416"/>
      <c r="H249" s="696"/>
      <c r="I249" s="700"/>
      <c r="J249" s="704"/>
      <c r="K249" s="700"/>
      <c r="L249" s="287" t="str">
        <f t="shared" si="12"/>
        <v/>
      </c>
      <c r="M249" s="288" t="str">
        <f t="shared" si="13"/>
        <v/>
      </c>
      <c r="N249" s="287" t="str">
        <f t="shared" si="14"/>
        <v/>
      </c>
      <c r="O249" s="289">
        <f t="shared" si="15"/>
        <v>0</v>
      </c>
      <c r="P249" s="701"/>
      <c r="Q249" s="286"/>
      <c r="R249" s="711"/>
      <c r="S249" s="712"/>
      <c r="T249" s="291"/>
      <c r="U249" s="711"/>
      <c r="V249" s="701"/>
      <c r="W249" s="286"/>
      <c r="X249" s="290"/>
      <c r="Y249" s="286"/>
      <c r="Z249" s="290"/>
      <c r="AA249" s="286"/>
      <c r="AB249" s="291"/>
      <c r="AC249" s="291"/>
      <c r="AD249" s="291"/>
      <c r="AE249" s="291"/>
      <c r="AF249" s="290"/>
      <c r="AG249" s="292"/>
      <c r="AH249" s="290"/>
      <c r="AI249" s="292"/>
      <c r="AJ249" s="290"/>
      <c r="AK249" s="292"/>
      <c r="AL249" s="293"/>
      <c r="AM249" s="290"/>
      <c r="AN249" s="292"/>
      <c r="AO249" s="293"/>
      <c r="AP249" s="290"/>
      <c r="AQ249" s="292"/>
      <c r="AR249" s="293"/>
      <c r="AS249" s="290"/>
      <c r="AT249" s="237"/>
      <c r="AU249" s="237"/>
      <c r="AV249" s="237"/>
      <c r="AW249" s="237"/>
      <c r="AX249" s="237"/>
      <c r="AY249" s="237"/>
      <c r="AZ249" s="237"/>
      <c r="BA249" s="237"/>
      <c r="BB249" s="237"/>
      <c r="BC249" s="237"/>
      <c r="BD249" s="237"/>
      <c r="BE249" s="237"/>
    </row>
    <row r="250" spans="1:57" s="238" customFormat="1">
      <c r="A250" s="369"/>
      <c r="B250" s="284">
        <v>238</v>
      </c>
      <c r="C250" s="702"/>
      <c r="D250" s="703"/>
      <c r="E250" s="285"/>
      <c r="F250" s="416"/>
      <c r="G250" s="416"/>
      <c r="H250" s="696"/>
      <c r="I250" s="700"/>
      <c r="J250" s="704"/>
      <c r="K250" s="700"/>
      <c r="L250" s="287" t="str">
        <f t="shared" si="12"/>
        <v/>
      </c>
      <c r="M250" s="288" t="str">
        <f t="shared" si="13"/>
        <v/>
      </c>
      <c r="N250" s="287" t="str">
        <f t="shared" si="14"/>
        <v/>
      </c>
      <c r="O250" s="289">
        <f t="shared" si="15"/>
        <v>0</v>
      </c>
      <c r="P250" s="701"/>
      <c r="Q250" s="286"/>
      <c r="R250" s="711"/>
      <c r="S250" s="712"/>
      <c r="T250" s="291"/>
      <c r="U250" s="711"/>
      <c r="V250" s="701"/>
      <c r="W250" s="286"/>
      <c r="X250" s="290"/>
      <c r="Y250" s="286"/>
      <c r="Z250" s="290"/>
      <c r="AA250" s="286"/>
      <c r="AB250" s="291"/>
      <c r="AC250" s="291"/>
      <c r="AD250" s="291"/>
      <c r="AE250" s="291"/>
      <c r="AF250" s="290"/>
      <c r="AG250" s="292"/>
      <c r="AH250" s="290"/>
      <c r="AI250" s="292"/>
      <c r="AJ250" s="290"/>
      <c r="AK250" s="292"/>
      <c r="AL250" s="293"/>
      <c r="AM250" s="290"/>
      <c r="AN250" s="292"/>
      <c r="AO250" s="293"/>
      <c r="AP250" s="290"/>
      <c r="AQ250" s="292"/>
      <c r="AR250" s="293"/>
      <c r="AS250" s="290"/>
      <c r="AT250" s="237"/>
      <c r="AU250" s="237"/>
      <c r="AV250" s="237"/>
      <c r="AW250" s="237"/>
      <c r="AX250" s="237"/>
      <c r="AY250" s="237"/>
      <c r="AZ250" s="237"/>
      <c r="BA250" s="237"/>
      <c r="BB250" s="237"/>
      <c r="BC250" s="237"/>
      <c r="BD250" s="237"/>
      <c r="BE250" s="237"/>
    </row>
    <row r="251" spans="1:57" s="238" customFormat="1">
      <c r="A251" s="369"/>
      <c r="B251" s="284">
        <v>239</v>
      </c>
      <c r="C251" s="702"/>
      <c r="D251" s="703"/>
      <c r="E251" s="285"/>
      <c r="F251" s="416"/>
      <c r="G251" s="416"/>
      <c r="H251" s="696"/>
      <c r="I251" s="700"/>
      <c r="J251" s="704"/>
      <c r="K251" s="700"/>
      <c r="L251" s="287" t="str">
        <f t="shared" si="12"/>
        <v/>
      </c>
      <c r="M251" s="288" t="str">
        <f t="shared" si="13"/>
        <v/>
      </c>
      <c r="N251" s="287" t="str">
        <f t="shared" si="14"/>
        <v/>
      </c>
      <c r="O251" s="289">
        <f t="shared" si="15"/>
        <v>0</v>
      </c>
      <c r="P251" s="701"/>
      <c r="Q251" s="286"/>
      <c r="R251" s="711"/>
      <c r="S251" s="712"/>
      <c r="T251" s="291"/>
      <c r="U251" s="711"/>
      <c r="V251" s="701"/>
      <c r="W251" s="286"/>
      <c r="X251" s="290"/>
      <c r="Y251" s="286"/>
      <c r="Z251" s="290"/>
      <c r="AA251" s="286"/>
      <c r="AB251" s="291"/>
      <c r="AC251" s="291"/>
      <c r="AD251" s="291"/>
      <c r="AE251" s="291"/>
      <c r="AF251" s="290"/>
      <c r="AG251" s="292"/>
      <c r="AH251" s="290"/>
      <c r="AI251" s="292"/>
      <c r="AJ251" s="290"/>
      <c r="AK251" s="292"/>
      <c r="AL251" s="293"/>
      <c r="AM251" s="290"/>
      <c r="AN251" s="292"/>
      <c r="AO251" s="293"/>
      <c r="AP251" s="290"/>
      <c r="AQ251" s="292"/>
      <c r="AR251" s="293"/>
      <c r="AS251" s="290"/>
      <c r="AT251" s="237"/>
      <c r="AU251" s="237"/>
      <c r="AV251" s="237"/>
      <c r="AW251" s="237"/>
      <c r="AX251" s="237"/>
      <c r="AY251" s="237"/>
      <c r="AZ251" s="237"/>
      <c r="BA251" s="237"/>
      <c r="BB251" s="237"/>
      <c r="BC251" s="237"/>
      <c r="BD251" s="237"/>
      <c r="BE251" s="237"/>
    </row>
    <row r="252" spans="1:57" s="238" customFormat="1">
      <c r="A252" s="369"/>
      <c r="B252" s="284">
        <v>240</v>
      </c>
      <c r="C252" s="702"/>
      <c r="D252" s="703"/>
      <c r="E252" s="285"/>
      <c r="F252" s="416"/>
      <c r="G252" s="416"/>
      <c r="H252" s="696"/>
      <c r="I252" s="700"/>
      <c r="J252" s="704"/>
      <c r="K252" s="700"/>
      <c r="L252" s="287" t="str">
        <f t="shared" si="12"/>
        <v/>
      </c>
      <c r="M252" s="288" t="str">
        <f t="shared" si="13"/>
        <v/>
      </c>
      <c r="N252" s="287" t="str">
        <f t="shared" si="14"/>
        <v/>
      </c>
      <c r="O252" s="289">
        <f t="shared" si="15"/>
        <v>0</v>
      </c>
      <c r="P252" s="701"/>
      <c r="Q252" s="286"/>
      <c r="R252" s="711"/>
      <c r="S252" s="712"/>
      <c r="T252" s="291"/>
      <c r="U252" s="711"/>
      <c r="V252" s="701"/>
      <c r="W252" s="286"/>
      <c r="X252" s="290"/>
      <c r="Y252" s="286"/>
      <c r="Z252" s="290"/>
      <c r="AA252" s="286"/>
      <c r="AB252" s="291"/>
      <c r="AC252" s="291"/>
      <c r="AD252" s="291"/>
      <c r="AE252" s="291"/>
      <c r="AF252" s="290"/>
      <c r="AG252" s="292"/>
      <c r="AH252" s="290"/>
      <c r="AI252" s="292"/>
      <c r="AJ252" s="290"/>
      <c r="AK252" s="292"/>
      <c r="AL252" s="293"/>
      <c r="AM252" s="290"/>
      <c r="AN252" s="292"/>
      <c r="AO252" s="293"/>
      <c r="AP252" s="290"/>
      <c r="AQ252" s="292"/>
      <c r="AR252" s="293"/>
      <c r="AS252" s="290"/>
      <c r="AT252" s="237"/>
      <c r="AU252" s="237"/>
      <c r="AV252" s="237"/>
      <c r="AW252" s="237"/>
      <c r="AX252" s="237"/>
      <c r="AY252" s="237"/>
      <c r="AZ252" s="237"/>
      <c r="BA252" s="237"/>
      <c r="BB252" s="237"/>
      <c r="BC252" s="237"/>
      <c r="BD252" s="237"/>
      <c r="BE252" s="237"/>
    </row>
    <row r="253" spans="1:57" s="238" customFormat="1">
      <c r="A253" s="369"/>
      <c r="B253" s="284">
        <v>241</v>
      </c>
      <c r="C253" s="702"/>
      <c r="D253" s="703"/>
      <c r="E253" s="285"/>
      <c r="F253" s="416"/>
      <c r="G253" s="416"/>
      <c r="H253" s="696"/>
      <c r="I253" s="700"/>
      <c r="J253" s="704"/>
      <c r="K253" s="700"/>
      <c r="L253" s="287" t="str">
        <f t="shared" si="12"/>
        <v/>
      </c>
      <c r="M253" s="288" t="str">
        <f t="shared" si="13"/>
        <v/>
      </c>
      <c r="N253" s="287" t="str">
        <f t="shared" si="14"/>
        <v/>
      </c>
      <c r="O253" s="289">
        <f t="shared" si="15"/>
        <v>0</v>
      </c>
      <c r="P253" s="701"/>
      <c r="Q253" s="286"/>
      <c r="R253" s="711"/>
      <c r="S253" s="712"/>
      <c r="T253" s="291"/>
      <c r="U253" s="711"/>
      <c r="V253" s="701"/>
      <c r="W253" s="286"/>
      <c r="X253" s="290"/>
      <c r="Y253" s="286"/>
      <c r="Z253" s="290"/>
      <c r="AA253" s="286"/>
      <c r="AB253" s="291"/>
      <c r="AC253" s="291"/>
      <c r="AD253" s="291"/>
      <c r="AE253" s="291"/>
      <c r="AF253" s="290"/>
      <c r="AG253" s="292"/>
      <c r="AH253" s="290"/>
      <c r="AI253" s="292"/>
      <c r="AJ253" s="290"/>
      <c r="AK253" s="292"/>
      <c r="AL253" s="293"/>
      <c r="AM253" s="290"/>
      <c r="AN253" s="292"/>
      <c r="AO253" s="293"/>
      <c r="AP253" s="290"/>
      <c r="AQ253" s="292"/>
      <c r="AR253" s="293"/>
      <c r="AS253" s="290"/>
      <c r="AT253" s="237"/>
      <c r="AU253" s="237"/>
      <c r="AV253" s="237"/>
      <c r="AW253" s="237"/>
      <c r="AX253" s="237"/>
      <c r="AY253" s="237"/>
      <c r="AZ253" s="237"/>
      <c r="BA253" s="237"/>
      <c r="BB253" s="237"/>
      <c r="BC253" s="237"/>
      <c r="BD253" s="237"/>
      <c r="BE253" s="237"/>
    </row>
    <row r="254" spans="1:57" s="238" customFormat="1">
      <c r="A254" s="369"/>
      <c r="B254" s="284">
        <v>242</v>
      </c>
      <c r="C254" s="702"/>
      <c r="D254" s="703"/>
      <c r="E254" s="285"/>
      <c r="F254" s="416"/>
      <c r="G254" s="416"/>
      <c r="H254" s="696"/>
      <c r="I254" s="700"/>
      <c r="J254" s="704"/>
      <c r="K254" s="700"/>
      <c r="L254" s="287" t="str">
        <f t="shared" si="12"/>
        <v/>
      </c>
      <c r="M254" s="288" t="str">
        <f t="shared" si="13"/>
        <v/>
      </c>
      <c r="N254" s="287" t="str">
        <f t="shared" si="14"/>
        <v/>
      </c>
      <c r="O254" s="289">
        <f t="shared" si="15"/>
        <v>0</v>
      </c>
      <c r="P254" s="701"/>
      <c r="Q254" s="286"/>
      <c r="R254" s="711"/>
      <c r="S254" s="712"/>
      <c r="T254" s="291"/>
      <c r="U254" s="711"/>
      <c r="V254" s="701"/>
      <c r="W254" s="286"/>
      <c r="X254" s="290"/>
      <c r="Y254" s="286"/>
      <c r="Z254" s="290"/>
      <c r="AA254" s="286"/>
      <c r="AB254" s="291"/>
      <c r="AC254" s="291"/>
      <c r="AD254" s="291"/>
      <c r="AE254" s="291"/>
      <c r="AF254" s="290"/>
      <c r="AG254" s="292"/>
      <c r="AH254" s="290"/>
      <c r="AI254" s="292"/>
      <c r="AJ254" s="290"/>
      <c r="AK254" s="292"/>
      <c r="AL254" s="293"/>
      <c r="AM254" s="290"/>
      <c r="AN254" s="292"/>
      <c r="AO254" s="293"/>
      <c r="AP254" s="290"/>
      <c r="AQ254" s="292"/>
      <c r="AR254" s="293"/>
      <c r="AS254" s="290"/>
      <c r="AT254" s="237"/>
      <c r="AU254" s="237"/>
      <c r="AV254" s="237"/>
      <c r="AW254" s="237"/>
      <c r="AX254" s="237"/>
      <c r="AY254" s="237"/>
      <c r="AZ254" s="237"/>
      <c r="BA254" s="237"/>
      <c r="BB254" s="237"/>
      <c r="BC254" s="237"/>
      <c r="BD254" s="237"/>
      <c r="BE254" s="237"/>
    </row>
    <row r="255" spans="1:57" s="238" customFormat="1">
      <c r="A255" s="369"/>
      <c r="B255" s="284">
        <v>243</v>
      </c>
      <c r="C255" s="702"/>
      <c r="D255" s="703"/>
      <c r="E255" s="285"/>
      <c r="F255" s="416"/>
      <c r="G255" s="416"/>
      <c r="H255" s="696"/>
      <c r="I255" s="700"/>
      <c r="J255" s="704"/>
      <c r="K255" s="700"/>
      <c r="L255" s="287" t="str">
        <f t="shared" si="12"/>
        <v/>
      </c>
      <c r="M255" s="288" t="str">
        <f t="shared" si="13"/>
        <v/>
      </c>
      <c r="N255" s="287" t="str">
        <f t="shared" si="14"/>
        <v/>
      </c>
      <c r="O255" s="289">
        <f t="shared" si="15"/>
        <v>0</v>
      </c>
      <c r="P255" s="701"/>
      <c r="Q255" s="286"/>
      <c r="R255" s="711"/>
      <c r="S255" s="712"/>
      <c r="T255" s="291"/>
      <c r="U255" s="711"/>
      <c r="V255" s="701"/>
      <c r="W255" s="286"/>
      <c r="X255" s="290"/>
      <c r="Y255" s="286"/>
      <c r="Z255" s="290"/>
      <c r="AA255" s="286"/>
      <c r="AB255" s="291"/>
      <c r="AC255" s="291"/>
      <c r="AD255" s="291"/>
      <c r="AE255" s="291"/>
      <c r="AF255" s="290"/>
      <c r="AG255" s="292"/>
      <c r="AH255" s="290"/>
      <c r="AI255" s="292"/>
      <c r="AJ255" s="290"/>
      <c r="AK255" s="292"/>
      <c r="AL255" s="293"/>
      <c r="AM255" s="290"/>
      <c r="AN255" s="292"/>
      <c r="AO255" s="293"/>
      <c r="AP255" s="290"/>
      <c r="AQ255" s="292"/>
      <c r="AR255" s="293"/>
      <c r="AS255" s="290"/>
      <c r="AT255" s="237"/>
      <c r="AU255" s="237"/>
      <c r="AV255" s="237"/>
      <c r="AW255" s="237"/>
      <c r="AX255" s="237"/>
      <c r="AY255" s="237"/>
      <c r="AZ255" s="237"/>
      <c r="BA255" s="237"/>
      <c r="BB255" s="237"/>
      <c r="BC255" s="237"/>
      <c r="BD255" s="237"/>
      <c r="BE255" s="237"/>
    </row>
    <row r="256" spans="1:57" s="238" customFormat="1">
      <c r="A256" s="369"/>
      <c r="B256" s="284">
        <v>244</v>
      </c>
      <c r="C256" s="702"/>
      <c r="D256" s="703"/>
      <c r="E256" s="285"/>
      <c r="F256" s="416"/>
      <c r="G256" s="416"/>
      <c r="H256" s="696"/>
      <c r="I256" s="700"/>
      <c r="J256" s="704"/>
      <c r="K256" s="700"/>
      <c r="L256" s="287" t="str">
        <f t="shared" si="12"/>
        <v/>
      </c>
      <c r="M256" s="288" t="str">
        <f t="shared" si="13"/>
        <v/>
      </c>
      <c r="N256" s="287" t="str">
        <f t="shared" si="14"/>
        <v/>
      </c>
      <c r="O256" s="289">
        <f t="shared" si="15"/>
        <v>0</v>
      </c>
      <c r="P256" s="701"/>
      <c r="Q256" s="286"/>
      <c r="R256" s="711"/>
      <c r="S256" s="712"/>
      <c r="T256" s="291"/>
      <c r="U256" s="711"/>
      <c r="V256" s="701"/>
      <c r="W256" s="286"/>
      <c r="X256" s="290"/>
      <c r="Y256" s="286"/>
      <c r="Z256" s="290"/>
      <c r="AA256" s="286"/>
      <c r="AB256" s="291"/>
      <c r="AC256" s="291"/>
      <c r="AD256" s="291"/>
      <c r="AE256" s="291"/>
      <c r="AF256" s="290"/>
      <c r="AG256" s="292"/>
      <c r="AH256" s="290"/>
      <c r="AI256" s="292"/>
      <c r="AJ256" s="290"/>
      <c r="AK256" s="292"/>
      <c r="AL256" s="293"/>
      <c r="AM256" s="290"/>
      <c r="AN256" s="292"/>
      <c r="AO256" s="293"/>
      <c r="AP256" s="290"/>
      <c r="AQ256" s="292"/>
      <c r="AR256" s="293"/>
      <c r="AS256" s="290"/>
      <c r="AT256" s="237"/>
      <c r="AU256" s="237"/>
      <c r="AV256" s="237"/>
      <c r="AW256" s="237"/>
      <c r="AX256" s="237"/>
      <c r="AY256" s="237"/>
      <c r="AZ256" s="237"/>
      <c r="BA256" s="237"/>
      <c r="BB256" s="237"/>
      <c r="BC256" s="237"/>
      <c r="BD256" s="237"/>
      <c r="BE256" s="237"/>
    </row>
    <row r="257" spans="1:57" s="238" customFormat="1">
      <c r="A257" s="369"/>
      <c r="B257" s="284">
        <v>245</v>
      </c>
      <c r="C257" s="702"/>
      <c r="D257" s="703"/>
      <c r="E257" s="285"/>
      <c r="F257" s="416"/>
      <c r="G257" s="416"/>
      <c r="H257" s="696"/>
      <c r="I257" s="700"/>
      <c r="J257" s="704"/>
      <c r="K257" s="700"/>
      <c r="L257" s="287" t="str">
        <f t="shared" si="12"/>
        <v/>
      </c>
      <c r="M257" s="288" t="str">
        <f t="shared" si="13"/>
        <v/>
      </c>
      <c r="N257" s="287" t="str">
        <f t="shared" si="14"/>
        <v/>
      </c>
      <c r="O257" s="289">
        <f t="shared" si="15"/>
        <v>0</v>
      </c>
      <c r="P257" s="701"/>
      <c r="Q257" s="286"/>
      <c r="R257" s="711"/>
      <c r="S257" s="712"/>
      <c r="T257" s="291"/>
      <c r="U257" s="711"/>
      <c r="V257" s="701"/>
      <c r="W257" s="286"/>
      <c r="X257" s="290"/>
      <c r="Y257" s="286"/>
      <c r="Z257" s="290"/>
      <c r="AA257" s="286"/>
      <c r="AB257" s="291"/>
      <c r="AC257" s="291"/>
      <c r="AD257" s="291"/>
      <c r="AE257" s="291"/>
      <c r="AF257" s="290"/>
      <c r="AG257" s="292"/>
      <c r="AH257" s="290"/>
      <c r="AI257" s="292"/>
      <c r="AJ257" s="290"/>
      <c r="AK257" s="292"/>
      <c r="AL257" s="293"/>
      <c r="AM257" s="290"/>
      <c r="AN257" s="292"/>
      <c r="AO257" s="293"/>
      <c r="AP257" s="290"/>
      <c r="AQ257" s="292"/>
      <c r="AR257" s="293"/>
      <c r="AS257" s="290"/>
      <c r="AT257" s="237"/>
      <c r="AU257" s="237"/>
      <c r="AV257" s="237"/>
      <c r="AW257" s="237"/>
      <c r="AX257" s="237"/>
      <c r="AY257" s="237"/>
      <c r="AZ257" s="237"/>
      <c r="BA257" s="237"/>
      <c r="BB257" s="237"/>
      <c r="BC257" s="237"/>
      <c r="BD257" s="237"/>
      <c r="BE257" s="237"/>
    </row>
    <row r="258" spans="1:57" s="238" customFormat="1">
      <c r="A258" s="369"/>
      <c r="B258" s="284">
        <v>246</v>
      </c>
      <c r="C258" s="702"/>
      <c r="D258" s="703"/>
      <c r="E258" s="285"/>
      <c r="F258" s="416"/>
      <c r="G258" s="416"/>
      <c r="H258" s="696"/>
      <c r="I258" s="700"/>
      <c r="J258" s="704"/>
      <c r="K258" s="700"/>
      <c r="L258" s="287" t="str">
        <f t="shared" si="12"/>
        <v/>
      </c>
      <c r="M258" s="288" t="str">
        <f t="shared" si="13"/>
        <v/>
      </c>
      <c r="N258" s="287" t="str">
        <f t="shared" si="14"/>
        <v/>
      </c>
      <c r="O258" s="289">
        <f t="shared" si="15"/>
        <v>0</v>
      </c>
      <c r="P258" s="701"/>
      <c r="Q258" s="286"/>
      <c r="R258" s="711"/>
      <c r="S258" s="712"/>
      <c r="T258" s="291"/>
      <c r="U258" s="711"/>
      <c r="V258" s="701"/>
      <c r="W258" s="286"/>
      <c r="X258" s="290"/>
      <c r="Y258" s="286"/>
      <c r="Z258" s="290"/>
      <c r="AA258" s="286"/>
      <c r="AB258" s="291"/>
      <c r="AC258" s="291"/>
      <c r="AD258" s="291"/>
      <c r="AE258" s="291"/>
      <c r="AF258" s="290"/>
      <c r="AG258" s="292"/>
      <c r="AH258" s="290"/>
      <c r="AI258" s="292"/>
      <c r="AJ258" s="290"/>
      <c r="AK258" s="292"/>
      <c r="AL258" s="293"/>
      <c r="AM258" s="290"/>
      <c r="AN258" s="292"/>
      <c r="AO258" s="293"/>
      <c r="AP258" s="290"/>
      <c r="AQ258" s="292"/>
      <c r="AR258" s="293"/>
      <c r="AS258" s="290"/>
      <c r="AT258" s="237"/>
      <c r="AU258" s="237"/>
      <c r="AV258" s="237"/>
      <c r="AW258" s="237"/>
      <c r="AX258" s="237"/>
      <c r="AY258" s="237"/>
      <c r="AZ258" s="237"/>
      <c r="BA258" s="237"/>
      <c r="BB258" s="237"/>
      <c r="BC258" s="237"/>
      <c r="BD258" s="237"/>
      <c r="BE258" s="237"/>
    </row>
    <row r="259" spans="1:57" s="238" customFormat="1">
      <c r="A259" s="369"/>
      <c r="B259" s="284">
        <v>247</v>
      </c>
      <c r="C259" s="702"/>
      <c r="D259" s="703"/>
      <c r="E259" s="285"/>
      <c r="F259" s="416"/>
      <c r="G259" s="416"/>
      <c r="H259" s="696"/>
      <c r="I259" s="700"/>
      <c r="J259" s="704"/>
      <c r="K259" s="700"/>
      <c r="L259" s="287" t="str">
        <f t="shared" si="12"/>
        <v/>
      </c>
      <c r="M259" s="288" t="str">
        <f t="shared" si="13"/>
        <v/>
      </c>
      <c r="N259" s="287" t="str">
        <f t="shared" si="14"/>
        <v/>
      </c>
      <c r="O259" s="289">
        <f t="shared" si="15"/>
        <v>0</v>
      </c>
      <c r="P259" s="701"/>
      <c r="Q259" s="286"/>
      <c r="R259" s="711"/>
      <c r="S259" s="712"/>
      <c r="T259" s="291"/>
      <c r="U259" s="711"/>
      <c r="V259" s="701"/>
      <c r="W259" s="286"/>
      <c r="X259" s="290"/>
      <c r="Y259" s="286"/>
      <c r="Z259" s="290"/>
      <c r="AA259" s="286"/>
      <c r="AB259" s="291"/>
      <c r="AC259" s="291"/>
      <c r="AD259" s="291"/>
      <c r="AE259" s="291"/>
      <c r="AF259" s="290"/>
      <c r="AG259" s="292"/>
      <c r="AH259" s="290"/>
      <c r="AI259" s="292"/>
      <c r="AJ259" s="290"/>
      <c r="AK259" s="292"/>
      <c r="AL259" s="293"/>
      <c r="AM259" s="290"/>
      <c r="AN259" s="292"/>
      <c r="AO259" s="293"/>
      <c r="AP259" s="290"/>
      <c r="AQ259" s="292"/>
      <c r="AR259" s="293"/>
      <c r="AS259" s="290"/>
      <c r="AT259" s="237"/>
      <c r="AU259" s="237"/>
      <c r="AV259" s="237"/>
      <c r="AW259" s="237"/>
      <c r="AX259" s="237"/>
      <c r="AY259" s="237"/>
      <c r="AZ259" s="237"/>
      <c r="BA259" s="237"/>
      <c r="BB259" s="237"/>
      <c r="BC259" s="237"/>
      <c r="BD259" s="237"/>
      <c r="BE259" s="237"/>
    </row>
    <row r="260" spans="1:57" s="238" customFormat="1">
      <c r="A260" s="369"/>
      <c r="B260" s="284">
        <v>248</v>
      </c>
      <c r="C260" s="702"/>
      <c r="D260" s="703"/>
      <c r="E260" s="285"/>
      <c r="F260" s="416"/>
      <c r="G260" s="416"/>
      <c r="H260" s="696"/>
      <c r="I260" s="700"/>
      <c r="J260" s="704"/>
      <c r="K260" s="700"/>
      <c r="L260" s="287" t="str">
        <f t="shared" si="12"/>
        <v/>
      </c>
      <c r="M260" s="288" t="str">
        <f t="shared" si="13"/>
        <v/>
      </c>
      <c r="N260" s="287" t="str">
        <f t="shared" si="14"/>
        <v/>
      </c>
      <c r="O260" s="289">
        <f t="shared" si="15"/>
        <v>0</v>
      </c>
      <c r="P260" s="701"/>
      <c r="Q260" s="286"/>
      <c r="R260" s="711"/>
      <c r="S260" s="712"/>
      <c r="T260" s="291"/>
      <c r="U260" s="711"/>
      <c r="V260" s="701"/>
      <c r="W260" s="286"/>
      <c r="X260" s="290"/>
      <c r="Y260" s="286"/>
      <c r="Z260" s="290"/>
      <c r="AA260" s="286"/>
      <c r="AB260" s="291"/>
      <c r="AC260" s="291"/>
      <c r="AD260" s="291"/>
      <c r="AE260" s="291"/>
      <c r="AF260" s="290"/>
      <c r="AG260" s="292"/>
      <c r="AH260" s="290"/>
      <c r="AI260" s="292"/>
      <c r="AJ260" s="290"/>
      <c r="AK260" s="292"/>
      <c r="AL260" s="293"/>
      <c r="AM260" s="290"/>
      <c r="AN260" s="292"/>
      <c r="AO260" s="293"/>
      <c r="AP260" s="290"/>
      <c r="AQ260" s="292"/>
      <c r="AR260" s="293"/>
      <c r="AS260" s="290"/>
      <c r="AT260" s="237"/>
      <c r="AU260" s="237"/>
      <c r="AV260" s="237"/>
      <c r="AW260" s="237"/>
      <c r="AX260" s="237"/>
      <c r="AY260" s="237"/>
      <c r="AZ260" s="237"/>
      <c r="BA260" s="237"/>
      <c r="BB260" s="237"/>
      <c r="BC260" s="237"/>
      <c r="BD260" s="237"/>
      <c r="BE260" s="237"/>
    </row>
    <row r="261" spans="1:57" s="238" customFormat="1">
      <c r="A261" s="369"/>
      <c r="B261" s="284">
        <v>249</v>
      </c>
      <c r="C261" s="702"/>
      <c r="D261" s="703"/>
      <c r="E261" s="285"/>
      <c r="F261" s="416"/>
      <c r="G261" s="416"/>
      <c r="H261" s="696"/>
      <c r="I261" s="700"/>
      <c r="J261" s="704"/>
      <c r="K261" s="700"/>
      <c r="L261" s="287" t="str">
        <f t="shared" si="12"/>
        <v/>
      </c>
      <c r="M261" s="288" t="str">
        <f t="shared" si="13"/>
        <v/>
      </c>
      <c r="N261" s="287" t="str">
        <f t="shared" si="14"/>
        <v/>
      </c>
      <c r="O261" s="289">
        <f t="shared" si="15"/>
        <v>0</v>
      </c>
      <c r="P261" s="701"/>
      <c r="Q261" s="286"/>
      <c r="R261" s="711"/>
      <c r="S261" s="712"/>
      <c r="T261" s="291"/>
      <c r="U261" s="711"/>
      <c r="V261" s="701"/>
      <c r="W261" s="286"/>
      <c r="X261" s="290"/>
      <c r="Y261" s="286"/>
      <c r="Z261" s="290"/>
      <c r="AA261" s="286"/>
      <c r="AB261" s="291"/>
      <c r="AC261" s="291"/>
      <c r="AD261" s="291"/>
      <c r="AE261" s="291"/>
      <c r="AF261" s="290"/>
      <c r="AG261" s="292"/>
      <c r="AH261" s="290"/>
      <c r="AI261" s="292"/>
      <c r="AJ261" s="290"/>
      <c r="AK261" s="292"/>
      <c r="AL261" s="293"/>
      <c r="AM261" s="290"/>
      <c r="AN261" s="292"/>
      <c r="AO261" s="293"/>
      <c r="AP261" s="290"/>
      <c r="AQ261" s="292"/>
      <c r="AR261" s="293"/>
      <c r="AS261" s="290"/>
      <c r="AT261" s="237"/>
      <c r="AU261" s="237"/>
      <c r="AV261" s="237"/>
      <c r="AW261" s="237"/>
      <c r="AX261" s="237"/>
      <c r="AY261" s="237"/>
      <c r="AZ261" s="237"/>
      <c r="BA261" s="237"/>
      <c r="BB261" s="237"/>
      <c r="BC261" s="237"/>
      <c r="BD261" s="237"/>
      <c r="BE261" s="237"/>
    </row>
    <row r="262" spans="1:57" s="238" customFormat="1">
      <c r="A262" s="369"/>
      <c r="B262" s="284">
        <v>250</v>
      </c>
      <c r="C262" s="702"/>
      <c r="D262" s="703"/>
      <c r="E262" s="285"/>
      <c r="F262" s="416"/>
      <c r="G262" s="416"/>
      <c r="H262" s="696"/>
      <c r="I262" s="700"/>
      <c r="J262" s="704"/>
      <c r="K262" s="700"/>
      <c r="L262" s="287" t="str">
        <f t="shared" si="12"/>
        <v/>
      </c>
      <c r="M262" s="288" t="str">
        <f t="shared" si="13"/>
        <v/>
      </c>
      <c r="N262" s="287" t="str">
        <f t="shared" si="14"/>
        <v/>
      </c>
      <c r="O262" s="289">
        <f t="shared" si="15"/>
        <v>0</v>
      </c>
      <c r="P262" s="701"/>
      <c r="Q262" s="286"/>
      <c r="R262" s="711"/>
      <c r="S262" s="712"/>
      <c r="T262" s="291"/>
      <c r="U262" s="711"/>
      <c r="V262" s="701"/>
      <c r="W262" s="286"/>
      <c r="X262" s="290"/>
      <c r="Y262" s="286"/>
      <c r="Z262" s="290"/>
      <c r="AA262" s="286"/>
      <c r="AB262" s="291"/>
      <c r="AC262" s="291"/>
      <c r="AD262" s="291"/>
      <c r="AE262" s="291"/>
      <c r="AF262" s="290"/>
      <c r="AG262" s="292"/>
      <c r="AH262" s="290"/>
      <c r="AI262" s="292"/>
      <c r="AJ262" s="290"/>
      <c r="AK262" s="292"/>
      <c r="AL262" s="293"/>
      <c r="AM262" s="290"/>
      <c r="AN262" s="292"/>
      <c r="AO262" s="293"/>
      <c r="AP262" s="290"/>
      <c r="AQ262" s="292"/>
      <c r="AR262" s="293"/>
      <c r="AS262" s="290"/>
      <c r="AT262" s="237"/>
      <c r="AU262" s="237"/>
      <c r="AV262" s="237"/>
      <c r="AW262" s="237"/>
      <c r="AX262" s="237"/>
      <c r="AY262" s="237"/>
      <c r="AZ262" s="237"/>
      <c r="BA262" s="237"/>
      <c r="BB262" s="237"/>
      <c r="BC262" s="237"/>
      <c r="BD262" s="237"/>
      <c r="BE262" s="237"/>
    </row>
    <row r="263" spans="1:57" s="238" customFormat="1">
      <c r="A263" s="369"/>
      <c r="B263" s="284">
        <v>251</v>
      </c>
      <c r="C263" s="702"/>
      <c r="D263" s="703"/>
      <c r="E263" s="285"/>
      <c r="F263" s="416"/>
      <c r="G263" s="416"/>
      <c r="H263" s="696"/>
      <c r="I263" s="700"/>
      <c r="J263" s="704"/>
      <c r="K263" s="700"/>
      <c r="L263" s="287" t="str">
        <f t="shared" si="12"/>
        <v/>
      </c>
      <c r="M263" s="288" t="str">
        <f t="shared" si="13"/>
        <v/>
      </c>
      <c r="N263" s="287" t="str">
        <f t="shared" si="14"/>
        <v/>
      </c>
      <c r="O263" s="289">
        <f t="shared" si="15"/>
        <v>0</v>
      </c>
      <c r="P263" s="701"/>
      <c r="Q263" s="286"/>
      <c r="R263" s="711"/>
      <c r="S263" s="712"/>
      <c r="T263" s="291"/>
      <c r="U263" s="711"/>
      <c r="V263" s="701"/>
      <c r="W263" s="286"/>
      <c r="X263" s="290"/>
      <c r="Y263" s="286"/>
      <c r="Z263" s="290"/>
      <c r="AA263" s="286"/>
      <c r="AB263" s="291"/>
      <c r="AC263" s="291"/>
      <c r="AD263" s="291"/>
      <c r="AE263" s="291"/>
      <c r="AF263" s="290"/>
      <c r="AG263" s="292"/>
      <c r="AH263" s="290"/>
      <c r="AI263" s="292"/>
      <c r="AJ263" s="290"/>
      <c r="AK263" s="292"/>
      <c r="AL263" s="293"/>
      <c r="AM263" s="290"/>
      <c r="AN263" s="292"/>
      <c r="AO263" s="293"/>
      <c r="AP263" s="290"/>
      <c r="AQ263" s="292"/>
      <c r="AR263" s="293"/>
      <c r="AS263" s="290"/>
      <c r="AT263" s="237"/>
      <c r="AU263" s="237"/>
      <c r="AV263" s="237"/>
      <c r="AW263" s="237"/>
      <c r="AX263" s="237"/>
      <c r="AY263" s="237"/>
      <c r="AZ263" s="237"/>
      <c r="BA263" s="237"/>
      <c r="BB263" s="237"/>
      <c r="BC263" s="237"/>
      <c r="BD263" s="237"/>
      <c r="BE263" s="237"/>
    </row>
    <row r="264" spans="1:57" s="238" customFormat="1">
      <c r="A264" s="369"/>
      <c r="B264" s="284">
        <v>252</v>
      </c>
      <c r="C264" s="702"/>
      <c r="D264" s="703"/>
      <c r="E264" s="285"/>
      <c r="F264" s="416"/>
      <c r="G264" s="416"/>
      <c r="H264" s="696"/>
      <c r="I264" s="700"/>
      <c r="J264" s="704"/>
      <c r="K264" s="700"/>
      <c r="L264" s="287" t="str">
        <f t="shared" si="12"/>
        <v/>
      </c>
      <c r="M264" s="288" t="str">
        <f t="shared" si="13"/>
        <v/>
      </c>
      <c r="N264" s="287" t="str">
        <f t="shared" si="14"/>
        <v/>
      </c>
      <c r="O264" s="289">
        <f t="shared" si="15"/>
        <v>0</v>
      </c>
      <c r="P264" s="701"/>
      <c r="Q264" s="286"/>
      <c r="R264" s="711"/>
      <c r="S264" s="712"/>
      <c r="T264" s="291"/>
      <c r="U264" s="711"/>
      <c r="V264" s="701"/>
      <c r="W264" s="286"/>
      <c r="X264" s="290"/>
      <c r="Y264" s="286"/>
      <c r="Z264" s="290"/>
      <c r="AA264" s="286"/>
      <c r="AB264" s="291"/>
      <c r="AC264" s="291"/>
      <c r="AD264" s="291"/>
      <c r="AE264" s="291"/>
      <c r="AF264" s="290"/>
      <c r="AG264" s="292"/>
      <c r="AH264" s="290"/>
      <c r="AI264" s="292"/>
      <c r="AJ264" s="290"/>
      <c r="AK264" s="292"/>
      <c r="AL264" s="293"/>
      <c r="AM264" s="290"/>
      <c r="AN264" s="292"/>
      <c r="AO264" s="293"/>
      <c r="AP264" s="290"/>
      <c r="AQ264" s="292"/>
      <c r="AR264" s="293"/>
      <c r="AS264" s="290"/>
      <c r="AT264" s="237"/>
      <c r="AU264" s="237"/>
      <c r="AV264" s="237"/>
      <c r="AW264" s="237"/>
      <c r="AX264" s="237"/>
      <c r="AY264" s="237"/>
      <c r="AZ264" s="237"/>
      <c r="BA264" s="237"/>
      <c r="BB264" s="237"/>
      <c r="BC264" s="237"/>
      <c r="BD264" s="237"/>
      <c r="BE264" s="237"/>
    </row>
    <row r="265" spans="1:57" s="238" customFormat="1">
      <c r="A265" s="369"/>
      <c r="B265" s="284">
        <v>253</v>
      </c>
      <c r="C265" s="702"/>
      <c r="D265" s="703"/>
      <c r="E265" s="285"/>
      <c r="F265" s="416"/>
      <c r="G265" s="416"/>
      <c r="H265" s="696"/>
      <c r="I265" s="700"/>
      <c r="J265" s="704"/>
      <c r="K265" s="700"/>
      <c r="L265" s="287" t="str">
        <f t="shared" si="12"/>
        <v/>
      </c>
      <c r="M265" s="288" t="str">
        <f t="shared" si="13"/>
        <v/>
      </c>
      <c r="N265" s="287" t="str">
        <f t="shared" si="14"/>
        <v/>
      </c>
      <c r="O265" s="289">
        <f t="shared" si="15"/>
        <v>0</v>
      </c>
      <c r="P265" s="701"/>
      <c r="Q265" s="286"/>
      <c r="R265" s="711"/>
      <c r="S265" s="712"/>
      <c r="T265" s="291"/>
      <c r="U265" s="711"/>
      <c r="V265" s="701"/>
      <c r="W265" s="286"/>
      <c r="X265" s="290"/>
      <c r="Y265" s="286"/>
      <c r="Z265" s="290"/>
      <c r="AA265" s="286"/>
      <c r="AB265" s="291"/>
      <c r="AC265" s="291"/>
      <c r="AD265" s="291"/>
      <c r="AE265" s="291"/>
      <c r="AF265" s="290"/>
      <c r="AG265" s="292"/>
      <c r="AH265" s="290"/>
      <c r="AI265" s="292"/>
      <c r="AJ265" s="290"/>
      <c r="AK265" s="292"/>
      <c r="AL265" s="293"/>
      <c r="AM265" s="290"/>
      <c r="AN265" s="292"/>
      <c r="AO265" s="293"/>
      <c r="AP265" s="290"/>
      <c r="AQ265" s="292"/>
      <c r="AR265" s="293"/>
      <c r="AS265" s="290"/>
      <c r="AT265" s="237"/>
      <c r="AU265" s="237"/>
      <c r="AV265" s="237"/>
      <c r="AW265" s="237"/>
      <c r="AX265" s="237"/>
      <c r="AY265" s="237"/>
      <c r="AZ265" s="237"/>
      <c r="BA265" s="237"/>
      <c r="BB265" s="237"/>
      <c r="BC265" s="237"/>
      <c r="BD265" s="237"/>
      <c r="BE265" s="237"/>
    </row>
    <row r="266" spans="1:57" s="238" customFormat="1">
      <c r="A266" s="369"/>
      <c r="B266" s="284">
        <v>254</v>
      </c>
      <c r="C266" s="702"/>
      <c r="D266" s="703"/>
      <c r="E266" s="285"/>
      <c r="F266" s="416"/>
      <c r="G266" s="416"/>
      <c r="H266" s="696"/>
      <c r="I266" s="700"/>
      <c r="J266" s="704"/>
      <c r="K266" s="700"/>
      <c r="L266" s="287" t="str">
        <f t="shared" si="12"/>
        <v/>
      </c>
      <c r="M266" s="288" t="str">
        <f t="shared" si="13"/>
        <v/>
      </c>
      <c r="N266" s="287" t="str">
        <f t="shared" si="14"/>
        <v/>
      </c>
      <c r="O266" s="289">
        <f t="shared" si="15"/>
        <v>0</v>
      </c>
      <c r="P266" s="701"/>
      <c r="Q266" s="286"/>
      <c r="R266" s="711"/>
      <c r="S266" s="712"/>
      <c r="T266" s="291"/>
      <c r="U266" s="711"/>
      <c r="V266" s="701"/>
      <c r="W266" s="286"/>
      <c r="X266" s="290"/>
      <c r="Y266" s="286"/>
      <c r="Z266" s="290"/>
      <c r="AA266" s="286"/>
      <c r="AB266" s="291"/>
      <c r="AC266" s="291"/>
      <c r="AD266" s="291"/>
      <c r="AE266" s="291"/>
      <c r="AF266" s="290"/>
      <c r="AG266" s="292"/>
      <c r="AH266" s="290"/>
      <c r="AI266" s="292"/>
      <c r="AJ266" s="290"/>
      <c r="AK266" s="292"/>
      <c r="AL266" s="293"/>
      <c r="AM266" s="290"/>
      <c r="AN266" s="292"/>
      <c r="AO266" s="293"/>
      <c r="AP266" s="290"/>
      <c r="AQ266" s="292"/>
      <c r="AR266" s="293"/>
      <c r="AS266" s="290"/>
      <c r="AT266" s="237"/>
      <c r="AU266" s="237"/>
      <c r="AV266" s="237"/>
      <c r="AW266" s="237"/>
      <c r="AX266" s="237"/>
      <c r="AY266" s="237"/>
      <c r="AZ266" s="237"/>
      <c r="BA266" s="237"/>
      <c r="BB266" s="237"/>
      <c r="BC266" s="237"/>
      <c r="BD266" s="237"/>
      <c r="BE266" s="237"/>
    </row>
    <row r="267" spans="1:57" s="238" customFormat="1">
      <c r="A267" s="369"/>
      <c r="B267" s="284">
        <v>255</v>
      </c>
      <c r="C267" s="702"/>
      <c r="D267" s="703"/>
      <c r="E267" s="285"/>
      <c r="F267" s="416"/>
      <c r="G267" s="416"/>
      <c r="H267" s="696"/>
      <c r="I267" s="700"/>
      <c r="J267" s="704"/>
      <c r="K267" s="700"/>
      <c r="L267" s="287" t="str">
        <f t="shared" si="12"/>
        <v/>
      </c>
      <c r="M267" s="288" t="str">
        <f t="shared" si="13"/>
        <v/>
      </c>
      <c r="N267" s="287" t="str">
        <f t="shared" si="14"/>
        <v/>
      </c>
      <c r="O267" s="289">
        <f t="shared" si="15"/>
        <v>0</v>
      </c>
      <c r="P267" s="701"/>
      <c r="Q267" s="286"/>
      <c r="R267" s="711"/>
      <c r="S267" s="712"/>
      <c r="T267" s="291"/>
      <c r="U267" s="711"/>
      <c r="V267" s="701"/>
      <c r="W267" s="286"/>
      <c r="X267" s="290"/>
      <c r="Y267" s="286"/>
      <c r="Z267" s="290"/>
      <c r="AA267" s="286"/>
      <c r="AB267" s="291"/>
      <c r="AC267" s="291"/>
      <c r="AD267" s="291"/>
      <c r="AE267" s="291"/>
      <c r="AF267" s="290"/>
      <c r="AG267" s="292"/>
      <c r="AH267" s="290"/>
      <c r="AI267" s="292"/>
      <c r="AJ267" s="290"/>
      <c r="AK267" s="292"/>
      <c r="AL267" s="293"/>
      <c r="AM267" s="290"/>
      <c r="AN267" s="292"/>
      <c r="AO267" s="293"/>
      <c r="AP267" s="290"/>
      <c r="AQ267" s="292"/>
      <c r="AR267" s="293"/>
      <c r="AS267" s="290"/>
      <c r="AT267" s="237"/>
      <c r="AU267" s="237"/>
      <c r="AV267" s="237"/>
      <c r="AW267" s="237"/>
      <c r="AX267" s="237"/>
      <c r="AY267" s="237"/>
      <c r="AZ267" s="237"/>
      <c r="BA267" s="237"/>
      <c r="BB267" s="237"/>
      <c r="BC267" s="237"/>
      <c r="BD267" s="237"/>
      <c r="BE267" s="237"/>
    </row>
    <row r="268" spans="1:57" s="238" customFormat="1">
      <c r="A268" s="369"/>
      <c r="B268" s="284">
        <v>256</v>
      </c>
      <c r="C268" s="702"/>
      <c r="D268" s="703"/>
      <c r="E268" s="285"/>
      <c r="F268" s="416"/>
      <c r="G268" s="416"/>
      <c r="H268" s="696"/>
      <c r="I268" s="700"/>
      <c r="J268" s="704"/>
      <c r="K268" s="700"/>
      <c r="L268" s="287" t="str">
        <f t="shared" si="12"/>
        <v/>
      </c>
      <c r="M268" s="288" t="str">
        <f t="shared" si="13"/>
        <v/>
      </c>
      <c r="N268" s="287" t="str">
        <f t="shared" si="14"/>
        <v/>
      </c>
      <c r="O268" s="289">
        <f t="shared" si="15"/>
        <v>0</v>
      </c>
      <c r="P268" s="701"/>
      <c r="Q268" s="286"/>
      <c r="R268" s="711"/>
      <c r="S268" s="712"/>
      <c r="T268" s="291"/>
      <c r="U268" s="711"/>
      <c r="V268" s="701"/>
      <c r="W268" s="286"/>
      <c r="X268" s="290"/>
      <c r="Y268" s="286"/>
      <c r="Z268" s="290"/>
      <c r="AA268" s="286"/>
      <c r="AB268" s="291"/>
      <c r="AC268" s="291"/>
      <c r="AD268" s="291"/>
      <c r="AE268" s="291"/>
      <c r="AF268" s="290"/>
      <c r="AG268" s="292"/>
      <c r="AH268" s="290"/>
      <c r="AI268" s="292"/>
      <c r="AJ268" s="290"/>
      <c r="AK268" s="292"/>
      <c r="AL268" s="293"/>
      <c r="AM268" s="290"/>
      <c r="AN268" s="292"/>
      <c r="AO268" s="293"/>
      <c r="AP268" s="290"/>
      <c r="AQ268" s="292"/>
      <c r="AR268" s="293"/>
      <c r="AS268" s="290"/>
      <c r="AT268" s="237"/>
      <c r="AU268" s="237"/>
      <c r="AV268" s="237"/>
      <c r="AW268" s="237"/>
      <c r="AX268" s="237"/>
      <c r="AY268" s="237"/>
      <c r="AZ268" s="237"/>
      <c r="BA268" s="237"/>
      <c r="BB268" s="237"/>
      <c r="BC268" s="237"/>
      <c r="BD268" s="237"/>
      <c r="BE268" s="237"/>
    </row>
    <row r="269" spans="1:57" s="238" customFormat="1">
      <c r="A269" s="369"/>
      <c r="B269" s="284">
        <v>257</v>
      </c>
      <c r="C269" s="702"/>
      <c r="D269" s="703"/>
      <c r="E269" s="285"/>
      <c r="F269" s="416"/>
      <c r="G269" s="416"/>
      <c r="H269" s="696"/>
      <c r="I269" s="700"/>
      <c r="J269" s="704"/>
      <c r="K269" s="700"/>
      <c r="L269" s="287" t="str">
        <f t="shared" ref="L269:L332" si="16">IF($F269="","",VLOOKUP($F269,$AV$13:$AW$17,2,TRUE))</f>
        <v/>
      </c>
      <c r="M269" s="288" t="str">
        <f t="shared" ref="M269:M332" si="17">IF($G269="","",INDEX($AZ$13:$AZ$16,MATCH($G269,$AY$13:$AY$16,-1)))</f>
        <v/>
      </c>
      <c r="N269" s="287" t="str">
        <f t="shared" ref="N269:N332" si="18">IF(OR($F269="",$I269="",$J269=""),"",VLOOKUP($I269&amp;$J269,$BB$13:$BE$18,IF($F269&lt;50,2,IF(AND($K269="該当",$I269="角住戸"),4,3)),FALSE))</f>
        <v/>
      </c>
      <c r="O269" s="289">
        <f t="shared" ref="O269:O313" si="19">IF(OR(L269="",M269="",N269=""),0,(800000*L269*M269*N269))</f>
        <v>0</v>
      </c>
      <c r="P269" s="701"/>
      <c r="Q269" s="286"/>
      <c r="R269" s="711"/>
      <c r="S269" s="712"/>
      <c r="T269" s="291"/>
      <c r="U269" s="711"/>
      <c r="V269" s="701"/>
      <c r="W269" s="286"/>
      <c r="X269" s="290"/>
      <c r="Y269" s="286"/>
      <c r="Z269" s="290"/>
      <c r="AA269" s="286"/>
      <c r="AB269" s="291"/>
      <c r="AC269" s="291"/>
      <c r="AD269" s="291"/>
      <c r="AE269" s="291"/>
      <c r="AF269" s="290"/>
      <c r="AG269" s="292"/>
      <c r="AH269" s="290"/>
      <c r="AI269" s="292"/>
      <c r="AJ269" s="290"/>
      <c r="AK269" s="292"/>
      <c r="AL269" s="293"/>
      <c r="AM269" s="290"/>
      <c r="AN269" s="292"/>
      <c r="AO269" s="293"/>
      <c r="AP269" s="290"/>
      <c r="AQ269" s="292"/>
      <c r="AR269" s="293"/>
      <c r="AS269" s="290"/>
      <c r="AT269" s="237"/>
      <c r="AU269" s="237"/>
      <c r="AV269" s="237"/>
      <c r="AW269" s="237"/>
      <c r="AX269" s="237"/>
      <c r="AY269" s="237"/>
      <c r="AZ269" s="237"/>
      <c r="BA269" s="237"/>
      <c r="BB269" s="237"/>
      <c r="BC269" s="237"/>
      <c r="BD269" s="237"/>
      <c r="BE269" s="237"/>
    </row>
    <row r="270" spans="1:57" s="238" customFormat="1">
      <c r="A270" s="369"/>
      <c r="B270" s="284">
        <v>258</v>
      </c>
      <c r="C270" s="702"/>
      <c r="D270" s="703"/>
      <c r="E270" s="285"/>
      <c r="F270" s="416"/>
      <c r="G270" s="416"/>
      <c r="H270" s="696"/>
      <c r="I270" s="700"/>
      <c r="J270" s="704"/>
      <c r="K270" s="700"/>
      <c r="L270" s="287" t="str">
        <f t="shared" si="16"/>
        <v/>
      </c>
      <c r="M270" s="288" t="str">
        <f t="shared" si="17"/>
        <v/>
      </c>
      <c r="N270" s="287" t="str">
        <f t="shared" si="18"/>
        <v/>
      </c>
      <c r="O270" s="289">
        <f t="shared" si="19"/>
        <v>0</v>
      </c>
      <c r="P270" s="701"/>
      <c r="Q270" s="286"/>
      <c r="R270" s="711"/>
      <c r="S270" s="712"/>
      <c r="T270" s="291"/>
      <c r="U270" s="711"/>
      <c r="V270" s="701"/>
      <c r="W270" s="286"/>
      <c r="X270" s="290"/>
      <c r="Y270" s="286"/>
      <c r="Z270" s="290"/>
      <c r="AA270" s="286"/>
      <c r="AB270" s="291"/>
      <c r="AC270" s="291"/>
      <c r="AD270" s="291"/>
      <c r="AE270" s="291"/>
      <c r="AF270" s="290"/>
      <c r="AG270" s="292"/>
      <c r="AH270" s="290"/>
      <c r="AI270" s="292"/>
      <c r="AJ270" s="290"/>
      <c r="AK270" s="292"/>
      <c r="AL270" s="293"/>
      <c r="AM270" s="290"/>
      <c r="AN270" s="292"/>
      <c r="AO270" s="293"/>
      <c r="AP270" s="290"/>
      <c r="AQ270" s="292"/>
      <c r="AR270" s="293"/>
      <c r="AS270" s="290"/>
      <c r="AT270" s="237"/>
      <c r="AU270" s="237"/>
      <c r="AV270" s="237"/>
      <c r="AW270" s="237"/>
      <c r="AX270" s="237"/>
      <c r="AY270" s="237"/>
      <c r="AZ270" s="237"/>
      <c r="BA270" s="237"/>
      <c r="BB270" s="237"/>
      <c r="BC270" s="237"/>
      <c r="BD270" s="237"/>
      <c r="BE270" s="237"/>
    </row>
    <row r="271" spans="1:57" s="238" customFormat="1">
      <c r="A271" s="369"/>
      <c r="B271" s="284">
        <v>259</v>
      </c>
      <c r="C271" s="702"/>
      <c r="D271" s="703"/>
      <c r="E271" s="285"/>
      <c r="F271" s="416"/>
      <c r="G271" s="416"/>
      <c r="H271" s="696"/>
      <c r="I271" s="700"/>
      <c r="J271" s="704"/>
      <c r="K271" s="700"/>
      <c r="L271" s="287" t="str">
        <f t="shared" si="16"/>
        <v/>
      </c>
      <c r="M271" s="288" t="str">
        <f t="shared" si="17"/>
        <v/>
      </c>
      <c r="N271" s="287" t="str">
        <f t="shared" si="18"/>
        <v/>
      </c>
      <c r="O271" s="289">
        <f t="shared" si="19"/>
        <v>0</v>
      </c>
      <c r="P271" s="701"/>
      <c r="Q271" s="286"/>
      <c r="R271" s="711"/>
      <c r="S271" s="712"/>
      <c r="T271" s="291"/>
      <c r="U271" s="711"/>
      <c r="V271" s="701"/>
      <c r="W271" s="286"/>
      <c r="X271" s="290"/>
      <c r="Y271" s="286"/>
      <c r="Z271" s="290"/>
      <c r="AA271" s="286"/>
      <c r="AB271" s="291"/>
      <c r="AC271" s="291"/>
      <c r="AD271" s="291"/>
      <c r="AE271" s="291"/>
      <c r="AF271" s="290"/>
      <c r="AG271" s="292"/>
      <c r="AH271" s="290"/>
      <c r="AI271" s="292"/>
      <c r="AJ271" s="290"/>
      <c r="AK271" s="292"/>
      <c r="AL271" s="293"/>
      <c r="AM271" s="290"/>
      <c r="AN271" s="292"/>
      <c r="AO271" s="293"/>
      <c r="AP271" s="290"/>
      <c r="AQ271" s="292"/>
      <c r="AR271" s="293"/>
      <c r="AS271" s="290"/>
      <c r="AT271" s="237"/>
      <c r="AU271" s="237"/>
      <c r="AV271" s="237"/>
      <c r="AW271" s="237"/>
      <c r="AX271" s="237"/>
      <c r="AY271" s="237"/>
      <c r="AZ271" s="237"/>
      <c r="BA271" s="237"/>
      <c r="BB271" s="237"/>
      <c r="BC271" s="237"/>
      <c r="BD271" s="237"/>
      <c r="BE271" s="237"/>
    </row>
    <row r="272" spans="1:57" s="238" customFormat="1">
      <c r="A272" s="369"/>
      <c r="B272" s="284">
        <v>260</v>
      </c>
      <c r="C272" s="702"/>
      <c r="D272" s="703"/>
      <c r="E272" s="285"/>
      <c r="F272" s="416"/>
      <c r="G272" s="416"/>
      <c r="H272" s="696"/>
      <c r="I272" s="700"/>
      <c r="J272" s="704"/>
      <c r="K272" s="700"/>
      <c r="L272" s="287" t="str">
        <f t="shared" si="16"/>
        <v/>
      </c>
      <c r="M272" s="288" t="str">
        <f t="shared" si="17"/>
        <v/>
      </c>
      <c r="N272" s="287" t="str">
        <f t="shared" si="18"/>
        <v/>
      </c>
      <c r="O272" s="289">
        <f t="shared" si="19"/>
        <v>0</v>
      </c>
      <c r="P272" s="701"/>
      <c r="Q272" s="286"/>
      <c r="R272" s="711"/>
      <c r="S272" s="712"/>
      <c r="T272" s="291"/>
      <c r="U272" s="711"/>
      <c r="V272" s="701"/>
      <c r="W272" s="286"/>
      <c r="X272" s="290"/>
      <c r="Y272" s="286"/>
      <c r="Z272" s="290"/>
      <c r="AA272" s="286"/>
      <c r="AB272" s="291"/>
      <c r="AC272" s="291"/>
      <c r="AD272" s="291"/>
      <c r="AE272" s="291"/>
      <c r="AF272" s="290"/>
      <c r="AG272" s="292"/>
      <c r="AH272" s="290"/>
      <c r="AI272" s="292"/>
      <c r="AJ272" s="290"/>
      <c r="AK272" s="292"/>
      <c r="AL272" s="293"/>
      <c r="AM272" s="290"/>
      <c r="AN272" s="292"/>
      <c r="AO272" s="293"/>
      <c r="AP272" s="290"/>
      <c r="AQ272" s="292"/>
      <c r="AR272" s="293"/>
      <c r="AS272" s="290"/>
      <c r="AT272" s="237"/>
      <c r="AU272" s="237"/>
      <c r="AV272" s="237"/>
      <c r="AW272" s="237"/>
      <c r="AX272" s="237"/>
      <c r="AY272" s="237"/>
      <c r="AZ272" s="237"/>
      <c r="BA272" s="237"/>
      <c r="BB272" s="237"/>
      <c r="BC272" s="237"/>
      <c r="BD272" s="237"/>
      <c r="BE272" s="237"/>
    </row>
    <row r="273" spans="1:57" s="238" customFormat="1">
      <c r="A273" s="369"/>
      <c r="B273" s="284">
        <v>261</v>
      </c>
      <c r="C273" s="702"/>
      <c r="D273" s="703"/>
      <c r="E273" s="285"/>
      <c r="F273" s="416"/>
      <c r="G273" s="416"/>
      <c r="H273" s="696"/>
      <c r="I273" s="700"/>
      <c r="J273" s="704"/>
      <c r="K273" s="700"/>
      <c r="L273" s="287" t="str">
        <f t="shared" si="16"/>
        <v/>
      </c>
      <c r="M273" s="288" t="str">
        <f t="shared" si="17"/>
        <v/>
      </c>
      <c r="N273" s="287" t="str">
        <f t="shared" si="18"/>
        <v/>
      </c>
      <c r="O273" s="289">
        <f t="shared" si="19"/>
        <v>0</v>
      </c>
      <c r="P273" s="701"/>
      <c r="Q273" s="286"/>
      <c r="R273" s="711"/>
      <c r="S273" s="712"/>
      <c r="T273" s="291"/>
      <c r="U273" s="711"/>
      <c r="V273" s="701"/>
      <c r="W273" s="286"/>
      <c r="X273" s="290"/>
      <c r="Y273" s="286"/>
      <c r="Z273" s="290"/>
      <c r="AA273" s="286"/>
      <c r="AB273" s="291"/>
      <c r="AC273" s="291"/>
      <c r="AD273" s="291"/>
      <c r="AE273" s="291"/>
      <c r="AF273" s="290"/>
      <c r="AG273" s="292"/>
      <c r="AH273" s="290"/>
      <c r="AI273" s="292"/>
      <c r="AJ273" s="290"/>
      <c r="AK273" s="292"/>
      <c r="AL273" s="293"/>
      <c r="AM273" s="290"/>
      <c r="AN273" s="292"/>
      <c r="AO273" s="293"/>
      <c r="AP273" s="290"/>
      <c r="AQ273" s="292"/>
      <c r="AR273" s="293"/>
      <c r="AS273" s="290"/>
      <c r="AT273" s="237"/>
      <c r="AU273" s="237"/>
      <c r="AV273" s="237"/>
      <c r="AW273" s="237"/>
      <c r="AX273" s="237"/>
      <c r="AY273" s="237"/>
      <c r="AZ273" s="237"/>
      <c r="BA273" s="237"/>
      <c r="BB273" s="237"/>
      <c r="BC273" s="237"/>
      <c r="BD273" s="237"/>
      <c r="BE273" s="237"/>
    </row>
    <row r="274" spans="1:57" s="238" customFormat="1">
      <c r="A274" s="369"/>
      <c r="B274" s="284">
        <v>262</v>
      </c>
      <c r="C274" s="702"/>
      <c r="D274" s="703"/>
      <c r="E274" s="285"/>
      <c r="F274" s="416"/>
      <c r="G274" s="416"/>
      <c r="H274" s="696"/>
      <c r="I274" s="700"/>
      <c r="J274" s="704"/>
      <c r="K274" s="700"/>
      <c r="L274" s="287" t="str">
        <f t="shared" si="16"/>
        <v/>
      </c>
      <c r="M274" s="288" t="str">
        <f t="shared" si="17"/>
        <v/>
      </c>
      <c r="N274" s="287" t="str">
        <f t="shared" si="18"/>
        <v/>
      </c>
      <c r="O274" s="289">
        <f t="shared" si="19"/>
        <v>0</v>
      </c>
      <c r="P274" s="701"/>
      <c r="Q274" s="286"/>
      <c r="R274" s="711"/>
      <c r="S274" s="712"/>
      <c r="T274" s="291"/>
      <c r="U274" s="711"/>
      <c r="V274" s="701"/>
      <c r="W274" s="286"/>
      <c r="X274" s="290"/>
      <c r="Y274" s="286"/>
      <c r="Z274" s="290"/>
      <c r="AA274" s="286"/>
      <c r="AB274" s="291"/>
      <c r="AC274" s="291"/>
      <c r="AD274" s="291"/>
      <c r="AE274" s="291"/>
      <c r="AF274" s="290"/>
      <c r="AG274" s="292"/>
      <c r="AH274" s="290"/>
      <c r="AI274" s="292"/>
      <c r="AJ274" s="290"/>
      <c r="AK274" s="292"/>
      <c r="AL274" s="293"/>
      <c r="AM274" s="290"/>
      <c r="AN274" s="292"/>
      <c r="AO274" s="293"/>
      <c r="AP274" s="290"/>
      <c r="AQ274" s="292"/>
      <c r="AR274" s="293"/>
      <c r="AS274" s="290"/>
      <c r="AT274" s="237"/>
      <c r="AU274" s="237"/>
      <c r="AV274" s="237"/>
      <c r="AW274" s="237"/>
      <c r="AX274" s="237"/>
      <c r="AY274" s="237"/>
      <c r="AZ274" s="237"/>
      <c r="BA274" s="237"/>
      <c r="BB274" s="237"/>
      <c r="BC274" s="237"/>
      <c r="BD274" s="237"/>
      <c r="BE274" s="237"/>
    </row>
    <row r="275" spans="1:57" s="238" customFormat="1">
      <c r="A275" s="369"/>
      <c r="B275" s="284">
        <v>263</v>
      </c>
      <c r="C275" s="702"/>
      <c r="D275" s="703"/>
      <c r="E275" s="285"/>
      <c r="F275" s="416"/>
      <c r="G275" s="416"/>
      <c r="H275" s="696"/>
      <c r="I275" s="700"/>
      <c r="J275" s="704"/>
      <c r="K275" s="700"/>
      <c r="L275" s="287" t="str">
        <f t="shared" si="16"/>
        <v/>
      </c>
      <c r="M275" s="288" t="str">
        <f t="shared" si="17"/>
        <v/>
      </c>
      <c r="N275" s="287" t="str">
        <f t="shared" si="18"/>
        <v/>
      </c>
      <c r="O275" s="289">
        <f t="shared" si="19"/>
        <v>0</v>
      </c>
      <c r="P275" s="701"/>
      <c r="Q275" s="286"/>
      <c r="R275" s="711"/>
      <c r="S275" s="712"/>
      <c r="T275" s="291"/>
      <c r="U275" s="711"/>
      <c r="V275" s="701"/>
      <c r="W275" s="286"/>
      <c r="X275" s="290"/>
      <c r="Y275" s="286"/>
      <c r="Z275" s="290"/>
      <c r="AA275" s="286"/>
      <c r="AB275" s="291"/>
      <c r="AC275" s="291"/>
      <c r="AD275" s="291"/>
      <c r="AE275" s="291"/>
      <c r="AF275" s="290"/>
      <c r="AG275" s="292"/>
      <c r="AH275" s="290"/>
      <c r="AI275" s="292"/>
      <c r="AJ275" s="290"/>
      <c r="AK275" s="292"/>
      <c r="AL275" s="293"/>
      <c r="AM275" s="290"/>
      <c r="AN275" s="292"/>
      <c r="AO275" s="293"/>
      <c r="AP275" s="290"/>
      <c r="AQ275" s="292"/>
      <c r="AR275" s="293"/>
      <c r="AS275" s="290"/>
      <c r="AT275" s="237"/>
      <c r="AU275" s="237"/>
      <c r="AV275" s="237"/>
      <c r="AW275" s="237"/>
      <c r="AX275" s="237"/>
      <c r="AY275" s="237"/>
      <c r="AZ275" s="237"/>
      <c r="BA275" s="237"/>
      <c r="BB275" s="237"/>
      <c r="BC275" s="237"/>
      <c r="BD275" s="237"/>
      <c r="BE275" s="237"/>
    </row>
    <row r="276" spans="1:57" s="238" customFormat="1">
      <c r="A276" s="369"/>
      <c r="B276" s="284">
        <v>264</v>
      </c>
      <c r="C276" s="702"/>
      <c r="D276" s="703"/>
      <c r="E276" s="285"/>
      <c r="F276" s="416"/>
      <c r="G276" s="416"/>
      <c r="H276" s="696"/>
      <c r="I276" s="700"/>
      <c r="J276" s="704"/>
      <c r="K276" s="700"/>
      <c r="L276" s="287" t="str">
        <f t="shared" si="16"/>
        <v/>
      </c>
      <c r="M276" s="288" t="str">
        <f t="shared" si="17"/>
        <v/>
      </c>
      <c r="N276" s="287" t="str">
        <f t="shared" si="18"/>
        <v/>
      </c>
      <c r="O276" s="289">
        <f t="shared" si="19"/>
        <v>0</v>
      </c>
      <c r="P276" s="701"/>
      <c r="Q276" s="286"/>
      <c r="R276" s="711"/>
      <c r="S276" s="712"/>
      <c r="T276" s="291"/>
      <c r="U276" s="711"/>
      <c r="V276" s="701"/>
      <c r="W276" s="286"/>
      <c r="X276" s="290"/>
      <c r="Y276" s="286"/>
      <c r="Z276" s="290"/>
      <c r="AA276" s="286"/>
      <c r="AB276" s="291"/>
      <c r="AC276" s="291"/>
      <c r="AD276" s="291"/>
      <c r="AE276" s="291"/>
      <c r="AF276" s="290"/>
      <c r="AG276" s="292"/>
      <c r="AH276" s="290"/>
      <c r="AI276" s="292"/>
      <c r="AJ276" s="290"/>
      <c r="AK276" s="292"/>
      <c r="AL276" s="293"/>
      <c r="AM276" s="290"/>
      <c r="AN276" s="292"/>
      <c r="AO276" s="293"/>
      <c r="AP276" s="290"/>
      <c r="AQ276" s="292"/>
      <c r="AR276" s="293"/>
      <c r="AS276" s="290"/>
      <c r="AT276" s="237"/>
      <c r="AU276" s="237"/>
      <c r="AV276" s="237"/>
      <c r="AW276" s="237"/>
      <c r="AX276" s="237"/>
      <c r="AY276" s="237"/>
      <c r="AZ276" s="237"/>
      <c r="BA276" s="237"/>
      <c r="BB276" s="237"/>
      <c r="BC276" s="237"/>
      <c r="BD276" s="237"/>
      <c r="BE276" s="237"/>
    </row>
    <row r="277" spans="1:57" s="238" customFormat="1">
      <c r="A277" s="369"/>
      <c r="B277" s="284">
        <v>265</v>
      </c>
      <c r="C277" s="702"/>
      <c r="D277" s="703"/>
      <c r="E277" s="285"/>
      <c r="F277" s="416"/>
      <c r="G277" s="416"/>
      <c r="H277" s="696"/>
      <c r="I277" s="700"/>
      <c r="J277" s="704"/>
      <c r="K277" s="700"/>
      <c r="L277" s="287" t="str">
        <f t="shared" si="16"/>
        <v/>
      </c>
      <c r="M277" s="288" t="str">
        <f t="shared" si="17"/>
        <v/>
      </c>
      <c r="N277" s="287" t="str">
        <f t="shared" si="18"/>
        <v/>
      </c>
      <c r="O277" s="289">
        <f t="shared" si="19"/>
        <v>0</v>
      </c>
      <c r="P277" s="701"/>
      <c r="Q277" s="286"/>
      <c r="R277" s="711"/>
      <c r="S277" s="712"/>
      <c r="T277" s="291"/>
      <c r="U277" s="711"/>
      <c r="V277" s="701"/>
      <c r="W277" s="286"/>
      <c r="X277" s="290"/>
      <c r="Y277" s="286"/>
      <c r="Z277" s="290"/>
      <c r="AA277" s="286"/>
      <c r="AB277" s="291"/>
      <c r="AC277" s="291"/>
      <c r="AD277" s="291"/>
      <c r="AE277" s="291"/>
      <c r="AF277" s="290"/>
      <c r="AG277" s="292"/>
      <c r="AH277" s="290"/>
      <c r="AI277" s="292"/>
      <c r="AJ277" s="290"/>
      <c r="AK277" s="292"/>
      <c r="AL277" s="293"/>
      <c r="AM277" s="290"/>
      <c r="AN277" s="292"/>
      <c r="AO277" s="293"/>
      <c r="AP277" s="290"/>
      <c r="AQ277" s="292"/>
      <c r="AR277" s="293"/>
      <c r="AS277" s="290"/>
      <c r="AT277" s="237"/>
      <c r="AU277" s="237"/>
      <c r="AV277" s="237"/>
      <c r="AW277" s="237"/>
      <c r="AX277" s="237"/>
      <c r="AY277" s="237"/>
      <c r="AZ277" s="237"/>
      <c r="BA277" s="237"/>
      <c r="BB277" s="237"/>
      <c r="BC277" s="237"/>
      <c r="BD277" s="237"/>
      <c r="BE277" s="237"/>
    </row>
    <row r="278" spans="1:57" s="238" customFormat="1">
      <c r="A278" s="369"/>
      <c r="B278" s="284">
        <v>266</v>
      </c>
      <c r="C278" s="702"/>
      <c r="D278" s="703"/>
      <c r="E278" s="285"/>
      <c r="F278" s="416"/>
      <c r="G278" s="416"/>
      <c r="H278" s="696"/>
      <c r="I278" s="700"/>
      <c r="J278" s="704"/>
      <c r="K278" s="700"/>
      <c r="L278" s="287" t="str">
        <f t="shared" si="16"/>
        <v/>
      </c>
      <c r="M278" s="288" t="str">
        <f t="shared" si="17"/>
        <v/>
      </c>
      <c r="N278" s="287" t="str">
        <f t="shared" si="18"/>
        <v/>
      </c>
      <c r="O278" s="289">
        <f t="shared" si="19"/>
        <v>0</v>
      </c>
      <c r="P278" s="701"/>
      <c r="Q278" s="286"/>
      <c r="R278" s="711"/>
      <c r="S278" s="712"/>
      <c r="T278" s="291"/>
      <c r="U278" s="711"/>
      <c r="V278" s="701"/>
      <c r="W278" s="286"/>
      <c r="X278" s="290"/>
      <c r="Y278" s="286"/>
      <c r="Z278" s="290"/>
      <c r="AA278" s="286"/>
      <c r="AB278" s="291"/>
      <c r="AC278" s="291"/>
      <c r="AD278" s="291"/>
      <c r="AE278" s="291"/>
      <c r="AF278" s="290"/>
      <c r="AG278" s="292"/>
      <c r="AH278" s="290"/>
      <c r="AI278" s="292"/>
      <c r="AJ278" s="290"/>
      <c r="AK278" s="292"/>
      <c r="AL278" s="293"/>
      <c r="AM278" s="290"/>
      <c r="AN278" s="292"/>
      <c r="AO278" s="293"/>
      <c r="AP278" s="290"/>
      <c r="AQ278" s="292"/>
      <c r="AR278" s="293"/>
      <c r="AS278" s="290"/>
      <c r="AT278" s="237"/>
      <c r="AU278" s="237"/>
      <c r="AV278" s="237"/>
      <c r="AW278" s="237"/>
      <c r="AX278" s="237"/>
      <c r="AY278" s="237"/>
      <c r="AZ278" s="237"/>
      <c r="BA278" s="237"/>
      <c r="BB278" s="237"/>
      <c r="BC278" s="237"/>
      <c r="BD278" s="237"/>
      <c r="BE278" s="237"/>
    </row>
    <row r="279" spans="1:57" s="238" customFormat="1">
      <c r="A279" s="369"/>
      <c r="B279" s="284">
        <v>267</v>
      </c>
      <c r="C279" s="702"/>
      <c r="D279" s="703"/>
      <c r="E279" s="285"/>
      <c r="F279" s="416"/>
      <c r="G279" s="416"/>
      <c r="H279" s="696"/>
      <c r="I279" s="700"/>
      <c r="J279" s="704"/>
      <c r="K279" s="700"/>
      <c r="L279" s="287" t="str">
        <f t="shared" si="16"/>
        <v/>
      </c>
      <c r="M279" s="288" t="str">
        <f t="shared" si="17"/>
        <v/>
      </c>
      <c r="N279" s="287" t="str">
        <f t="shared" si="18"/>
        <v/>
      </c>
      <c r="O279" s="289">
        <f t="shared" si="19"/>
        <v>0</v>
      </c>
      <c r="P279" s="701"/>
      <c r="Q279" s="286"/>
      <c r="R279" s="711"/>
      <c r="S279" s="712"/>
      <c r="T279" s="291"/>
      <c r="U279" s="711"/>
      <c r="V279" s="701"/>
      <c r="W279" s="286"/>
      <c r="X279" s="290"/>
      <c r="Y279" s="286"/>
      <c r="Z279" s="290"/>
      <c r="AA279" s="286"/>
      <c r="AB279" s="291"/>
      <c r="AC279" s="291"/>
      <c r="AD279" s="291"/>
      <c r="AE279" s="291"/>
      <c r="AF279" s="290"/>
      <c r="AG279" s="292"/>
      <c r="AH279" s="290"/>
      <c r="AI279" s="292"/>
      <c r="AJ279" s="290"/>
      <c r="AK279" s="292"/>
      <c r="AL279" s="293"/>
      <c r="AM279" s="290"/>
      <c r="AN279" s="292"/>
      <c r="AO279" s="293"/>
      <c r="AP279" s="290"/>
      <c r="AQ279" s="292"/>
      <c r="AR279" s="293"/>
      <c r="AS279" s="290"/>
      <c r="AT279" s="237"/>
      <c r="AU279" s="237"/>
      <c r="AV279" s="237"/>
      <c r="AW279" s="237"/>
      <c r="AX279" s="237"/>
      <c r="AY279" s="237"/>
      <c r="AZ279" s="237"/>
      <c r="BA279" s="237"/>
      <c r="BB279" s="237"/>
      <c r="BC279" s="237"/>
      <c r="BD279" s="237"/>
      <c r="BE279" s="237"/>
    </row>
    <row r="280" spans="1:57" s="238" customFormat="1">
      <c r="A280" s="369"/>
      <c r="B280" s="284">
        <v>268</v>
      </c>
      <c r="C280" s="702"/>
      <c r="D280" s="703"/>
      <c r="E280" s="285"/>
      <c r="F280" s="416"/>
      <c r="G280" s="416"/>
      <c r="H280" s="696"/>
      <c r="I280" s="700"/>
      <c r="J280" s="704"/>
      <c r="K280" s="700"/>
      <c r="L280" s="287" t="str">
        <f t="shared" si="16"/>
        <v/>
      </c>
      <c r="M280" s="288" t="str">
        <f t="shared" si="17"/>
        <v/>
      </c>
      <c r="N280" s="287" t="str">
        <f t="shared" si="18"/>
        <v/>
      </c>
      <c r="O280" s="289">
        <f t="shared" si="19"/>
        <v>0</v>
      </c>
      <c r="P280" s="701"/>
      <c r="Q280" s="286"/>
      <c r="R280" s="711"/>
      <c r="S280" s="712"/>
      <c r="T280" s="291"/>
      <c r="U280" s="711"/>
      <c r="V280" s="701"/>
      <c r="W280" s="286"/>
      <c r="X280" s="290"/>
      <c r="Y280" s="286"/>
      <c r="Z280" s="290"/>
      <c r="AA280" s="286"/>
      <c r="AB280" s="291"/>
      <c r="AC280" s="291"/>
      <c r="AD280" s="291"/>
      <c r="AE280" s="291"/>
      <c r="AF280" s="290"/>
      <c r="AG280" s="292"/>
      <c r="AH280" s="290"/>
      <c r="AI280" s="292"/>
      <c r="AJ280" s="290"/>
      <c r="AK280" s="292"/>
      <c r="AL280" s="293"/>
      <c r="AM280" s="290"/>
      <c r="AN280" s="292"/>
      <c r="AO280" s="293"/>
      <c r="AP280" s="290"/>
      <c r="AQ280" s="292"/>
      <c r="AR280" s="293"/>
      <c r="AS280" s="290"/>
      <c r="AT280" s="237"/>
      <c r="AU280" s="237"/>
      <c r="AV280" s="237"/>
      <c r="AW280" s="237"/>
      <c r="AX280" s="237"/>
      <c r="AY280" s="237"/>
      <c r="AZ280" s="237"/>
      <c r="BA280" s="237"/>
      <c r="BB280" s="237"/>
      <c r="BC280" s="237"/>
      <c r="BD280" s="237"/>
      <c r="BE280" s="237"/>
    </row>
    <row r="281" spans="1:57" s="238" customFormat="1">
      <c r="A281" s="369"/>
      <c r="B281" s="284">
        <v>269</v>
      </c>
      <c r="C281" s="702"/>
      <c r="D281" s="703"/>
      <c r="E281" s="285"/>
      <c r="F281" s="416"/>
      <c r="G281" s="416"/>
      <c r="H281" s="696"/>
      <c r="I281" s="700"/>
      <c r="J281" s="704"/>
      <c r="K281" s="700"/>
      <c r="L281" s="287" t="str">
        <f t="shared" si="16"/>
        <v/>
      </c>
      <c r="M281" s="288" t="str">
        <f t="shared" si="17"/>
        <v/>
      </c>
      <c r="N281" s="287" t="str">
        <f t="shared" si="18"/>
        <v/>
      </c>
      <c r="O281" s="289">
        <f t="shared" si="19"/>
        <v>0</v>
      </c>
      <c r="P281" s="701"/>
      <c r="Q281" s="286"/>
      <c r="R281" s="711"/>
      <c r="S281" s="712"/>
      <c r="T281" s="291"/>
      <c r="U281" s="711"/>
      <c r="V281" s="701"/>
      <c r="W281" s="286"/>
      <c r="X281" s="290"/>
      <c r="Y281" s="286"/>
      <c r="Z281" s="290"/>
      <c r="AA281" s="286"/>
      <c r="AB281" s="291"/>
      <c r="AC281" s="291"/>
      <c r="AD281" s="291"/>
      <c r="AE281" s="291"/>
      <c r="AF281" s="290"/>
      <c r="AG281" s="292"/>
      <c r="AH281" s="290"/>
      <c r="AI281" s="292"/>
      <c r="AJ281" s="290"/>
      <c r="AK281" s="292"/>
      <c r="AL281" s="293"/>
      <c r="AM281" s="290"/>
      <c r="AN281" s="292"/>
      <c r="AO281" s="293"/>
      <c r="AP281" s="290"/>
      <c r="AQ281" s="292"/>
      <c r="AR281" s="293"/>
      <c r="AS281" s="290"/>
      <c r="AT281" s="237"/>
      <c r="AU281" s="237"/>
      <c r="AV281" s="237"/>
      <c r="AW281" s="237"/>
      <c r="AX281" s="237"/>
      <c r="AY281" s="237"/>
      <c r="AZ281" s="237"/>
      <c r="BA281" s="237"/>
      <c r="BB281" s="237"/>
      <c r="BC281" s="237"/>
      <c r="BD281" s="237"/>
      <c r="BE281" s="237"/>
    </row>
    <row r="282" spans="1:57" s="238" customFormat="1">
      <c r="A282" s="369"/>
      <c r="B282" s="284">
        <v>270</v>
      </c>
      <c r="C282" s="702"/>
      <c r="D282" s="703"/>
      <c r="E282" s="285"/>
      <c r="F282" s="416"/>
      <c r="G282" s="416"/>
      <c r="H282" s="696"/>
      <c r="I282" s="700"/>
      <c r="J282" s="704"/>
      <c r="K282" s="700"/>
      <c r="L282" s="287" t="str">
        <f t="shared" si="16"/>
        <v/>
      </c>
      <c r="M282" s="288" t="str">
        <f t="shared" si="17"/>
        <v/>
      </c>
      <c r="N282" s="287" t="str">
        <f t="shared" si="18"/>
        <v/>
      </c>
      <c r="O282" s="289">
        <f t="shared" si="19"/>
        <v>0</v>
      </c>
      <c r="P282" s="701"/>
      <c r="Q282" s="286"/>
      <c r="R282" s="711"/>
      <c r="S282" s="712"/>
      <c r="T282" s="291"/>
      <c r="U282" s="711"/>
      <c r="V282" s="701"/>
      <c r="W282" s="286"/>
      <c r="X282" s="290"/>
      <c r="Y282" s="286"/>
      <c r="Z282" s="290"/>
      <c r="AA282" s="286"/>
      <c r="AB282" s="291"/>
      <c r="AC282" s="291"/>
      <c r="AD282" s="291"/>
      <c r="AE282" s="291"/>
      <c r="AF282" s="290"/>
      <c r="AG282" s="292"/>
      <c r="AH282" s="290"/>
      <c r="AI282" s="292"/>
      <c r="AJ282" s="290"/>
      <c r="AK282" s="292"/>
      <c r="AL282" s="293"/>
      <c r="AM282" s="290"/>
      <c r="AN282" s="292"/>
      <c r="AO282" s="293"/>
      <c r="AP282" s="290"/>
      <c r="AQ282" s="292"/>
      <c r="AR282" s="293"/>
      <c r="AS282" s="290"/>
      <c r="AT282" s="237"/>
      <c r="AU282" s="237"/>
      <c r="AV282" s="237"/>
      <c r="AW282" s="237"/>
      <c r="AX282" s="237"/>
      <c r="AY282" s="237"/>
      <c r="AZ282" s="237"/>
      <c r="BA282" s="237"/>
      <c r="BB282" s="237"/>
      <c r="BC282" s="237"/>
      <c r="BD282" s="237"/>
      <c r="BE282" s="237"/>
    </row>
    <row r="283" spans="1:57" s="238" customFormat="1">
      <c r="A283" s="369"/>
      <c r="B283" s="284">
        <v>271</v>
      </c>
      <c r="C283" s="702"/>
      <c r="D283" s="703"/>
      <c r="E283" s="285"/>
      <c r="F283" s="416"/>
      <c r="G283" s="416"/>
      <c r="H283" s="696"/>
      <c r="I283" s="700"/>
      <c r="J283" s="704"/>
      <c r="K283" s="700"/>
      <c r="L283" s="287" t="str">
        <f t="shared" si="16"/>
        <v/>
      </c>
      <c r="M283" s="288" t="str">
        <f t="shared" si="17"/>
        <v/>
      </c>
      <c r="N283" s="287" t="str">
        <f t="shared" si="18"/>
        <v/>
      </c>
      <c r="O283" s="289">
        <f t="shared" si="19"/>
        <v>0</v>
      </c>
      <c r="P283" s="701"/>
      <c r="Q283" s="286"/>
      <c r="R283" s="711"/>
      <c r="S283" s="712"/>
      <c r="T283" s="291"/>
      <c r="U283" s="711"/>
      <c r="V283" s="701"/>
      <c r="W283" s="286"/>
      <c r="X283" s="290"/>
      <c r="Y283" s="286"/>
      <c r="Z283" s="290"/>
      <c r="AA283" s="286"/>
      <c r="AB283" s="291"/>
      <c r="AC283" s="291"/>
      <c r="AD283" s="291"/>
      <c r="AE283" s="291"/>
      <c r="AF283" s="290"/>
      <c r="AG283" s="292"/>
      <c r="AH283" s="290"/>
      <c r="AI283" s="292"/>
      <c r="AJ283" s="290"/>
      <c r="AK283" s="292"/>
      <c r="AL283" s="293"/>
      <c r="AM283" s="290"/>
      <c r="AN283" s="292"/>
      <c r="AO283" s="293"/>
      <c r="AP283" s="290"/>
      <c r="AQ283" s="292"/>
      <c r="AR283" s="293"/>
      <c r="AS283" s="290"/>
      <c r="AT283" s="237"/>
      <c r="AU283" s="237"/>
      <c r="AV283" s="237"/>
      <c r="AW283" s="237"/>
      <c r="AX283" s="237"/>
      <c r="AY283" s="237"/>
      <c r="AZ283" s="237"/>
      <c r="BA283" s="237"/>
      <c r="BB283" s="237"/>
      <c r="BC283" s="237"/>
      <c r="BD283" s="237"/>
      <c r="BE283" s="237"/>
    </row>
    <row r="284" spans="1:57" s="238" customFormat="1">
      <c r="A284" s="369"/>
      <c r="B284" s="284">
        <v>272</v>
      </c>
      <c r="C284" s="702"/>
      <c r="D284" s="703"/>
      <c r="E284" s="285"/>
      <c r="F284" s="416"/>
      <c r="G284" s="416"/>
      <c r="H284" s="696"/>
      <c r="I284" s="700"/>
      <c r="J284" s="704"/>
      <c r="K284" s="700"/>
      <c r="L284" s="287" t="str">
        <f t="shared" si="16"/>
        <v/>
      </c>
      <c r="M284" s="288" t="str">
        <f t="shared" si="17"/>
        <v/>
      </c>
      <c r="N284" s="287" t="str">
        <f t="shared" si="18"/>
        <v/>
      </c>
      <c r="O284" s="289">
        <f t="shared" si="19"/>
        <v>0</v>
      </c>
      <c r="P284" s="701"/>
      <c r="Q284" s="286"/>
      <c r="R284" s="711"/>
      <c r="S284" s="712"/>
      <c r="T284" s="291"/>
      <c r="U284" s="711"/>
      <c r="V284" s="701"/>
      <c r="W284" s="286"/>
      <c r="X284" s="290"/>
      <c r="Y284" s="286"/>
      <c r="Z284" s="290"/>
      <c r="AA284" s="286"/>
      <c r="AB284" s="291"/>
      <c r="AC284" s="291"/>
      <c r="AD284" s="291"/>
      <c r="AE284" s="291"/>
      <c r="AF284" s="290"/>
      <c r="AG284" s="292"/>
      <c r="AH284" s="290"/>
      <c r="AI284" s="292"/>
      <c r="AJ284" s="290"/>
      <c r="AK284" s="292"/>
      <c r="AL284" s="293"/>
      <c r="AM284" s="290"/>
      <c r="AN284" s="292"/>
      <c r="AO284" s="293"/>
      <c r="AP284" s="290"/>
      <c r="AQ284" s="292"/>
      <c r="AR284" s="293"/>
      <c r="AS284" s="290"/>
      <c r="AT284" s="237"/>
      <c r="AU284" s="237"/>
      <c r="AV284" s="237"/>
      <c r="AW284" s="237"/>
      <c r="AX284" s="237"/>
      <c r="AY284" s="237"/>
      <c r="AZ284" s="237"/>
      <c r="BA284" s="237"/>
      <c r="BB284" s="237"/>
      <c r="BC284" s="237"/>
      <c r="BD284" s="237"/>
      <c r="BE284" s="237"/>
    </row>
    <row r="285" spans="1:57" s="238" customFormat="1">
      <c r="A285" s="369"/>
      <c r="B285" s="284">
        <v>273</v>
      </c>
      <c r="C285" s="702"/>
      <c r="D285" s="703"/>
      <c r="E285" s="285"/>
      <c r="F285" s="416"/>
      <c r="G285" s="416"/>
      <c r="H285" s="696"/>
      <c r="I285" s="700"/>
      <c r="J285" s="704"/>
      <c r="K285" s="700"/>
      <c r="L285" s="287" t="str">
        <f t="shared" si="16"/>
        <v/>
      </c>
      <c r="M285" s="288" t="str">
        <f t="shared" si="17"/>
        <v/>
      </c>
      <c r="N285" s="287" t="str">
        <f t="shared" si="18"/>
        <v/>
      </c>
      <c r="O285" s="289">
        <f t="shared" si="19"/>
        <v>0</v>
      </c>
      <c r="P285" s="701"/>
      <c r="Q285" s="286"/>
      <c r="R285" s="711"/>
      <c r="S285" s="712"/>
      <c r="T285" s="291"/>
      <c r="U285" s="711"/>
      <c r="V285" s="701"/>
      <c r="W285" s="286"/>
      <c r="X285" s="290"/>
      <c r="Y285" s="286"/>
      <c r="Z285" s="290"/>
      <c r="AA285" s="286"/>
      <c r="AB285" s="291"/>
      <c r="AC285" s="291"/>
      <c r="AD285" s="291"/>
      <c r="AE285" s="291"/>
      <c r="AF285" s="290"/>
      <c r="AG285" s="292"/>
      <c r="AH285" s="290"/>
      <c r="AI285" s="292"/>
      <c r="AJ285" s="290"/>
      <c r="AK285" s="292"/>
      <c r="AL285" s="293"/>
      <c r="AM285" s="290"/>
      <c r="AN285" s="292"/>
      <c r="AO285" s="293"/>
      <c r="AP285" s="290"/>
      <c r="AQ285" s="292"/>
      <c r="AR285" s="293"/>
      <c r="AS285" s="290"/>
      <c r="AT285" s="237"/>
      <c r="AU285" s="237"/>
      <c r="AV285" s="237"/>
      <c r="AW285" s="237"/>
      <c r="AX285" s="237"/>
      <c r="AY285" s="237"/>
      <c r="AZ285" s="237"/>
      <c r="BA285" s="237"/>
      <c r="BB285" s="237"/>
      <c r="BC285" s="237"/>
      <c r="BD285" s="237"/>
      <c r="BE285" s="237"/>
    </row>
    <row r="286" spans="1:57" s="238" customFormat="1">
      <c r="A286" s="369"/>
      <c r="B286" s="284">
        <v>274</v>
      </c>
      <c r="C286" s="702"/>
      <c r="D286" s="703"/>
      <c r="E286" s="285"/>
      <c r="F286" s="416"/>
      <c r="G286" s="416"/>
      <c r="H286" s="696"/>
      <c r="I286" s="700"/>
      <c r="J286" s="704"/>
      <c r="K286" s="700"/>
      <c r="L286" s="287" t="str">
        <f t="shared" si="16"/>
        <v/>
      </c>
      <c r="M286" s="288" t="str">
        <f t="shared" si="17"/>
        <v/>
      </c>
      <c r="N286" s="287" t="str">
        <f t="shared" si="18"/>
        <v/>
      </c>
      <c r="O286" s="289">
        <f t="shared" si="19"/>
        <v>0</v>
      </c>
      <c r="P286" s="701"/>
      <c r="Q286" s="286"/>
      <c r="R286" s="711"/>
      <c r="S286" s="712"/>
      <c r="T286" s="291"/>
      <c r="U286" s="711"/>
      <c r="V286" s="701"/>
      <c r="W286" s="286"/>
      <c r="X286" s="290"/>
      <c r="Y286" s="286"/>
      <c r="Z286" s="290"/>
      <c r="AA286" s="286"/>
      <c r="AB286" s="291"/>
      <c r="AC286" s="291"/>
      <c r="AD286" s="291"/>
      <c r="AE286" s="291"/>
      <c r="AF286" s="290"/>
      <c r="AG286" s="292"/>
      <c r="AH286" s="290"/>
      <c r="AI286" s="292"/>
      <c r="AJ286" s="290"/>
      <c r="AK286" s="292"/>
      <c r="AL286" s="293"/>
      <c r="AM286" s="290"/>
      <c r="AN286" s="292"/>
      <c r="AO286" s="293"/>
      <c r="AP286" s="290"/>
      <c r="AQ286" s="292"/>
      <c r="AR286" s="293"/>
      <c r="AS286" s="290"/>
      <c r="AT286" s="237"/>
      <c r="AU286" s="237"/>
      <c r="AV286" s="237"/>
      <c r="AW286" s="237"/>
      <c r="AX286" s="237"/>
      <c r="AY286" s="237"/>
      <c r="AZ286" s="237"/>
      <c r="BA286" s="237"/>
      <c r="BB286" s="237"/>
      <c r="BC286" s="237"/>
      <c r="BD286" s="237"/>
      <c r="BE286" s="237"/>
    </row>
    <row r="287" spans="1:57" s="238" customFormat="1">
      <c r="A287" s="369"/>
      <c r="B287" s="284">
        <v>275</v>
      </c>
      <c r="C287" s="702"/>
      <c r="D287" s="703"/>
      <c r="E287" s="285"/>
      <c r="F287" s="416"/>
      <c r="G287" s="416"/>
      <c r="H287" s="696"/>
      <c r="I287" s="700"/>
      <c r="J287" s="704"/>
      <c r="K287" s="700"/>
      <c r="L287" s="287" t="str">
        <f t="shared" si="16"/>
        <v/>
      </c>
      <c r="M287" s="288" t="str">
        <f t="shared" si="17"/>
        <v/>
      </c>
      <c r="N287" s="287" t="str">
        <f t="shared" si="18"/>
        <v/>
      </c>
      <c r="O287" s="289">
        <f t="shared" si="19"/>
        <v>0</v>
      </c>
      <c r="P287" s="701"/>
      <c r="Q287" s="286"/>
      <c r="R287" s="711"/>
      <c r="S287" s="712"/>
      <c r="T287" s="291"/>
      <c r="U287" s="711"/>
      <c r="V287" s="701"/>
      <c r="W287" s="286"/>
      <c r="X287" s="290"/>
      <c r="Y287" s="286"/>
      <c r="Z287" s="290"/>
      <c r="AA287" s="286"/>
      <c r="AB287" s="291"/>
      <c r="AC287" s="291"/>
      <c r="AD287" s="291"/>
      <c r="AE287" s="291"/>
      <c r="AF287" s="290"/>
      <c r="AG287" s="292"/>
      <c r="AH287" s="290"/>
      <c r="AI287" s="292"/>
      <c r="AJ287" s="290"/>
      <c r="AK287" s="292"/>
      <c r="AL287" s="293"/>
      <c r="AM287" s="290"/>
      <c r="AN287" s="292"/>
      <c r="AO287" s="293"/>
      <c r="AP287" s="290"/>
      <c r="AQ287" s="292"/>
      <c r="AR287" s="293"/>
      <c r="AS287" s="290"/>
      <c r="AT287" s="237"/>
      <c r="AU287" s="237"/>
      <c r="AV287" s="237"/>
      <c r="AW287" s="237"/>
      <c r="AX287" s="237"/>
      <c r="AY287" s="237"/>
      <c r="AZ287" s="237"/>
      <c r="BA287" s="237"/>
      <c r="BB287" s="237"/>
      <c r="BC287" s="237"/>
      <c r="BD287" s="237"/>
      <c r="BE287" s="237"/>
    </row>
    <row r="288" spans="1:57" s="238" customFormat="1">
      <c r="A288" s="369"/>
      <c r="B288" s="284">
        <v>276</v>
      </c>
      <c r="C288" s="702"/>
      <c r="D288" s="703"/>
      <c r="E288" s="285"/>
      <c r="F288" s="416"/>
      <c r="G288" s="416"/>
      <c r="H288" s="696"/>
      <c r="I288" s="700"/>
      <c r="J288" s="704"/>
      <c r="K288" s="700"/>
      <c r="L288" s="287" t="str">
        <f t="shared" si="16"/>
        <v/>
      </c>
      <c r="M288" s="288" t="str">
        <f t="shared" si="17"/>
        <v/>
      </c>
      <c r="N288" s="287" t="str">
        <f t="shared" si="18"/>
        <v/>
      </c>
      <c r="O288" s="289">
        <f t="shared" si="19"/>
        <v>0</v>
      </c>
      <c r="P288" s="701"/>
      <c r="Q288" s="286"/>
      <c r="R288" s="711"/>
      <c r="S288" s="712"/>
      <c r="T288" s="291"/>
      <c r="U288" s="711"/>
      <c r="V288" s="701"/>
      <c r="W288" s="286"/>
      <c r="X288" s="290"/>
      <c r="Y288" s="286"/>
      <c r="Z288" s="290"/>
      <c r="AA288" s="286"/>
      <c r="AB288" s="291"/>
      <c r="AC288" s="291"/>
      <c r="AD288" s="291"/>
      <c r="AE288" s="291"/>
      <c r="AF288" s="290"/>
      <c r="AG288" s="292"/>
      <c r="AH288" s="290"/>
      <c r="AI288" s="292"/>
      <c r="AJ288" s="290"/>
      <c r="AK288" s="292"/>
      <c r="AL288" s="293"/>
      <c r="AM288" s="290"/>
      <c r="AN288" s="292"/>
      <c r="AO288" s="293"/>
      <c r="AP288" s="290"/>
      <c r="AQ288" s="292"/>
      <c r="AR288" s="293"/>
      <c r="AS288" s="290"/>
      <c r="AT288" s="237"/>
      <c r="AU288" s="237"/>
      <c r="AV288" s="237"/>
      <c r="AW288" s="237"/>
      <c r="AX288" s="237"/>
      <c r="AY288" s="237"/>
      <c r="AZ288" s="237"/>
      <c r="BA288" s="237"/>
      <c r="BB288" s="237"/>
      <c r="BC288" s="237"/>
      <c r="BD288" s="237"/>
      <c r="BE288" s="237"/>
    </row>
    <row r="289" spans="1:57" s="238" customFormat="1">
      <c r="A289" s="369"/>
      <c r="B289" s="284">
        <v>277</v>
      </c>
      <c r="C289" s="702"/>
      <c r="D289" s="703"/>
      <c r="E289" s="285"/>
      <c r="F289" s="416"/>
      <c r="G289" s="416"/>
      <c r="H289" s="696"/>
      <c r="I289" s="700"/>
      <c r="J289" s="704"/>
      <c r="K289" s="700"/>
      <c r="L289" s="287" t="str">
        <f t="shared" si="16"/>
        <v/>
      </c>
      <c r="M289" s="288" t="str">
        <f t="shared" si="17"/>
        <v/>
      </c>
      <c r="N289" s="287" t="str">
        <f t="shared" si="18"/>
        <v/>
      </c>
      <c r="O289" s="289">
        <f t="shared" si="19"/>
        <v>0</v>
      </c>
      <c r="P289" s="701"/>
      <c r="Q289" s="286"/>
      <c r="R289" s="711"/>
      <c r="S289" s="712"/>
      <c r="T289" s="291"/>
      <c r="U289" s="711"/>
      <c r="V289" s="701"/>
      <c r="W289" s="286"/>
      <c r="X289" s="290"/>
      <c r="Y289" s="286"/>
      <c r="Z289" s="290"/>
      <c r="AA289" s="286"/>
      <c r="AB289" s="291"/>
      <c r="AC289" s="291"/>
      <c r="AD289" s="291"/>
      <c r="AE289" s="291"/>
      <c r="AF289" s="290"/>
      <c r="AG289" s="292"/>
      <c r="AH289" s="290"/>
      <c r="AI289" s="292"/>
      <c r="AJ289" s="290"/>
      <c r="AK289" s="292"/>
      <c r="AL289" s="293"/>
      <c r="AM289" s="290"/>
      <c r="AN289" s="292"/>
      <c r="AO289" s="293"/>
      <c r="AP289" s="290"/>
      <c r="AQ289" s="292"/>
      <c r="AR289" s="293"/>
      <c r="AS289" s="290"/>
      <c r="AT289" s="237"/>
      <c r="AU289" s="237"/>
      <c r="AV289" s="237"/>
      <c r="AW289" s="237"/>
      <c r="AX289" s="237"/>
      <c r="AY289" s="237"/>
      <c r="AZ289" s="237"/>
      <c r="BA289" s="237"/>
      <c r="BB289" s="237"/>
      <c r="BC289" s="237"/>
      <c r="BD289" s="237"/>
      <c r="BE289" s="237"/>
    </row>
    <row r="290" spans="1:57" s="238" customFormat="1">
      <c r="A290" s="369"/>
      <c r="B290" s="284">
        <v>278</v>
      </c>
      <c r="C290" s="702"/>
      <c r="D290" s="703"/>
      <c r="E290" s="285"/>
      <c r="F290" s="416"/>
      <c r="G290" s="416"/>
      <c r="H290" s="696"/>
      <c r="I290" s="700"/>
      <c r="J290" s="704"/>
      <c r="K290" s="700"/>
      <c r="L290" s="287" t="str">
        <f t="shared" si="16"/>
        <v/>
      </c>
      <c r="M290" s="288" t="str">
        <f t="shared" si="17"/>
        <v/>
      </c>
      <c r="N290" s="287" t="str">
        <f t="shared" si="18"/>
        <v/>
      </c>
      <c r="O290" s="289">
        <f t="shared" si="19"/>
        <v>0</v>
      </c>
      <c r="P290" s="701"/>
      <c r="Q290" s="286"/>
      <c r="R290" s="711"/>
      <c r="S290" s="712"/>
      <c r="T290" s="291"/>
      <c r="U290" s="711"/>
      <c r="V290" s="701"/>
      <c r="W290" s="286"/>
      <c r="X290" s="290"/>
      <c r="Y290" s="286"/>
      <c r="Z290" s="290"/>
      <c r="AA290" s="286"/>
      <c r="AB290" s="291"/>
      <c r="AC290" s="291"/>
      <c r="AD290" s="291"/>
      <c r="AE290" s="291"/>
      <c r="AF290" s="290"/>
      <c r="AG290" s="292"/>
      <c r="AH290" s="290"/>
      <c r="AI290" s="292"/>
      <c r="AJ290" s="290"/>
      <c r="AK290" s="292"/>
      <c r="AL290" s="293"/>
      <c r="AM290" s="290"/>
      <c r="AN290" s="292"/>
      <c r="AO290" s="293"/>
      <c r="AP290" s="290"/>
      <c r="AQ290" s="292"/>
      <c r="AR290" s="293"/>
      <c r="AS290" s="290"/>
      <c r="AT290" s="237"/>
      <c r="AU290" s="237"/>
      <c r="AV290" s="237"/>
      <c r="AW290" s="237"/>
      <c r="AX290" s="237"/>
      <c r="AY290" s="237"/>
      <c r="AZ290" s="237"/>
      <c r="BA290" s="237"/>
      <c r="BB290" s="237"/>
      <c r="BC290" s="237"/>
      <c r="BD290" s="237"/>
      <c r="BE290" s="237"/>
    </row>
    <row r="291" spans="1:57" s="238" customFormat="1">
      <c r="A291" s="369"/>
      <c r="B291" s="284">
        <v>279</v>
      </c>
      <c r="C291" s="702"/>
      <c r="D291" s="703"/>
      <c r="E291" s="285"/>
      <c r="F291" s="416"/>
      <c r="G291" s="416"/>
      <c r="H291" s="696"/>
      <c r="I291" s="700"/>
      <c r="J291" s="704"/>
      <c r="K291" s="700"/>
      <c r="L291" s="287" t="str">
        <f t="shared" si="16"/>
        <v/>
      </c>
      <c r="M291" s="288" t="str">
        <f t="shared" si="17"/>
        <v/>
      </c>
      <c r="N291" s="287" t="str">
        <f t="shared" si="18"/>
        <v/>
      </c>
      <c r="O291" s="289">
        <f t="shared" si="19"/>
        <v>0</v>
      </c>
      <c r="P291" s="701"/>
      <c r="Q291" s="286"/>
      <c r="R291" s="711"/>
      <c r="S291" s="712"/>
      <c r="T291" s="291"/>
      <c r="U291" s="711"/>
      <c r="V291" s="701"/>
      <c r="W291" s="286"/>
      <c r="X291" s="290"/>
      <c r="Y291" s="286"/>
      <c r="Z291" s="290"/>
      <c r="AA291" s="286"/>
      <c r="AB291" s="291"/>
      <c r="AC291" s="291"/>
      <c r="AD291" s="291"/>
      <c r="AE291" s="291"/>
      <c r="AF291" s="290"/>
      <c r="AG291" s="292"/>
      <c r="AH291" s="290"/>
      <c r="AI291" s="292"/>
      <c r="AJ291" s="290"/>
      <c r="AK291" s="292"/>
      <c r="AL291" s="293"/>
      <c r="AM291" s="290"/>
      <c r="AN291" s="292"/>
      <c r="AO291" s="293"/>
      <c r="AP291" s="290"/>
      <c r="AQ291" s="292"/>
      <c r="AR291" s="293"/>
      <c r="AS291" s="290"/>
      <c r="AT291" s="237"/>
      <c r="AU291" s="237"/>
      <c r="AV291" s="237"/>
      <c r="AW291" s="237"/>
      <c r="AX291" s="237"/>
      <c r="AY291" s="237"/>
      <c r="AZ291" s="237"/>
      <c r="BA291" s="237"/>
      <c r="BB291" s="237"/>
      <c r="BC291" s="237"/>
      <c r="BD291" s="237"/>
      <c r="BE291" s="237"/>
    </row>
    <row r="292" spans="1:57" s="238" customFormat="1">
      <c r="A292" s="369"/>
      <c r="B292" s="284">
        <v>280</v>
      </c>
      <c r="C292" s="702"/>
      <c r="D292" s="703"/>
      <c r="E292" s="285"/>
      <c r="F292" s="416"/>
      <c r="G292" s="416"/>
      <c r="H292" s="696"/>
      <c r="I292" s="700"/>
      <c r="J292" s="704"/>
      <c r="K292" s="700"/>
      <c r="L292" s="287" t="str">
        <f t="shared" si="16"/>
        <v/>
      </c>
      <c r="M292" s="288" t="str">
        <f t="shared" si="17"/>
        <v/>
      </c>
      <c r="N292" s="287" t="str">
        <f t="shared" si="18"/>
        <v/>
      </c>
      <c r="O292" s="289">
        <f t="shared" si="19"/>
        <v>0</v>
      </c>
      <c r="P292" s="701"/>
      <c r="Q292" s="286"/>
      <c r="R292" s="711"/>
      <c r="S292" s="712"/>
      <c r="T292" s="291"/>
      <c r="U292" s="711"/>
      <c r="V292" s="701"/>
      <c r="W292" s="286"/>
      <c r="X292" s="290"/>
      <c r="Y292" s="286"/>
      <c r="Z292" s="290"/>
      <c r="AA292" s="286"/>
      <c r="AB292" s="291"/>
      <c r="AC292" s="291"/>
      <c r="AD292" s="291"/>
      <c r="AE292" s="291"/>
      <c r="AF292" s="290"/>
      <c r="AG292" s="292"/>
      <c r="AH292" s="290"/>
      <c r="AI292" s="292"/>
      <c r="AJ292" s="290"/>
      <c r="AK292" s="292"/>
      <c r="AL292" s="293"/>
      <c r="AM292" s="290"/>
      <c r="AN292" s="292"/>
      <c r="AO292" s="293"/>
      <c r="AP292" s="290"/>
      <c r="AQ292" s="292"/>
      <c r="AR292" s="293"/>
      <c r="AS292" s="290"/>
      <c r="AT292" s="237"/>
      <c r="AU292" s="237"/>
      <c r="AV292" s="237"/>
      <c r="AW292" s="237"/>
      <c r="AX292" s="237"/>
      <c r="AY292" s="237"/>
      <c r="AZ292" s="237"/>
      <c r="BA292" s="237"/>
      <c r="BB292" s="237"/>
      <c r="BC292" s="237"/>
      <c r="BD292" s="237"/>
      <c r="BE292" s="237"/>
    </row>
    <row r="293" spans="1:57" s="238" customFormat="1">
      <c r="A293" s="369"/>
      <c r="B293" s="284">
        <v>281</v>
      </c>
      <c r="C293" s="702"/>
      <c r="D293" s="703"/>
      <c r="E293" s="285"/>
      <c r="F293" s="416"/>
      <c r="G293" s="416"/>
      <c r="H293" s="696"/>
      <c r="I293" s="700"/>
      <c r="J293" s="704"/>
      <c r="K293" s="700"/>
      <c r="L293" s="287" t="str">
        <f t="shared" si="16"/>
        <v/>
      </c>
      <c r="M293" s="288" t="str">
        <f t="shared" si="17"/>
        <v/>
      </c>
      <c r="N293" s="287" t="str">
        <f t="shared" si="18"/>
        <v/>
      </c>
      <c r="O293" s="289">
        <f t="shared" si="19"/>
        <v>0</v>
      </c>
      <c r="P293" s="701"/>
      <c r="Q293" s="286"/>
      <c r="R293" s="711"/>
      <c r="S293" s="712"/>
      <c r="T293" s="291"/>
      <c r="U293" s="711"/>
      <c r="V293" s="701"/>
      <c r="W293" s="286"/>
      <c r="X293" s="290"/>
      <c r="Y293" s="286"/>
      <c r="Z293" s="290"/>
      <c r="AA293" s="286"/>
      <c r="AB293" s="291"/>
      <c r="AC293" s="291"/>
      <c r="AD293" s="291"/>
      <c r="AE293" s="291"/>
      <c r="AF293" s="290"/>
      <c r="AG293" s="292"/>
      <c r="AH293" s="290"/>
      <c r="AI293" s="292"/>
      <c r="AJ293" s="290"/>
      <c r="AK293" s="292"/>
      <c r="AL293" s="293"/>
      <c r="AM293" s="290"/>
      <c r="AN293" s="292"/>
      <c r="AO293" s="293"/>
      <c r="AP293" s="290"/>
      <c r="AQ293" s="292"/>
      <c r="AR293" s="293"/>
      <c r="AS293" s="290"/>
      <c r="AT293" s="237"/>
      <c r="AU293" s="237"/>
      <c r="AV293" s="237"/>
      <c r="AW293" s="237"/>
      <c r="AX293" s="237"/>
      <c r="AY293" s="237"/>
      <c r="AZ293" s="237"/>
      <c r="BA293" s="237"/>
      <c r="BB293" s="237"/>
      <c r="BC293" s="237"/>
      <c r="BD293" s="237"/>
      <c r="BE293" s="237"/>
    </row>
    <row r="294" spans="1:57" s="238" customFormat="1">
      <c r="A294" s="369"/>
      <c r="B294" s="284">
        <v>282</v>
      </c>
      <c r="C294" s="702"/>
      <c r="D294" s="703"/>
      <c r="E294" s="285"/>
      <c r="F294" s="416"/>
      <c r="G294" s="416"/>
      <c r="H294" s="696"/>
      <c r="I294" s="700"/>
      <c r="J294" s="704"/>
      <c r="K294" s="700"/>
      <c r="L294" s="287" t="str">
        <f t="shared" si="16"/>
        <v/>
      </c>
      <c r="M294" s="288" t="str">
        <f t="shared" si="17"/>
        <v/>
      </c>
      <c r="N294" s="287" t="str">
        <f t="shared" si="18"/>
        <v/>
      </c>
      <c r="O294" s="289">
        <f t="shared" si="19"/>
        <v>0</v>
      </c>
      <c r="P294" s="701"/>
      <c r="Q294" s="286"/>
      <c r="R294" s="711"/>
      <c r="S294" s="712"/>
      <c r="T294" s="291"/>
      <c r="U294" s="711"/>
      <c r="V294" s="701"/>
      <c r="W294" s="286"/>
      <c r="X294" s="290"/>
      <c r="Y294" s="286"/>
      <c r="Z294" s="290"/>
      <c r="AA294" s="286"/>
      <c r="AB294" s="291"/>
      <c r="AC294" s="291"/>
      <c r="AD294" s="291"/>
      <c r="AE294" s="291"/>
      <c r="AF294" s="290"/>
      <c r="AG294" s="292"/>
      <c r="AH294" s="290"/>
      <c r="AI294" s="292"/>
      <c r="AJ294" s="290"/>
      <c r="AK294" s="292"/>
      <c r="AL294" s="293"/>
      <c r="AM294" s="290"/>
      <c r="AN294" s="292"/>
      <c r="AO294" s="293"/>
      <c r="AP294" s="290"/>
      <c r="AQ294" s="292"/>
      <c r="AR294" s="293"/>
      <c r="AS294" s="290"/>
      <c r="AT294" s="237"/>
      <c r="AU294" s="237"/>
      <c r="AV294" s="237"/>
      <c r="AW294" s="237"/>
      <c r="AX294" s="237"/>
      <c r="AY294" s="237"/>
      <c r="AZ294" s="237"/>
      <c r="BA294" s="237"/>
      <c r="BB294" s="237"/>
      <c r="BC294" s="237"/>
      <c r="BD294" s="237"/>
      <c r="BE294" s="237"/>
    </row>
    <row r="295" spans="1:57" s="238" customFormat="1">
      <c r="A295" s="369"/>
      <c r="B295" s="284">
        <v>283</v>
      </c>
      <c r="C295" s="702"/>
      <c r="D295" s="703"/>
      <c r="E295" s="285"/>
      <c r="F295" s="416"/>
      <c r="G295" s="416"/>
      <c r="H295" s="696"/>
      <c r="I295" s="700"/>
      <c r="J295" s="704"/>
      <c r="K295" s="700"/>
      <c r="L295" s="287" t="str">
        <f t="shared" si="16"/>
        <v/>
      </c>
      <c r="M295" s="288" t="str">
        <f t="shared" si="17"/>
        <v/>
      </c>
      <c r="N295" s="287" t="str">
        <f t="shared" si="18"/>
        <v/>
      </c>
      <c r="O295" s="289">
        <f t="shared" si="19"/>
        <v>0</v>
      </c>
      <c r="P295" s="701"/>
      <c r="Q295" s="286"/>
      <c r="R295" s="711"/>
      <c r="S295" s="712"/>
      <c r="T295" s="291"/>
      <c r="U295" s="711"/>
      <c r="V295" s="701"/>
      <c r="W295" s="286"/>
      <c r="X295" s="290"/>
      <c r="Y295" s="286"/>
      <c r="Z295" s="290"/>
      <c r="AA295" s="286"/>
      <c r="AB295" s="291"/>
      <c r="AC295" s="291"/>
      <c r="AD295" s="291"/>
      <c r="AE295" s="291"/>
      <c r="AF295" s="290"/>
      <c r="AG295" s="292"/>
      <c r="AH295" s="290"/>
      <c r="AI295" s="292"/>
      <c r="AJ295" s="290"/>
      <c r="AK295" s="292"/>
      <c r="AL295" s="293"/>
      <c r="AM295" s="290"/>
      <c r="AN295" s="292"/>
      <c r="AO295" s="293"/>
      <c r="AP295" s="290"/>
      <c r="AQ295" s="292"/>
      <c r="AR295" s="293"/>
      <c r="AS295" s="290"/>
      <c r="AT295" s="237"/>
      <c r="AU295" s="237"/>
      <c r="AV295" s="237"/>
      <c r="AW295" s="237"/>
      <c r="AX295" s="237"/>
      <c r="AY295" s="237"/>
      <c r="AZ295" s="237"/>
      <c r="BA295" s="237"/>
      <c r="BB295" s="237"/>
      <c r="BC295" s="237"/>
      <c r="BD295" s="237"/>
      <c r="BE295" s="237"/>
    </row>
    <row r="296" spans="1:57" s="238" customFormat="1">
      <c r="A296" s="369"/>
      <c r="B296" s="284">
        <v>284</v>
      </c>
      <c r="C296" s="702"/>
      <c r="D296" s="703"/>
      <c r="E296" s="285"/>
      <c r="F296" s="416"/>
      <c r="G296" s="416"/>
      <c r="H296" s="696"/>
      <c r="I296" s="700"/>
      <c r="J296" s="704"/>
      <c r="K296" s="700"/>
      <c r="L296" s="287" t="str">
        <f t="shared" si="16"/>
        <v/>
      </c>
      <c r="M296" s="288" t="str">
        <f t="shared" si="17"/>
        <v/>
      </c>
      <c r="N296" s="287" t="str">
        <f t="shared" si="18"/>
        <v/>
      </c>
      <c r="O296" s="289">
        <f t="shared" si="19"/>
        <v>0</v>
      </c>
      <c r="P296" s="701"/>
      <c r="Q296" s="286"/>
      <c r="R296" s="711"/>
      <c r="S296" s="712"/>
      <c r="T296" s="291"/>
      <c r="U296" s="711"/>
      <c r="V296" s="701"/>
      <c r="W296" s="286"/>
      <c r="X296" s="290"/>
      <c r="Y296" s="286"/>
      <c r="Z296" s="290"/>
      <c r="AA296" s="286"/>
      <c r="AB296" s="291"/>
      <c r="AC296" s="291"/>
      <c r="AD296" s="291"/>
      <c r="AE296" s="291"/>
      <c r="AF296" s="290"/>
      <c r="AG296" s="292"/>
      <c r="AH296" s="290"/>
      <c r="AI296" s="292"/>
      <c r="AJ296" s="290"/>
      <c r="AK296" s="292"/>
      <c r="AL296" s="293"/>
      <c r="AM296" s="290"/>
      <c r="AN296" s="292"/>
      <c r="AO296" s="293"/>
      <c r="AP296" s="290"/>
      <c r="AQ296" s="292"/>
      <c r="AR296" s="293"/>
      <c r="AS296" s="290"/>
      <c r="AT296" s="237"/>
      <c r="AU296" s="237"/>
      <c r="AV296" s="237"/>
      <c r="AW296" s="237"/>
      <c r="AX296" s="237"/>
      <c r="AY296" s="237"/>
      <c r="AZ296" s="237"/>
      <c r="BA296" s="237"/>
      <c r="BB296" s="237"/>
      <c r="BC296" s="237"/>
      <c r="BD296" s="237"/>
      <c r="BE296" s="237"/>
    </row>
    <row r="297" spans="1:57" s="238" customFormat="1">
      <c r="A297" s="369"/>
      <c r="B297" s="284">
        <v>285</v>
      </c>
      <c r="C297" s="702"/>
      <c r="D297" s="703"/>
      <c r="E297" s="285"/>
      <c r="F297" s="416"/>
      <c r="G297" s="416"/>
      <c r="H297" s="696"/>
      <c r="I297" s="700"/>
      <c r="J297" s="704"/>
      <c r="K297" s="700"/>
      <c r="L297" s="287" t="str">
        <f t="shared" si="16"/>
        <v/>
      </c>
      <c r="M297" s="288" t="str">
        <f t="shared" si="17"/>
        <v/>
      </c>
      <c r="N297" s="287" t="str">
        <f t="shared" si="18"/>
        <v/>
      </c>
      <c r="O297" s="289">
        <f t="shared" si="19"/>
        <v>0</v>
      </c>
      <c r="P297" s="701"/>
      <c r="Q297" s="286"/>
      <c r="R297" s="711"/>
      <c r="S297" s="712"/>
      <c r="T297" s="291"/>
      <c r="U297" s="711"/>
      <c r="V297" s="701"/>
      <c r="W297" s="286"/>
      <c r="X297" s="290"/>
      <c r="Y297" s="286"/>
      <c r="Z297" s="290"/>
      <c r="AA297" s="286"/>
      <c r="AB297" s="291"/>
      <c r="AC297" s="291"/>
      <c r="AD297" s="291"/>
      <c r="AE297" s="291"/>
      <c r="AF297" s="290"/>
      <c r="AG297" s="292"/>
      <c r="AH297" s="290"/>
      <c r="AI297" s="292"/>
      <c r="AJ297" s="290"/>
      <c r="AK297" s="292"/>
      <c r="AL297" s="293"/>
      <c r="AM297" s="290"/>
      <c r="AN297" s="292"/>
      <c r="AO297" s="293"/>
      <c r="AP297" s="290"/>
      <c r="AQ297" s="292"/>
      <c r="AR297" s="293"/>
      <c r="AS297" s="290"/>
      <c r="AT297" s="237"/>
      <c r="AU297" s="237"/>
      <c r="AV297" s="237"/>
      <c r="AW297" s="237"/>
      <c r="AX297" s="237"/>
      <c r="AY297" s="237"/>
      <c r="AZ297" s="237"/>
      <c r="BA297" s="237"/>
      <c r="BB297" s="237"/>
      <c r="BC297" s="237"/>
      <c r="BD297" s="237"/>
      <c r="BE297" s="237"/>
    </row>
    <row r="298" spans="1:57" s="238" customFormat="1">
      <c r="A298" s="369"/>
      <c r="B298" s="284">
        <v>286</v>
      </c>
      <c r="C298" s="702"/>
      <c r="D298" s="703"/>
      <c r="E298" s="285"/>
      <c r="F298" s="416"/>
      <c r="G298" s="416"/>
      <c r="H298" s="696"/>
      <c r="I298" s="700"/>
      <c r="J298" s="704"/>
      <c r="K298" s="700"/>
      <c r="L298" s="287" t="str">
        <f t="shared" si="16"/>
        <v/>
      </c>
      <c r="M298" s="288" t="str">
        <f t="shared" si="17"/>
        <v/>
      </c>
      <c r="N298" s="287" t="str">
        <f t="shared" si="18"/>
        <v/>
      </c>
      <c r="O298" s="289">
        <f t="shared" si="19"/>
        <v>0</v>
      </c>
      <c r="P298" s="701"/>
      <c r="Q298" s="286"/>
      <c r="R298" s="711"/>
      <c r="S298" s="712"/>
      <c r="T298" s="291"/>
      <c r="U298" s="711"/>
      <c r="V298" s="701"/>
      <c r="W298" s="286"/>
      <c r="X298" s="290"/>
      <c r="Y298" s="286"/>
      <c r="Z298" s="290"/>
      <c r="AA298" s="286"/>
      <c r="AB298" s="291"/>
      <c r="AC298" s="291"/>
      <c r="AD298" s="291"/>
      <c r="AE298" s="291"/>
      <c r="AF298" s="290"/>
      <c r="AG298" s="292"/>
      <c r="AH298" s="290"/>
      <c r="AI298" s="292"/>
      <c r="AJ298" s="290"/>
      <c r="AK298" s="292"/>
      <c r="AL298" s="293"/>
      <c r="AM298" s="290"/>
      <c r="AN298" s="292"/>
      <c r="AO298" s="293"/>
      <c r="AP298" s="290"/>
      <c r="AQ298" s="292"/>
      <c r="AR298" s="293"/>
      <c r="AS298" s="290"/>
      <c r="AT298" s="237"/>
      <c r="AU298" s="237"/>
      <c r="AV298" s="237"/>
      <c r="AW298" s="237"/>
      <c r="AX298" s="237"/>
      <c r="AY298" s="237"/>
      <c r="AZ298" s="237"/>
      <c r="BA298" s="237"/>
      <c r="BB298" s="237"/>
      <c r="BC298" s="237"/>
      <c r="BD298" s="237"/>
      <c r="BE298" s="237"/>
    </row>
    <row r="299" spans="1:57" s="238" customFormat="1">
      <c r="A299" s="369"/>
      <c r="B299" s="284">
        <v>287</v>
      </c>
      <c r="C299" s="702"/>
      <c r="D299" s="703"/>
      <c r="E299" s="285"/>
      <c r="F299" s="416"/>
      <c r="G299" s="416"/>
      <c r="H299" s="696"/>
      <c r="I299" s="700"/>
      <c r="J299" s="704"/>
      <c r="K299" s="700"/>
      <c r="L299" s="287" t="str">
        <f t="shared" si="16"/>
        <v/>
      </c>
      <c r="M299" s="288" t="str">
        <f t="shared" si="17"/>
        <v/>
      </c>
      <c r="N299" s="287" t="str">
        <f t="shared" si="18"/>
        <v/>
      </c>
      <c r="O299" s="289">
        <f t="shared" si="19"/>
        <v>0</v>
      </c>
      <c r="P299" s="701"/>
      <c r="Q299" s="286"/>
      <c r="R299" s="711"/>
      <c r="S299" s="712"/>
      <c r="T299" s="291"/>
      <c r="U299" s="711"/>
      <c r="V299" s="701"/>
      <c r="W299" s="286"/>
      <c r="X299" s="290"/>
      <c r="Y299" s="286"/>
      <c r="Z299" s="290"/>
      <c r="AA299" s="286"/>
      <c r="AB299" s="291"/>
      <c r="AC299" s="291"/>
      <c r="AD299" s="291"/>
      <c r="AE299" s="291"/>
      <c r="AF299" s="290"/>
      <c r="AG299" s="292"/>
      <c r="AH299" s="290"/>
      <c r="AI299" s="292"/>
      <c r="AJ299" s="290"/>
      <c r="AK299" s="292"/>
      <c r="AL299" s="293"/>
      <c r="AM299" s="290"/>
      <c r="AN299" s="292"/>
      <c r="AO299" s="293"/>
      <c r="AP299" s="290"/>
      <c r="AQ299" s="292"/>
      <c r="AR299" s="293"/>
      <c r="AS299" s="290"/>
      <c r="AT299" s="237"/>
      <c r="AU299" s="237"/>
      <c r="AV299" s="237"/>
      <c r="AW299" s="237"/>
      <c r="AX299" s="237"/>
      <c r="AY299" s="237"/>
      <c r="AZ299" s="237"/>
      <c r="BA299" s="237"/>
      <c r="BB299" s="237"/>
      <c r="BC299" s="237"/>
      <c r="BD299" s="237"/>
      <c r="BE299" s="237"/>
    </row>
    <row r="300" spans="1:57" s="238" customFormat="1">
      <c r="A300" s="369"/>
      <c r="B300" s="284">
        <v>288</v>
      </c>
      <c r="C300" s="702"/>
      <c r="D300" s="703"/>
      <c r="E300" s="285"/>
      <c r="F300" s="416"/>
      <c r="G300" s="416"/>
      <c r="H300" s="696"/>
      <c r="I300" s="700"/>
      <c r="J300" s="704"/>
      <c r="K300" s="700"/>
      <c r="L300" s="287" t="str">
        <f t="shared" si="16"/>
        <v/>
      </c>
      <c r="M300" s="288" t="str">
        <f t="shared" si="17"/>
        <v/>
      </c>
      <c r="N300" s="287" t="str">
        <f t="shared" si="18"/>
        <v/>
      </c>
      <c r="O300" s="289">
        <f t="shared" si="19"/>
        <v>0</v>
      </c>
      <c r="P300" s="701"/>
      <c r="Q300" s="286"/>
      <c r="R300" s="711"/>
      <c r="S300" s="712"/>
      <c r="T300" s="291"/>
      <c r="U300" s="711"/>
      <c r="V300" s="701"/>
      <c r="W300" s="286"/>
      <c r="X300" s="290"/>
      <c r="Y300" s="286"/>
      <c r="Z300" s="290"/>
      <c r="AA300" s="286"/>
      <c r="AB300" s="291"/>
      <c r="AC300" s="291"/>
      <c r="AD300" s="291"/>
      <c r="AE300" s="291"/>
      <c r="AF300" s="290"/>
      <c r="AG300" s="292"/>
      <c r="AH300" s="290"/>
      <c r="AI300" s="292"/>
      <c r="AJ300" s="290"/>
      <c r="AK300" s="292"/>
      <c r="AL300" s="293"/>
      <c r="AM300" s="290"/>
      <c r="AN300" s="292"/>
      <c r="AO300" s="293"/>
      <c r="AP300" s="290"/>
      <c r="AQ300" s="292"/>
      <c r="AR300" s="293"/>
      <c r="AS300" s="290"/>
      <c r="AT300" s="237"/>
      <c r="AU300" s="237"/>
      <c r="AV300" s="237"/>
      <c r="AW300" s="237"/>
      <c r="AX300" s="237"/>
      <c r="AY300" s="237"/>
      <c r="AZ300" s="237"/>
      <c r="BA300" s="237"/>
      <c r="BB300" s="237"/>
      <c r="BC300" s="237"/>
      <c r="BD300" s="237"/>
      <c r="BE300" s="237"/>
    </row>
    <row r="301" spans="1:57" s="238" customFormat="1">
      <c r="A301" s="369"/>
      <c r="B301" s="284">
        <v>289</v>
      </c>
      <c r="C301" s="702"/>
      <c r="D301" s="703"/>
      <c r="E301" s="285"/>
      <c r="F301" s="416"/>
      <c r="G301" s="416"/>
      <c r="H301" s="696"/>
      <c r="I301" s="700"/>
      <c r="J301" s="704"/>
      <c r="K301" s="700"/>
      <c r="L301" s="287" t="str">
        <f t="shared" si="16"/>
        <v/>
      </c>
      <c r="M301" s="288" t="str">
        <f t="shared" si="17"/>
        <v/>
      </c>
      <c r="N301" s="287" t="str">
        <f t="shared" si="18"/>
        <v/>
      </c>
      <c r="O301" s="289">
        <f t="shared" si="19"/>
        <v>0</v>
      </c>
      <c r="P301" s="701"/>
      <c r="Q301" s="286"/>
      <c r="R301" s="711"/>
      <c r="S301" s="712"/>
      <c r="T301" s="291"/>
      <c r="U301" s="711"/>
      <c r="V301" s="701"/>
      <c r="W301" s="286"/>
      <c r="X301" s="290"/>
      <c r="Y301" s="286"/>
      <c r="Z301" s="290"/>
      <c r="AA301" s="286"/>
      <c r="AB301" s="291"/>
      <c r="AC301" s="291"/>
      <c r="AD301" s="291"/>
      <c r="AE301" s="291"/>
      <c r="AF301" s="290"/>
      <c r="AG301" s="292"/>
      <c r="AH301" s="290"/>
      <c r="AI301" s="292"/>
      <c r="AJ301" s="290"/>
      <c r="AK301" s="292"/>
      <c r="AL301" s="293"/>
      <c r="AM301" s="290"/>
      <c r="AN301" s="292"/>
      <c r="AO301" s="293"/>
      <c r="AP301" s="290"/>
      <c r="AQ301" s="292"/>
      <c r="AR301" s="293"/>
      <c r="AS301" s="290"/>
      <c r="AT301" s="237"/>
      <c r="AU301" s="237"/>
      <c r="AV301" s="237"/>
      <c r="AW301" s="237"/>
      <c r="AX301" s="237"/>
      <c r="AY301" s="237"/>
      <c r="AZ301" s="237"/>
      <c r="BA301" s="237"/>
      <c r="BB301" s="237"/>
      <c r="BC301" s="237"/>
      <c r="BD301" s="237"/>
      <c r="BE301" s="237"/>
    </row>
    <row r="302" spans="1:57" s="238" customFormat="1">
      <c r="A302" s="369"/>
      <c r="B302" s="284">
        <v>290</v>
      </c>
      <c r="C302" s="702"/>
      <c r="D302" s="703"/>
      <c r="E302" s="285"/>
      <c r="F302" s="416"/>
      <c r="G302" s="416"/>
      <c r="H302" s="696"/>
      <c r="I302" s="700"/>
      <c r="J302" s="704"/>
      <c r="K302" s="700"/>
      <c r="L302" s="287" t="str">
        <f t="shared" si="16"/>
        <v/>
      </c>
      <c r="M302" s="288" t="str">
        <f t="shared" si="17"/>
        <v/>
      </c>
      <c r="N302" s="287" t="str">
        <f t="shared" si="18"/>
        <v/>
      </c>
      <c r="O302" s="289">
        <f t="shared" si="19"/>
        <v>0</v>
      </c>
      <c r="P302" s="701"/>
      <c r="Q302" s="286"/>
      <c r="R302" s="711"/>
      <c r="S302" s="712"/>
      <c r="T302" s="291"/>
      <c r="U302" s="711"/>
      <c r="V302" s="701"/>
      <c r="W302" s="286"/>
      <c r="X302" s="290"/>
      <c r="Y302" s="286"/>
      <c r="Z302" s="290"/>
      <c r="AA302" s="286"/>
      <c r="AB302" s="291"/>
      <c r="AC302" s="291"/>
      <c r="AD302" s="291"/>
      <c r="AE302" s="291"/>
      <c r="AF302" s="290"/>
      <c r="AG302" s="292"/>
      <c r="AH302" s="290"/>
      <c r="AI302" s="292"/>
      <c r="AJ302" s="290"/>
      <c r="AK302" s="292"/>
      <c r="AL302" s="293"/>
      <c r="AM302" s="290"/>
      <c r="AN302" s="292"/>
      <c r="AO302" s="293"/>
      <c r="AP302" s="290"/>
      <c r="AQ302" s="292"/>
      <c r="AR302" s="293"/>
      <c r="AS302" s="290"/>
      <c r="AT302" s="237"/>
      <c r="AU302" s="237"/>
      <c r="AV302" s="237"/>
      <c r="AW302" s="237"/>
      <c r="AX302" s="237"/>
      <c r="AY302" s="237"/>
      <c r="AZ302" s="237"/>
      <c r="BA302" s="237"/>
      <c r="BB302" s="237"/>
      <c r="BC302" s="237"/>
      <c r="BD302" s="237"/>
      <c r="BE302" s="237"/>
    </row>
    <row r="303" spans="1:57" s="238" customFormat="1">
      <c r="A303" s="369"/>
      <c r="B303" s="284">
        <v>291</v>
      </c>
      <c r="C303" s="702"/>
      <c r="D303" s="703"/>
      <c r="E303" s="285"/>
      <c r="F303" s="416"/>
      <c r="G303" s="416"/>
      <c r="H303" s="696"/>
      <c r="I303" s="700"/>
      <c r="J303" s="704"/>
      <c r="K303" s="700"/>
      <c r="L303" s="287" t="str">
        <f t="shared" si="16"/>
        <v/>
      </c>
      <c r="M303" s="288" t="str">
        <f t="shared" si="17"/>
        <v/>
      </c>
      <c r="N303" s="287" t="str">
        <f t="shared" si="18"/>
        <v/>
      </c>
      <c r="O303" s="289">
        <f t="shared" si="19"/>
        <v>0</v>
      </c>
      <c r="P303" s="701"/>
      <c r="Q303" s="286"/>
      <c r="R303" s="711"/>
      <c r="S303" s="712"/>
      <c r="T303" s="291"/>
      <c r="U303" s="711"/>
      <c r="V303" s="701"/>
      <c r="W303" s="286"/>
      <c r="X303" s="290"/>
      <c r="Y303" s="286"/>
      <c r="Z303" s="290"/>
      <c r="AA303" s="286"/>
      <c r="AB303" s="291"/>
      <c r="AC303" s="291"/>
      <c r="AD303" s="291"/>
      <c r="AE303" s="291"/>
      <c r="AF303" s="290"/>
      <c r="AG303" s="292"/>
      <c r="AH303" s="290"/>
      <c r="AI303" s="292"/>
      <c r="AJ303" s="290"/>
      <c r="AK303" s="292"/>
      <c r="AL303" s="293"/>
      <c r="AM303" s="290"/>
      <c r="AN303" s="292"/>
      <c r="AO303" s="293"/>
      <c r="AP303" s="290"/>
      <c r="AQ303" s="292"/>
      <c r="AR303" s="293"/>
      <c r="AS303" s="290"/>
      <c r="AT303" s="237"/>
      <c r="AU303" s="237"/>
      <c r="AV303" s="237"/>
      <c r="AW303" s="237"/>
      <c r="AX303" s="237"/>
      <c r="AY303" s="237"/>
      <c r="AZ303" s="237"/>
      <c r="BA303" s="237"/>
      <c r="BB303" s="237"/>
      <c r="BC303" s="237"/>
      <c r="BD303" s="237"/>
      <c r="BE303" s="237"/>
    </row>
    <row r="304" spans="1:57" s="238" customFormat="1">
      <c r="A304" s="369"/>
      <c r="B304" s="284">
        <v>292</v>
      </c>
      <c r="C304" s="702"/>
      <c r="D304" s="703"/>
      <c r="E304" s="285"/>
      <c r="F304" s="416"/>
      <c r="G304" s="416"/>
      <c r="H304" s="696"/>
      <c r="I304" s="700"/>
      <c r="J304" s="704"/>
      <c r="K304" s="700"/>
      <c r="L304" s="287" t="str">
        <f t="shared" si="16"/>
        <v/>
      </c>
      <c r="M304" s="288" t="str">
        <f t="shared" si="17"/>
        <v/>
      </c>
      <c r="N304" s="287" t="str">
        <f t="shared" si="18"/>
        <v/>
      </c>
      <c r="O304" s="289">
        <f t="shared" si="19"/>
        <v>0</v>
      </c>
      <c r="P304" s="701"/>
      <c r="Q304" s="286"/>
      <c r="R304" s="711"/>
      <c r="S304" s="712"/>
      <c r="T304" s="291"/>
      <c r="U304" s="711"/>
      <c r="V304" s="701"/>
      <c r="W304" s="286"/>
      <c r="X304" s="290"/>
      <c r="Y304" s="286"/>
      <c r="Z304" s="290"/>
      <c r="AA304" s="286"/>
      <c r="AB304" s="291"/>
      <c r="AC304" s="291"/>
      <c r="AD304" s="291"/>
      <c r="AE304" s="291"/>
      <c r="AF304" s="290"/>
      <c r="AG304" s="292"/>
      <c r="AH304" s="290"/>
      <c r="AI304" s="292"/>
      <c r="AJ304" s="290"/>
      <c r="AK304" s="292"/>
      <c r="AL304" s="293"/>
      <c r="AM304" s="290"/>
      <c r="AN304" s="292"/>
      <c r="AO304" s="293"/>
      <c r="AP304" s="290"/>
      <c r="AQ304" s="292"/>
      <c r="AR304" s="293"/>
      <c r="AS304" s="290"/>
      <c r="AT304" s="237"/>
      <c r="AU304" s="237"/>
      <c r="AV304" s="237"/>
      <c r="AW304" s="237"/>
      <c r="AX304" s="237"/>
      <c r="AY304" s="237"/>
      <c r="AZ304" s="237"/>
      <c r="BA304" s="237"/>
      <c r="BB304" s="237"/>
      <c r="BC304" s="237"/>
      <c r="BD304" s="237"/>
      <c r="BE304" s="237"/>
    </row>
    <row r="305" spans="1:57" s="238" customFormat="1">
      <c r="A305" s="369"/>
      <c r="B305" s="284">
        <v>293</v>
      </c>
      <c r="C305" s="702"/>
      <c r="D305" s="703"/>
      <c r="E305" s="285"/>
      <c r="F305" s="416"/>
      <c r="G305" s="416"/>
      <c r="H305" s="696"/>
      <c r="I305" s="700"/>
      <c r="J305" s="704"/>
      <c r="K305" s="700"/>
      <c r="L305" s="287" t="str">
        <f t="shared" si="16"/>
        <v/>
      </c>
      <c r="M305" s="288" t="str">
        <f t="shared" si="17"/>
        <v/>
      </c>
      <c r="N305" s="287" t="str">
        <f t="shared" si="18"/>
        <v/>
      </c>
      <c r="O305" s="289">
        <f t="shared" si="19"/>
        <v>0</v>
      </c>
      <c r="P305" s="701"/>
      <c r="Q305" s="286"/>
      <c r="R305" s="711"/>
      <c r="S305" s="712"/>
      <c r="T305" s="291"/>
      <c r="U305" s="711"/>
      <c r="V305" s="701"/>
      <c r="W305" s="286"/>
      <c r="X305" s="290"/>
      <c r="Y305" s="286"/>
      <c r="Z305" s="290"/>
      <c r="AA305" s="286"/>
      <c r="AB305" s="291"/>
      <c r="AC305" s="291"/>
      <c r="AD305" s="291"/>
      <c r="AE305" s="291"/>
      <c r="AF305" s="290"/>
      <c r="AG305" s="292"/>
      <c r="AH305" s="290"/>
      <c r="AI305" s="292"/>
      <c r="AJ305" s="290"/>
      <c r="AK305" s="292"/>
      <c r="AL305" s="293"/>
      <c r="AM305" s="290"/>
      <c r="AN305" s="292"/>
      <c r="AO305" s="293"/>
      <c r="AP305" s="290"/>
      <c r="AQ305" s="292"/>
      <c r="AR305" s="293"/>
      <c r="AS305" s="290"/>
      <c r="AT305" s="237"/>
      <c r="AU305" s="237"/>
      <c r="AV305" s="237"/>
      <c r="AW305" s="237"/>
      <c r="AX305" s="237"/>
      <c r="AY305" s="237"/>
      <c r="AZ305" s="237"/>
      <c r="BA305" s="237"/>
      <c r="BB305" s="237"/>
      <c r="BC305" s="237"/>
      <c r="BD305" s="237"/>
      <c r="BE305" s="237"/>
    </row>
    <row r="306" spans="1:57" s="238" customFormat="1">
      <c r="A306" s="369"/>
      <c r="B306" s="284">
        <v>294</v>
      </c>
      <c r="C306" s="702"/>
      <c r="D306" s="703"/>
      <c r="E306" s="285"/>
      <c r="F306" s="416"/>
      <c r="G306" s="416"/>
      <c r="H306" s="696"/>
      <c r="I306" s="700"/>
      <c r="J306" s="704"/>
      <c r="K306" s="700"/>
      <c r="L306" s="287" t="str">
        <f t="shared" si="16"/>
        <v/>
      </c>
      <c r="M306" s="288" t="str">
        <f t="shared" si="17"/>
        <v/>
      </c>
      <c r="N306" s="287" t="str">
        <f t="shared" si="18"/>
        <v/>
      </c>
      <c r="O306" s="289">
        <f t="shared" si="19"/>
        <v>0</v>
      </c>
      <c r="P306" s="701"/>
      <c r="Q306" s="286"/>
      <c r="R306" s="711"/>
      <c r="S306" s="712"/>
      <c r="T306" s="291"/>
      <c r="U306" s="711"/>
      <c r="V306" s="701"/>
      <c r="W306" s="286"/>
      <c r="X306" s="290"/>
      <c r="Y306" s="286"/>
      <c r="Z306" s="290"/>
      <c r="AA306" s="286"/>
      <c r="AB306" s="291"/>
      <c r="AC306" s="291"/>
      <c r="AD306" s="291"/>
      <c r="AE306" s="291"/>
      <c r="AF306" s="290"/>
      <c r="AG306" s="292"/>
      <c r="AH306" s="290"/>
      <c r="AI306" s="292"/>
      <c r="AJ306" s="290"/>
      <c r="AK306" s="292"/>
      <c r="AL306" s="293"/>
      <c r="AM306" s="290"/>
      <c r="AN306" s="292"/>
      <c r="AO306" s="293"/>
      <c r="AP306" s="290"/>
      <c r="AQ306" s="292"/>
      <c r="AR306" s="293"/>
      <c r="AS306" s="290"/>
      <c r="AT306" s="237"/>
      <c r="AU306" s="237"/>
      <c r="AV306" s="237"/>
      <c r="AW306" s="237"/>
      <c r="AX306" s="237"/>
      <c r="AY306" s="237"/>
      <c r="AZ306" s="237"/>
      <c r="BA306" s="237"/>
      <c r="BB306" s="237"/>
      <c r="BC306" s="237"/>
      <c r="BD306" s="237"/>
      <c r="BE306" s="237"/>
    </row>
    <row r="307" spans="1:57">
      <c r="B307" s="284">
        <v>295</v>
      </c>
      <c r="C307" s="702"/>
      <c r="D307" s="703"/>
      <c r="E307" s="285"/>
      <c r="F307" s="416"/>
      <c r="G307" s="416"/>
      <c r="H307" s="696"/>
      <c r="I307" s="700"/>
      <c r="J307" s="704"/>
      <c r="K307" s="700"/>
      <c r="L307" s="287" t="str">
        <f t="shared" si="16"/>
        <v/>
      </c>
      <c r="M307" s="288" t="str">
        <f t="shared" si="17"/>
        <v/>
      </c>
      <c r="N307" s="287" t="str">
        <f t="shared" si="18"/>
        <v/>
      </c>
      <c r="O307" s="289">
        <f t="shared" si="19"/>
        <v>0</v>
      </c>
      <c r="P307" s="701"/>
      <c r="Q307" s="286"/>
      <c r="R307" s="711"/>
      <c r="S307" s="712"/>
      <c r="T307" s="291"/>
      <c r="U307" s="711"/>
      <c r="V307" s="701"/>
      <c r="W307" s="286"/>
      <c r="X307" s="290"/>
      <c r="Y307" s="286"/>
      <c r="Z307" s="290"/>
      <c r="AA307" s="286"/>
      <c r="AB307" s="291"/>
      <c r="AC307" s="291"/>
      <c r="AD307" s="291"/>
      <c r="AE307" s="291"/>
      <c r="AF307" s="290"/>
      <c r="AG307" s="292"/>
      <c r="AH307" s="290"/>
      <c r="AI307" s="292"/>
      <c r="AJ307" s="290"/>
      <c r="AK307" s="292"/>
      <c r="AL307" s="293"/>
      <c r="AM307" s="290"/>
      <c r="AN307" s="292"/>
      <c r="AO307" s="293"/>
      <c r="AP307" s="290"/>
      <c r="AQ307" s="292"/>
      <c r="AR307" s="293"/>
      <c r="AS307" s="290"/>
    </row>
    <row r="308" spans="1:57">
      <c r="B308" s="284">
        <v>296</v>
      </c>
      <c r="C308" s="702"/>
      <c r="D308" s="703"/>
      <c r="E308" s="285"/>
      <c r="F308" s="416"/>
      <c r="G308" s="416"/>
      <c r="H308" s="696"/>
      <c r="I308" s="700"/>
      <c r="J308" s="704"/>
      <c r="K308" s="700"/>
      <c r="L308" s="287" t="str">
        <f t="shared" si="16"/>
        <v/>
      </c>
      <c r="M308" s="288" t="str">
        <f t="shared" si="17"/>
        <v/>
      </c>
      <c r="N308" s="287" t="str">
        <f t="shared" si="18"/>
        <v/>
      </c>
      <c r="O308" s="289">
        <f t="shared" si="19"/>
        <v>0</v>
      </c>
      <c r="P308" s="701"/>
      <c r="Q308" s="286"/>
      <c r="R308" s="711"/>
      <c r="S308" s="712"/>
      <c r="T308" s="291"/>
      <c r="U308" s="711"/>
      <c r="V308" s="701"/>
      <c r="W308" s="286"/>
      <c r="X308" s="290"/>
      <c r="Y308" s="286"/>
      <c r="Z308" s="290"/>
      <c r="AA308" s="286"/>
      <c r="AB308" s="291"/>
      <c r="AC308" s="291"/>
      <c r="AD308" s="291"/>
      <c r="AE308" s="291"/>
      <c r="AF308" s="290"/>
      <c r="AG308" s="292"/>
      <c r="AH308" s="290"/>
      <c r="AI308" s="292"/>
      <c r="AJ308" s="290"/>
      <c r="AK308" s="292"/>
      <c r="AL308" s="293"/>
      <c r="AM308" s="290"/>
      <c r="AN308" s="292"/>
      <c r="AO308" s="293"/>
      <c r="AP308" s="290"/>
      <c r="AQ308" s="292"/>
      <c r="AR308" s="293"/>
      <c r="AS308" s="290"/>
    </row>
    <row r="309" spans="1:57">
      <c r="B309" s="284">
        <v>297</v>
      </c>
      <c r="C309" s="702"/>
      <c r="D309" s="703"/>
      <c r="E309" s="285"/>
      <c r="F309" s="416"/>
      <c r="G309" s="416"/>
      <c r="H309" s="696"/>
      <c r="I309" s="700"/>
      <c r="J309" s="704"/>
      <c r="K309" s="700"/>
      <c r="L309" s="287" t="str">
        <f t="shared" si="16"/>
        <v/>
      </c>
      <c r="M309" s="288" t="str">
        <f t="shared" si="17"/>
        <v/>
      </c>
      <c r="N309" s="287" t="str">
        <f t="shared" si="18"/>
        <v/>
      </c>
      <c r="O309" s="289">
        <f t="shared" si="19"/>
        <v>0</v>
      </c>
      <c r="P309" s="701"/>
      <c r="Q309" s="286"/>
      <c r="R309" s="711"/>
      <c r="S309" s="712"/>
      <c r="T309" s="291"/>
      <c r="U309" s="711"/>
      <c r="V309" s="701"/>
      <c r="W309" s="286"/>
      <c r="X309" s="290"/>
      <c r="Y309" s="286"/>
      <c r="Z309" s="290"/>
      <c r="AA309" s="286"/>
      <c r="AB309" s="291"/>
      <c r="AC309" s="291"/>
      <c r="AD309" s="291"/>
      <c r="AE309" s="291"/>
      <c r="AF309" s="290"/>
      <c r="AG309" s="292"/>
      <c r="AH309" s="290"/>
      <c r="AI309" s="292"/>
      <c r="AJ309" s="290"/>
      <c r="AK309" s="292"/>
      <c r="AL309" s="293"/>
      <c r="AM309" s="290"/>
      <c r="AN309" s="292"/>
      <c r="AO309" s="293"/>
      <c r="AP309" s="290"/>
      <c r="AQ309" s="292"/>
      <c r="AR309" s="293"/>
      <c r="AS309" s="290"/>
    </row>
    <row r="310" spans="1:57">
      <c r="B310" s="284">
        <v>298</v>
      </c>
      <c r="C310" s="702"/>
      <c r="D310" s="703"/>
      <c r="E310" s="285"/>
      <c r="F310" s="416"/>
      <c r="G310" s="416"/>
      <c r="H310" s="696"/>
      <c r="I310" s="700"/>
      <c r="J310" s="704"/>
      <c r="K310" s="700"/>
      <c r="L310" s="287" t="str">
        <f t="shared" si="16"/>
        <v/>
      </c>
      <c r="M310" s="288" t="str">
        <f t="shared" si="17"/>
        <v/>
      </c>
      <c r="N310" s="287" t="str">
        <f t="shared" si="18"/>
        <v/>
      </c>
      <c r="O310" s="289">
        <f t="shared" si="19"/>
        <v>0</v>
      </c>
      <c r="P310" s="701"/>
      <c r="Q310" s="286"/>
      <c r="R310" s="711"/>
      <c r="S310" s="712"/>
      <c r="T310" s="291"/>
      <c r="U310" s="711"/>
      <c r="V310" s="701"/>
      <c r="W310" s="286"/>
      <c r="X310" s="290"/>
      <c r="Y310" s="286"/>
      <c r="Z310" s="290"/>
      <c r="AA310" s="286"/>
      <c r="AB310" s="291"/>
      <c r="AC310" s="291"/>
      <c r="AD310" s="291"/>
      <c r="AE310" s="291"/>
      <c r="AF310" s="290"/>
      <c r="AG310" s="292"/>
      <c r="AH310" s="290"/>
      <c r="AI310" s="292"/>
      <c r="AJ310" s="290"/>
      <c r="AK310" s="292"/>
      <c r="AL310" s="293"/>
      <c r="AM310" s="290"/>
      <c r="AN310" s="292"/>
      <c r="AO310" s="293"/>
      <c r="AP310" s="290"/>
      <c r="AQ310" s="292"/>
      <c r="AR310" s="293"/>
      <c r="AS310" s="290"/>
    </row>
    <row r="311" spans="1:57">
      <c r="B311" s="284">
        <v>299</v>
      </c>
      <c r="C311" s="702"/>
      <c r="D311" s="703"/>
      <c r="E311" s="285"/>
      <c r="F311" s="416"/>
      <c r="G311" s="416"/>
      <c r="H311" s="696"/>
      <c r="I311" s="700"/>
      <c r="J311" s="704"/>
      <c r="K311" s="700"/>
      <c r="L311" s="287" t="str">
        <f t="shared" si="16"/>
        <v/>
      </c>
      <c r="M311" s="288" t="str">
        <f t="shared" si="17"/>
        <v/>
      </c>
      <c r="N311" s="287" t="str">
        <f t="shared" si="18"/>
        <v/>
      </c>
      <c r="O311" s="289">
        <f t="shared" si="19"/>
        <v>0</v>
      </c>
      <c r="P311" s="701"/>
      <c r="Q311" s="286"/>
      <c r="R311" s="711"/>
      <c r="S311" s="712"/>
      <c r="T311" s="291"/>
      <c r="U311" s="711"/>
      <c r="V311" s="701"/>
      <c r="W311" s="286"/>
      <c r="X311" s="290"/>
      <c r="Y311" s="286"/>
      <c r="Z311" s="290"/>
      <c r="AA311" s="286"/>
      <c r="AB311" s="291"/>
      <c r="AC311" s="291"/>
      <c r="AD311" s="291"/>
      <c r="AE311" s="291"/>
      <c r="AF311" s="290"/>
      <c r="AG311" s="292"/>
      <c r="AH311" s="290"/>
      <c r="AI311" s="292"/>
      <c r="AJ311" s="290"/>
      <c r="AK311" s="292"/>
      <c r="AL311" s="293"/>
      <c r="AM311" s="290"/>
      <c r="AN311" s="292"/>
      <c r="AO311" s="293"/>
      <c r="AP311" s="290"/>
      <c r="AQ311" s="292"/>
      <c r="AR311" s="293"/>
      <c r="AS311" s="290"/>
    </row>
    <row r="312" spans="1:57">
      <c r="B312" s="284">
        <v>300</v>
      </c>
      <c r="C312" s="702"/>
      <c r="D312" s="703"/>
      <c r="E312" s="285"/>
      <c r="F312" s="416"/>
      <c r="G312" s="416"/>
      <c r="H312" s="696"/>
      <c r="I312" s="700"/>
      <c r="J312" s="704"/>
      <c r="K312" s="700"/>
      <c r="L312" s="287" t="str">
        <f t="shared" si="16"/>
        <v/>
      </c>
      <c r="M312" s="288" t="str">
        <f t="shared" si="17"/>
        <v/>
      </c>
      <c r="N312" s="287" t="str">
        <f t="shared" si="18"/>
        <v/>
      </c>
      <c r="O312" s="289">
        <f t="shared" si="19"/>
        <v>0</v>
      </c>
      <c r="P312" s="701"/>
      <c r="Q312" s="286"/>
      <c r="R312" s="711"/>
      <c r="S312" s="712"/>
      <c r="T312" s="291"/>
      <c r="U312" s="711"/>
      <c r="V312" s="701"/>
      <c r="W312" s="286"/>
      <c r="X312" s="290"/>
      <c r="Y312" s="286"/>
      <c r="Z312" s="290"/>
      <c r="AA312" s="286"/>
      <c r="AB312" s="291"/>
      <c r="AC312" s="291"/>
      <c r="AD312" s="291"/>
      <c r="AE312" s="291"/>
      <c r="AF312" s="290"/>
      <c r="AG312" s="292"/>
      <c r="AH312" s="290"/>
      <c r="AI312" s="292"/>
      <c r="AJ312" s="290"/>
      <c r="AK312" s="292"/>
      <c r="AL312" s="293"/>
      <c r="AM312" s="290"/>
      <c r="AN312" s="292"/>
      <c r="AO312" s="293"/>
      <c r="AP312" s="290"/>
      <c r="AQ312" s="292"/>
      <c r="AR312" s="293"/>
      <c r="AS312" s="290"/>
    </row>
    <row r="313" spans="1:57">
      <c r="B313" s="450">
        <v>301</v>
      </c>
      <c r="C313" s="705"/>
      <c r="D313" s="706"/>
      <c r="E313" s="451"/>
      <c r="F313" s="452"/>
      <c r="G313" s="452"/>
      <c r="H313" s="697"/>
      <c r="I313" s="700"/>
      <c r="J313" s="704"/>
      <c r="K313" s="700"/>
      <c r="L313" s="453" t="str">
        <f t="shared" si="16"/>
        <v/>
      </c>
      <c r="M313" s="454" t="str">
        <f t="shared" si="17"/>
        <v/>
      </c>
      <c r="N313" s="453" t="str">
        <f t="shared" si="18"/>
        <v/>
      </c>
      <c r="O313" s="455">
        <f t="shared" si="19"/>
        <v>0</v>
      </c>
      <c r="P313" s="701"/>
      <c r="Q313" s="286"/>
      <c r="R313" s="713"/>
      <c r="S313" s="712"/>
      <c r="T313" s="291"/>
      <c r="U313" s="713"/>
      <c r="V313" s="701"/>
      <c r="W313" s="286"/>
      <c r="X313" s="290"/>
      <c r="Y313" s="286"/>
      <c r="Z313" s="290"/>
      <c r="AA313" s="286"/>
      <c r="AB313" s="291"/>
      <c r="AC313" s="291"/>
      <c r="AD313" s="291"/>
      <c r="AE313" s="291"/>
      <c r="AF313" s="290"/>
      <c r="AG313" s="456"/>
      <c r="AH313" s="290"/>
      <c r="AI313" s="292"/>
      <c r="AJ313" s="290"/>
      <c r="AK313" s="456"/>
      <c r="AL313" s="457"/>
      <c r="AM313" s="290"/>
      <c r="AN313" s="456"/>
      <c r="AO313" s="457"/>
      <c r="AP313" s="290"/>
      <c r="AQ313" s="456"/>
      <c r="AR313" s="457"/>
      <c r="AS313" s="290"/>
    </row>
    <row r="314" spans="1:57">
      <c r="B314" s="458">
        <v>302</v>
      </c>
      <c r="C314" s="707"/>
      <c r="D314" s="708"/>
      <c r="E314" s="459"/>
      <c r="F314" s="460"/>
      <c r="G314" s="460"/>
      <c r="H314" s="698"/>
      <c r="I314" s="700"/>
      <c r="J314" s="704"/>
      <c r="K314" s="700"/>
      <c r="L314" s="461" t="str">
        <f t="shared" si="16"/>
        <v/>
      </c>
      <c r="M314" s="462" t="str">
        <f t="shared" si="17"/>
        <v/>
      </c>
      <c r="N314" s="461" t="str">
        <f t="shared" si="18"/>
        <v/>
      </c>
      <c r="O314" s="463">
        <f t="shared" ref="O314:O377" si="20">IF(OR(L314="",M314="",N314=""),0,(800000*L314*M314*N314))</f>
        <v>0</v>
      </c>
      <c r="P314" s="701"/>
      <c r="Q314" s="286"/>
      <c r="R314" s="714"/>
      <c r="S314" s="712"/>
      <c r="T314" s="291"/>
      <c r="U314" s="714"/>
      <c r="V314" s="701"/>
      <c r="W314" s="286"/>
      <c r="X314" s="290"/>
      <c r="Y314" s="286"/>
      <c r="Z314" s="290"/>
      <c r="AA314" s="286"/>
      <c r="AB314" s="291"/>
      <c r="AC314" s="291"/>
      <c r="AD314" s="291"/>
      <c r="AE314" s="291"/>
      <c r="AF314" s="290"/>
      <c r="AG314" s="464"/>
      <c r="AH314" s="290"/>
      <c r="AI314" s="292"/>
      <c r="AJ314" s="290"/>
      <c r="AK314" s="464"/>
      <c r="AL314" s="465"/>
      <c r="AM314" s="290"/>
      <c r="AN314" s="464"/>
      <c r="AO314" s="465"/>
      <c r="AP314" s="290"/>
      <c r="AQ314" s="464"/>
      <c r="AR314" s="465"/>
      <c r="AS314" s="290"/>
    </row>
    <row r="315" spans="1:57">
      <c r="B315" s="458">
        <v>303</v>
      </c>
      <c r="C315" s="707"/>
      <c r="D315" s="708"/>
      <c r="E315" s="459"/>
      <c r="F315" s="460"/>
      <c r="G315" s="460"/>
      <c r="H315" s="698"/>
      <c r="I315" s="700"/>
      <c r="J315" s="704"/>
      <c r="K315" s="700"/>
      <c r="L315" s="461" t="str">
        <f t="shared" si="16"/>
        <v/>
      </c>
      <c r="M315" s="462" t="str">
        <f t="shared" si="17"/>
        <v/>
      </c>
      <c r="N315" s="461" t="str">
        <f t="shared" si="18"/>
        <v/>
      </c>
      <c r="O315" s="463">
        <f t="shared" si="20"/>
        <v>0</v>
      </c>
      <c r="P315" s="701"/>
      <c r="Q315" s="286"/>
      <c r="R315" s="714"/>
      <c r="S315" s="712"/>
      <c r="T315" s="291"/>
      <c r="U315" s="714"/>
      <c r="V315" s="701"/>
      <c r="W315" s="286"/>
      <c r="X315" s="290"/>
      <c r="Y315" s="286"/>
      <c r="Z315" s="290"/>
      <c r="AA315" s="286"/>
      <c r="AB315" s="291"/>
      <c r="AC315" s="291"/>
      <c r="AD315" s="291"/>
      <c r="AE315" s="291"/>
      <c r="AF315" s="290"/>
      <c r="AG315" s="464"/>
      <c r="AH315" s="290"/>
      <c r="AI315" s="292"/>
      <c r="AJ315" s="290"/>
      <c r="AK315" s="464"/>
      <c r="AL315" s="465"/>
      <c r="AM315" s="290"/>
      <c r="AN315" s="464"/>
      <c r="AO315" s="465"/>
      <c r="AP315" s="290"/>
      <c r="AQ315" s="464"/>
      <c r="AR315" s="465"/>
      <c r="AS315" s="290"/>
    </row>
    <row r="316" spans="1:57">
      <c r="B316" s="458">
        <v>304</v>
      </c>
      <c r="C316" s="707"/>
      <c r="D316" s="708"/>
      <c r="E316" s="459"/>
      <c r="F316" s="460"/>
      <c r="G316" s="460"/>
      <c r="H316" s="698"/>
      <c r="I316" s="700"/>
      <c r="J316" s="704"/>
      <c r="K316" s="700"/>
      <c r="L316" s="461" t="str">
        <f t="shared" si="16"/>
        <v/>
      </c>
      <c r="M316" s="462" t="str">
        <f t="shared" si="17"/>
        <v/>
      </c>
      <c r="N316" s="461" t="str">
        <f t="shared" si="18"/>
        <v/>
      </c>
      <c r="O316" s="463">
        <f t="shared" si="20"/>
        <v>0</v>
      </c>
      <c r="P316" s="701"/>
      <c r="Q316" s="286"/>
      <c r="R316" s="714"/>
      <c r="S316" s="712"/>
      <c r="T316" s="291"/>
      <c r="U316" s="714"/>
      <c r="V316" s="701"/>
      <c r="W316" s="286"/>
      <c r="X316" s="290"/>
      <c r="Y316" s="286"/>
      <c r="Z316" s="290"/>
      <c r="AA316" s="286"/>
      <c r="AB316" s="291"/>
      <c r="AC316" s="291"/>
      <c r="AD316" s="291"/>
      <c r="AE316" s="291"/>
      <c r="AF316" s="290"/>
      <c r="AG316" s="464"/>
      <c r="AH316" s="290"/>
      <c r="AI316" s="292"/>
      <c r="AJ316" s="290"/>
      <c r="AK316" s="464"/>
      <c r="AL316" s="465"/>
      <c r="AM316" s="290"/>
      <c r="AN316" s="464"/>
      <c r="AO316" s="465"/>
      <c r="AP316" s="290"/>
      <c r="AQ316" s="464"/>
      <c r="AR316" s="465"/>
      <c r="AS316" s="290"/>
    </row>
    <row r="317" spans="1:57">
      <c r="B317" s="458">
        <v>305</v>
      </c>
      <c r="C317" s="707"/>
      <c r="D317" s="708"/>
      <c r="E317" s="459"/>
      <c r="F317" s="460"/>
      <c r="G317" s="460"/>
      <c r="H317" s="698"/>
      <c r="I317" s="700"/>
      <c r="J317" s="704"/>
      <c r="K317" s="700"/>
      <c r="L317" s="461" t="str">
        <f t="shared" si="16"/>
        <v/>
      </c>
      <c r="M317" s="462" t="str">
        <f t="shared" si="17"/>
        <v/>
      </c>
      <c r="N317" s="461" t="str">
        <f t="shared" si="18"/>
        <v/>
      </c>
      <c r="O317" s="463">
        <f t="shared" si="20"/>
        <v>0</v>
      </c>
      <c r="P317" s="701"/>
      <c r="Q317" s="286"/>
      <c r="R317" s="714"/>
      <c r="S317" s="712"/>
      <c r="T317" s="291"/>
      <c r="U317" s="714"/>
      <c r="V317" s="701"/>
      <c r="W317" s="286"/>
      <c r="X317" s="290"/>
      <c r="Y317" s="286"/>
      <c r="Z317" s="290"/>
      <c r="AA317" s="286"/>
      <c r="AB317" s="291"/>
      <c r="AC317" s="291"/>
      <c r="AD317" s="291"/>
      <c r="AE317" s="291"/>
      <c r="AF317" s="290"/>
      <c r="AG317" s="464"/>
      <c r="AH317" s="290"/>
      <c r="AI317" s="292"/>
      <c r="AJ317" s="290"/>
      <c r="AK317" s="464"/>
      <c r="AL317" s="465"/>
      <c r="AM317" s="290"/>
      <c r="AN317" s="464"/>
      <c r="AO317" s="465"/>
      <c r="AP317" s="290"/>
      <c r="AQ317" s="464"/>
      <c r="AR317" s="465"/>
      <c r="AS317" s="290"/>
    </row>
    <row r="318" spans="1:57">
      <c r="B318" s="458">
        <v>306</v>
      </c>
      <c r="C318" s="707"/>
      <c r="D318" s="708"/>
      <c r="E318" s="459"/>
      <c r="F318" s="460"/>
      <c r="G318" s="460"/>
      <c r="H318" s="698"/>
      <c r="I318" s="700"/>
      <c r="J318" s="704"/>
      <c r="K318" s="700"/>
      <c r="L318" s="461" t="str">
        <f t="shared" si="16"/>
        <v/>
      </c>
      <c r="M318" s="462" t="str">
        <f t="shared" si="17"/>
        <v/>
      </c>
      <c r="N318" s="461" t="str">
        <f t="shared" si="18"/>
        <v/>
      </c>
      <c r="O318" s="463">
        <f t="shared" si="20"/>
        <v>0</v>
      </c>
      <c r="P318" s="701"/>
      <c r="Q318" s="286"/>
      <c r="R318" s="714"/>
      <c r="S318" s="712"/>
      <c r="T318" s="291"/>
      <c r="U318" s="714"/>
      <c r="V318" s="701"/>
      <c r="W318" s="286"/>
      <c r="X318" s="290"/>
      <c r="Y318" s="286"/>
      <c r="Z318" s="290"/>
      <c r="AA318" s="286"/>
      <c r="AB318" s="291"/>
      <c r="AC318" s="291"/>
      <c r="AD318" s="291"/>
      <c r="AE318" s="291"/>
      <c r="AF318" s="290"/>
      <c r="AG318" s="464"/>
      <c r="AH318" s="290"/>
      <c r="AI318" s="292"/>
      <c r="AJ318" s="290"/>
      <c r="AK318" s="464"/>
      <c r="AL318" s="465"/>
      <c r="AM318" s="290"/>
      <c r="AN318" s="464"/>
      <c r="AO318" s="465"/>
      <c r="AP318" s="290"/>
      <c r="AQ318" s="464"/>
      <c r="AR318" s="465"/>
      <c r="AS318" s="290"/>
    </row>
    <row r="319" spans="1:57">
      <c r="B319" s="458">
        <v>307</v>
      </c>
      <c r="C319" s="707"/>
      <c r="D319" s="708"/>
      <c r="E319" s="459"/>
      <c r="F319" s="460"/>
      <c r="G319" s="460"/>
      <c r="H319" s="698"/>
      <c r="I319" s="700"/>
      <c r="J319" s="704"/>
      <c r="K319" s="700"/>
      <c r="L319" s="461" t="str">
        <f t="shared" si="16"/>
        <v/>
      </c>
      <c r="M319" s="462" t="str">
        <f t="shared" si="17"/>
        <v/>
      </c>
      <c r="N319" s="461" t="str">
        <f t="shared" si="18"/>
        <v/>
      </c>
      <c r="O319" s="463">
        <f t="shared" si="20"/>
        <v>0</v>
      </c>
      <c r="P319" s="701"/>
      <c r="Q319" s="286"/>
      <c r="R319" s="714"/>
      <c r="S319" s="712"/>
      <c r="T319" s="291"/>
      <c r="U319" s="714"/>
      <c r="V319" s="701"/>
      <c r="W319" s="286"/>
      <c r="X319" s="290"/>
      <c r="Y319" s="286"/>
      <c r="Z319" s="290"/>
      <c r="AA319" s="286"/>
      <c r="AB319" s="291"/>
      <c r="AC319" s="291"/>
      <c r="AD319" s="291"/>
      <c r="AE319" s="291"/>
      <c r="AF319" s="290"/>
      <c r="AG319" s="464"/>
      <c r="AH319" s="290"/>
      <c r="AI319" s="292"/>
      <c r="AJ319" s="290"/>
      <c r="AK319" s="464"/>
      <c r="AL319" s="465"/>
      <c r="AM319" s="290"/>
      <c r="AN319" s="464"/>
      <c r="AO319" s="465"/>
      <c r="AP319" s="290"/>
      <c r="AQ319" s="464"/>
      <c r="AR319" s="465"/>
      <c r="AS319" s="290"/>
    </row>
    <row r="320" spans="1:57">
      <c r="B320" s="458">
        <v>308</v>
      </c>
      <c r="C320" s="707"/>
      <c r="D320" s="708"/>
      <c r="E320" s="459"/>
      <c r="F320" s="460"/>
      <c r="G320" s="460"/>
      <c r="H320" s="698"/>
      <c r="I320" s="700"/>
      <c r="J320" s="704"/>
      <c r="K320" s="700"/>
      <c r="L320" s="461" t="str">
        <f t="shared" si="16"/>
        <v/>
      </c>
      <c r="M320" s="462" t="str">
        <f t="shared" si="17"/>
        <v/>
      </c>
      <c r="N320" s="461" t="str">
        <f t="shared" si="18"/>
        <v/>
      </c>
      <c r="O320" s="463">
        <f t="shared" si="20"/>
        <v>0</v>
      </c>
      <c r="P320" s="701"/>
      <c r="Q320" s="286"/>
      <c r="R320" s="714"/>
      <c r="S320" s="712"/>
      <c r="T320" s="291"/>
      <c r="U320" s="714"/>
      <c r="V320" s="701"/>
      <c r="W320" s="286"/>
      <c r="X320" s="290"/>
      <c r="Y320" s="286"/>
      <c r="Z320" s="290"/>
      <c r="AA320" s="286"/>
      <c r="AB320" s="291"/>
      <c r="AC320" s="291"/>
      <c r="AD320" s="291"/>
      <c r="AE320" s="291"/>
      <c r="AF320" s="290"/>
      <c r="AG320" s="464"/>
      <c r="AH320" s="290"/>
      <c r="AI320" s="292"/>
      <c r="AJ320" s="290"/>
      <c r="AK320" s="464"/>
      <c r="AL320" s="465"/>
      <c r="AM320" s="290"/>
      <c r="AN320" s="464"/>
      <c r="AO320" s="465"/>
      <c r="AP320" s="290"/>
      <c r="AQ320" s="464"/>
      <c r="AR320" s="465"/>
      <c r="AS320" s="290"/>
    </row>
    <row r="321" spans="2:45">
      <c r="B321" s="458">
        <v>309</v>
      </c>
      <c r="C321" s="707"/>
      <c r="D321" s="708"/>
      <c r="E321" s="459"/>
      <c r="F321" s="460"/>
      <c r="G321" s="460"/>
      <c r="H321" s="698"/>
      <c r="I321" s="700"/>
      <c r="J321" s="704"/>
      <c r="K321" s="700"/>
      <c r="L321" s="461" t="str">
        <f t="shared" si="16"/>
        <v/>
      </c>
      <c r="M321" s="462" t="str">
        <f t="shared" si="17"/>
        <v/>
      </c>
      <c r="N321" s="461" t="str">
        <f t="shared" si="18"/>
        <v/>
      </c>
      <c r="O321" s="463">
        <f t="shared" si="20"/>
        <v>0</v>
      </c>
      <c r="P321" s="701"/>
      <c r="Q321" s="286"/>
      <c r="R321" s="714"/>
      <c r="S321" s="712"/>
      <c r="T321" s="291"/>
      <c r="U321" s="714"/>
      <c r="V321" s="701"/>
      <c r="W321" s="286"/>
      <c r="X321" s="290"/>
      <c r="Y321" s="286"/>
      <c r="Z321" s="290"/>
      <c r="AA321" s="286"/>
      <c r="AB321" s="291"/>
      <c r="AC321" s="291"/>
      <c r="AD321" s="291"/>
      <c r="AE321" s="291"/>
      <c r="AF321" s="290"/>
      <c r="AG321" s="464"/>
      <c r="AH321" s="290"/>
      <c r="AI321" s="292"/>
      <c r="AJ321" s="290"/>
      <c r="AK321" s="464"/>
      <c r="AL321" s="465"/>
      <c r="AM321" s="290"/>
      <c r="AN321" s="464"/>
      <c r="AO321" s="465"/>
      <c r="AP321" s="290"/>
      <c r="AQ321" s="464"/>
      <c r="AR321" s="465"/>
      <c r="AS321" s="290"/>
    </row>
    <row r="322" spans="2:45">
      <c r="B322" s="458">
        <v>310</v>
      </c>
      <c r="C322" s="707"/>
      <c r="D322" s="708"/>
      <c r="E322" s="459"/>
      <c r="F322" s="460"/>
      <c r="G322" s="460"/>
      <c r="H322" s="698"/>
      <c r="I322" s="700"/>
      <c r="J322" s="704"/>
      <c r="K322" s="700"/>
      <c r="L322" s="461" t="str">
        <f t="shared" si="16"/>
        <v/>
      </c>
      <c r="M322" s="462" t="str">
        <f t="shared" si="17"/>
        <v/>
      </c>
      <c r="N322" s="461" t="str">
        <f t="shared" si="18"/>
        <v/>
      </c>
      <c r="O322" s="463">
        <f t="shared" si="20"/>
        <v>0</v>
      </c>
      <c r="P322" s="701"/>
      <c r="Q322" s="286"/>
      <c r="R322" s="714"/>
      <c r="S322" s="712"/>
      <c r="T322" s="291"/>
      <c r="U322" s="714"/>
      <c r="V322" s="701"/>
      <c r="W322" s="286"/>
      <c r="X322" s="290"/>
      <c r="Y322" s="286"/>
      <c r="Z322" s="290"/>
      <c r="AA322" s="286"/>
      <c r="AB322" s="291"/>
      <c r="AC322" s="291"/>
      <c r="AD322" s="291"/>
      <c r="AE322" s="291"/>
      <c r="AF322" s="290"/>
      <c r="AG322" s="464"/>
      <c r="AH322" s="290"/>
      <c r="AI322" s="292"/>
      <c r="AJ322" s="290"/>
      <c r="AK322" s="464"/>
      <c r="AL322" s="465"/>
      <c r="AM322" s="290"/>
      <c r="AN322" s="464"/>
      <c r="AO322" s="465"/>
      <c r="AP322" s="290"/>
      <c r="AQ322" s="464"/>
      <c r="AR322" s="465"/>
      <c r="AS322" s="290"/>
    </row>
    <row r="323" spans="2:45">
      <c r="B323" s="458">
        <v>311</v>
      </c>
      <c r="C323" s="707"/>
      <c r="D323" s="708"/>
      <c r="E323" s="459"/>
      <c r="F323" s="460"/>
      <c r="G323" s="460"/>
      <c r="H323" s="698"/>
      <c r="I323" s="700"/>
      <c r="J323" s="704"/>
      <c r="K323" s="700"/>
      <c r="L323" s="461" t="str">
        <f t="shared" si="16"/>
        <v/>
      </c>
      <c r="M323" s="462" t="str">
        <f t="shared" si="17"/>
        <v/>
      </c>
      <c r="N323" s="461" t="str">
        <f t="shared" si="18"/>
        <v/>
      </c>
      <c r="O323" s="463">
        <f t="shared" si="20"/>
        <v>0</v>
      </c>
      <c r="P323" s="701"/>
      <c r="Q323" s="286"/>
      <c r="R323" s="714"/>
      <c r="S323" s="712"/>
      <c r="T323" s="291"/>
      <c r="U323" s="714"/>
      <c r="V323" s="701"/>
      <c r="W323" s="286"/>
      <c r="X323" s="290"/>
      <c r="Y323" s="286"/>
      <c r="Z323" s="290"/>
      <c r="AA323" s="286"/>
      <c r="AB323" s="291"/>
      <c r="AC323" s="291"/>
      <c r="AD323" s="291"/>
      <c r="AE323" s="291"/>
      <c r="AF323" s="290"/>
      <c r="AG323" s="464"/>
      <c r="AH323" s="290"/>
      <c r="AI323" s="292"/>
      <c r="AJ323" s="290"/>
      <c r="AK323" s="464"/>
      <c r="AL323" s="465"/>
      <c r="AM323" s="290"/>
      <c r="AN323" s="464"/>
      <c r="AO323" s="465"/>
      <c r="AP323" s="290"/>
      <c r="AQ323" s="464"/>
      <c r="AR323" s="465"/>
      <c r="AS323" s="290"/>
    </row>
    <row r="324" spans="2:45">
      <c r="B324" s="458">
        <v>312</v>
      </c>
      <c r="C324" s="707"/>
      <c r="D324" s="708"/>
      <c r="E324" s="459"/>
      <c r="F324" s="460"/>
      <c r="G324" s="460"/>
      <c r="H324" s="698"/>
      <c r="I324" s="700"/>
      <c r="J324" s="704"/>
      <c r="K324" s="700"/>
      <c r="L324" s="461" t="str">
        <f t="shared" si="16"/>
        <v/>
      </c>
      <c r="M324" s="462" t="str">
        <f t="shared" si="17"/>
        <v/>
      </c>
      <c r="N324" s="461" t="str">
        <f t="shared" si="18"/>
        <v/>
      </c>
      <c r="O324" s="463">
        <f t="shared" si="20"/>
        <v>0</v>
      </c>
      <c r="P324" s="701"/>
      <c r="Q324" s="286"/>
      <c r="R324" s="714"/>
      <c r="S324" s="712"/>
      <c r="T324" s="291"/>
      <c r="U324" s="714"/>
      <c r="V324" s="701"/>
      <c r="W324" s="286"/>
      <c r="X324" s="290"/>
      <c r="Y324" s="286"/>
      <c r="Z324" s="290"/>
      <c r="AA324" s="286"/>
      <c r="AB324" s="291"/>
      <c r="AC324" s="291"/>
      <c r="AD324" s="291"/>
      <c r="AE324" s="291"/>
      <c r="AF324" s="290"/>
      <c r="AG324" s="464"/>
      <c r="AH324" s="290"/>
      <c r="AI324" s="292"/>
      <c r="AJ324" s="290"/>
      <c r="AK324" s="464"/>
      <c r="AL324" s="465"/>
      <c r="AM324" s="290"/>
      <c r="AN324" s="464"/>
      <c r="AO324" s="465"/>
      <c r="AP324" s="290"/>
      <c r="AQ324" s="464"/>
      <c r="AR324" s="465"/>
      <c r="AS324" s="290"/>
    </row>
    <row r="325" spans="2:45">
      <c r="B325" s="458">
        <v>313</v>
      </c>
      <c r="C325" s="707"/>
      <c r="D325" s="708"/>
      <c r="E325" s="459"/>
      <c r="F325" s="460"/>
      <c r="G325" s="460"/>
      <c r="H325" s="698"/>
      <c r="I325" s="700"/>
      <c r="J325" s="704"/>
      <c r="K325" s="700"/>
      <c r="L325" s="461" t="str">
        <f t="shared" si="16"/>
        <v/>
      </c>
      <c r="M325" s="462" t="str">
        <f t="shared" si="17"/>
        <v/>
      </c>
      <c r="N325" s="461" t="str">
        <f t="shared" si="18"/>
        <v/>
      </c>
      <c r="O325" s="463">
        <f t="shared" si="20"/>
        <v>0</v>
      </c>
      <c r="P325" s="701"/>
      <c r="Q325" s="286"/>
      <c r="R325" s="714"/>
      <c r="S325" s="712"/>
      <c r="T325" s="291"/>
      <c r="U325" s="714"/>
      <c r="V325" s="701"/>
      <c r="W325" s="286"/>
      <c r="X325" s="290"/>
      <c r="Y325" s="286"/>
      <c r="Z325" s="290"/>
      <c r="AA325" s="286"/>
      <c r="AB325" s="291"/>
      <c r="AC325" s="291"/>
      <c r="AD325" s="291"/>
      <c r="AE325" s="291"/>
      <c r="AF325" s="290"/>
      <c r="AG325" s="464"/>
      <c r="AH325" s="290"/>
      <c r="AI325" s="292"/>
      <c r="AJ325" s="290"/>
      <c r="AK325" s="464"/>
      <c r="AL325" s="465"/>
      <c r="AM325" s="290"/>
      <c r="AN325" s="464"/>
      <c r="AO325" s="465"/>
      <c r="AP325" s="290"/>
      <c r="AQ325" s="464"/>
      <c r="AR325" s="465"/>
      <c r="AS325" s="290"/>
    </row>
    <row r="326" spans="2:45">
      <c r="B326" s="458">
        <v>314</v>
      </c>
      <c r="C326" s="707"/>
      <c r="D326" s="708"/>
      <c r="E326" s="459"/>
      <c r="F326" s="460"/>
      <c r="G326" s="460"/>
      <c r="H326" s="698"/>
      <c r="I326" s="700"/>
      <c r="J326" s="704"/>
      <c r="K326" s="700"/>
      <c r="L326" s="461" t="str">
        <f t="shared" si="16"/>
        <v/>
      </c>
      <c r="M326" s="462" t="str">
        <f t="shared" si="17"/>
        <v/>
      </c>
      <c r="N326" s="461" t="str">
        <f t="shared" si="18"/>
        <v/>
      </c>
      <c r="O326" s="463">
        <f t="shared" si="20"/>
        <v>0</v>
      </c>
      <c r="P326" s="701"/>
      <c r="Q326" s="286"/>
      <c r="R326" s="714"/>
      <c r="S326" s="712"/>
      <c r="T326" s="291"/>
      <c r="U326" s="714"/>
      <c r="V326" s="701"/>
      <c r="W326" s="286"/>
      <c r="X326" s="290"/>
      <c r="Y326" s="286"/>
      <c r="Z326" s="290"/>
      <c r="AA326" s="286"/>
      <c r="AB326" s="291"/>
      <c r="AC326" s="291"/>
      <c r="AD326" s="291"/>
      <c r="AE326" s="291"/>
      <c r="AF326" s="290"/>
      <c r="AG326" s="464"/>
      <c r="AH326" s="290"/>
      <c r="AI326" s="292"/>
      <c r="AJ326" s="290"/>
      <c r="AK326" s="464"/>
      <c r="AL326" s="465"/>
      <c r="AM326" s="290"/>
      <c r="AN326" s="464"/>
      <c r="AO326" s="465"/>
      <c r="AP326" s="290"/>
      <c r="AQ326" s="464"/>
      <c r="AR326" s="465"/>
      <c r="AS326" s="290"/>
    </row>
    <row r="327" spans="2:45">
      <c r="B327" s="458">
        <v>315</v>
      </c>
      <c r="C327" s="707"/>
      <c r="D327" s="708"/>
      <c r="E327" s="459"/>
      <c r="F327" s="460"/>
      <c r="G327" s="460"/>
      <c r="H327" s="698"/>
      <c r="I327" s="700"/>
      <c r="J327" s="704"/>
      <c r="K327" s="700"/>
      <c r="L327" s="461" t="str">
        <f t="shared" si="16"/>
        <v/>
      </c>
      <c r="M327" s="462" t="str">
        <f t="shared" si="17"/>
        <v/>
      </c>
      <c r="N327" s="461" t="str">
        <f t="shared" si="18"/>
        <v/>
      </c>
      <c r="O327" s="463">
        <f t="shared" si="20"/>
        <v>0</v>
      </c>
      <c r="P327" s="701"/>
      <c r="Q327" s="286"/>
      <c r="R327" s="714"/>
      <c r="S327" s="712"/>
      <c r="T327" s="291"/>
      <c r="U327" s="714"/>
      <c r="V327" s="701"/>
      <c r="W327" s="286"/>
      <c r="X327" s="290"/>
      <c r="Y327" s="286"/>
      <c r="Z327" s="290"/>
      <c r="AA327" s="286"/>
      <c r="AB327" s="291"/>
      <c r="AC327" s="291"/>
      <c r="AD327" s="291"/>
      <c r="AE327" s="291"/>
      <c r="AF327" s="290"/>
      <c r="AG327" s="464"/>
      <c r="AH327" s="290"/>
      <c r="AI327" s="292"/>
      <c r="AJ327" s="290"/>
      <c r="AK327" s="464"/>
      <c r="AL327" s="465"/>
      <c r="AM327" s="290"/>
      <c r="AN327" s="464"/>
      <c r="AO327" s="465"/>
      <c r="AP327" s="290"/>
      <c r="AQ327" s="464"/>
      <c r="AR327" s="465"/>
      <c r="AS327" s="290"/>
    </row>
    <row r="328" spans="2:45">
      <c r="B328" s="458">
        <v>316</v>
      </c>
      <c r="C328" s="707"/>
      <c r="D328" s="708"/>
      <c r="E328" s="459"/>
      <c r="F328" s="460"/>
      <c r="G328" s="460"/>
      <c r="H328" s="698"/>
      <c r="I328" s="700"/>
      <c r="J328" s="704"/>
      <c r="K328" s="700"/>
      <c r="L328" s="461" t="str">
        <f t="shared" si="16"/>
        <v/>
      </c>
      <c r="M328" s="462" t="str">
        <f t="shared" si="17"/>
        <v/>
      </c>
      <c r="N328" s="461" t="str">
        <f t="shared" si="18"/>
        <v/>
      </c>
      <c r="O328" s="463">
        <f t="shared" si="20"/>
        <v>0</v>
      </c>
      <c r="P328" s="701"/>
      <c r="Q328" s="286"/>
      <c r="R328" s="714"/>
      <c r="S328" s="712"/>
      <c r="T328" s="291"/>
      <c r="U328" s="714"/>
      <c r="V328" s="701"/>
      <c r="W328" s="286"/>
      <c r="X328" s="290"/>
      <c r="Y328" s="286"/>
      <c r="Z328" s="290"/>
      <c r="AA328" s="286"/>
      <c r="AB328" s="291"/>
      <c r="AC328" s="291"/>
      <c r="AD328" s="291"/>
      <c r="AE328" s="291"/>
      <c r="AF328" s="290"/>
      <c r="AG328" s="464"/>
      <c r="AH328" s="290"/>
      <c r="AI328" s="292"/>
      <c r="AJ328" s="290"/>
      <c r="AK328" s="464"/>
      <c r="AL328" s="465"/>
      <c r="AM328" s="290"/>
      <c r="AN328" s="464"/>
      <c r="AO328" s="465"/>
      <c r="AP328" s="290"/>
      <c r="AQ328" s="464"/>
      <c r="AR328" s="465"/>
      <c r="AS328" s="290"/>
    </row>
    <row r="329" spans="2:45">
      <c r="B329" s="458">
        <v>317</v>
      </c>
      <c r="C329" s="707"/>
      <c r="D329" s="708"/>
      <c r="E329" s="459"/>
      <c r="F329" s="460"/>
      <c r="G329" s="460"/>
      <c r="H329" s="698"/>
      <c r="I329" s="700"/>
      <c r="J329" s="704"/>
      <c r="K329" s="700"/>
      <c r="L329" s="461" t="str">
        <f t="shared" si="16"/>
        <v/>
      </c>
      <c r="M329" s="462" t="str">
        <f t="shared" si="17"/>
        <v/>
      </c>
      <c r="N329" s="461" t="str">
        <f t="shared" si="18"/>
        <v/>
      </c>
      <c r="O329" s="463">
        <f t="shared" si="20"/>
        <v>0</v>
      </c>
      <c r="P329" s="701"/>
      <c r="Q329" s="286"/>
      <c r="R329" s="714"/>
      <c r="S329" s="712"/>
      <c r="T329" s="291"/>
      <c r="U329" s="714"/>
      <c r="V329" s="701"/>
      <c r="W329" s="286"/>
      <c r="X329" s="290"/>
      <c r="Y329" s="286"/>
      <c r="Z329" s="290"/>
      <c r="AA329" s="286"/>
      <c r="AB329" s="291"/>
      <c r="AC329" s="291"/>
      <c r="AD329" s="291"/>
      <c r="AE329" s="291"/>
      <c r="AF329" s="290"/>
      <c r="AG329" s="464"/>
      <c r="AH329" s="290"/>
      <c r="AI329" s="292"/>
      <c r="AJ329" s="290"/>
      <c r="AK329" s="464"/>
      <c r="AL329" s="465"/>
      <c r="AM329" s="290"/>
      <c r="AN329" s="464"/>
      <c r="AO329" s="465"/>
      <c r="AP329" s="290"/>
      <c r="AQ329" s="464"/>
      <c r="AR329" s="465"/>
      <c r="AS329" s="290"/>
    </row>
    <row r="330" spans="2:45">
      <c r="B330" s="458">
        <v>318</v>
      </c>
      <c r="C330" s="707"/>
      <c r="D330" s="708"/>
      <c r="E330" s="459"/>
      <c r="F330" s="460"/>
      <c r="G330" s="460"/>
      <c r="H330" s="698"/>
      <c r="I330" s="700"/>
      <c r="J330" s="704"/>
      <c r="K330" s="700"/>
      <c r="L330" s="461" t="str">
        <f t="shared" si="16"/>
        <v/>
      </c>
      <c r="M330" s="462" t="str">
        <f t="shared" si="17"/>
        <v/>
      </c>
      <c r="N330" s="461" t="str">
        <f t="shared" si="18"/>
        <v/>
      </c>
      <c r="O330" s="463">
        <f t="shared" si="20"/>
        <v>0</v>
      </c>
      <c r="P330" s="701"/>
      <c r="Q330" s="286"/>
      <c r="R330" s="714"/>
      <c r="S330" s="712"/>
      <c r="T330" s="291"/>
      <c r="U330" s="714"/>
      <c r="V330" s="701"/>
      <c r="W330" s="286"/>
      <c r="X330" s="290"/>
      <c r="Y330" s="286"/>
      <c r="Z330" s="290"/>
      <c r="AA330" s="286"/>
      <c r="AB330" s="291"/>
      <c r="AC330" s="291"/>
      <c r="AD330" s="291"/>
      <c r="AE330" s="291"/>
      <c r="AF330" s="290"/>
      <c r="AG330" s="464"/>
      <c r="AH330" s="290"/>
      <c r="AI330" s="292"/>
      <c r="AJ330" s="290"/>
      <c r="AK330" s="464"/>
      <c r="AL330" s="465"/>
      <c r="AM330" s="290"/>
      <c r="AN330" s="464"/>
      <c r="AO330" s="465"/>
      <c r="AP330" s="290"/>
      <c r="AQ330" s="464"/>
      <c r="AR330" s="465"/>
      <c r="AS330" s="290"/>
    </row>
    <row r="331" spans="2:45">
      <c r="B331" s="458">
        <v>319</v>
      </c>
      <c r="C331" s="707"/>
      <c r="D331" s="708"/>
      <c r="E331" s="459"/>
      <c r="F331" s="460"/>
      <c r="G331" s="460"/>
      <c r="H331" s="698"/>
      <c r="I331" s="700"/>
      <c r="J331" s="704"/>
      <c r="K331" s="700"/>
      <c r="L331" s="461" t="str">
        <f t="shared" si="16"/>
        <v/>
      </c>
      <c r="M331" s="462" t="str">
        <f t="shared" si="17"/>
        <v/>
      </c>
      <c r="N331" s="461" t="str">
        <f t="shared" si="18"/>
        <v/>
      </c>
      <c r="O331" s="463">
        <f t="shared" si="20"/>
        <v>0</v>
      </c>
      <c r="P331" s="701"/>
      <c r="Q331" s="286"/>
      <c r="R331" s="714"/>
      <c r="S331" s="712"/>
      <c r="T331" s="291"/>
      <c r="U331" s="714"/>
      <c r="V331" s="701"/>
      <c r="W331" s="286"/>
      <c r="X331" s="290"/>
      <c r="Y331" s="286"/>
      <c r="Z331" s="290"/>
      <c r="AA331" s="286"/>
      <c r="AB331" s="291"/>
      <c r="AC331" s="291"/>
      <c r="AD331" s="291"/>
      <c r="AE331" s="291"/>
      <c r="AF331" s="290"/>
      <c r="AG331" s="464"/>
      <c r="AH331" s="290"/>
      <c r="AI331" s="292"/>
      <c r="AJ331" s="290"/>
      <c r="AK331" s="464"/>
      <c r="AL331" s="465"/>
      <c r="AM331" s="290"/>
      <c r="AN331" s="464"/>
      <c r="AO331" s="465"/>
      <c r="AP331" s="290"/>
      <c r="AQ331" s="464"/>
      <c r="AR331" s="465"/>
      <c r="AS331" s="290"/>
    </row>
    <row r="332" spans="2:45">
      <c r="B332" s="458">
        <v>320</v>
      </c>
      <c r="C332" s="707"/>
      <c r="D332" s="708"/>
      <c r="E332" s="459"/>
      <c r="F332" s="460"/>
      <c r="G332" s="460"/>
      <c r="H332" s="698"/>
      <c r="I332" s="700"/>
      <c r="J332" s="704"/>
      <c r="K332" s="700"/>
      <c r="L332" s="461" t="str">
        <f t="shared" si="16"/>
        <v/>
      </c>
      <c r="M332" s="462" t="str">
        <f t="shared" si="17"/>
        <v/>
      </c>
      <c r="N332" s="461" t="str">
        <f t="shared" si="18"/>
        <v/>
      </c>
      <c r="O332" s="463">
        <f t="shared" si="20"/>
        <v>0</v>
      </c>
      <c r="P332" s="701"/>
      <c r="Q332" s="286"/>
      <c r="R332" s="714"/>
      <c r="S332" s="712"/>
      <c r="T332" s="291"/>
      <c r="U332" s="714"/>
      <c r="V332" s="701"/>
      <c r="W332" s="286"/>
      <c r="X332" s="290"/>
      <c r="Y332" s="286"/>
      <c r="Z332" s="290"/>
      <c r="AA332" s="286"/>
      <c r="AB332" s="291"/>
      <c r="AC332" s="291"/>
      <c r="AD332" s="291"/>
      <c r="AE332" s="291"/>
      <c r="AF332" s="290"/>
      <c r="AG332" s="464"/>
      <c r="AH332" s="290"/>
      <c r="AI332" s="292"/>
      <c r="AJ332" s="290"/>
      <c r="AK332" s="464"/>
      <c r="AL332" s="465"/>
      <c r="AM332" s="290"/>
      <c r="AN332" s="464"/>
      <c r="AO332" s="465"/>
      <c r="AP332" s="290"/>
      <c r="AQ332" s="464"/>
      <c r="AR332" s="465"/>
      <c r="AS332" s="290"/>
    </row>
    <row r="333" spans="2:45">
      <c r="B333" s="458">
        <v>321</v>
      </c>
      <c r="C333" s="707"/>
      <c r="D333" s="708"/>
      <c r="E333" s="459"/>
      <c r="F333" s="460"/>
      <c r="G333" s="460"/>
      <c r="H333" s="698"/>
      <c r="I333" s="700"/>
      <c r="J333" s="704"/>
      <c r="K333" s="700"/>
      <c r="L333" s="461" t="str">
        <f t="shared" ref="L333:L396" si="21">IF($F333="","",VLOOKUP($F333,$AV$13:$AW$17,2,TRUE))</f>
        <v/>
      </c>
      <c r="M333" s="462" t="str">
        <f t="shared" ref="M333:M396" si="22">IF($G333="","",INDEX($AZ$13:$AZ$16,MATCH($G333,$AY$13:$AY$16,-1)))</f>
        <v/>
      </c>
      <c r="N333" s="461" t="str">
        <f t="shared" ref="N333:N396" si="23">IF(OR($F333="",$I333="",$J333=""),"",VLOOKUP($I333&amp;$J333,$BB$13:$BE$18,IF($F333&lt;50,2,IF(AND($K333="該当",$I333="角住戸"),4,3)),FALSE))</f>
        <v/>
      </c>
      <c r="O333" s="463">
        <f t="shared" si="20"/>
        <v>0</v>
      </c>
      <c r="P333" s="701"/>
      <c r="Q333" s="286"/>
      <c r="R333" s="714"/>
      <c r="S333" s="712"/>
      <c r="T333" s="291"/>
      <c r="U333" s="714"/>
      <c r="V333" s="701"/>
      <c r="W333" s="286"/>
      <c r="X333" s="290"/>
      <c r="Y333" s="286"/>
      <c r="Z333" s="290"/>
      <c r="AA333" s="286"/>
      <c r="AB333" s="291"/>
      <c r="AC333" s="291"/>
      <c r="AD333" s="291"/>
      <c r="AE333" s="291"/>
      <c r="AF333" s="290"/>
      <c r="AG333" s="464"/>
      <c r="AH333" s="290"/>
      <c r="AI333" s="292"/>
      <c r="AJ333" s="290"/>
      <c r="AK333" s="464"/>
      <c r="AL333" s="465"/>
      <c r="AM333" s="290"/>
      <c r="AN333" s="464"/>
      <c r="AO333" s="465"/>
      <c r="AP333" s="290"/>
      <c r="AQ333" s="464"/>
      <c r="AR333" s="465"/>
      <c r="AS333" s="290"/>
    </row>
    <row r="334" spans="2:45">
      <c r="B334" s="458">
        <v>322</v>
      </c>
      <c r="C334" s="707"/>
      <c r="D334" s="708"/>
      <c r="E334" s="459"/>
      <c r="F334" s="460"/>
      <c r="G334" s="460"/>
      <c r="H334" s="698"/>
      <c r="I334" s="700"/>
      <c r="J334" s="704"/>
      <c r="K334" s="700"/>
      <c r="L334" s="461" t="str">
        <f t="shared" si="21"/>
        <v/>
      </c>
      <c r="M334" s="462" t="str">
        <f t="shared" si="22"/>
        <v/>
      </c>
      <c r="N334" s="461" t="str">
        <f t="shared" si="23"/>
        <v/>
      </c>
      <c r="O334" s="463">
        <f t="shared" si="20"/>
        <v>0</v>
      </c>
      <c r="P334" s="701"/>
      <c r="Q334" s="286"/>
      <c r="R334" s="714"/>
      <c r="S334" s="712"/>
      <c r="T334" s="291"/>
      <c r="U334" s="714"/>
      <c r="V334" s="701"/>
      <c r="W334" s="286"/>
      <c r="X334" s="290"/>
      <c r="Y334" s="286"/>
      <c r="Z334" s="290"/>
      <c r="AA334" s="286"/>
      <c r="AB334" s="291"/>
      <c r="AC334" s="291"/>
      <c r="AD334" s="291"/>
      <c r="AE334" s="291"/>
      <c r="AF334" s="290"/>
      <c r="AG334" s="464"/>
      <c r="AH334" s="290"/>
      <c r="AI334" s="292"/>
      <c r="AJ334" s="290"/>
      <c r="AK334" s="464"/>
      <c r="AL334" s="465"/>
      <c r="AM334" s="290"/>
      <c r="AN334" s="464"/>
      <c r="AO334" s="465"/>
      <c r="AP334" s="290"/>
      <c r="AQ334" s="464"/>
      <c r="AR334" s="465"/>
      <c r="AS334" s="290"/>
    </row>
    <row r="335" spans="2:45">
      <c r="B335" s="458">
        <v>323</v>
      </c>
      <c r="C335" s="707"/>
      <c r="D335" s="708"/>
      <c r="E335" s="459"/>
      <c r="F335" s="460"/>
      <c r="G335" s="460"/>
      <c r="H335" s="698"/>
      <c r="I335" s="700"/>
      <c r="J335" s="704"/>
      <c r="K335" s="700"/>
      <c r="L335" s="461" t="str">
        <f t="shared" si="21"/>
        <v/>
      </c>
      <c r="M335" s="462" t="str">
        <f t="shared" si="22"/>
        <v/>
      </c>
      <c r="N335" s="461" t="str">
        <f t="shared" si="23"/>
        <v/>
      </c>
      <c r="O335" s="463">
        <f t="shared" si="20"/>
        <v>0</v>
      </c>
      <c r="P335" s="701"/>
      <c r="Q335" s="286"/>
      <c r="R335" s="714"/>
      <c r="S335" s="712"/>
      <c r="T335" s="291"/>
      <c r="U335" s="714"/>
      <c r="V335" s="701"/>
      <c r="W335" s="286"/>
      <c r="X335" s="290"/>
      <c r="Y335" s="286"/>
      <c r="Z335" s="290"/>
      <c r="AA335" s="286"/>
      <c r="AB335" s="291"/>
      <c r="AC335" s="291"/>
      <c r="AD335" s="291"/>
      <c r="AE335" s="291"/>
      <c r="AF335" s="290"/>
      <c r="AG335" s="464"/>
      <c r="AH335" s="290"/>
      <c r="AI335" s="292"/>
      <c r="AJ335" s="290"/>
      <c r="AK335" s="464"/>
      <c r="AL335" s="465"/>
      <c r="AM335" s="290"/>
      <c r="AN335" s="464"/>
      <c r="AO335" s="465"/>
      <c r="AP335" s="290"/>
      <c r="AQ335" s="464"/>
      <c r="AR335" s="465"/>
      <c r="AS335" s="290"/>
    </row>
    <row r="336" spans="2:45">
      <c r="B336" s="458">
        <v>324</v>
      </c>
      <c r="C336" s="707"/>
      <c r="D336" s="708"/>
      <c r="E336" s="459"/>
      <c r="F336" s="460"/>
      <c r="G336" s="460"/>
      <c r="H336" s="698"/>
      <c r="I336" s="700"/>
      <c r="J336" s="704"/>
      <c r="K336" s="700"/>
      <c r="L336" s="461" t="str">
        <f t="shared" si="21"/>
        <v/>
      </c>
      <c r="M336" s="462" t="str">
        <f t="shared" si="22"/>
        <v/>
      </c>
      <c r="N336" s="461" t="str">
        <f t="shared" si="23"/>
        <v/>
      </c>
      <c r="O336" s="463">
        <f t="shared" si="20"/>
        <v>0</v>
      </c>
      <c r="P336" s="701"/>
      <c r="Q336" s="286"/>
      <c r="R336" s="714"/>
      <c r="S336" s="712"/>
      <c r="T336" s="291"/>
      <c r="U336" s="714"/>
      <c r="V336" s="701"/>
      <c r="W336" s="286"/>
      <c r="X336" s="290"/>
      <c r="Y336" s="286"/>
      <c r="Z336" s="290"/>
      <c r="AA336" s="286"/>
      <c r="AB336" s="291"/>
      <c r="AC336" s="291"/>
      <c r="AD336" s="291"/>
      <c r="AE336" s="291"/>
      <c r="AF336" s="290"/>
      <c r="AG336" s="464"/>
      <c r="AH336" s="290"/>
      <c r="AI336" s="292"/>
      <c r="AJ336" s="290"/>
      <c r="AK336" s="464"/>
      <c r="AL336" s="465"/>
      <c r="AM336" s="290"/>
      <c r="AN336" s="464"/>
      <c r="AO336" s="465"/>
      <c r="AP336" s="290"/>
      <c r="AQ336" s="464"/>
      <c r="AR336" s="465"/>
      <c r="AS336" s="290"/>
    </row>
    <row r="337" spans="2:45">
      <c r="B337" s="458">
        <v>325</v>
      </c>
      <c r="C337" s="707"/>
      <c r="D337" s="708"/>
      <c r="E337" s="459"/>
      <c r="F337" s="460"/>
      <c r="G337" s="460"/>
      <c r="H337" s="698"/>
      <c r="I337" s="700"/>
      <c r="J337" s="704"/>
      <c r="K337" s="700"/>
      <c r="L337" s="461" t="str">
        <f t="shared" si="21"/>
        <v/>
      </c>
      <c r="M337" s="462" t="str">
        <f t="shared" si="22"/>
        <v/>
      </c>
      <c r="N337" s="461" t="str">
        <f t="shared" si="23"/>
        <v/>
      </c>
      <c r="O337" s="463">
        <f t="shared" si="20"/>
        <v>0</v>
      </c>
      <c r="P337" s="701"/>
      <c r="Q337" s="286"/>
      <c r="R337" s="714"/>
      <c r="S337" s="712"/>
      <c r="T337" s="291"/>
      <c r="U337" s="714"/>
      <c r="V337" s="701"/>
      <c r="W337" s="286"/>
      <c r="X337" s="290"/>
      <c r="Y337" s="286"/>
      <c r="Z337" s="290"/>
      <c r="AA337" s="286"/>
      <c r="AB337" s="291"/>
      <c r="AC337" s="291"/>
      <c r="AD337" s="291"/>
      <c r="AE337" s="291"/>
      <c r="AF337" s="290"/>
      <c r="AG337" s="464"/>
      <c r="AH337" s="290"/>
      <c r="AI337" s="292"/>
      <c r="AJ337" s="290"/>
      <c r="AK337" s="464"/>
      <c r="AL337" s="465"/>
      <c r="AM337" s="290"/>
      <c r="AN337" s="464"/>
      <c r="AO337" s="465"/>
      <c r="AP337" s="290"/>
      <c r="AQ337" s="464"/>
      <c r="AR337" s="465"/>
      <c r="AS337" s="290"/>
    </row>
    <row r="338" spans="2:45">
      <c r="B338" s="458">
        <v>326</v>
      </c>
      <c r="C338" s="707"/>
      <c r="D338" s="708"/>
      <c r="E338" s="459"/>
      <c r="F338" s="460"/>
      <c r="G338" s="460"/>
      <c r="H338" s="698"/>
      <c r="I338" s="700"/>
      <c r="J338" s="704"/>
      <c r="K338" s="700"/>
      <c r="L338" s="461" t="str">
        <f t="shared" si="21"/>
        <v/>
      </c>
      <c r="M338" s="462" t="str">
        <f t="shared" si="22"/>
        <v/>
      </c>
      <c r="N338" s="461" t="str">
        <f t="shared" si="23"/>
        <v/>
      </c>
      <c r="O338" s="463">
        <f t="shared" si="20"/>
        <v>0</v>
      </c>
      <c r="P338" s="701"/>
      <c r="Q338" s="286"/>
      <c r="R338" s="714"/>
      <c r="S338" s="712"/>
      <c r="T338" s="291"/>
      <c r="U338" s="714"/>
      <c r="V338" s="701"/>
      <c r="W338" s="286"/>
      <c r="X338" s="290"/>
      <c r="Y338" s="286"/>
      <c r="Z338" s="290"/>
      <c r="AA338" s="286"/>
      <c r="AB338" s="291"/>
      <c r="AC338" s="291"/>
      <c r="AD338" s="291"/>
      <c r="AE338" s="291"/>
      <c r="AF338" s="290"/>
      <c r="AG338" s="464"/>
      <c r="AH338" s="290"/>
      <c r="AI338" s="292"/>
      <c r="AJ338" s="290"/>
      <c r="AK338" s="464"/>
      <c r="AL338" s="465"/>
      <c r="AM338" s="290"/>
      <c r="AN338" s="464"/>
      <c r="AO338" s="465"/>
      <c r="AP338" s="290"/>
      <c r="AQ338" s="464"/>
      <c r="AR338" s="465"/>
      <c r="AS338" s="290"/>
    </row>
    <row r="339" spans="2:45">
      <c r="B339" s="458">
        <v>327</v>
      </c>
      <c r="C339" s="707"/>
      <c r="D339" s="708"/>
      <c r="E339" s="459"/>
      <c r="F339" s="460"/>
      <c r="G339" s="460"/>
      <c r="H339" s="698"/>
      <c r="I339" s="700"/>
      <c r="J339" s="704"/>
      <c r="K339" s="700"/>
      <c r="L339" s="461" t="str">
        <f t="shared" si="21"/>
        <v/>
      </c>
      <c r="M339" s="462" t="str">
        <f t="shared" si="22"/>
        <v/>
      </c>
      <c r="N339" s="461" t="str">
        <f t="shared" si="23"/>
        <v/>
      </c>
      <c r="O339" s="463">
        <f t="shared" si="20"/>
        <v>0</v>
      </c>
      <c r="P339" s="701"/>
      <c r="Q339" s="286"/>
      <c r="R339" s="714"/>
      <c r="S339" s="712"/>
      <c r="T339" s="291"/>
      <c r="U339" s="714"/>
      <c r="V339" s="701"/>
      <c r="W339" s="286"/>
      <c r="X339" s="290"/>
      <c r="Y339" s="286"/>
      <c r="Z339" s="290"/>
      <c r="AA339" s="286"/>
      <c r="AB339" s="291"/>
      <c r="AC339" s="291"/>
      <c r="AD339" s="291"/>
      <c r="AE339" s="291"/>
      <c r="AF339" s="290"/>
      <c r="AG339" s="464"/>
      <c r="AH339" s="290"/>
      <c r="AI339" s="292"/>
      <c r="AJ339" s="290"/>
      <c r="AK339" s="464"/>
      <c r="AL339" s="465"/>
      <c r="AM339" s="290"/>
      <c r="AN339" s="464"/>
      <c r="AO339" s="465"/>
      <c r="AP339" s="290"/>
      <c r="AQ339" s="464"/>
      <c r="AR339" s="465"/>
      <c r="AS339" s="290"/>
    </row>
    <row r="340" spans="2:45">
      <c r="B340" s="458">
        <v>328</v>
      </c>
      <c r="C340" s="707"/>
      <c r="D340" s="708"/>
      <c r="E340" s="459"/>
      <c r="F340" s="460"/>
      <c r="G340" s="460"/>
      <c r="H340" s="698"/>
      <c r="I340" s="700"/>
      <c r="J340" s="704"/>
      <c r="K340" s="700"/>
      <c r="L340" s="461" t="str">
        <f t="shared" si="21"/>
        <v/>
      </c>
      <c r="M340" s="462" t="str">
        <f t="shared" si="22"/>
        <v/>
      </c>
      <c r="N340" s="461" t="str">
        <f t="shared" si="23"/>
        <v/>
      </c>
      <c r="O340" s="463">
        <f t="shared" si="20"/>
        <v>0</v>
      </c>
      <c r="P340" s="701"/>
      <c r="Q340" s="286"/>
      <c r="R340" s="714"/>
      <c r="S340" s="712"/>
      <c r="T340" s="291"/>
      <c r="U340" s="714"/>
      <c r="V340" s="701"/>
      <c r="W340" s="286"/>
      <c r="X340" s="290"/>
      <c r="Y340" s="286"/>
      <c r="Z340" s="290"/>
      <c r="AA340" s="286"/>
      <c r="AB340" s="291"/>
      <c r="AC340" s="291"/>
      <c r="AD340" s="291"/>
      <c r="AE340" s="291"/>
      <c r="AF340" s="290"/>
      <c r="AG340" s="464"/>
      <c r="AH340" s="290"/>
      <c r="AI340" s="292"/>
      <c r="AJ340" s="290"/>
      <c r="AK340" s="464"/>
      <c r="AL340" s="465"/>
      <c r="AM340" s="290"/>
      <c r="AN340" s="464"/>
      <c r="AO340" s="465"/>
      <c r="AP340" s="290"/>
      <c r="AQ340" s="464"/>
      <c r="AR340" s="465"/>
      <c r="AS340" s="290"/>
    </row>
    <row r="341" spans="2:45">
      <c r="B341" s="458">
        <v>329</v>
      </c>
      <c r="C341" s="707"/>
      <c r="D341" s="708"/>
      <c r="E341" s="459"/>
      <c r="F341" s="460"/>
      <c r="G341" s="460"/>
      <c r="H341" s="698"/>
      <c r="I341" s="700"/>
      <c r="J341" s="704"/>
      <c r="K341" s="700"/>
      <c r="L341" s="461" t="str">
        <f t="shared" si="21"/>
        <v/>
      </c>
      <c r="M341" s="462" t="str">
        <f t="shared" si="22"/>
        <v/>
      </c>
      <c r="N341" s="461" t="str">
        <f t="shared" si="23"/>
        <v/>
      </c>
      <c r="O341" s="463">
        <f t="shared" si="20"/>
        <v>0</v>
      </c>
      <c r="P341" s="701"/>
      <c r="Q341" s="286"/>
      <c r="R341" s="714"/>
      <c r="S341" s="712"/>
      <c r="T341" s="291"/>
      <c r="U341" s="714"/>
      <c r="V341" s="701"/>
      <c r="W341" s="286"/>
      <c r="X341" s="290"/>
      <c r="Y341" s="286"/>
      <c r="Z341" s="290"/>
      <c r="AA341" s="286"/>
      <c r="AB341" s="291"/>
      <c r="AC341" s="291"/>
      <c r="AD341" s="291"/>
      <c r="AE341" s="291"/>
      <c r="AF341" s="290"/>
      <c r="AG341" s="464"/>
      <c r="AH341" s="290"/>
      <c r="AI341" s="292"/>
      <c r="AJ341" s="290"/>
      <c r="AK341" s="464"/>
      <c r="AL341" s="465"/>
      <c r="AM341" s="290"/>
      <c r="AN341" s="464"/>
      <c r="AO341" s="465"/>
      <c r="AP341" s="290"/>
      <c r="AQ341" s="464"/>
      <c r="AR341" s="465"/>
      <c r="AS341" s="290"/>
    </row>
    <row r="342" spans="2:45">
      <c r="B342" s="458">
        <v>330</v>
      </c>
      <c r="C342" s="707"/>
      <c r="D342" s="708"/>
      <c r="E342" s="459"/>
      <c r="F342" s="460"/>
      <c r="G342" s="460"/>
      <c r="H342" s="698"/>
      <c r="I342" s="700"/>
      <c r="J342" s="704"/>
      <c r="K342" s="700"/>
      <c r="L342" s="461" t="str">
        <f t="shared" si="21"/>
        <v/>
      </c>
      <c r="M342" s="462" t="str">
        <f t="shared" si="22"/>
        <v/>
      </c>
      <c r="N342" s="461" t="str">
        <f t="shared" si="23"/>
        <v/>
      </c>
      <c r="O342" s="463">
        <f t="shared" si="20"/>
        <v>0</v>
      </c>
      <c r="P342" s="701"/>
      <c r="Q342" s="286"/>
      <c r="R342" s="714"/>
      <c r="S342" s="712"/>
      <c r="T342" s="291"/>
      <c r="U342" s="714"/>
      <c r="V342" s="701"/>
      <c r="W342" s="286"/>
      <c r="X342" s="290"/>
      <c r="Y342" s="286"/>
      <c r="Z342" s="290"/>
      <c r="AA342" s="286"/>
      <c r="AB342" s="291"/>
      <c r="AC342" s="291"/>
      <c r="AD342" s="291"/>
      <c r="AE342" s="291"/>
      <c r="AF342" s="290"/>
      <c r="AG342" s="464"/>
      <c r="AH342" s="290"/>
      <c r="AI342" s="292"/>
      <c r="AJ342" s="290"/>
      <c r="AK342" s="464"/>
      <c r="AL342" s="465"/>
      <c r="AM342" s="290"/>
      <c r="AN342" s="464"/>
      <c r="AO342" s="465"/>
      <c r="AP342" s="290"/>
      <c r="AQ342" s="464"/>
      <c r="AR342" s="465"/>
      <c r="AS342" s="290"/>
    </row>
    <row r="343" spans="2:45">
      <c r="B343" s="458">
        <v>331</v>
      </c>
      <c r="C343" s="707"/>
      <c r="D343" s="708"/>
      <c r="E343" s="459"/>
      <c r="F343" s="460"/>
      <c r="G343" s="460"/>
      <c r="H343" s="698"/>
      <c r="I343" s="700"/>
      <c r="J343" s="704"/>
      <c r="K343" s="700"/>
      <c r="L343" s="461" t="str">
        <f t="shared" si="21"/>
        <v/>
      </c>
      <c r="M343" s="462" t="str">
        <f t="shared" si="22"/>
        <v/>
      </c>
      <c r="N343" s="461" t="str">
        <f t="shared" si="23"/>
        <v/>
      </c>
      <c r="O343" s="463">
        <f t="shared" si="20"/>
        <v>0</v>
      </c>
      <c r="P343" s="701"/>
      <c r="Q343" s="286"/>
      <c r="R343" s="714"/>
      <c r="S343" s="712"/>
      <c r="T343" s="291"/>
      <c r="U343" s="714"/>
      <c r="V343" s="701"/>
      <c r="W343" s="286"/>
      <c r="X343" s="290"/>
      <c r="Y343" s="286"/>
      <c r="Z343" s="290"/>
      <c r="AA343" s="286"/>
      <c r="AB343" s="291"/>
      <c r="AC343" s="291"/>
      <c r="AD343" s="291"/>
      <c r="AE343" s="291"/>
      <c r="AF343" s="290"/>
      <c r="AG343" s="464"/>
      <c r="AH343" s="290"/>
      <c r="AI343" s="292"/>
      <c r="AJ343" s="290"/>
      <c r="AK343" s="464"/>
      <c r="AL343" s="465"/>
      <c r="AM343" s="290"/>
      <c r="AN343" s="464"/>
      <c r="AO343" s="465"/>
      <c r="AP343" s="290"/>
      <c r="AQ343" s="464"/>
      <c r="AR343" s="465"/>
      <c r="AS343" s="290"/>
    </row>
    <row r="344" spans="2:45">
      <c r="B344" s="458">
        <v>332</v>
      </c>
      <c r="C344" s="707"/>
      <c r="D344" s="708"/>
      <c r="E344" s="459"/>
      <c r="F344" s="460"/>
      <c r="G344" s="460"/>
      <c r="H344" s="698"/>
      <c r="I344" s="700"/>
      <c r="J344" s="704"/>
      <c r="K344" s="700"/>
      <c r="L344" s="461" t="str">
        <f t="shared" si="21"/>
        <v/>
      </c>
      <c r="M344" s="462" t="str">
        <f t="shared" si="22"/>
        <v/>
      </c>
      <c r="N344" s="461" t="str">
        <f t="shared" si="23"/>
        <v/>
      </c>
      <c r="O344" s="463">
        <f t="shared" si="20"/>
        <v>0</v>
      </c>
      <c r="P344" s="701"/>
      <c r="Q344" s="286"/>
      <c r="R344" s="714"/>
      <c r="S344" s="712"/>
      <c r="T344" s="291"/>
      <c r="U344" s="714"/>
      <c r="V344" s="701"/>
      <c r="W344" s="286"/>
      <c r="X344" s="290"/>
      <c r="Y344" s="286"/>
      <c r="Z344" s="290"/>
      <c r="AA344" s="286"/>
      <c r="AB344" s="291"/>
      <c r="AC344" s="291"/>
      <c r="AD344" s="291"/>
      <c r="AE344" s="291"/>
      <c r="AF344" s="290"/>
      <c r="AG344" s="464"/>
      <c r="AH344" s="290"/>
      <c r="AI344" s="292"/>
      <c r="AJ344" s="290"/>
      <c r="AK344" s="464"/>
      <c r="AL344" s="465"/>
      <c r="AM344" s="290"/>
      <c r="AN344" s="464"/>
      <c r="AO344" s="465"/>
      <c r="AP344" s="290"/>
      <c r="AQ344" s="464"/>
      <c r="AR344" s="465"/>
      <c r="AS344" s="290"/>
    </row>
    <row r="345" spans="2:45">
      <c r="B345" s="458">
        <v>333</v>
      </c>
      <c r="C345" s="707"/>
      <c r="D345" s="708"/>
      <c r="E345" s="459"/>
      <c r="F345" s="460"/>
      <c r="G345" s="460"/>
      <c r="H345" s="698"/>
      <c r="I345" s="700"/>
      <c r="J345" s="704"/>
      <c r="K345" s="700"/>
      <c r="L345" s="461" t="str">
        <f t="shared" si="21"/>
        <v/>
      </c>
      <c r="M345" s="462" t="str">
        <f t="shared" si="22"/>
        <v/>
      </c>
      <c r="N345" s="461" t="str">
        <f t="shared" si="23"/>
        <v/>
      </c>
      <c r="O345" s="463">
        <f t="shared" si="20"/>
        <v>0</v>
      </c>
      <c r="P345" s="701"/>
      <c r="Q345" s="286"/>
      <c r="R345" s="714"/>
      <c r="S345" s="712"/>
      <c r="T345" s="291"/>
      <c r="U345" s="714"/>
      <c r="V345" s="701"/>
      <c r="W345" s="286"/>
      <c r="X345" s="290"/>
      <c r="Y345" s="286"/>
      <c r="Z345" s="290"/>
      <c r="AA345" s="286"/>
      <c r="AB345" s="291"/>
      <c r="AC345" s="291"/>
      <c r="AD345" s="291"/>
      <c r="AE345" s="291"/>
      <c r="AF345" s="290"/>
      <c r="AG345" s="464"/>
      <c r="AH345" s="290"/>
      <c r="AI345" s="292"/>
      <c r="AJ345" s="290"/>
      <c r="AK345" s="464"/>
      <c r="AL345" s="465"/>
      <c r="AM345" s="290"/>
      <c r="AN345" s="464"/>
      <c r="AO345" s="465"/>
      <c r="AP345" s="290"/>
      <c r="AQ345" s="464"/>
      <c r="AR345" s="465"/>
      <c r="AS345" s="290"/>
    </row>
    <row r="346" spans="2:45">
      <c r="B346" s="458">
        <v>334</v>
      </c>
      <c r="C346" s="707"/>
      <c r="D346" s="708"/>
      <c r="E346" s="459"/>
      <c r="F346" s="460"/>
      <c r="G346" s="460"/>
      <c r="H346" s="698"/>
      <c r="I346" s="700"/>
      <c r="J346" s="704"/>
      <c r="K346" s="700"/>
      <c r="L346" s="461" t="str">
        <f t="shared" si="21"/>
        <v/>
      </c>
      <c r="M346" s="462" t="str">
        <f t="shared" si="22"/>
        <v/>
      </c>
      <c r="N346" s="461" t="str">
        <f t="shared" si="23"/>
        <v/>
      </c>
      <c r="O346" s="463">
        <f t="shared" si="20"/>
        <v>0</v>
      </c>
      <c r="P346" s="701"/>
      <c r="Q346" s="286"/>
      <c r="R346" s="714"/>
      <c r="S346" s="712"/>
      <c r="T346" s="291"/>
      <c r="U346" s="714"/>
      <c r="V346" s="701"/>
      <c r="W346" s="286"/>
      <c r="X346" s="290"/>
      <c r="Y346" s="286"/>
      <c r="Z346" s="290"/>
      <c r="AA346" s="286"/>
      <c r="AB346" s="291"/>
      <c r="AC346" s="291"/>
      <c r="AD346" s="291"/>
      <c r="AE346" s="291"/>
      <c r="AF346" s="290"/>
      <c r="AG346" s="464"/>
      <c r="AH346" s="290"/>
      <c r="AI346" s="292"/>
      <c r="AJ346" s="290"/>
      <c r="AK346" s="464"/>
      <c r="AL346" s="465"/>
      <c r="AM346" s="290"/>
      <c r="AN346" s="464"/>
      <c r="AO346" s="465"/>
      <c r="AP346" s="290"/>
      <c r="AQ346" s="464"/>
      <c r="AR346" s="465"/>
      <c r="AS346" s="290"/>
    </row>
    <row r="347" spans="2:45">
      <c r="B347" s="458">
        <v>335</v>
      </c>
      <c r="C347" s="707"/>
      <c r="D347" s="708"/>
      <c r="E347" s="459"/>
      <c r="F347" s="460"/>
      <c r="G347" s="460"/>
      <c r="H347" s="698"/>
      <c r="I347" s="700"/>
      <c r="J347" s="704"/>
      <c r="K347" s="700"/>
      <c r="L347" s="461" t="str">
        <f t="shared" si="21"/>
        <v/>
      </c>
      <c r="M347" s="462" t="str">
        <f t="shared" si="22"/>
        <v/>
      </c>
      <c r="N347" s="461" t="str">
        <f t="shared" si="23"/>
        <v/>
      </c>
      <c r="O347" s="463">
        <f t="shared" si="20"/>
        <v>0</v>
      </c>
      <c r="P347" s="701"/>
      <c r="Q347" s="286"/>
      <c r="R347" s="714"/>
      <c r="S347" s="712"/>
      <c r="T347" s="291"/>
      <c r="U347" s="714"/>
      <c r="V347" s="701"/>
      <c r="W347" s="286"/>
      <c r="X347" s="290"/>
      <c r="Y347" s="286"/>
      <c r="Z347" s="290"/>
      <c r="AA347" s="286"/>
      <c r="AB347" s="291"/>
      <c r="AC347" s="291"/>
      <c r="AD347" s="291"/>
      <c r="AE347" s="291"/>
      <c r="AF347" s="290"/>
      <c r="AG347" s="464"/>
      <c r="AH347" s="290"/>
      <c r="AI347" s="292"/>
      <c r="AJ347" s="290"/>
      <c r="AK347" s="464"/>
      <c r="AL347" s="465"/>
      <c r="AM347" s="290"/>
      <c r="AN347" s="464"/>
      <c r="AO347" s="465"/>
      <c r="AP347" s="290"/>
      <c r="AQ347" s="464"/>
      <c r="AR347" s="465"/>
      <c r="AS347" s="290"/>
    </row>
    <row r="348" spans="2:45">
      <c r="B348" s="458">
        <v>336</v>
      </c>
      <c r="C348" s="707"/>
      <c r="D348" s="708"/>
      <c r="E348" s="459"/>
      <c r="F348" s="460"/>
      <c r="G348" s="460"/>
      <c r="H348" s="698"/>
      <c r="I348" s="700"/>
      <c r="J348" s="704"/>
      <c r="K348" s="700"/>
      <c r="L348" s="461" t="str">
        <f t="shared" si="21"/>
        <v/>
      </c>
      <c r="M348" s="462" t="str">
        <f t="shared" si="22"/>
        <v/>
      </c>
      <c r="N348" s="461" t="str">
        <f t="shared" si="23"/>
        <v/>
      </c>
      <c r="O348" s="463">
        <f t="shared" si="20"/>
        <v>0</v>
      </c>
      <c r="P348" s="701"/>
      <c r="Q348" s="286"/>
      <c r="R348" s="714"/>
      <c r="S348" s="712"/>
      <c r="T348" s="291"/>
      <c r="U348" s="714"/>
      <c r="V348" s="701"/>
      <c r="W348" s="286"/>
      <c r="X348" s="290"/>
      <c r="Y348" s="286"/>
      <c r="Z348" s="290"/>
      <c r="AA348" s="286"/>
      <c r="AB348" s="291"/>
      <c r="AC348" s="291"/>
      <c r="AD348" s="291"/>
      <c r="AE348" s="291"/>
      <c r="AF348" s="290"/>
      <c r="AG348" s="464"/>
      <c r="AH348" s="290"/>
      <c r="AI348" s="292"/>
      <c r="AJ348" s="290"/>
      <c r="AK348" s="464"/>
      <c r="AL348" s="465"/>
      <c r="AM348" s="290"/>
      <c r="AN348" s="464"/>
      <c r="AO348" s="465"/>
      <c r="AP348" s="290"/>
      <c r="AQ348" s="464"/>
      <c r="AR348" s="465"/>
      <c r="AS348" s="290"/>
    </row>
    <row r="349" spans="2:45">
      <c r="B349" s="458">
        <v>337</v>
      </c>
      <c r="C349" s="707"/>
      <c r="D349" s="708"/>
      <c r="E349" s="459"/>
      <c r="F349" s="460"/>
      <c r="G349" s="460"/>
      <c r="H349" s="698"/>
      <c r="I349" s="700"/>
      <c r="J349" s="704"/>
      <c r="K349" s="700"/>
      <c r="L349" s="461" t="str">
        <f t="shared" si="21"/>
        <v/>
      </c>
      <c r="M349" s="462" t="str">
        <f t="shared" si="22"/>
        <v/>
      </c>
      <c r="N349" s="461" t="str">
        <f t="shared" si="23"/>
        <v/>
      </c>
      <c r="O349" s="463">
        <f t="shared" si="20"/>
        <v>0</v>
      </c>
      <c r="P349" s="701"/>
      <c r="Q349" s="286"/>
      <c r="R349" s="714"/>
      <c r="S349" s="712"/>
      <c r="T349" s="291"/>
      <c r="U349" s="714"/>
      <c r="V349" s="701"/>
      <c r="W349" s="286"/>
      <c r="X349" s="290"/>
      <c r="Y349" s="286"/>
      <c r="Z349" s="290"/>
      <c r="AA349" s="286"/>
      <c r="AB349" s="291"/>
      <c r="AC349" s="291"/>
      <c r="AD349" s="291"/>
      <c r="AE349" s="291"/>
      <c r="AF349" s="290"/>
      <c r="AG349" s="464"/>
      <c r="AH349" s="290"/>
      <c r="AI349" s="292"/>
      <c r="AJ349" s="290"/>
      <c r="AK349" s="464"/>
      <c r="AL349" s="465"/>
      <c r="AM349" s="290"/>
      <c r="AN349" s="464"/>
      <c r="AO349" s="465"/>
      <c r="AP349" s="290"/>
      <c r="AQ349" s="464"/>
      <c r="AR349" s="465"/>
      <c r="AS349" s="290"/>
    </row>
    <row r="350" spans="2:45">
      <c r="B350" s="458">
        <v>338</v>
      </c>
      <c r="C350" s="707"/>
      <c r="D350" s="708"/>
      <c r="E350" s="459"/>
      <c r="F350" s="460"/>
      <c r="G350" s="460"/>
      <c r="H350" s="698"/>
      <c r="I350" s="700"/>
      <c r="J350" s="704"/>
      <c r="K350" s="700"/>
      <c r="L350" s="461" t="str">
        <f t="shared" si="21"/>
        <v/>
      </c>
      <c r="M350" s="462" t="str">
        <f t="shared" si="22"/>
        <v/>
      </c>
      <c r="N350" s="461" t="str">
        <f t="shared" si="23"/>
        <v/>
      </c>
      <c r="O350" s="463">
        <f t="shared" si="20"/>
        <v>0</v>
      </c>
      <c r="P350" s="701"/>
      <c r="Q350" s="286"/>
      <c r="R350" s="714"/>
      <c r="S350" s="712"/>
      <c r="T350" s="291"/>
      <c r="U350" s="714"/>
      <c r="V350" s="701"/>
      <c r="W350" s="286"/>
      <c r="X350" s="290"/>
      <c r="Y350" s="286"/>
      <c r="Z350" s="290"/>
      <c r="AA350" s="286"/>
      <c r="AB350" s="291"/>
      <c r="AC350" s="291"/>
      <c r="AD350" s="291"/>
      <c r="AE350" s="291"/>
      <c r="AF350" s="290"/>
      <c r="AG350" s="464"/>
      <c r="AH350" s="290"/>
      <c r="AI350" s="292"/>
      <c r="AJ350" s="290"/>
      <c r="AK350" s="464"/>
      <c r="AL350" s="465"/>
      <c r="AM350" s="290"/>
      <c r="AN350" s="464"/>
      <c r="AO350" s="465"/>
      <c r="AP350" s="290"/>
      <c r="AQ350" s="464"/>
      <c r="AR350" s="465"/>
      <c r="AS350" s="290"/>
    </row>
    <row r="351" spans="2:45">
      <c r="B351" s="458">
        <v>339</v>
      </c>
      <c r="C351" s="707"/>
      <c r="D351" s="708"/>
      <c r="E351" s="459"/>
      <c r="F351" s="460"/>
      <c r="G351" s="460"/>
      <c r="H351" s="698"/>
      <c r="I351" s="700"/>
      <c r="J351" s="704"/>
      <c r="K351" s="700"/>
      <c r="L351" s="461" t="str">
        <f t="shared" si="21"/>
        <v/>
      </c>
      <c r="M351" s="462" t="str">
        <f t="shared" si="22"/>
        <v/>
      </c>
      <c r="N351" s="461" t="str">
        <f t="shared" si="23"/>
        <v/>
      </c>
      <c r="O351" s="463">
        <f t="shared" si="20"/>
        <v>0</v>
      </c>
      <c r="P351" s="701"/>
      <c r="Q351" s="286"/>
      <c r="R351" s="714"/>
      <c r="S351" s="712"/>
      <c r="T351" s="291"/>
      <c r="U351" s="714"/>
      <c r="V351" s="701"/>
      <c r="W351" s="286"/>
      <c r="X351" s="290"/>
      <c r="Y351" s="286"/>
      <c r="Z351" s="290"/>
      <c r="AA351" s="286"/>
      <c r="AB351" s="291"/>
      <c r="AC351" s="291"/>
      <c r="AD351" s="291"/>
      <c r="AE351" s="291"/>
      <c r="AF351" s="290"/>
      <c r="AG351" s="464"/>
      <c r="AH351" s="290"/>
      <c r="AI351" s="292"/>
      <c r="AJ351" s="290"/>
      <c r="AK351" s="464"/>
      <c r="AL351" s="465"/>
      <c r="AM351" s="290"/>
      <c r="AN351" s="464"/>
      <c r="AO351" s="465"/>
      <c r="AP351" s="290"/>
      <c r="AQ351" s="464"/>
      <c r="AR351" s="465"/>
      <c r="AS351" s="290"/>
    </row>
    <row r="352" spans="2:45">
      <c r="B352" s="458">
        <v>340</v>
      </c>
      <c r="C352" s="707"/>
      <c r="D352" s="708"/>
      <c r="E352" s="459"/>
      <c r="F352" s="460"/>
      <c r="G352" s="460"/>
      <c r="H352" s="698"/>
      <c r="I352" s="700"/>
      <c r="J352" s="704"/>
      <c r="K352" s="700"/>
      <c r="L352" s="461" t="str">
        <f t="shared" si="21"/>
        <v/>
      </c>
      <c r="M352" s="462" t="str">
        <f t="shared" si="22"/>
        <v/>
      </c>
      <c r="N352" s="461" t="str">
        <f t="shared" si="23"/>
        <v/>
      </c>
      <c r="O352" s="463">
        <f t="shared" si="20"/>
        <v>0</v>
      </c>
      <c r="P352" s="701"/>
      <c r="Q352" s="286"/>
      <c r="R352" s="714"/>
      <c r="S352" s="712"/>
      <c r="T352" s="291"/>
      <c r="U352" s="714"/>
      <c r="V352" s="701"/>
      <c r="W352" s="286"/>
      <c r="X352" s="290"/>
      <c r="Y352" s="286"/>
      <c r="Z352" s="290"/>
      <c r="AA352" s="286"/>
      <c r="AB352" s="291"/>
      <c r="AC352" s="291"/>
      <c r="AD352" s="291"/>
      <c r="AE352" s="291"/>
      <c r="AF352" s="290"/>
      <c r="AG352" s="464"/>
      <c r="AH352" s="290"/>
      <c r="AI352" s="292"/>
      <c r="AJ352" s="290"/>
      <c r="AK352" s="464"/>
      <c r="AL352" s="465"/>
      <c r="AM352" s="290"/>
      <c r="AN352" s="464"/>
      <c r="AO352" s="465"/>
      <c r="AP352" s="290"/>
      <c r="AQ352" s="464"/>
      <c r="AR352" s="465"/>
      <c r="AS352" s="290"/>
    </row>
    <row r="353" spans="2:45">
      <c r="B353" s="458">
        <v>341</v>
      </c>
      <c r="C353" s="707"/>
      <c r="D353" s="708"/>
      <c r="E353" s="459"/>
      <c r="F353" s="460"/>
      <c r="G353" s="460"/>
      <c r="H353" s="698"/>
      <c r="I353" s="700"/>
      <c r="J353" s="704"/>
      <c r="K353" s="700"/>
      <c r="L353" s="461" t="str">
        <f t="shared" si="21"/>
        <v/>
      </c>
      <c r="M353" s="462" t="str">
        <f t="shared" si="22"/>
        <v/>
      </c>
      <c r="N353" s="461" t="str">
        <f t="shared" si="23"/>
        <v/>
      </c>
      <c r="O353" s="463">
        <f t="shared" si="20"/>
        <v>0</v>
      </c>
      <c r="P353" s="701"/>
      <c r="Q353" s="286"/>
      <c r="R353" s="714"/>
      <c r="S353" s="712"/>
      <c r="T353" s="291"/>
      <c r="U353" s="714"/>
      <c r="V353" s="701"/>
      <c r="W353" s="286"/>
      <c r="X353" s="290"/>
      <c r="Y353" s="286"/>
      <c r="Z353" s="290"/>
      <c r="AA353" s="286"/>
      <c r="AB353" s="291"/>
      <c r="AC353" s="291"/>
      <c r="AD353" s="291"/>
      <c r="AE353" s="291"/>
      <c r="AF353" s="290"/>
      <c r="AG353" s="464"/>
      <c r="AH353" s="290"/>
      <c r="AI353" s="292"/>
      <c r="AJ353" s="290"/>
      <c r="AK353" s="464"/>
      <c r="AL353" s="465"/>
      <c r="AM353" s="290"/>
      <c r="AN353" s="464"/>
      <c r="AO353" s="465"/>
      <c r="AP353" s="290"/>
      <c r="AQ353" s="464"/>
      <c r="AR353" s="465"/>
      <c r="AS353" s="290"/>
    </row>
    <row r="354" spans="2:45">
      <c r="B354" s="458">
        <v>342</v>
      </c>
      <c r="C354" s="707"/>
      <c r="D354" s="708"/>
      <c r="E354" s="459"/>
      <c r="F354" s="460"/>
      <c r="G354" s="460"/>
      <c r="H354" s="698"/>
      <c r="I354" s="700"/>
      <c r="J354" s="704"/>
      <c r="K354" s="700"/>
      <c r="L354" s="461" t="str">
        <f t="shared" si="21"/>
        <v/>
      </c>
      <c r="M354" s="462" t="str">
        <f t="shared" si="22"/>
        <v/>
      </c>
      <c r="N354" s="461" t="str">
        <f t="shared" si="23"/>
        <v/>
      </c>
      <c r="O354" s="463">
        <f t="shared" si="20"/>
        <v>0</v>
      </c>
      <c r="P354" s="701"/>
      <c r="Q354" s="286"/>
      <c r="R354" s="714"/>
      <c r="S354" s="712"/>
      <c r="T354" s="291"/>
      <c r="U354" s="714"/>
      <c r="V354" s="701"/>
      <c r="W354" s="286"/>
      <c r="X354" s="290"/>
      <c r="Y354" s="286"/>
      <c r="Z354" s="290"/>
      <c r="AA354" s="286"/>
      <c r="AB354" s="291"/>
      <c r="AC354" s="291"/>
      <c r="AD354" s="291"/>
      <c r="AE354" s="291"/>
      <c r="AF354" s="290"/>
      <c r="AG354" s="464"/>
      <c r="AH354" s="290"/>
      <c r="AI354" s="292"/>
      <c r="AJ354" s="290"/>
      <c r="AK354" s="464"/>
      <c r="AL354" s="465"/>
      <c r="AM354" s="290"/>
      <c r="AN354" s="464"/>
      <c r="AO354" s="465"/>
      <c r="AP354" s="290"/>
      <c r="AQ354" s="464"/>
      <c r="AR354" s="465"/>
      <c r="AS354" s="290"/>
    </row>
    <row r="355" spans="2:45">
      <c r="B355" s="458">
        <v>343</v>
      </c>
      <c r="C355" s="707"/>
      <c r="D355" s="708"/>
      <c r="E355" s="459"/>
      <c r="F355" s="460"/>
      <c r="G355" s="460"/>
      <c r="H355" s="698"/>
      <c r="I355" s="700"/>
      <c r="J355" s="704"/>
      <c r="K355" s="700"/>
      <c r="L355" s="461" t="str">
        <f t="shared" si="21"/>
        <v/>
      </c>
      <c r="M355" s="462" t="str">
        <f t="shared" si="22"/>
        <v/>
      </c>
      <c r="N355" s="461" t="str">
        <f t="shared" si="23"/>
        <v/>
      </c>
      <c r="O355" s="463">
        <f t="shared" si="20"/>
        <v>0</v>
      </c>
      <c r="P355" s="701"/>
      <c r="Q355" s="286"/>
      <c r="R355" s="714"/>
      <c r="S355" s="712"/>
      <c r="T355" s="291"/>
      <c r="U355" s="714"/>
      <c r="V355" s="701"/>
      <c r="W355" s="286"/>
      <c r="X355" s="290"/>
      <c r="Y355" s="286"/>
      <c r="Z355" s="290"/>
      <c r="AA355" s="286"/>
      <c r="AB355" s="291"/>
      <c r="AC355" s="291"/>
      <c r="AD355" s="291"/>
      <c r="AE355" s="291"/>
      <c r="AF355" s="290"/>
      <c r="AG355" s="464"/>
      <c r="AH355" s="290"/>
      <c r="AI355" s="292"/>
      <c r="AJ355" s="290"/>
      <c r="AK355" s="464"/>
      <c r="AL355" s="465"/>
      <c r="AM355" s="290"/>
      <c r="AN355" s="464"/>
      <c r="AO355" s="465"/>
      <c r="AP355" s="290"/>
      <c r="AQ355" s="464"/>
      <c r="AR355" s="465"/>
      <c r="AS355" s="290"/>
    </row>
    <row r="356" spans="2:45">
      <c r="B356" s="458">
        <v>344</v>
      </c>
      <c r="C356" s="707"/>
      <c r="D356" s="708"/>
      <c r="E356" s="459"/>
      <c r="F356" s="460"/>
      <c r="G356" s="460"/>
      <c r="H356" s="698"/>
      <c r="I356" s="700"/>
      <c r="J356" s="704"/>
      <c r="K356" s="700"/>
      <c r="L356" s="461" t="str">
        <f t="shared" si="21"/>
        <v/>
      </c>
      <c r="M356" s="462" t="str">
        <f t="shared" si="22"/>
        <v/>
      </c>
      <c r="N356" s="461" t="str">
        <f t="shared" si="23"/>
        <v/>
      </c>
      <c r="O356" s="463">
        <f t="shared" si="20"/>
        <v>0</v>
      </c>
      <c r="P356" s="701"/>
      <c r="Q356" s="286"/>
      <c r="R356" s="714"/>
      <c r="S356" s="712"/>
      <c r="T356" s="291"/>
      <c r="U356" s="714"/>
      <c r="V356" s="701"/>
      <c r="W356" s="286"/>
      <c r="X356" s="290"/>
      <c r="Y356" s="286"/>
      <c r="Z356" s="290"/>
      <c r="AA356" s="286"/>
      <c r="AB356" s="291"/>
      <c r="AC356" s="291"/>
      <c r="AD356" s="291"/>
      <c r="AE356" s="291"/>
      <c r="AF356" s="290"/>
      <c r="AG356" s="464"/>
      <c r="AH356" s="290"/>
      <c r="AI356" s="292"/>
      <c r="AJ356" s="290"/>
      <c r="AK356" s="464"/>
      <c r="AL356" s="465"/>
      <c r="AM356" s="290"/>
      <c r="AN356" s="464"/>
      <c r="AO356" s="465"/>
      <c r="AP356" s="290"/>
      <c r="AQ356" s="464"/>
      <c r="AR356" s="465"/>
      <c r="AS356" s="290"/>
    </row>
    <row r="357" spans="2:45">
      <c r="B357" s="458">
        <v>345</v>
      </c>
      <c r="C357" s="707"/>
      <c r="D357" s="708"/>
      <c r="E357" s="459"/>
      <c r="F357" s="460"/>
      <c r="G357" s="460"/>
      <c r="H357" s="698"/>
      <c r="I357" s="700"/>
      <c r="J357" s="704"/>
      <c r="K357" s="700"/>
      <c r="L357" s="461" t="str">
        <f t="shared" si="21"/>
        <v/>
      </c>
      <c r="M357" s="462" t="str">
        <f t="shared" si="22"/>
        <v/>
      </c>
      <c r="N357" s="461" t="str">
        <f t="shared" si="23"/>
        <v/>
      </c>
      <c r="O357" s="463">
        <f t="shared" si="20"/>
        <v>0</v>
      </c>
      <c r="P357" s="701"/>
      <c r="Q357" s="286"/>
      <c r="R357" s="714"/>
      <c r="S357" s="712"/>
      <c r="T357" s="291"/>
      <c r="U357" s="714"/>
      <c r="V357" s="701"/>
      <c r="W357" s="286"/>
      <c r="X357" s="290"/>
      <c r="Y357" s="286"/>
      <c r="Z357" s="290"/>
      <c r="AA357" s="286"/>
      <c r="AB357" s="291"/>
      <c r="AC357" s="291"/>
      <c r="AD357" s="291"/>
      <c r="AE357" s="291"/>
      <c r="AF357" s="290"/>
      <c r="AG357" s="464"/>
      <c r="AH357" s="290"/>
      <c r="AI357" s="292"/>
      <c r="AJ357" s="290"/>
      <c r="AK357" s="464"/>
      <c r="AL357" s="465"/>
      <c r="AM357" s="290"/>
      <c r="AN357" s="464"/>
      <c r="AO357" s="465"/>
      <c r="AP357" s="290"/>
      <c r="AQ357" s="464"/>
      <c r="AR357" s="465"/>
      <c r="AS357" s="290"/>
    </row>
    <row r="358" spans="2:45">
      <c r="B358" s="458">
        <v>346</v>
      </c>
      <c r="C358" s="707"/>
      <c r="D358" s="708"/>
      <c r="E358" s="459"/>
      <c r="F358" s="460"/>
      <c r="G358" s="460"/>
      <c r="H358" s="698"/>
      <c r="I358" s="700"/>
      <c r="J358" s="704"/>
      <c r="K358" s="700"/>
      <c r="L358" s="461" t="str">
        <f t="shared" si="21"/>
        <v/>
      </c>
      <c r="M358" s="462" t="str">
        <f t="shared" si="22"/>
        <v/>
      </c>
      <c r="N358" s="461" t="str">
        <f t="shared" si="23"/>
        <v/>
      </c>
      <c r="O358" s="463">
        <f t="shared" si="20"/>
        <v>0</v>
      </c>
      <c r="P358" s="701"/>
      <c r="Q358" s="286"/>
      <c r="R358" s="714"/>
      <c r="S358" s="712"/>
      <c r="T358" s="291"/>
      <c r="U358" s="714"/>
      <c r="V358" s="701"/>
      <c r="W358" s="286"/>
      <c r="X358" s="290"/>
      <c r="Y358" s="286"/>
      <c r="Z358" s="290"/>
      <c r="AA358" s="286"/>
      <c r="AB358" s="291"/>
      <c r="AC358" s="291"/>
      <c r="AD358" s="291"/>
      <c r="AE358" s="291"/>
      <c r="AF358" s="290"/>
      <c r="AG358" s="464"/>
      <c r="AH358" s="290"/>
      <c r="AI358" s="292"/>
      <c r="AJ358" s="290"/>
      <c r="AK358" s="464"/>
      <c r="AL358" s="465"/>
      <c r="AM358" s="290"/>
      <c r="AN358" s="464"/>
      <c r="AO358" s="465"/>
      <c r="AP358" s="290"/>
      <c r="AQ358" s="464"/>
      <c r="AR358" s="465"/>
      <c r="AS358" s="290"/>
    </row>
    <row r="359" spans="2:45">
      <c r="B359" s="458">
        <v>347</v>
      </c>
      <c r="C359" s="707"/>
      <c r="D359" s="708"/>
      <c r="E359" s="459"/>
      <c r="F359" s="460"/>
      <c r="G359" s="460"/>
      <c r="H359" s="698"/>
      <c r="I359" s="700"/>
      <c r="J359" s="704"/>
      <c r="K359" s="700"/>
      <c r="L359" s="461" t="str">
        <f t="shared" si="21"/>
        <v/>
      </c>
      <c r="M359" s="462" t="str">
        <f t="shared" si="22"/>
        <v/>
      </c>
      <c r="N359" s="461" t="str">
        <f t="shared" si="23"/>
        <v/>
      </c>
      <c r="O359" s="463">
        <f t="shared" si="20"/>
        <v>0</v>
      </c>
      <c r="P359" s="701"/>
      <c r="Q359" s="286"/>
      <c r="R359" s="714"/>
      <c r="S359" s="712"/>
      <c r="T359" s="291"/>
      <c r="U359" s="714"/>
      <c r="V359" s="701"/>
      <c r="W359" s="286"/>
      <c r="X359" s="290"/>
      <c r="Y359" s="286"/>
      <c r="Z359" s="290"/>
      <c r="AA359" s="286"/>
      <c r="AB359" s="291"/>
      <c r="AC359" s="291"/>
      <c r="AD359" s="291"/>
      <c r="AE359" s="291"/>
      <c r="AF359" s="290"/>
      <c r="AG359" s="464"/>
      <c r="AH359" s="290"/>
      <c r="AI359" s="292"/>
      <c r="AJ359" s="290"/>
      <c r="AK359" s="464"/>
      <c r="AL359" s="465"/>
      <c r="AM359" s="290"/>
      <c r="AN359" s="464"/>
      <c r="AO359" s="465"/>
      <c r="AP359" s="290"/>
      <c r="AQ359" s="464"/>
      <c r="AR359" s="465"/>
      <c r="AS359" s="290"/>
    </row>
    <row r="360" spans="2:45">
      <c r="B360" s="458">
        <v>348</v>
      </c>
      <c r="C360" s="707"/>
      <c r="D360" s="708"/>
      <c r="E360" s="459"/>
      <c r="F360" s="460"/>
      <c r="G360" s="460"/>
      <c r="H360" s="698"/>
      <c r="I360" s="700"/>
      <c r="J360" s="704"/>
      <c r="K360" s="700"/>
      <c r="L360" s="461" t="str">
        <f t="shared" si="21"/>
        <v/>
      </c>
      <c r="M360" s="462" t="str">
        <f t="shared" si="22"/>
        <v/>
      </c>
      <c r="N360" s="461" t="str">
        <f t="shared" si="23"/>
        <v/>
      </c>
      <c r="O360" s="463">
        <f t="shared" si="20"/>
        <v>0</v>
      </c>
      <c r="P360" s="701"/>
      <c r="Q360" s="286"/>
      <c r="R360" s="714"/>
      <c r="S360" s="712"/>
      <c r="T360" s="291"/>
      <c r="U360" s="714"/>
      <c r="V360" s="701"/>
      <c r="W360" s="286"/>
      <c r="X360" s="290"/>
      <c r="Y360" s="286"/>
      <c r="Z360" s="290"/>
      <c r="AA360" s="286"/>
      <c r="AB360" s="291"/>
      <c r="AC360" s="291"/>
      <c r="AD360" s="291"/>
      <c r="AE360" s="291"/>
      <c r="AF360" s="290"/>
      <c r="AG360" s="464"/>
      <c r="AH360" s="290"/>
      <c r="AI360" s="292"/>
      <c r="AJ360" s="290"/>
      <c r="AK360" s="464"/>
      <c r="AL360" s="465"/>
      <c r="AM360" s="290"/>
      <c r="AN360" s="464"/>
      <c r="AO360" s="465"/>
      <c r="AP360" s="290"/>
      <c r="AQ360" s="464"/>
      <c r="AR360" s="465"/>
      <c r="AS360" s="290"/>
    </row>
    <row r="361" spans="2:45">
      <c r="B361" s="458">
        <v>349</v>
      </c>
      <c r="C361" s="707"/>
      <c r="D361" s="708"/>
      <c r="E361" s="459"/>
      <c r="F361" s="460"/>
      <c r="G361" s="460"/>
      <c r="H361" s="698"/>
      <c r="I361" s="700"/>
      <c r="J361" s="704"/>
      <c r="K361" s="700"/>
      <c r="L361" s="461" t="str">
        <f t="shared" si="21"/>
        <v/>
      </c>
      <c r="M361" s="462" t="str">
        <f t="shared" si="22"/>
        <v/>
      </c>
      <c r="N361" s="461" t="str">
        <f t="shared" si="23"/>
        <v/>
      </c>
      <c r="O361" s="463">
        <f t="shared" si="20"/>
        <v>0</v>
      </c>
      <c r="P361" s="701"/>
      <c r="Q361" s="286"/>
      <c r="R361" s="714"/>
      <c r="S361" s="712"/>
      <c r="T361" s="291"/>
      <c r="U361" s="714"/>
      <c r="V361" s="701"/>
      <c r="W361" s="286"/>
      <c r="X361" s="290"/>
      <c r="Y361" s="286"/>
      <c r="Z361" s="290"/>
      <c r="AA361" s="286"/>
      <c r="AB361" s="291"/>
      <c r="AC361" s="291"/>
      <c r="AD361" s="291"/>
      <c r="AE361" s="291"/>
      <c r="AF361" s="290"/>
      <c r="AG361" s="464"/>
      <c r="AH361" s="290"/>
      <c r="AI361" s="292"/>
      <c r="AJ361" s="290"/>
      <c r="AK361" s="464"/>
      <c r="AL361" s="465"/>
      <c r="AM361" s="290"/>
      <c r="AN361" s="464"/>
      <c r="AO361" s="465"/>
      <c r="AP361" s="290"/>
      <c r="AQ361" s="464"/>
      <c r="AR361" s="465"/>
      <c r="AS361" s="290"/>
    </row>
    <row r="362" spans="2:45">
      <c r="B362" s="458">
        <v>350</v>
      </c>
      <c r="C362" s="707"/>
      <c r="D362" s="708"/>
      <c r="E362" s="459"/>
      <c r="F362" s="460"/>
      <c r="G362" s="460"/>
      <c r="H362" s="698"/>
      <c r="I362" s="700"/>
      <c r="J362" s="704"/>
      <c r="K362" s="700"/>
      <c r="L362" s="461" t="str">
        <f t="shared" si="21"/>
        <v/>
      </c>
      <c r="M362" s="462" t="str">
        <f t="shared" si="22"/>
        <v/>
      </c>
      <c r="N362" s="461" t="str">
        <f t="shared" si="23"/>
        <v/>
      </c>
      <c r="O362" s="463">
        <f t="shared" si="20"/>
        <v>0</v>
      </c>
      <c r="P362" s="701"/>
      <c r="Q362" s="286"/>
      <c r="R362" s="714"/>
      <c r="S362" s="712"/>
      <c r="T362" s="291"/>
      <c r="U362" s="714"/>
      <c r="V362" s="701"/>
      <c r="W362" s="286"/>
      <c r="X362" s="290"/>
      <c r="Y362" s="286"/>
      <c r="Z362" s="290"/>
      <c r="AA362" s="286"/>
      <c r="AB362" s="291"/>
      <c r="AC362" s="291"/>
      <c r="AD362" s="291"/>
      <c r="AE362" s="291"/>
      <c r="AF362" s="290"/>
      <c r="AG362" s="464"/>
      <c r="AH362" s="290"/>
      <c r="AI362" s="292"/>
      <c r="AJ362" s="290"/>
      <c r="AK362" s="464"/>
      <c r="AL362" s="465"/>
      <c r="AM362" s="290"/>
      <c r="AN362" s="464"/>
      <c r="AO362" s="465"/>
      <c r="AP362" s="290"/>
      <c r="AQ362" s="464"/>
      <c r="AR362" s="465"/>
      <c r="AS362" s="290"/>
    </row>
    <row r="363" spans="2:45">
      <c r="B363" s="458">
        <v>351</v>
      </c>
      <c r="C363" s="707"/>
      <c r="D363" s="708"/>
      <c r="E363" s="459"/>
      <c r="F363" s="460"/>
      <c r="G363" s="460"/>
      <c r="H363" s="698"/>
      <c r="I363" s="700"/>
      <c r="J363" s="704"/>
      <c r="K363" s="700"/>
      <c r="L363" s="461" t="str">
        <f t="shared" si="21"/>
        <v/>
      </c>
      <c r="M363" s="462" t="str">
        <f t="shared" si="22"/>
        <v/>
      </c>
      <c r="N363" s="461" t="str">
        <f t="shared" si="23"/>
        <v/>
      </c>
      <c r="O363" s="463">
        <f t="shared" si="20"/>
        <v>0</v>
      </c>
      <c r="P363" s="701"/>
      <c r="Q363" s="286"/>
      <c r="R363" s="714"/>
      <c r="S363" s="712"/>
      <c r="T363" s="291"/>
      <c r="U363" s="714"/>
      <c r="V363" s="701"/>
      <c r="W363" s="286"/>
      <c r="X363" s="290"/>
      <c r="Y363" s="286"/>
      <c r="Z363" s="290"/>
      <c r="AA363" s="286"/>
      <c r="AB363" s="291"/>
      <c r="AC363" s="291"/>
      <c r="AD363" s="291"/>
      <c r="AE363" s="291"/>
      <c r="AF363" s="290"/>
      <c r="AG363" s="464"/>
      <c r="AH363" s="290"/>
      <c r="AI363" s="292"/>
      <c r="AJ363" s="290"/>
      <c r="AK363" s="464"/>
      <c r="AL363" s="465"/>
      <c r="AM363" s="290"/>
      <c r="AN363" s="464"/>
      <c r="AO363" s="465"/>
      <c r="AP363" s="290"/>
      <c r="AQ363" s="464"/>
      <c r="AR363" s="465"/>
      <c r="AS363" s="290"/>
    </row>
    <row r="364" spans="2:45">
      <c r="B364" s="458">
        <v>352</v>
      </c>
      <c r="C364" s="707"/>
      <c r="D364" s="708"/>
      <c r="E364" s="459"/>
      <c r="F364" s="460"/>
      <c r="G364" s="460"/>
      <c r="H364" s="698"/>
      <c r="I364" s="700"/>
      <c r="J364" s="704"/>
      <c r="K364" s="700"/>
      <c r="L364" s="461" t="str">
        <f t="shared" si="21"/>
        <v/>
      </c>
      <c r="M364" s="462" t="str">
        <f t="shared" si="22"/>
        <v/>
      </c>
      <c r="N364" s="461" t="str">
        <f t="shared" si="23"/>
        <v/>
      </c>
      <c r="O364" s="463">
        <f t="shared" si="20"/>
        <v>0</v>
      </c>
      <c r="P364" s="701"/>
      <c r="Q364" s="286"/>
      <c r="R364" s="714"/>
      <c r="S364" s="712"/>
      <c r="T364" s="291"/>
      <c r="U364" s="714"/>
      <c r="V364" s="701"/>
      <c r="W364" s="286"/>
      <c r="X364" s="290"/>
      <c r="Y364" s="286"/>
      <c r="Z364" s="290"/>
      <c r="AA364" s="286"/>
      <c r="AB364" s="291"/>
      <c r="AC364" s="291"/>
      <c r="AD364" s="291"/>
      <c r="AE364" s="291"/>
      <c r="AF364" s="290"/>
      <c r="AG364" s="464"/>
      <c r="AH364" s="290"/>
      <c r="AI364" s="292"/>
      <c r="AJ364" s="290"/>
      <c r="AK364" s="464"/>
      <c r="AL364" s="465"/>
      <c r="AM364" s="290"/>
      <c r="AN364" s="464"/>
      <c r="AO364" s="465"/>
      <c r="AP364" s="290"/>
      <c r="AQ364" s="464"/>
      <c r="AR364" s="465"/>
      <c r="AS364" s="290"/>
    </row>
    <row r="365" spans="2:45">
      <c r="B365" s="458">
        <v>353</v>
      </c>
      <c r="C365" s="707"/>
      <c r="D365" s="708"/>
      <c r="E365" s="459"/>
      <c r="F365" s="460"/>
      <c r="G365" s="460"/>
      <c r="H365" s="698"/>
      <c r="I365" s="700"/>
      <c r="J365" s="704"/>
      <c r="K365" s="700"/>
      <c r="L365" s="461" t="str">
        <f t="shared" si="21"/>
        <v/>
      </c>
      <c r="M365" s="462" t="str">
        <f t="shared" si="22"/>
        <v/>
      </c>
      <c r="N365" s="461" t="str">
        <f t="shared" si="23"/>
        <v/>
      </c>
      <c r="O365" s="463">
        <f t="shared" si="20"/>
        <v>0</v>
      </c>
      <c r="P365" s="701"/>
      <c r="Q365" s="286"/>
      <c r="R365" s="714"/>
      <c r="S365" s="712"/>
      <c r="T365" s="291"/>
      <c r="U365" s="714"/>
      <c r="V365" s="701"/>
      <c r="W365" s="286"/>
      <c r="X365" s="290"/>
      <c r="Y365" s="286"/>
      <c r="Z365" s="290"/>
      <c r="AA365" s="286"/>
      <c r="AB365" s="291"/>
      <c r="AC365" s="291"/>
      <c r="AD365" s="291"/>
      <c r="AE365" s="291"/>
      <c r="AF365" s="290"/>
      <c r="AG365" s="464"/>
      <c r="AH365" s="290"/>
      <c r="AI365" s="292"/>
      <c r="AJ365" s="290"/>
      <c r="AK365" s="464"/>
      <c r="AL365" s="465"/>
      <c r="AM365" s="290"/>
      <c r="AN365" s="464"/>
      <c r="AO365" s="465"/>
      <c r="AP365" s="290"/>
      <c r="AQ365" s="464"/>
      <c r="AR365" s="465"/>
      <c r="AS365" s="290"/>
    </row>
    <row r="366" spans="2:45">
      <c r="B366" s="458">
        <v>354</v>
      </c>
      <c r="C366" s="707"/>
      <c r="D366" s="708"/>
      <c r="E366" s="459"/>
      <c r="F366" s="460"/>
      <c r="G366" s="460"/>
      <c r="H366" s="698"/>
      <c r="I366" s="700"/>
      <c r="J366" s="704"/>
      <c r="K366" s="700"/>
      <c r="L366" s="461" t="str">
        <f t="shared" si="21"/>
        <v/>
      </c>
      <c r="M366" s="462" t="str">
        <f t="shared" si="22"/>
        <v/>
      </c>
      <c r="N366" s="461" t="str">
        <f t="shared" si="23"/>
        <v/>
      </c>
      <c r="O366" s="463">
        <f t="shared" si="20"/>
        <v>0</v>
      </c>
      <c r="P366" s="701"/>
      <c r="Q366" s="286"/>
      <c r="R366" s="714"/>
      <c r="S366" s="712"/>
      <c r="T366" s="291"/>
      <c r="U366" s="714"/>
      <c r="V366" s="701"/>
      <c r="W366" s="286"/>
      <c r="X366" s="290"/>
      <c r="Y366" s="286"/>
      <c r="Z366" s="290"/>
      <c r="AA366" s="286"/>
      <c r="AB366" s="291"/>
      <c r="AC366" s="291"/>
      <c r="AD366" s="291"/>
      <c r="AE366" s="291"/>
      <c r="AF366" s="290"/>
      <c r="AG366" s="464"/>
      <c r="AH366" s="290"/>
      <c r="AI366" s="292"/>
      <c r="AJ366" s="290"/>
      <c r="AK366" s="464"/>
      <c r="AL366" s="465"/>
      <c r="AM366" s="290"/>
      <c r="AN366" s="464"/>
      <c r="AO366" s="465"/>
      <c r="AP366" s="290"/>
      <c r="AQ366" s="464"/>
      <c r="AR366" s="465"/>
      <c r="AS366" s="290"/>
    </row>
    <row r="367" spans="2:45">
      <c r="B367" s="458">
        <v>355</v>
      </c>
      <c r="C367" s="707"/>
      <c r="D367" s="708"/>
      <c r="E367" s="459"/>
      <c r="F367" s="460"/>
      <c r="G367" s="460"/>
      <c r="H367" s="698"/>
      <c r="I367" s="700"/>
      <c r="J367" s="704"/>
      <c r="K367" s="700"/>
      <c r="L367" s="461" t="str">
        <f t="shared" si="21"/>
        <v/>
      </c>
      <c r="M367" s="462" t="str">
        <f t="shared" si="22"/>
        <v/>
      </c>
      <c r="N367" s="461" t="str">
        <f t="shared" si="23"/>
        <v/>
      </c>
      <c r="O367" s="463">
        <f t="shared" si="20"/>
        <v>0</v>
      </c>
      <c r="P367" s="701"/>
      <c r="Q367" s="286"/>
      <c r="R367" s="714"/>
      <c r="S367" s="712"/>
      <c r="T367" s="291"/>
      <c r="U367" s="714"/>
      <c r="V367" s="701"/>
      <c r="W367" s="286"/>
      <c r="X367" s="290"/>
      <c r="Y367" s="286"/>
      <c r="Z367" s="290"/>
      <c r="AA367" s="286"/>
      <c r="AB367" s="291"/>
      <c r="AC367" s="291"/>
      <c r="AD367" s="291"/>
      <c r="AE367" s="291"/>
      <c r="AF367" s="290"/>
      <c r="AG367" s="464"/>
      <c r="AH367" s="290"/>
      <c r="AI367" s="292"/>
      <c r="AJ367" s="290"/>
      <c r="AK367" s="464"/>
      <c r="AL367" s="465"/>
      <c r="AM367" s="290"/>
      <c r="AN367" s="464"/>
      <c r="AO367" s="465"/>
      <c r="AP367" s="290"/>
      <c r="AQ367" s="464"/>
      <c r="AR367" s="465"/>
      <c r="AS367" s="290"/>
    </row>
    <row r="368" spans="2:45">
      <c r="B368" s="458">
        <v>356</v>
      </c>
      <c r="C368" s="707"/>
      <c r="D368" s="708"/>
      <c r="E368" s="459"/>
      <c r="F368" s="460"/>
      <c r="G368" s="460"/>
      <c r="H368" s="698"/>
      <c r="I368" s="700"/>
      <c r="J368" s="704"/>
      <c r="K368" s="700"/>
      <c r="L368" s="461" t="str">
        <f t="shared" si="21"/>
        <v/>
      </c>
      <c r="M368" s="462" t="str">
        <f t="shared" si="22"/>
        <v/>
      </c>
      <c r="N368" s="461" t="str">
        <f t="shared" si="23"/>
        <v/>
      </c>
      <c r="O368" s="463">
        <f t="shared" si="20"/>
        <v>0</v>
      </c>
      <c r="P368" s="701"/>
      <c r="Q368" s="286"/>
      <c r="R368" s="714"/>
      <c r="S368" s="712"/>
      <c r="T368" s="291"/>
      <c r="U368" s="714"/>
      <c r="V368" s="701"/>
      <c r="W368" s="286"/>
      <c r="X368" s="290"/>
      <c r="Y368" s="286"/>
      <c r="Z368" s="290"/>
      <c r="AA368" s="286"/>
      <c r="AB368" s="291"/>
      <c r="AC368" s="291"/>
      <c r="AD368" s="291"/>
      <c r="AE368" s="291"/>
      <c r="AF368" s="290"/>
      <c r="AG368" s="464"/>
      <c r="AH368" s="290"/>
      <c r="AI368" s="292"/>
      <c r="AJ368" s="290"/>
      <c r="AK368" s="464"/>
      <c r="AL368" s="465"/>
      <c r="AM368" s="290"/>
      <c r="AN368" s="464"/>
      <c r="AO368" s="465"/>
      <c r="AP368" s="290"/>
      <c r="AQ368" s="464"/>
      <c r="AR368" s="465"/>
      <c r="AS368" s="290"/>
    </row>
    <row r="369" spans="2:45">
      <c r="B369" s="458">
        <v>357</v>
      </c>
      <c r="C369" s="707"/>
      <c r="D369" s="708"/>
      <c r="E369" s="459"/>
      <c r="F369" s="460"/>
      <c r="G369" s="460"/>
      <c r="H369" s="698"/>
      <c r="I369" s="700"/>
      <c r="J369" s="704"/>
      <c r="K369" s="700"/>
      <c r="L369" s="461" t="str">
        <f t="shared" si="21"/>
        <v/>
      </c>
      <c r="M369" s="462" t="str">
        <f t="shared" si="22"/>
        <v/>
      </c>
      <c r="N369" s="461" t="str">
        <f t="shared" si="23"/>
        <v/>
      </c>
      <c r="O369" s="463">
        <f t="shared" si="20"/>
        <v>0</v>
      </c>
      <c r="P369" s="701"/>
      <c r="Q369" s="286"/>
      <c r="R369" s="714"/>
      <c r="S369" s="712"/>
      <c r="T369" s="291"/>
      <c r="U369" s="714"/>
      <c r="V369" s="701"/>
      <c r="W369" s="286"/>
      <c r="X369" s="290"/>
      <c r="Y369" s="286"/>
      <c r="Z369" s="290"/>
      <c r="AA369" s="286"/>
      <c r="AB369" s="291"/>
      <c r="AC369" s="291"/>
      <c r="AD369" s="291"/>
      <c r="AE369" s="291"/>
      <c r="AF369" s="290"/>
      <c r="AG369" s="464"/>
      <c r="AH369" s="290"/>
      <c r="AI369" s="292"/>
      <c r="AJ369" s="290"/>
      <c r="AK369" s="464"/>
      <c r="AL369" s="465"/>
      <c r="AM369" s="290"/>
      <c r="AN369" s="464"/>
      <c r="AO369" s="465"/>
      <c r="AP369" s="290"/>
      <c r="AQ369" s="464"/>
      <c r="AR369" s="465"/>
      <c r="AS369" s="290"/>
    </row>
    <row r="370" spans="2:45">
      <c r="B370" s="458">
        <v>358</v>
      </c>
      <c r="C370" s="707"/>
      <c r="D370" s="708"/>
      <c r="E370" s="459"/>
      <c r="F370" s="460"/>
      <c r="G370" s="460"/>
      <c r="H370" s="698"/>
      <c r="I370" s="700"/>
      <c r="J370" s="704"/>
      <c r="K370" s="700"/>
      <c r="L370" s="461" t="str">
        <f t="shared" si="21"/>
        <v/>
      </c>
      <c r="M370" s="462" t="str">
        <f t="shared" si="22"/>
        <v/>
      </c>
      <c r="N370" s="461" t="str">
        <f t="shared" si="23"/>
        <v/>
      </c>
      <c r="O370" s="463">
        <f t="shared" si="20"/>
        <v>0</v>
      </c>
      <c r="P370" s="701"/>
      <c r="Q370" s="286"/>
      <c r="R370" s="714"/>
      <c r="S370" s="712"/>
      <c r="T370" s="291"/>
      <c r="U370" s="714"/>
      <c r="V370" s="701"/>
      <c r="W370" s="286"/>
      <c r="X370" s="290"/>
      <c r="Y370" s="286"/>
      <c r="Z370" s="290"/>
      <c r="AA370" s="286"/>
      <c r="AB370" s="291"/>
      <c r="AC370" s="291"/>
      <c r="AD370" s="291"/>
      <c r="AE370" s="291"/>
      <c r="AF370" s="290"/>
      <c r="AG370" s="464"/>
      <c r="AH370" s="290"/>
      <c r="AI370" s="292"/>
      <c r="AJ370" s="290"/>
      <c r="AK370" s="464"/>
      <c r="AL370" s="465"/>
      <c r="AM370" s="290"/>
      <c r="AN370" s="464"/>
      <c r="AO370" s="465"/>
      <c r="AP370" s="290"/>
      <c r="AQ370" s="464"/>
      <c r="AR370" s="465"/>
      <c r="AS370" s="290"/>
    </row>
    <row r="371" spans="2:45">
      <c r="B371" s="458">
        <v>359</v>
      </c>
      <c r="C371" s="707"/>
      <c r="D371" s="708"/>
      <c r="E371" s="459"/>
      <c r="F371" s="460"/>
      <c r="G371" s="460"/>
      <c r="H371" s="698"/>
      <c r="I371" s="700"/>
      <c r="J371" s="704"/>
      <c r="K371" s="700"/>
      <c r="L371" s="461" t="str">
        <f t="shared" si="21"/>
        <v/>
      </c>
      <c r="M371" s="462" t="str">
        <f t="shared" si="22"/>
        <v/>
      </c>
      <c r="N371" s="461" t="str">
        <f t="shared" si="23"/>
        <v/>
      </c>
      <c r="O371" s="463">
        <f t="shared" si="20"/>
        <v>0</v>
      </c>
      <c r="P371" s="701"/>
      <c r="Q371" s="286"/>
      <c r="R371" s="714"/>
      <c r="S371" s="712"/>
      <c r="T371" s="291"/>
      <c r="U371" s="714"/>
      <c r="V371" s="701"/>
      <c r="W371" s="286"/>
      <c r="X371" s="290"/>
      <c r="Y371" s="286"/>
      <c r="Z371" s="290"/>
      <c r="AA371" s="286"/>
      <c r="AB371" s="291"/>
      <c r="AC371" s="291"/>
      <c r="AD371" s="291"/>
      <c r="AE371" s="291"/>
      <c r="AF371" s="290"/>
      <c r="AG371" s="464"/>
      <c r="AH371" s="290"/>
      <c r="AI371" s="292"/>
      <c r="AJ371" s="290"/>
      <c r="AK371" s="464"/>
      <c r="AL371" s="465"/>
      <c r="AM371" s="290"/>
      <c r="AN371" s="464"/>
      <c r="AO371" s="465"/>
      <c r="AP371" s="290"/>
      <c r="AQ371" s="464"/>
      <c r="AR371" s="465"/>
      <c r="AS371" s="290"/>
    </row>
    <row r="372" spans="2:45">
      <c r="B372" s="458">
        <v>360</v>
      </c>
      <c r="C372" s="707"/>
      <c r="D372" s="708"/>
      <c r="E372" s="459"/>
      <c r="F372" s="460"/>
      <c r="G372" s="460"/>
      <c r="H372" s="698"/>
      <c r="I372" s="700"/>
      <c r="J372" s="704"/>
      <c r="K372" s="700"/>
      <c r="L372" s="461" t="str">
        <f t="shared" si="21"/>
        <v/>
      </c>
      <c r="M372" s="462" t="str">
        <f t="shared" si="22"/>
        <v/>
      </c>
      <c r="N372" s="461" t="str">
        <f t="shared" si="23"/>
        <v/>
      </c>
      <c r="O372" s="463">
        <f t="shared" si="20"/>
        <v>0</v>
      </c>
      <c r="P372" s="701"/>
      <c r="Q372" s="286"/>
      <c r="R372" s="714"/>
      <c r="S372" s="712"/>
      <c r="T372" s="291"/>
      <c r="U372" s="714"/>
      <c r="V372" s="701"/>
      <c r="W372" s="286"/>
      <c r="X372" s="290"/>
      <c r="Y372" s="286"/>
      <c r="Z372" s="290"/>
      <c r="AA372" s="286"/>
      <c r="AB372" s="291"/>
      <c r="AC372" s="291"/>
      <c r="AD372" s="291"/>
      <c r="AE372" s="291"/>
      <c r="AF372" s="290"/>
      <c r="AG372" s="464"/>
      <c r="AH372" s="290"/>
      <c r="AI372" s="292"/>
      <c r="AJ372" s="290"/>
      <c r="AK372" s="464"/>
      <c r="AL372" s="465"/>
      <c r="AM372" s="290"/>
      <c r="AN372" s="464"/>
      <c r="AO372" s="465"/>
      <c r="AP372" s="290"/>
      <c r="AQ372" s="464"/>
      <c r="AR372" s="465"/>
      <c r="AS372" s="290"/>
    </row>
    <row r="373" spans="2:45">
      <c r="B373" s="458">
        <v>361</v>
      </c>
      <c r="C373" s="707"/>
      <c r="D373" s="708"/>
      <c r="E373" s="459"/>
      <c r="F373" s="460"/>
      <c r="G373" s="460"/>
      <c r="H373" s="698"/>
      <c r="I373" s="700"/>
      <c r="J373" s="704"/>
      <c r="K373" s="700"/>
      <c r="L373" s="461" t="str">
        <f t="shared" si="21"/>
        <v/>
      </c>
      <c r="M373" s="462" t="str">
        <f t="shared" si="22"/>
        <v/>
      </c>
      <c r="N373" s="461" t="str">
        <f t="shared" si="23"/>
        <v/>
      </c>
      <c r="O373" s="463">
        <f t="shared" si="20"/>
        <v>0</v>
      </c>
      <c r="P373" s="701"/>
      <c r="Q373" s="286"/>
      <c r="R373" s="714"/>
      <c r="S373" s="712"/>
      <c r="T373" s="291"/>
      <c r="U373" s="714"/>
      <c r="V373" s="701"/>
      <c r="W373" s="286"/>
      <c r="X373" s="290"/>
      <c r="Y373" s="286"/>
      <c r="Z373" s="290"/>
      <c r="AA373" s="286"/>
      <c r="AB373" s="291"/>
      <c r="AC373" s="291"/>
      <c r="AD373" s="291"/>
      <c r="AE373" s="291"/>
      <c r="AF373" s="290"/>
      <c r="AG373" s="464"/>
      <c r="AH373" s="290"/>
      <c r="AI373" s="292"/>
      <c r="AJ373" s="290"/>
      <c r="AK373" s="464"/>
      <c r="AL373" s="465"/>
      <c r="AM373" s="290"/>
      <c r="AN373" s="464"/>
      <c r="AO373" s="465"/>
      <c r="AP373" s="290"/>
      <c r="AQ373" s="464"/>
      <c r="AR373" s="465"/>
      <c r="AS373" s="290"/>
    </row>
    <row r="374" spans="2:45">
      <c r="B374" s="458">
        <v>362</v>
      </c>
      <c r="C374" s="707"/>
      <c r="D374" s="708"/>
      <c r="E374" s="459"/>
      <c r="F374" s="460"/>
      <c r="G374" s="460"/>
      <c r="H374" s="698"/>
      <c r="I374" s="700"/>
      <c r="J374" s="704"/>
      <c r="K374" s="700"/>
      <c r="L374" s="461" t="str">
        <f t="shared" si="21"/>
        <v/>
      </c>
      <c r="M374" s="462" t="str">
        <f t="shared" si="22"/>
        <v/>
      </c>
      <c r="N374" s="461" t="str">
        <f t="shared" si="23"/>
        <v/>
      </c>
      <c r="O374" s="463">
        <f t="shared" si="20"/>
        <v>0</v>
      </c>
      <c r="P374" s="701"/>
      <c r="Q374" s="286"/>
      <c r="R374" s="714"/>
      <c r="S374" s="712"/>
      <c r="T374" s="291"/>
      <c r="U374" s="714"/>
      <c r="V374" s="701"/>
      <c r="W374" s="286"/>
      <c r="X374" s="290"/>
      <c r="Y374" s="286"/>
      <c r="Z374" s="290"/>
      <c r="AA374" s="286"/>
      <c r="AB374" s="291"/>
      <c r="AC374" s="291"/>
      <c r="AD374" s="291"/>
      <c r="AE374" s="291"/>
      <c r="AF374" s="290"/>
      <c r="AG374" s="464"/>
      <c r="AH374" s="290"/>
      <c r="AI374" s="292"/>
      <c r="AJ374" s="290"/>
      <c r="AK374" s="464"/>
      <c r="AL374" s="465"/>
      <c r="AM374" s="290"/>
      <c r="AN374" s="464"/>
      <c r="AO374" s="465"/>
      <c r="AP374" s="290"/>
      <c r="AQ374" s="464"/>
      <c r="AR374" s="465"/>
      <c r="AS374" s="290"/>
    </row>
    <row r="375" spans="2:45">
      <c r="B375" s="458">
        <v>363</v>
      </c>
      <c r="C375" s="707"/>
      <c r="D375" s="708"/>
      <c r="E375" s="459"/>
      <c r="F375" s="460"/>
      <c r="G375" s="460"/>
      <c r="H375" s="698"/>
      <c r="I375" s="700"/>
      <c r="J375" s="704"/>
      <c r="K375" s="700"/>
      <c r="L375" s="461" t="str">
        <f t="shared" si="21"/>
        <v/>
      </c>
      <c r="M375" s="462" t="str">
        <f t="shared" si="22"/>
        <v/>
      </c>
      <c r="N375" s="461" t="str">
        <f t="shared" si="23"/>
        <v/>
      </c>
      <c r="O375" s="463">
        <f t="shared" si="20"/>
        <v>0</v>
      </c>
      <c r="P375" s="701"/>
      <c r="Q375" s="286"/>
      <c r="R375" s="714"/>
      <c r="S375" s="712"/>
      <c r="T375" s="291"/>
      <c r="U375" s="714"/>
      <c r="V375" s="701"/>
      <c r="W375" s="286"/>
      <c r="X375" s="290"/>
      <c r="Y375" s="286"/>
      <c r="Z375" s="290"/>
      <c r="AA375" s="286"/>
      <c r="AB375" s="291"/>
      <c r="AC375" s="291"/>
      <c r="AD375" s="291"/>
      <c r="AE375" s="291"/>
      <c r="AF375" s="290"/>
      <c r="AG375" s="464"/>
      <c r="AH375" s="290"/>
      <c r="AI375" s="292"/>
      <c r="AJ375" s="290"/>
      <c r="AK375" s="464"/>
      <c r="AL375" s="465"/>
      <c r="AM375" s="290"/>
      <c r="AN375" s="464"/>
      <c r="AO375" s="465"/>
      <c r="AP375" s="290"/>
      <c r="AQ375" s="464"/>
      <c r="AR375" s="465"/>
      <c r="AS375" s="290"/>
    </row>
    <row r="376" spans="2:45">
      <c r="B376" s="458">
        <v>364</v>
      </c>
      <c r="C376" s="707"/>
      <c r="D376" s="708"/>
      <c r="E376" s="459"/>
      <c r="F376" s="460"/>
      <c r="G376" s="460"/>
      <c r="H376" s="698"/>
      <c r="I376" s="700"/>
      <c r="J376" s="704"/>
      <c r="K376" s="700"/>
      <c r="L376" s="461" t="str">
        <f t="shared" si="21"/>
        <v/>
      </c>
      <c r="M376" s="462" t="str">
        <f t="shared" si="22"/>
        <v/>
      </c>
      <c r="N376" s="461" t="str">
        <f t="shared" si="23"/>
        <v/>
      </c>
      <c r="O376" s="463">
        <f t="shared" si="20"/>
        <v>0</v>
      </c>
      <c r="P376" s="701"/>
      <c r="Q376" s="286"/>
      <c r="R376" s="714"/>
      <c r="S376" s="712"/>
      <c r="T376" s="291"/>
      <c r="U376" s="714"/>
      <c r="V376" s="701"/>
      <c r="W376" s="286"/>
      <c r="X376" s="290"/>
      <c r="Y376" s="286"/>
      <c r="Z376" s="290"/>
      <c r="AA376" s="286"/>
      <c r="AB376" s="291"/>
      <c r="AC376" s="291"/>
      <c r="AD376" s="291"/>
      <c r="AE376" s="291"/>
      <c r="AF376" s="290"/>
      <c r="AG376" s="464"/>
      <c r="AH376" s="290"/>
      <c r="AI376" s="292"/>
      <c r="AJ376" s="290"/>
      <c r="AK376" s="464"/>
      <c r="AL376" s="465"/>
      <c r="AM376" s="290"/>
      <c r="AN376" s="464"/>
      <c r="AO376" s="465"/>
      <c r="AP376" s="290"/>
      <c r="AQ376" s="464"/>
      <c r="AR376" s="465"/>
      <c r="AS376" s="290"/>
    </row>
    <row r="377" spans="2:45">
      <c r="B377" s="458">
        <v>365</v>
      </c>
      <c r="C377" s="707"/>
      <c r="D377" s="708"/>
      <c r="E377" s="459"/>
      <c r="F377" s="460"/>
      <c r="G377" s="460"/>
      <c r="H377" s="698"/>
      <c r="I377" s="700"/>
      <c r="J377" s="704"/>
      <c r="K377" s="700"/>
      <c r="L377" s="461" t="str">
        <f t="shared" si="21"/>
        <v/>
      </c>
      <c r="M377" s="462" t="str">
        <f t="shared" si="22"/>
        <v/>
      </c>
      <c r="N377" s="461" t="str">
        <f t="shared" si="23"/>
        <v/>
      </c>
      <c r="O377" s="463">
        <f t="shared" si="20"/>
        <v>0</v>
      </c>
      <c r="P377" s="701"/>
      <c r="Q377" s="286"/>
      <c r="R377" s="714"/>
      <c r="S377" s="712"/>
      <c r="T377" s="291"/>
      <c r="U377" s="714"/>
      <c r="V377" s="701"/>
      <c r="W377" s="286"/>
      <c r="X377" s="290"/>
      <c r="Y377" s="286"/>
      <c r="Z377" s="290"/>
      <c r="AA377" s="286"/>
      <c r="AB377" s="291"/>
      <c r="AC377" s="291"/>
      <c r="AD377" s="291"/>
      <c r="AE377" s="291"/>
      <c r="AF377" s="290"/>
      <c r="AG377" s="464"/>
      <c r="AH377" s="290"/>
      <c r="AI377" s="292"/>
      <c r="AJ377" s="290"/>
      <c r="AK377" s="464"/>
      <c r="AL377" s="465"/>
      <c r="AM377" s="290"/>
      <c r="AN377" s="464"/>
      <c r="AO377" s="465"/>
      <c r="AP377" s="290"/>
      <c r="AQ377" s="464"/>
      <c r="AR377" s="465"/>
      <c r="AS377" s="290"/>
    </row>
    <row r="378" spans="2:45">
      <c r="B378" s="458">
        <v>366</v>
      </c>
      <c r="C378" s="707"/>
      <c r="D378" s="708"/>
      <c r="E378" s="459"/>
      <c r="F378" s="460"/>
      <c r="G378" s="460"/>
      <c r="H378" s="698"/>
      <c r="I378" s="700"/>
      <c r="J378" s="704"/>
      <c r="K378" s="700"/>
      <c r="L378" s="461" t="str">
        <f t="shared" si="21"/>
        <v/>
      </c>
      <c r="M378" s="462" t="str">
        <f t="shared" si="22"/>
        <v/>
      </c>
      <c r="N378" s="461" t="str">
        <f t="shared" si="23"/>
        <v/>
      </c>
      <c r="O378" s="463">
        <f t="shared" ref="O378:O441" si="24">IF(OR(L378="",M378="",N378=""),0,(800000*L378*M378*N378))</f>
        <v>0</v>
      </c>
      <c r="P378" s="701"/>
      <c r="Q378" s="286"/>
      <c r="R378" s="714"/>
      <c r="S378" s="712"/>
      <c r="T378" s="291"/>
      <c r="U378" s="714"/>
      <c r="V378" s="701"/>
      <c r="W378" s="286"/>
      <c r="X378" s="290"/>
      <c r="Y378" s="286"/>
      <c r="Z378" s="290"/>
      <c r="AA378" s="286"/>
      <c r="AB378" s="291"/>
      <c r="AC378" s="291"/>
      <c r="AD378" s="291"/>
      <c r="AE378" s="291"/>
      <c r="AF378" s="290"/>
      <c r="AG378" s="464"/>
      <c r="AH378" s="290"/>
      <c r="AI378" s="292"/>
      <c r="AJ378" s="290"/>
      <c r="AK378" s="464"/>
      <c r="AL378" s="465"/>
      <c r="AM378" s="290"/>
      <c r="AN378" s="464"/>
      <c r="AO378" s="465"/>
      <c r="AP378" s="290"/>
      <c r="AQ378" s="464"/>
      <c r="AR378" s="465"/>
      <c r="AS378" s="290"/>
    </row>
    <row r="379" spans="2:45">
      <c r="B379" s="458">
        <v>367</v>
      </c>
      <c r="C379" s="707"/>
      <c r="D379" s="708"/>
      <c r="E379" s="459"/>
      <c r="F379" s="460"/>
      <c r="G379" s="460"/>
      <c r="H379" s="698"/>
      <c r="I379" s="700"/>
      <c r="J379" s="704"/>
      <c r="K379" s="700"/>
      <c r="L379" s="461" t="str">
        <f t="shared" si="21"/>
        <v/>
      </c>
      <c r="M379" s="462" t="str">
        <f t="shared" si="22"/>
        <v/>
      </c>
      <c r="N379" s="461" t="str">
        <f t="shared" si="23"/>
        <v/>
      </c>
      <c r="O379" s="463">
        <f t="shared" si="24"/>
        <v>0</v>
      </c>
      <c r="P379" s="701"/>
      <c r="Q379" s="286"/>
      <c r="R379" s="714"/>
      <c r="S379" s="712"/>
      <c r="T379" s="291"/>
      <c r="U379" s="714"/>
      <c r="V379" s="701"/>
      <c r="W379" s="286"/>
      <c r="X379" s="290"/>
      <c r="Y379" s="286"/>
      <c r="Z379" s="290"/>
      <c r="AA379" s="286"/>
      <c r="AB379" s="291"/>
      <c r="AC379" s="291"/>
      <c r="AD379" s="291"/>
      <c r="AE379" s="291"/>
      <c r="AF379" s="290"/>
      <c r="AG379" s="464"/>
      <c r="AH379" s="290"/>
      <c r="AI379" s="292"/>
      <c r="AJ379" s="290"/>
      <c r="AK379" s="464"/>
      <c r="AL379" s="465"/>
      <c r="AM379" s="290"/>
      <c r="AN379" s="464"/>
      <c r="AO379" s="465"/>
      <c r="AP379" s="290"/>
      <c r="AQ379" s="464"/>
      <c r="AR379" s="465"/>
      <c r="AS379" s="290"/>
    </row>
    <row r="380" spans="2:45">
      <c r="B380" s="458">
        <v>368</v>
      </c>
      <c r="C380" s="707"/>
      <c r="D380" s="708"/>
      <c r="E380" s="459"/>
      <c r="F380" s="460"/>
      <c r="G380" s="460"/>
      <c r="H380" s="698"/>
      <c r="I380" s="700"/>
      <c r="J380" s="704"/>
      <c r="K380" s="700"/>
      <c r="L380" s="461" t="str">
        <f t="shared" si="21"/>
        <v/>
      </c>
      <c r="M380" s="462" t="str">
        <f t="shared" si="22"/>
        <v/>
      </c>
      <c r="N380" s="461" t="str">
        <f t="shared" si="23"/>
        <v/>
      </c>
      <c r="O380" s="463">
        <f t="shared" si="24"/>
        <v>0</v>
      </c>
      <c r="P380" s="701"/>
      <c r="Q380" s="286"/>
      <c r="R380" s="714"/>
      <c r="S380" s="712"/>
      <c r="T380" s="291"/>
      <c r="U380" s="714"/>
      <c r="V380" s="701"/>
      <c r="W380" s="286"/>
      <c r="X380" s="290"/>
      <c r="Y380" s="286"/>
      <c r="Z380" s="290"/>
      <c r="AA380" s="286"/>
      <c r="AB380" s="291"/>
      <c r="AC380" s="291"/>
      <c r="AD380" s="291"/>
      <c r="AE380" s="291"/>
      <c r="AF380" s="290"/>
      <c r="AG380" s="464"/>
      <c r="AH380" s="290"/>
      <c r="AI380" s="292"/>
      <c r="AJ380" s="290"/>
      <c r="AK380" s="464"/>
      <c r="AL380" s="465"/>
      <c r="AM380" s="290"/>
      <c r="AN380" s="464"/>
      <c r="AO380" s="465"/>
      <c r="AP380" s="290"/>
      <c r="AQ380" s="464"/>
      <c r="AR380" s="465"/>
      <c r="AS380" s="290"/>
    </row>
    <row r="381" spans="2:45">
      <c r="B381" s="458">
        <v>369</v>
      </c>
      <c r="C381" s="707"/>
      <c r="D381" s="708"/>
      <c r="E381" s="459"/>
      <c r="F381" s="460"/>
      <c r="G381" s="460"/>
      <c r="H381" s="698"/>
      <c r="I381" s="700"/>
      <c r="J381" s="704"/>
      <c r="K381" s="700"/>
      <c r="L381" s="461" t="str">
        <f t="shared" si="21"/>
        <v/>
      </c>
      <c r="M381" s="462" t="str">
        <f t="shared" si="22"/>
        <v/>
      </c>
      <c r="N381" s="461" t="str">
        <f t="shared" si="23"/>
        <v/>
      </c>
      <c r="O381" s="463">
        <f t="shared" si="24"/>
        <v>0</v>
      </c>
      <c r="P381" s="701"/>
      <c r="Q381" s="286"/>
      <c r="R381" s="714"/>
      <c r="S381" s="712"/>
      <c r="T381" s="291"/>
      <c r="U381" s="714"/>
      <c r="V381" s="701"/>
      <c r="W381" s="286"/>
      <c r="X381" s="290"/>
      <c r="Y381" s="286"/>
      <c r="Z381" s="290"/>
      <c r="AA381" s="286"/>
      <c r="AB381" s="291"/>
      <c r="AC381" s="291"/>
      <c r="AD381" s="291"/>
      <c r="AE381" s="291"/>
      <c r="AF381" s="290"/>
      <c r="AG381" s="464"/>
      <c r="AH381" s="290"/>
      <c r="AI381" s="292"/>
      <c r="AJ381" s="290"/>
      <c r="AK381" s="464"/>
      <c r="AL381" s="465"/>
      <c r="AM381" s="290"/>
      <c r="AN381" s="464"/>
      <c r="AO381" s="465"/>
      <c r="AP381" s="290"/>
      <c r="AQ381" s="464"/>
      <c r="AR381" s="465"/>
      <c r="AS381" s="290"/>
    </row>
    <row r="382" spans="2:45">
      <c r="B382" s="458">
        <v>370</v>
      </c>
      <c r="C382" s="707"/>
      <c r="D382" s="708"/>
      <c r="E382" s="459"/>
      <c r="F382" s="460"/>
      <c r="G382" s="460"/>
      <c r="H382" s="698"/>
      <c r="I382" s="700"/>
      <c r="J382" s="704"/>
      <c r="K382" s="700"/>
      <c r="L382" s="461" t="str">
        <f t="shared" si="21"/>
        <v/>
      </c>
      <c r="M382" s="462" t="str">
        <f t="shared" si="22"/>
        <v/>
      </c>
      <c r="N382" s="461" t="str">
        <f t="shared" si="23"/>
        <v/>
      </c>
      <c r="O382" s="463">
        <f t="shared" si="24"/>
        <v>0</v>
      </c>
      <c r="P382" s="701"/>
      <c r="Q382" s="286"/>
      <c r="R382" s="714"/>
      <c r="S382" s="712"/>
      <c r="T382" s="291"/>
      <c r="U382" s="714"/>
      <c r="V382" s="701"/>
      <c r="W382" s="286"/>
      <c r="X382" s="290"/>
      <c r="Y382" s="286"/>
      <c r="Z382" s="290"/>
      <c r="AA382" s="286"/>
      <c r="AB382" s="291"/>
      <c r="AC382" s="291"/>
      <c r="AD382" s="291"/>
      <c r="AE382" s="291"/>
      <c r="AF382" s="290"/>
      <c r="AG382" s="464"/>
      <c r="AH382" s="290"/>
      <c r="AI382" s="292"/>
      <c r="AJ382" s="290"/>
      <c r="AK382" s="464"/>
      <c r="AL382" s="465"/>
      <c r="AM382" s="290"/>
      <c r="AN382" s="464"/>
      <c r="AO382" s="465"/>
      <c r="AP382" s="290"/>
      <c r="AQ382" s="464"/>
      <c r="AR382" s="465"/>
      <c r="AS382" s="290"/>
    </row>
    <row r="383" spans="2:45">
      <c r="B383" s="458">
        <v>371</v>
      </c>
      <c r="C383" s="707"/>
      <c r="D383" s="708"/>
      <c r="E383" s="459"/>
      <c r="F383" s="460"/>
      <c r="G383" s="460"/>
      <c r="H383" s="698"/>
      <c r="I383" s="700"/>
      <c r="J383" s="704"/>
      <c r="K383" s="700"/>
      <c r="L383" s="461" t="str">
        <f t="shared" si="21"/>
        <v/>
      </c>
      <c r="M383" s="462" t="str">
        <f t="shared" si="22"/>
        <v/>
      </c>
      <c r="N383" s="461" t="str">
        <f t="shared" si="23"/>
        <v/>
      </c>
      <c r="O383" s="463">
        <f t="shared" si="24"/>
        <v>0</v>
      </c>
      <c r="P383" s="701"/>
      <c r="Q383" s="286"/>
      <c r="R383" s="714"/>
      <c r="S383" s="712"/>
      <c r="T383" s="291"/>
      <c r="U383" s="714"/>
      <c r="V383" s="701"/>
      <c r="W383" s="286"/>
      <c r="X383" s="290"/>
      <c r="Y383" s="286"/>
      <c r="Z383" s="290"/>
      <c r="AA383" s="286"/>
      <c r="AB383" s="291"/>
      <c r="AC383" s="291"/>
      <c r="AD383" s="291"/>
      <c r="AE383" s="291"/>
      <c r="AF383" s="290"/>
      <c r="AG383" s="464"/>
      <c r="AH383" s="290"/>
      <c r="AI383" s="292"/>
      <c r="AJ383" s="290"/>
      <c r="AK383" s="464"/>
      <c r="AL383" s="465"/>
      <c r="AM383" s="290"/>
      <c r="AN383" s="464"/>
      <c r="AO383" s="465"/>
      <c r="AP383" s="290"/>
      <c r="AQ383" s="464"/>
      <c r="AR383" s="465"/>
      <c r="AS383" s="290"/>
    </row>
    <row r="384" spans="2:45">
      <c r="B384" s="458">
        <v>372</v>
      </c>
      <c r="C384" s="707"/>
      <c r="D384" s="708"/>
      <c r="E384" s="459"/>
      <c r="F384" s="460"/>
      <c r="G384" s="460"/>
      <c r="H384" s="698"/>
      <c r="I384" s="700"/>
      <c r="J384" s="704"/>
      <c r="K384" s="700"/>
      <c r="L384" s="461" t="str">
        <f t="shared" si="21"/>
        <v/>
      </c>
      <c r="M384" s="462" t="str">
        <f t="shared" si="22"/>
        <v/>
      </c>
      <c r="N384" s="461" t="str">
        <f t="shared" si="23"/>
        <v/>
      </c>
      <c r="O384" s="463">
        <f t="shared" si="24"/>
        <v>0</v>
      </c>
      <c r="P384" s="701"/>
      <c r="Q384" s="286"/>
      <c r="R384" s="714"/>
      <c r="S384" s="712"/>
      <c r="T384" s="291"/>
      <c r="U384" s="714"/>
      <c r="V384" s="701"/>
      <c r="W384" s="286"/>
      <c r="X384" s="290"/>
      <c r="Y384" s="286"/>
      <c r="Z384" s="290"/>
      <c r="AA384" s="286"/>
      <c r="AB384" s="291"/>
      <c r="AC384" s="291"/>
      <c r="AD384" s="291"/>
      <c r="AE384" s="291"/>
      <c r="AF384" s="290"/>
      <c r="AG384" s="464"/>
      <c r="AH384" s="290"/>
      <c r="AI384" s="292"/>
      <c r="AJ384" s="290"/>
      <c r="AK384" s="464"/>
      <c r="AL384" s="465"/>
      <c r="AM384" s="290"/>
      <c r="AN384" s="464"/>
      <c r="AO384" s="465"/>
      <c r="AP384" s="290"/>
      <c r="AQ384" s="464"/>
      <c r="AR384" s="465"/>
      <c r="AS384" s="290"/>
    </row>
    <row r="385" spans="2:45">
      <c r="B385" s="458">
        <v>373</v>
      </c>
      <c r="C385" s="707"/>
      <c r="D385" s="708"/>
      <c r="E385" s="459"/>
      <c r="F385" s="460"/>
      <c r="G385" s="460"/>
      <c r="H385" s="698"/>
      <c r="I385" s="700"/>
      <c r="J385" s="704"/>
      <c r="K385" s="700"/>
      <c r="L385" s="461" t="str">
        <f t="shared" si="21"/>
        <v/>
      </c>
      <c r="M385" s="462" t="str">
        <f t="shared" si="22"/>
        <v/>
      </c>
      <c r="N385" s="461" t="str">
        <f t="shared" si="23"/>
        <v/>
      </c>
      <c r="O385" s="463">
        <f t="shared" si="24"/>
        <v>0</v>
      </c>
      <c r="P385" s="701"/>
      <c r="Q385" s="286"/>
      <c r="R385" s="714"/>
      <c r="S385" s="712"/>
      <c r="T385" s="291"/>
      <c r="U385" s="714"/>
      <c r="V385" s="701"/>
      <c r="W385" s="286"/>
      <c r="X385" s="290"/>
      <c r="Y385" s="286"/>
      <c r="Z385" s="290"/>
      <c r="AA385" s="286"/>
      <c r="AB385" s="291"/>
      <c r="AC385" s="291"/>
      <c r="AD385" s="291"/>
      <c r="AE385" s="291"/>
      <c r="AF385" s="290"/>
      <c r="AG385" s="464"/>
      <c r="AH385" s="290"/>
      <c r="AI385" s="292"/>
      <c r="AJ385" s="290"/>
      <c r="AK385" s="464"/>
      <c r="AL385" s="465"/>
      <c r="AM385" s="290"/>
      <c r="AN385" s="464"/>
      <c r="AO385" s="465"/>
      <c r="AP385" s="290"/>
      <c r="AQ385" s="464"/>
      <c r="AR385" s="465"/>
      <c r="AS385" s="290"/>
    </row>
    <row r="386" spans="2:45">
      <c r="B386" s="458">
        <v>374</v>
      </c>
      <c r="C386" s="707"/>
      <c r="D386" s="708"/>
      <c r="E386" s="459"/>
      <c r="F386" s="460"/>
      <c r="G386" s="460"/>
      <c r="H386" s="698"/>
      <c r="I386" s="700"/>
      <c r="J386" s="704"/>
      <c r="K386" s="700"/>
      <c r="L386" s="461" t="str">
        <f t="shared" si="21"/>
        <v/>
      </c>
      <c r="M386" s="462" t="str">
        <f t="shared" si="22"/>
        <v/>
      </c>
      <c r="N386" s="461" t="str">
        <f t="shared" si="23"/>
        <v/>
      </c>
      <c r="O386" s="463">
        <f t="shared" si="24"/>
        <v>0</v>
      </c>
      <c r="P386" s="701"/>
      <c r="Q386" s="286"/>
      <c r="R386" s="714"/>
      <c r="S386" s="712"/>
      <c r="T386" s="291"/>
      <c r="U386" s="714"/>
      <c r="V386" s="701"/>
      <c r="W386" s="286"/>
      <c r="X386" s="290"/>
      <c r="Y386" s="286"/>
      <c r="Z386" s="290"/>
      <c r="AA386" s="286"/>
      <c r="AB386" s="291"/>
      <c r="AC386" s="291"/>
      <c r="AD386" s="291"/>
      <c r="AE386" s="291"/>
      <c r="AF386" s="290"/>
      <c r="AG386" s="464"/>
      <c r="AH386" s="290"/>
      <c r="AI386" s="292"/>
      <c r="AJ386" s="290"/>
      <c r="AK386" s="464"/>
      <c r="AL386" s="465"/>
      <c r="AM386" s="290"/>
      <c r="AN386" s="464"/>
      <c r="AO386" s="465"/>
      <c r="AP386" s="290"/>
      <c r="AQ386" s="464"/>
      <c r="AR386" s="465"/>
      <c r="AS386" s="290"/>
    </row>
    <row r="387" spans="2:45">
      <c r="B387" s="458">
        <v>375</v>
      </c>
      <c r="C387" s="707"/>
      <c r="D387" s="708"/>
      <c r="E387" s="459"/>
      <c r="F387" s="460"/>
      <c r="G387" s="460"/>
      <c r="H387" s="698"/>
      <c r="I387" s="700"/>
      <c r="J387" s="704"/>
      <c r="K387" s="700"/>
      <c r="L387" s="461" t="str">
        <f t="shared" si="21"/>
        <v/>
      </c>
      <c r="M387" s="462" t="str">
        <f t="shared" si="22"/>
        <v/>
      </c>
      <c r="N387" s="461" t="str">
        <f t="shared" si="23"/>
        <v/>
      </c>
      <c r="O387" s="463">
        <f t="shared" si="24"/>
        <v>0</v>
      </c>
      <c r="P387" s="701"/>
      <c r="Q387" s="286"/>
      <c r="R387" s="714"/>
      <c r="S387" s="712"/>
      <c r="T387" s="291"/>
      <c r="U387" s="714"/>
      <c r="V387" s="701"/>
      <c r="W387" s="286"/>
      <c r="X387" s="290"/>
      <c r="Y387" s="286"/>
      <c r="Z387" s="290"/>
      <c r="AA387" s="286"/>
      <c r="AB387" s="291"/>
      <c r="AC387" s="291"/>
      <c r="AD387" s="291"/>
      <c r="AE387" s="291"/>
      <c r="AF387" s="290"/>
      <c r="AG387" s="464"/>
      <c r="AH387" s="290"/>
      <c r="AI387" s="292"/>
      <c r="AJ387" s="290"/>
      <c r="AK387" s="464"/>
      <c r="AL387" s="465"/>
      <c r="AM387" s="290"/>
      <c r="AN387" s="464"/>
      <c r="AO387" s="465"/>
      <c r="AP387" s="290"/>
      <c r="AQ387" s="464"/>
      <c r="AR387" s="465"/>
      <c r="AS387" s="290"/>
    </row>
    <row r="388" spans="2:45">
      <c r="B388" s="458">
        <v>376</v>
      </c>
      <c r="C388" s="707"/>
      <c r="D388" s="708"/>
      <c r="E388" s="459"/>
      <c r="F388" s="460"/>
      <c r="G388" s="460"/>
      <c r="H388" s="698"/>
      <c r="I388" s="700"/>
      <c r="J388" s="704"/>
      <c r="K388" s="700"/>
      <c r="L388" s="461" t="str">
        <f t="shared" si="21"/>
        <v/>
      </c>
      <c r="M388" s="462" t="str">
        <f t="shared" si="22"/>
        <v/>
      </c>
      <c r="N388" s="461" t="str">
        <f t="shared" si="23"/>
        <v/>
      </c>
      <c r="O388" s="463">
        <f t="shared" si="24"/>
        <v>0</v>
      </c>
      <c r="P388" s="701"/>
      <c r="Q388" s="286"/>
      <c r="R388" s="714"/>
      <c r="S388" s="712"/>
      <c r="T388" s="291"/>
      <c r="U388" s="714"/>
      <c r="V388" s="701"/>
      <c r="W388" s="286"/>
      <c r="X388" s="290"/>
      <c r="Y388" s="286"/>
      <c r="Z388" s="290"/>
      <c r="AA388" s="286"/>
      <c r="AB388" s="291"/>
      <c r="AC388" s="291"/>
      <c r="AD388" s="291"/>
      <c r="AE388" s="291"/>
      <c r="AF388" s="290"/>
      <c r="AG388" s="464"/>
      <c r="AH388" s="290"/>
      <c r="AI388" s="292"/>
      <c r="AJ388" s="290"/>
      <c r="AK388" s="464"/>
      <c r="AL388" s="465"/>
      <c r="AM388" s="290"/>
      <c r="AN388" s="464"/>
      <c r="AO388" s="465"/>
      <c r="AP388" s="290"/>
      <c r="AQ388" s="464"/>
      <c r="AR388" s="465"/>
      <c r="AS388" s="290"/>
    </row>
    <row r="389" spans="2:45">
      <c r="B389" s="458">
        <v>377</v>
      </c>
      <c r="C389" s="707"/>
      <c r="D389" s="708"/>
      <c r="E389" s="459"/>
      <c r="F389" s="460"/>
      <c r="G389" s="460"/>
      <c r="H389" s="698"/>
      <c r="I389" s="700"/>
      <c r="J389" s="704"/>
      <c r="K389" s="700"/>
      <c r="L389" s="461" t="str">
        <f t="shared" si="21"/>
        <v/>
      </c>
      <c r="M389" s="462" t="str">
        <f t="shared" si="22"/>
        <v/>
      </c>
      <c r="N389" s="461" t="str">
        <f t="shared" si="23"/>
        <v/>
      </c>
      <c r="O389" s="463">
        <f t="shared" si="24"/>
        <v>0</v>
      </c>
      <c r="P389" s="701"/>
      <c r="Q389" s="286"/>
      <c r="R389" s="714"/>
      <c r="S389" s="712"/>
      <c r="T389" s="291"/>
      <c r="U389" s="714"/>
      <c r="V389" s="701"/>
      <c r="W389" s="286"/>
      <c r="X389" s="290"/>
      <c r="Y389" s="286"/>
      <c r="Z389" s="290"/>
      <c r="AA389" s="286"/>
      <c r="AB389" s="291"/>
      <c r="AC389" s="291"/>
      <c r="AD389" s="291"/>
      <c r="AE389" s="291"/>
      <c r="AF389" s="290"/>
      <c r="AG389" s="464"/>
      <c r="AH389" s="290"/>
      <c r="AI389" s="292"/>
      <c r="AJ389" s="290"/>
      <c r="AK389" s="464"/>
      <c r="AL389" s="465"/>
      <c r="AM389" s="290"/>
      <c r="AN389" s="464"/>
      <c r="AO389" s="465"/>
      <c r="AP389" s="290"/>
      <c r="AQ389" s="464"/>
      <c r="AR389" s="465"/>
      <c r="AS389" s="290"/>
    </row>
    <row r="390" spans="2:45">
      <c r="B390" s="458">
        <v>378</v>
      </c>
      <c r="C390" s="707"/>
      <c r="D390" s="708"/>
      <c r="E390" s="459"/>
      <c r="F390" s="460"/>
      <c r="G390" s="460"/>
      <c r="H390" s="698"/>
      <c r="I390" s="700"/>
      <c r="J390" s="704"/>
      <c r="K390" s="700"/>
      <c r="L390" s="461" t="str">
        <f t="shared" si="21"/>
        <v/>
      </c>
      <c r="M390" s="462" t="str">
        <f t="shared" si="22"/>
        <v/>
      </c>
      <c r="N390" s="461" t="str">
        <f t="shared" si="23"/>
        <v/>
      </c>
      <c r="O390" s="463">
        <f t="shared" si="24"/>
        <v>0</v>
      </c>
      <c r="P390" s="701"/>
      <c r="Q390" s="286"/>
      <c r="R390" s="714"/>
      <c r="S390" s="712"/>
      <c r="T390" s="291"/>
      <c r="U390" s="714"/>
      <c r="V390" s="701"/>
      <c r="W390" s="286"/>
      <c r="X390" s="290"/>
      <c r="Y390" s="286"/>
      <c r="Z390" s="290"/>
      <c r="AA390" s="286"/>
      <c r="AB390" s="291"/>
      <c r="AC390" s="291"/>
      <c r="AD390" s="291"/>
      <c r="AE390" s="291"/>
      <c r="AF390" s="290"/>
      <c r="AG390" s="464"/>
      <c r="AH390" s="290"/>
      <c r="AI390" s="292"/>
      <c r="AJ390" s="290"/>
      <c r="AK390" s="464"/>
      <c r="AL390" s="465"/>
      <c r="AM390" s="290"/>
      <c r="AN390" s="464"/>
      <c r="AO390" s="465"/>
      <c r="AP390" s="290"/>
      <c r="AQ390" s="464"/>
      <c r="AR390" s="465"/>
      <c r="AS390" s="290"/>
    </row>
    <row r="391" spans="2:45">
      <c r="B391" s="458">
        <v>379</v>
      </c>
      <c r="C391" s="707"/>
      <c r="D391" s="708"/>
      <c r="E391" s="459"/>
      <c r="F391" s="460"/>
      <c r="G391" s="460"/>
      <c r="H391" s="698"/>
      <c r="I391" s="700"/>
      <c r="J391" s="704"/>
      <c r="K391" s="700"/>
      <c r="L391" s="461" t="str">
        <f t="shared" si="21"/>
        <v/>
      </c>
      <c r="M391" s="462" t="str">
        <f t="shared" si="22"/>
        <v/>
      </c>
      <c r="N391" s="461" t="str">
        <f t="shared" si="23"/>
        <v/>
      </c>
      <c r="O391" s="463">
        <f t="shared" si="24"/>
        <v>0</v>
      </c>
      <c r="P391" s="701"/>
      <c r="Q391" s="286"/>
      <c r="R391" s="714"/>
      <c r="S391" s="712"/>
      <c r="T391" s="291"/>
      <c r="U391" s="714"/>
      <c r="V391" s="701"/>
      <c r="W391" s="286"/>
      <c r="X391" s="290"/>
      <c r="Y391" s="286"/>
      <c r="Z391" s="290"/>
      <c r="AA391" s="286"/>
      <c r="AB391" s="291"/>
      <c r="AC391" s="291"/>
      <c r="AD391" s="291"/>
      <c r="AE391" s="291"/>
      <c r="AF391" s="290"/>
      <c r="AG391" s="464"/>
      <c r="AH391" s="290"/>
      <c r="AI391" s="292"/>
      <c r="AJ391" s="290"/>
      <c r="AK391" s="464"/>
      <c r="AL391" s="465"/>
      <c r="AM391" s="290"/>
      <c r="AN391" s="464"/>
      <c r="AO391" s="465"/>
      <c r="AP391" s="290"/>
      <c r="AQ391" s="464"/>
      <c r="AR391" s="465"/>
      <c r="AS391" s="290"/>
    </row>
    <row r="392" spans="2:45">
      <c r="B392" s="458">
        <v>380</v>
      </c>
      <c r="C392" s="707"/>
      <c r="D392" s="708"/>
      <c r="E392" s="459"/>
      <c r="F392" s="460"/>
      <c r="G392" s="460"/>
      <c r="H392" s="698"/>
      <c r="I392" s="700"/>
      <c r="J392" s="704"/>
      <c r="K392" s="700"/>
      <c r="L392" s="461" t="str">
        <f t="shared" si="21"/>
        <v/>
      </c>
      <c r="M392" s="462" t="str">
        <f t="shared" si="22"/>
        <v/>
      </c>
      <c r="N392" s="461" t="str">
        <f t="shared" si="23"/>
        <v/>
      </c>
      <c r="O392" s="463">
        <f t="shared" si="24"/>
        <v>0</v>
      </c>
      <c r="P392" s="701"/>
      <c r="Q392" s="286"/>
      <c r="R392" s="714"/>
      <c r="S392" s="712"/>
      <c r="T392" s="291"/>
      <c r="U392" s="714"/>
      <c r="V392" s="701"/>
      <c r="W392" s="286"/>
      <c r="X392" s="290"/>
      <c r="Y392" s="286"/>
      <c r="Z392" s="290"/>
      <c r="AA392" s="286"/>
      <c r="AB392" s="291"/>
      <c r="AC392" s="291"/>
      <c r="AD392" s="291"/>
      <c r="AE392" s="291"/>
      <c r="AF392" s="290"/>
      <c r="AG392" s="464"/>
      <c r="AH392" s="290"/>
      <c r="AI392" s="292"/>
      <c r="AJ392" s="290"/>
      <c r="AK392" s="464"/>
      <c r="AL392" s="465"/>
      <c r="AM392" s="290"/>
      <c r="AN392" s="464"/>
      <c r="AO392" s="465"/>
      <c r="AP392" s="290"/>
      <c r="AQ392" s="464"/>
      <c r="AR392" s="465"/>
      <c r="AS392" s="290"/>
    </row>
    <row r="393" spans="2:45">
      <c r="B393" s="458">
        <v>381</v>
      </c>
      <c r="C393" s="707"/>
      <c r="D393" s="708"/>
      <c r="E393" s="459"/>
      <c r="F393" s="460"/>
      <c r="G393" s="460"/>
      <c r="H393" s="698"/>
      <c r="I393" s="700"/>
      <c r="J393" s="704"/>
      <c r="K393" s="700"/>
      <c r="L393" s="461" t="str">
        <f t="shared" si="21"/>
        <v/>
      </c>
      <c r="M393" s="462" t="str">
        <f t="shared" si="22"/>
        <v/>
      </c>
      <c r="N393" s="461" t="str">
        <f t="shared" si="23"/>
        <v/>
      </c>
      <c r="O393" s="463">
        <f t="shared" si="24"/>
        <v>0</v>
      </c>
      <c r="P393" s="701"/>
      <c r="Q393" s="286"/>
      <c r="R393" s="714"/>
      <c r="S393" s="712"/>
      <c r="T393" s="291"/>
      <c r="U393" s="714"/>
      <c r="V393" s="701"/>
      <c r="W393" s="286"/>
      <c r="X393" s="290"/>
      <c r="Y393" s="286"/>
      <c r="Z393" s="290"/>
      <c r="AA393" s="286"/>
      <c r="AB393" s="291"/>
      <c r="AC393" s="291"/>
      <c r="AD393" s="291"/>
      <c r="AE393" s="291"/>
      <c r="AF393" s="290"/>
      <c r="AG393" s="464"/>
      <c r="AH393" s="290"/>
      <c r="AI393" s="292"/>
      <c r="AJ393" s="290"/>
      <c r="AK393" s="464"/>
      <c r="AL393" s="465"/>
      <c r="AM393" s="290"/>
      <c r="AN393" s="464"/>
      <c r="AO393" s="465"/>
      <c r="AP393" s="290"/>
      <c r="AQ393" s="464"/>
      <c r="AR393" s="465"/>
      <c r="AS393" s="290"/>
    </row>
    <row r="394" spans="2:45">
      <c r="B394" s="458">
        <v>382</v>
      </c>
      <c r="C394" s="707"/>
      <c r="D394" s="708"/>
      <c r="E394" s="459"/>
      <c r="F394" s="460"/>
      <c r="G394" s="460"/>
      <c r="H394" s="698"/>
      <c r="I394" s="700"/>
      <c r="J394" s="704"/>
      <c r="K394" s="700"/>
      <c r="L394" s="461" t="str">
        <f t="shared" si="21"/>
        <v/>
      </c>
      <c r="M394" s="462" t="str">
        <f t="shared" si="22"/>
        <v/>
      </c>
      <c r="N394" s="461" t="str">
        <f t="shared" si="23"/>
        <v/>
      </c>
      <c r="O394" s="463">
        <f t="shared" si="24"/>
        <v>0</v>
      </c>
      <c r="P394" s="701"/>
      <c r="Q394" s="286"/>
      <c r="R394" s="714"/>
      <c r="S394" s="712"/>
      <c r="T394" s="291"/>
      <c r="U394" s="714"/>
      <c r="V394" s="701"/>
      <c r="W394" s="286"/>
      <c r="X394" s="290"/>
      <c r="Y394" s="286"/>
      <c r="Z394" s="290"/>
      <c r="AA394" s="286"/>
      <c r="AB394" s="291"/>
      <c r="AC394" s="291"/>
      <c r="AD394" s="291"/>
      <c r="AE394" s="291"/>
      <c r="AF394" s="290"/>
      <c r="AG394" s="464"/>
      <c r="AH394" s="290"/>
      <c r="AI394" s="292"/>
      <c r="AJ394" s="290"/>
      <c r="AK394" s="464"/>
      <c r="AL394" s="465"/>
      <c r="AM394" s="290"/>
      <c r="AN394" s="464"/>
      <c r="AO394" s="465"/>
      <c r="AP394" s="290"/>
      <c r="AQ394" s="464"/>
      <c r="AR394" s="465"/>
      <c r="AS394" s="290"/>
    </row>
    <row r="395" spans="2:45">
      <c r="B395" s="458">
        <v>383</v>
      </c>
      <c r="C395" s="707"/>
      <c r="D395" s="708"/>
      <c r="E395" s="459"/>
      <c r="F395" s="460"/>
      <c r="G395" s="460"/>
      <c r="H395" s="698"/>
      <c r="I395" s="700"/>
      <c r="J395" s="704"/>
      <c r="K395" s="700"/>
      <c r="L395" s="461" t="str">
        <f t="shared" si="21"/>
        <v/>
      </c>
      <c r="M395" s="462" t="str">
        <f t="shared" si="22"/>
        <v/>
      </c>
      <c r="N395" s="461" t="str">
        <f t="shared" si="23"/>
        <v/>
      </c>
      <c r="O395" s="463">
        <f t="shared" si="24"/>
        <v>0</v>
      </c>
      <c r="P395" s="701"/>
      <c r="Q395" s="286"/>
      <c r="R395" s="714"/>
      <c r="S395" s="712"/>
      <c r="T395" s="291"/>
      <c r="U395" s="714"/>
      <c r="V395" s="701"/>
      <c r="W395" s="286"/>
      <c r="X395" s="290"/>
      <c r="Y395" s="286"/>
      <c r="Z395" s="290"/>
      <c r="AA395" s="286"/>
      <c r="AB395" s="291"/>
      <c r="AC395" s="291"/>
      <c r="AD395" s="291"/>
      <c r="AE395" s="291"/>
      <c r="AF395" s="290"/>
      <c r="AG395" s="464"/>
      <c r="AH395" s="290"/>
      <c r="AI395" s="292"/>
      <c r="AJ395" s="290"/>
      <c r="AK395" s="464"/>
      <c r="AL395" s="465"/>
      <c r="AM395" s="290"/>
      <c r="AN395" s="464"/>
      <c r="AO395" s="465"/>
      <c r="AP395" s="290"/>
      <c r="AQ395" s="464"/>
      <c r="AR395" s="465"/>
      <c r="AS395" s="290"/>
    </row>
    <row r="396" spans="2:45">
      <c r="B396" s="458">
        <v>384</v>
      </c>
      <c r="C396" s="707"/>
      <c r="D396" s="708"/>
      <c r="E396" s="459"/>
      <c r="F396" s="460"/>
      <c r="G396" s="460"/>
      <c r="H396" s="698"/>
      <c r="I396" s="700"/>
      <c r="J396" s="704"/>
      <c r="K396" s="700"/>
      <c r="L396" s="461" t="str">
        <f t="shared" si="21"/>
        <v/>
      </c>
      <c r="M396" s="462" t="str">
        <f t="shared" si="22"/>
        <v/>
      </c>
      <c r="N396" s="461" t="str">
        <f t="shared" si="23"/>
        <v/>
      </c>
      <c r="O396" s="463">
        <f t="shared" si="24"/>
        <v>0</v>
      </c>
      <c r="P396" s="701"/>
      <c r="Q396" s="286"/>
      <c r="R396" s="714"/>
      <c r="S396" s="712"/>
      <c r="T396" s="291"/>
      <c r="U396" s="714"/>
      <c r="V396" s="701"/>
      <c r="W396" s="286"/>
      <c r="X396" s="290"/>
      <c r="Y396" s="286"/>
      <c r="Z396" s="290"/>
      <c r="AA396" s="286"/>
      <c r="AB396" s="291"/>
      <c r="AC396" s="291"/>
      <c r="AD396" s="291"/>
      <c r="AE396" s="291"/>
      <c r="AF396" s="290"/>
      <c r="AG396" s="464"/>
      <c r="AH396" s="290"/>
      <c r="AI396" s="292"/>
      <c r="AJ396" s="290"/>
      <c r="AK396" s="464"/>
      <c r="AL396" s="465"/>
      <c r="AM396" s="290"/>
      <c r="AN396" s="464"/>
      <c r="AO396" s="465"/>
      <c r="AP396" s="290"/>
      <c r="AQ396" s="464"/>
      <c r="AR396" s="465"/>
      <c r="AS396" s="290"/>
    </row>
    <row r="397" spans="2:45">
      <c r="B397" s="458">
        <v>385</v>
      </c>
      <c r="C397" s="707"/>
      <c r="D397" s="708"/>
      <c r="E397" s="459"/>
      <c r="F397" s="460"/>
      <c r="G397" s="460"/>
      <c r="H397" s="698"/>
      <c r="I397" s="700"/>
      <c r="J397" s="704"/>
      <c r="K397" s="700"/>
      <c r="L397" s="461" t="str">
        <f t="shared" ref="L397:L460" si="25">IF($F397="","",VLOOKUP($F397,$AV$13:$AW$17,2,TRUE))</f>
        <v/>
      </c>
      <c r="M397" s="462" t="str">
        <f t="shared" ref="M397:M460" si="26">IF($G397="","",INDEX($AZ$13:$AZ$16,MATCH($G397,$AY$13:$AY$16,-1)))</f>
        <v/>
      </c>
      <c r="N397" s="461" t="str">
        <f t="shared" ref="N397:N460" si="27">IF(OR($F397="",$I397="",$J397=""),"",VLOOKUP($I397&amp;$J397,$BB$13:$BE$18,IF($F397&lt;50,2,IF(AND($K397="該当",$I397="角住戸"),4,3)),FALSE))</f>
        <v/>
      </c>
      <c r="O397" s="463">
        <f t="shared" si="24"/>
        <v>0</v>
      </c>
      <c r="P397" s="701"/>
      <c r="Q397" s="286"/>
      <c r="R397" s="714"/>
      <c r="S397" s="712"/>
      <c r="T397" s="291"/>
      <c r="U397" s="714"/>
      <c r="V397" s="701"/>
      <c r="W397" s="286"/>
      <c r="X397" s="290"/>
      <c r="Y397" s="286"/>
      <c r="Z397" s="290"/>
      <c r="AA397" s="286"/>
      <c r="AB397" s="291"/>
      <c r="AC397" s="291"/>
      <c r="AD397" s="291"/>
      <c r="AE397" s="291"/>
      <c r="AF397" s="290"/>
      <c r="AG397" s="464"/>
      <c r="AH397" s="290"/>
      <c r="AI397" s="292"/>
      <c r="AJ397" s="290"/>
      <c r="AK397" s="464"/>
      <c r="AL397" s="465"/>
      <c r="AM397" s="290"/>
      <c r="AN397" s="464"/>
      <c r="AO397" s="465"/>
      <c r="AP397" s="290"/>
      <c r="AQ397" s="464"/>
      <c r="AR397" s="465"/>
      <c r="AS397" s="290"/>
    </row>
    <row r="398" spans="2:45">
      <c r="B398" s="458">
        <v>386</v>
      </c>
      <c r="C398" s="707"/>
      <c r="D398" s="708"/>
      <c r="E398" s="459"/>
      <c r="F398" s="460"/>
      <c r="G398" s="460"/>
      <c r="H398" s="698"/>
      <c r="I398" s="700"/>
      <c r="J398" s="704"/>
      <c r="K398" s="700"/>
      <c r="L398" s="461" t="str">
        <f t="shared" si="25"/>
        <v/>
      </c>
      <c r="M398" s="462" t="str">
        <f t="shared" si="26"/>
        <v/>
      </c>
      <c r="N398" s="461" t="str">
        <f t="shared" si="27"/>
        <v/>
      </c>
      <c r="O398" s="463">
        <f t="shared" si="24"/>
        <v>0</v>
      </c>
      <c r="P398" s="701"/>
      <c r="Q398" s="286"/>
      <c r="R398" s="714"/>
      <c r="S398" s="712"/>
      <c r="T398" s="291"/>
      <c r="U398" s="714"/>
      <c r="V398" s="701"/>
      <c r="W398" s="286"/>
      <c r="X398" s="290"/>
      <c r="Y398" s="286"/>
      <c r="Z398" s="290"/>
      <c r="AA398" s="286"/>
      <c r="AB398" s="291"/>
      <c r="AC398" s="291"/>
      <c r="AD398" s="291"/>
      <c r="AE398" s="291"/>
      <c r="AF398" s="290"/>
      <c r="AG398" s="464"/>
      <c r="AH398" s="290"/>
      <c r="AI398" s="292"/>
      <c r="AJ398" s="290"/>
      <c r="AK398" s="464"/>
      <c r="AL398" s="465"/>
      <c r="AM398" s="290"/>
      <c r="AN398" s="464"/>
      <c r="AO398" s="465"/>
      <c r="AP398" s="290"/>
      <c r="AQ398" s="464"/>
      <c r="AR398" s="465"/>
      <c r="AS398" s="290"/>
    </row>
    <row r="399" spans="2:45">
      <c r="B399" s="458">
        <v>387</v>
      </c>
      <c r="C399" s="707"/>
      <c r="D399" s="708"/>
      <c r="E399" s="459"/>
      <c r="F399" s="460"/>
      <c r="G399" s="460"/>
      <c r="H399" s="698"/>
      <c r="I399" s="700"/>
      <c r="J399" s="704"/>
      <c r="K399" s="700"/>
      <c r="L399" s="461" t="str">
        <f t="shared" si="25"/>
        <v/>
      </c>
      <c r="M399" s="462" t="str">
        <f t="shared" si="26"/>
        <v/>
      </c>
      <c r="N399" s="461" t="str">
        <f t="shared" si="27"/>
        <v/>
      </c>
      <c r="O399" s="463">
        <f t="shared" si="24"/>
        <v>0</v>
      </c>
      <c r="P399" s="701"/>
      <c r="Q399" s="286"/>
      <c r="R399" s="714"/>
      <c r="S399" s="712"/>
      <c r="T399" s="291"/>
      <c r="U399" s="714"/>
      <c r="V399" s="701"/>
      <c r="W399" s="286"/>
      <c r="X399" s="290"/>
      <c r="Y399" s="286"/>
      <c r="Z399" s="290"/>
      <c r="AA399" s="286"/>
      <c r="AB399" s="291"/>
      <c r="AC399" s="291"/>
      <c r="AD399" s="291"/>
      <c r="AE399" s="291"/>
      <c r="AF399" s="290"/>
      <c r="AG399" s="464"/>
      <c r="AH399" s="290"/>
      <c r="AI399" s="292"/>
      <c r="AJ399" s="290"/>
      <c r="AK399" s="464"/>
      <c r="AL399" s="465"/>
      <c r="AM399" s="290"/>
      <c r="AN399" s="464"/>
      <c r="AO399" s="465"/>
      <c r="AP399" s="290"/>
      <c r="AQ399" s="464"/>
      <c r="AR399" s="465"/>
      <c r="AS399" s="290"/>
    </row>
    <row r="400" spans="2:45">
      <c r="B400" s="458">
        <v>388</v>
      </c>
      <c r="C400" s="707"/>
      <c r="D400" s="708"/>
      <c r="E400" s="459"/>
      <c r="F400" s="460"/>
      <c r="G400" s="460"/>
      <c r="H400" s="698"/>
      <c r="I400" s="700"/>
      <c r="J400" s="704"/>
      <c r="K400" s="700"/>
      <c r="L400" s="461" t="str">
        <f t="shared" si="25"/>
        <v/>
      </c>
      <c r="M400" s="462" t="str">
        <f t="shared" si="26"/>
        <v/>
      </c>
      <c r="N400" s="461" t="str">
        <f t="shared" si="27"/>
        <v/>
      </c>
      <c r="O400" s="463">
        <f t="shared" si="24"/>
        <v>0</v>
      </c>
      <c r="P400" s="701"/>
      <c r="Q400" s="286"/>
      <c r="R400" s="714"/>
      <c r="S400" s="712"/>
      <c r="T400" s="291"/>
      <c r="U400" s="714"/>
      <c r="V400" s="701"/>
      <c r="W400" s="286"/>
      <c r="X400" s="290"/>
      <c r="Y400" s="286"/>
      <c r="Z400" s="290"/>
      <c r="AA400" s="286"/>
      <c r="AB400" s="291"/>
      <c r="AC400" s="291"/>
      <c r="AD400" s="291"/>
      <c r="AE400" s="291"/>
      <c r="AF400" s="290"/>
      <c r="AG400" s="464"/>
      <c r="AH400" s="290"/>
      <c r="AI400" s="292"/>
      <c r="AJ400" s="290"/>
      <c r="AK400" s="464"/>
      <c r="AL400" s="465"/>
      <c r="AM400" s="290"/>
      <c r="AN400" s="464"/>
      <c r="AO400" s="465"/>
      <c r="AP400" s="290"/>
      <c r="AQ400" s="464"/>
      <c r="AR400" s="465"/>
      <c r="AS400" s="290"/>
    </row>
    <row r="401" spans="2:45">
      <c r="B401" s="458">
        <v>389</v>
      </c>
      <c r="C401" s="707"/>
      <c r="D401" s="708"/>
      <c r="E401" s="459"/>
      <c r="F401" s="460"/>
      <c r="G401" s="460"/>
      <c r="H401" s="698"/>
      <c r="I401" s="700"/>
      <c r="J401" s="704"/>
      <c r="K401" s="700"/>
      <c r="L401" s="461" t="str">
        <f t="shared" si="25"/>
        <v/>
      </c>
      <c r="M401" s="462" t="str">
        <f t="shared" si="26"/>
        <v/>
      </c>
      <c r="N401" s="461" t="str">
        <f t="shared" si="27"/>
        <v/>
      </c>
      <c r="O401" s="463">
        <f t="shared" si="24"/>
        <v>0</v>
      </c>
      <c r="P401" s="701"/>
      <c r="Q401" s="286"/>
      <c r="R401" s="714"/>
      <c r="S401" s="712"/>
      <c r="T401" s="291"/>
      <c r="U401" s="714"/>
      <c r="V401" s="701"/>
      <c r="W401" s="286"/>
      <c r="X401" s="290"/>
      <c r="Y401" s="286"/>
      <c r="Z401" s="290"/>
      <c r="AA401" s="286"/>
      <c r="AB401" s="291"/>
      <c r="AC401" s="291"/>
      <c r="AD401" s="291"/>
      <c r="AE401" s="291"/>
      <c r="AF401" s="290"/>
      <c r="AG401" s="464"/>
      <c r="AH401" s="290"/>
      <c r="AI401" s="292"/>
      <c r="AJ401" s="290"/>
      <c r="AK401" s="464"/>
      <c r="AL401" s="465"/>
      <c r="AM401" s="290"/>
      <c r="AN401" s="464"/>
      <c r="AO401" s="465"/>
      <c r="AP401" s="290"/>
      <c r="AQ401" s="464"/>
      <c r="AR401" s="465"/>
      <c r="AS401" s="290"/>
    </row>
    <row r="402" spans="2:45">
      <c r="B402" s="458">
        <v>390</v>
      </c>
      <c r="C402" s="707"/>
      <c r="D402" s="708"/>
      <c r="E402" s="459"/>
      <c r="F402" s="460"/>
      <c r="G402" s="460"/>
      <c r="H402" s="698"/>
      <c r="I402" s="700"/>
      <c r="J402" s="704"/>
      <c r="K402" s="700"/>
      <c r="L402" s="461" t="str">
        <f t="shared" si="25"/>
        <v/>
      </c>
      <c r="M402" s="462" t="str">
        <f t="shared" si="26"/>
        <v/>
      </c>
      <c r="N402" s="461" t="str">
        <f t="shared" si="27"/>
        <v/>
      </c>
      <c r="O402" s="463">
        <f t="shared" si="24"/>
        <v>0</v>
      </c>
      <c r="P402" s="701"/>
      <c r="Q402" s="286"/>
      <c r="R402" s="714"/>
      <c r="S402" s="712"/>
      <c r="T402" s="291"/>
      <c r="U402" s="714"/>
      <c r="V402" s="701"/>
      <c r="W402" s="286"/>
      <c r="X402" s="290"/>
      <c r="Y402" s="286"/>
      <c r="Z402" s="290"/>
      <c r="AA402" s="286"/>
      <c r="AB402" s="291"/>
      <c r="AC402" s="291"/>
      <c r="AD402" s="291"/>
      <c r="AE402" s="291"/>
      <c r="AF402" s="290"/>
      <c r="AG402" s="464"/>
      <c r="AH402" s="290"/>
      <c r="AI402" s="292"/>
      <c r="AJ402" s="290"/>
      <c r="AK402" s="464"/>
      <c r="AL402" s="465"/>
      <c r="AM402" s="290"/>
      <c r="AN402" s="464"/>
      <c r="AO402" s="465"/>
      <c r="AP402" s="290"/>
      <c r="AQ402" s="464"/>
      <c r="AR402" s="465"/>
      <c r="AS402" s="290"/>
    </row>
    <row r="403" spans="2:45">
      <c r="B403" s="458">
        <v>391</v>
      </c>
      <c r="C403" s="707"/>
      <c r="D403" s="708"/>
      <c r="E403" s="459"/>
      <c r="F403" s="460"/>
      <c r="G403" s="460"/>
      <c r="H403" s="698"/>
      <c r="I403" s="700"/>
      <c r="J403" s="704"/>
      <c r="K403" s="700"/>
      <c r="L403" s="461" t="str">
        <f t="shared" si="25"/>
        <v/>
      </c>
      <c r="M403" s="462" t="str">
        <f t="shared" si="26"/>
        <v/>
      </c>
      <c r="N403" s="461" t="str">
        <f t="shared" si="27"/>
        <v/>
      </c>
      <c r="O403" s="463">
        <f t="shared" si="24"/>
        <v>0</v>
      </c>
      <c r="P403" s="701"/>
      <c r="Q403" s="286"/>
      <c r="R403" s="714"/>
      <c r="S403" s="712"/>
      <c r="T403" s="291"/>
      <c r="U403" s="714"/>
      <c r="V403" s="701"/>
      <c r="W403" s="286"/>
      <c r="X403" s="290"/>
      <c r="Y403" s="286"/>
      <c r="Z403" s="290"/>
      <c r="AA403" s="286"/>
      <c r="AB403" s="291"/>
      <c r="AC403" s="291"/>
      <c r="AD403" s="291"/>
      <c r="AE403" s="291"/>
      <c r="AF403" s="290"/>
      <c r="AG403" s="464"/>
      <c r="AH403" s="290"/>
      <c r="AI403" s="292"/>
      <c r="AJ403" s="290"/>
      <c r="AK403" s="464"/>
      <c r="AL403" s="465"/>
      <c r="AM403" s="290"/>
      <c r="AN403" s="464"/>
      <c r="AO403" s="465"/>
      <c r="AP403" s="290"/>
      <c r="AQ403" s="464"/>
      <c r="AR403" s="465"/>
      <c r="AS403" s="290"/>
    </row>
    <row r="404" spans="2:45">
      <c r="B404" s="458">
        <v>392</v>
      </c>
      <c r="C404" s="707"/>
      <c r="D404" s="708"/>
      <c r="E404" s="459"/>
      <c r="F404" s="460"/>
      <c r="G404" s="460"/>
      <c r="H404" s="698"/>
      <c r="I404" s="700"/>
      <c r="J404" s="704"/>
      <c r="K404" s="700"/>
      <c r="L404" s="461" t="str">
        <f t="shared" si="25"/>
        <v/>
      </c>
      <c r="M404" s="462" t="str">
        <f t="shared" si="26"/>
        <v/>
      </c>
      <c r="N404" s="461" t="str">
        <f t="shared" si="27"/>
        <v/>
      </c>
      <c r="O404" s="463">
        <f t="shared" si="24"/>
        <v>0</v>
      </c>
      <c r="P404" s="701"/>
      <c r="Q404" s="286"/>
      <c r="R404" s="714"/>
      <c r="S404" s="712"/>
      <c r="T404" s="291"/>
      <c r="U404" s="714"/>
      <c r="V404" s="701"/>
      <c r="W404" s="286"/>
      <c r="X404" s="290"/>
      <c r="Y404" s="286"/>
      <c r="Z404" s="290"/>
      <c r="AA404" s="286"/>
      <c r="AB404" s="291"/>
      <c r="AC404" s="291"/>
      <c r="AD404" s="291"/>
      <c r="AE404" s="291"/>
      <c r="AF404" s="290"/>
      <c r="AG404" s="464"/>
      <c r="AH404" s="290"/>
      <c r="AI404" s="292"/>
      <c r="AJ404" s="290"/>
      <c r="AK404" s="464"/>
      <c r="AL404" s="465"/>
      <c r="AM404" s="290"/>
      <c r="AN404" s="464"/>
      <c r="AO404" s="465"/>
      <c r="AP404" s="290"/>
      <c r="AQ404" s="464"/>
      <c r="AR404" s="465"/>
      <c r="AS404" s="290"/>
    </row>
    <row r="405" spans="2:45">
      <c r="B405" s="458">
        <v>393</v>
      </c>
      <c r="C405" s="707"/>
      <c r="D405" s="708"/>
      <c r="E405" s="459"/>
      <c r="F405" s="460"/>
      <c r="G405" s="460"/>
      <c r="H405" s="698"/>
      <c r="I405" s="700"/>
      <c r="J405" s="704"/>
      <c r="K405" s="700"/>
      <c r="L405" s="461" t="str">
        <f t="shared" si="25"/>
        <v/>
      </c>
      <c r="M405" s="462" t="str">
        <f t="shared" si="26"/>
        <v/>
      </c>
      <c r="N405" s="461" t="str">
        <f t="shared" si="27"/>
        <v/>
      </c>
      <c r="O405" s="463">
        <f t="shared" si="24"/>
        <v>0</v>
      </c>
      <c r="P405" s="701"/>
      <c r="Q405" s="286"/>
      <c r="R405" s="714"/>
      <c r="S405" s="712"/>
      <c r="T405" s="291"/>
      <c r="U405" s="714"/>
      <c r="V405" s="701"/>
      <c r="W405" s="286"/>
      <c r="X405" s="290"/>
      <c r="Y405" s="286"/>
      <c r="Z405" s="290"/>
      <c r="AA405" s="286"/>
      <c r="AB405" s="291"/>
      <c r="AC405" s="291"/>
      <c r="AD405" s="291"/>
      <c r="AE405" s="291"/>
      <c r="AF405" s="290"/>
      <c r="AG405" s="464"/>
      <c r="AH405" s="290"/>
      <c r="AI405" s="292"/>
      <c r="AJ405" s="290"/>
      <c r="AK405" s="464"/>
      <c r="AL405" s="465"/>
      <c r="AM405" s="290"/>
      <c r="AN405" s="464"/>
      <c r="AO405" s="465"/>
      <c r="AP405" s="290"/>
      <c r="AQ405" s="464"/>
      <c r="AR405" s="465"/>
      <c r="AS405" s="290"/>
    </row>
    <row r="406" spans="2:45">
      <c r="B406" s="458">
        <v>394</v>
      </c>
      <c r="C406" s="707"/>
      <c r="D406" s="708"/>
      <c r="E406" s="459"/>
      <c r="F406" s="460"/>
      <c r="G406" s="460"/>
      <c r="H406" s="698"/>
      <c r="I406" s="700"/>
      <c r="J406" s="704"/>
      <c r="K406" s="700"/>
      <c r="L406" s="461" t="str">
        <f t="shared" si="25"/>
        <v/>
      </c>
      <c r="M406" s="462" t="str">
        <f t="shared" si="26"/>
        <v/>
      </c>
      <c r="N406" s="461" t="str">
        <f t="shared" si="27"/>
        <v/>
      </c>
      <c r="O406" s="463">
        <f t="shared" si="24"/>
        <v>0</v>
      </c>
      <c r="P406" s="701"/>
      <c r="Q406" s="286"/>
      <c r="R406" s="714"/>
      <c r="S406" s="712"/>
      <c r="T406" s="291"/>
      <c r="U406" s="714"/>
      <c r="V406" s="701"/>
      <c r="W406" s="286"/>
      <c r="X406" s="290"/>
      <c r="Y406" s="286"/>
      <c r="Z406" s="290"/>
      <c r="AA406" s="286"/>
      <c r="AB406" s="291"/>
      <c r="AC406" s="291"/>
      <c r="AD406" s="291"/>
      <c r="AE406" s="291"/>
      <c r="AF406" s="290"/>
      <c r="AG406" s="464"/>
      <c r="AH406" s="290"/>
      <c r="AI406" s="292"/>
      <c r="AJ406" s="290"/>
      <c r="AK406" s="464"/>
      <c r="AL406" s="465"/>
      <c r="AM406" s="290"/>
      <c r="AN406" s="464"/>
      <c r="AO406" s="465"/>
      <c r="AP406" s="290"/>
      <c r="AQ406" s="464"/>
      <c r="AR406" s="465"/>
      <c r="AS406" s="290"/>
    </row>
    <row r="407" spans="2:45">
      <c r="B407" s="458">
        <v>395</v>
      </c>
      <c r="C407" s="707"/>
      <c r="D407" s="708"/>
      <c r="E407" s="459"/>
      <c r="F407" s="460"/>
      <c r="G407" s="460"/>
      <c r="H407" s="698"/>
      <c r="I407" s="700"/>
      <c r="J407" s="704"/>
      <c r="K407" s="700"/>
      <c r="L407" s="461" t="str">
        <f t="shared" si="25"/>
        <v/>
      </c>
      <c r="M407" s="462" t="str">
        <f t="shared" si="26"/>
        <v/>
      </c>
      <c r="N407" s="461" t="str">
        <f t="shared" si="27"/>
        <v/>
      </c>
      <c r="O407" s="463">
        <f t="shared" si="24"/>
        <v>0</v>
      </c>
      <c r="P407" s="701"/>
      <c r="Q407" s="286"/>
      <c r="R407" s="714"/>
      <c r="S407" s="712"/>
      <c r="T407" s="291"/>
      <c r="U407" s="714"/>
      <c r="V407" s="701"/>
      <c r="W407" s="286"/>
      <c r="X407" s="290"/>
      <c r="Y407" s="286"/>
      <c r="Z407" s="290"/>
      <c r="AA407" s="286"/>
      <c r="AB407" s="291"/>
      <c r="AC407" s="291"/>
      <c r="AD407" s="291"/>
      <c r="AE407" s="291"/>
      <c r="AF407" s="290"/>
      <c r="AG407" s="464"/>
      <c r="AH407" s="290"/>
      <c r="AI407" s="292"/>
      <c r="AJ407" s="290"/>
      <c r="AK407" s="464"/>
      <c r="AL407" s="465"/>
      <c r="AM407" s="290"/>
      <c r="AN407" s="464"/>
      <c r="AO407" s="465"/>
      <c r="AP407" s="290"/>
      <c r="AQ407" s="464"/>
      <c r="AR407" s="465"/>
      <c r="AS407" s="290"/>
    </row>
    <row r="408" spans="2:45">
      <c r="B408" s="458">
        <v>396</v>
      </c>
      <c r="C408" s="707"/>
      <c r="D408" s="708"/>
      <c r="E408" s="459"/>
      <c r="F408" s="460"/>
      <c r="G408" s="460"/>
      <c r="H408" s="698"/>
      <c r="I408" s="700"/>
      <c r="J408" s="704"/>
      <c r="K408" s="700"/>
      <c r="L408" s="461" t="str">
        <f t="shared" si="25"/>
        <v/>
      </c>
      <c r="M408" s="462" t="str">
        <f t="shared" si="26"/>
        <v/>
      </c>
      <c r="N408" s="461" t="str">
        <f t="shared" si="27"/>
        <v/>
      </c>
      <c r="O408" s="463">
        <f t="shared" si="24"/>
        <v>0</v>
      </c>
      <c r="P408" s="701"/>
      <c r="Q408" s="286"/>
      <c r="R408" s="714"/>
      <c r="S408" s="712"/>
      <c r="T408" s="291"/>
      <c r="U408" s="714"/>
      <c r="V408" s="701"/>
      <c r="W408" s="286"/>
      <c r="X408" s="290"/>
      <c r="Y408" s="286"/>
      <c r="Z408" s="290"/>
      <c r="AA408" s="286"/>
      <c r="AB408" s="291"/>
      <c r="AC408" s="291"/>
      <c r="AD408" s="291"/>
      <c r="AE408" s="291"/>
      <c r="AF408" s="290"/>
      <c r="AG408" s="464"/>
      <c r="AH408" s="290"/>
      <c r="AI408" s="292"/>
      <c r="AJ408" s="290"/>
      <c r="AK408" s="464"/>
      <c r="AL408" s="465"/>
      <c r="AM408" s="290"/>
      <c r="AN408" s="464"/>
      <c r="AO408" s="465"/>
      <c r="AP408" s="290"/>
      <c r="AQ408" s="464"/>
      <c r="AR408" s="465"/>
      <c r="AS408" s="290"/>
    </row>
    <row r="409" spans="2:45">
      <c r="B409" s="458">
        <v>397</v>
      </c>
      <c r="C409" s="707"/>
      <c r="D409" s="708"/>
      <c r="E409" s="459"/>
      <c r="F409" s="460"/>
      <c r="G409" s="460"/>
      <c r="H409" s="698"/>
      <c r="I409" s="700"/>
      <c r="J409" s="704"/>
      <c r="K409" s="700"/>
      <c r="L409" s="461" t="str">
        <f t="shared" si="25"/>
        <v/>
      </c>
      <c r="M409" s="462" t="str">
        <f t="shared" si="26"/>
        <v/>
      </c>
      <c r="N409" s="461" t="str">
        <f t="shared" si="27"/>
        <v/>
      </c>
      <c r="O409" s="463">
        <f t="shared" si="24"/>
        <v>0</v>
      </c>
      <c r="P409" s="701"/>
      <c r="Q409" s="286"/>
      <c r="R409" s="714"/>
      <c r="S409" s="712"/>
      <c r="T409" s="291"/>
      <c r="U409" s="714"/>
      <c r="V409" s="701"/>
      <c r="W409" s="286"/>
      <c r="X409" s="290"/>
      <c r="Y409" s="286"/>
      <c r="Z409" s="290"/>
      <c r="AA409" s="286"/>
      <c r="AB409" s="291"/>
      <c r="AC409" s="291"/>
      <c r="AD409" s="291"/>
      <c r="AE409" s="291"/>
      <c r="AF409" s="290"/>
      <c r="AG409" s="464"/>
      <c r="AH409" s="290"/>
      <c r="AI409" s="292"/>
      <c r="AJ409" s="290"/>
      <c r="AK409" s="464"/>
      <c r="AL409" s="465"/>
      <c r="AM409" s="290"/>
      <c r="AN409" s="464"/>
      <c r="AO409" s="465"/>
      <c r="AP409" s="290"/>
      <c r="AQ409" s="464"/>
      <c r="AR409" s="465"/>
      <c r="AS409" s="290"/>
    </row>
    <row r="410" spans="2:45">
      <c r="B410" s="458">
        <v>398</v>
      </c>
      <c r="C410" s="707"/>
      <c r="D410" s="708"/>
      <c r="E410" s="459"/>
      <c r="F410" s="460"/>
      <c r="G410" s="460"/>
      <c r="H410" s="698"/>
      <c r="I410" s="700"/>
      <c r="J410" s="704"/>
      <c r="K410" s="700"/>
      <c r="L410" s="461" t="str">
        <f t="shared" si="25"/>
        <v/>
      </c>
      <c r="M410" s="462" t="str">
        <f t="shared" si="26"/>
        <v/>
      </c>
      <c r="N410" s="461" t="str">
        <f t="shared" si="27"/>
        <v/>
      </c>
      <c r="O410" s="463">
        <f t="shared" si="24"/>
        <v>0</v>
      </c>
      <c r="P410" s="701"/>
      <c r="Q410" s="286"/>
      <c r="R410" s="714"/>
      <c r="S410" s="712"/>
      <c r="T410" s="291"/>
      <c r="U410" s="714"/>
      <c r="V410" s="701"/>
      <c r="W410" s="286"/>
      <c r="X410" s="290"/>
      <c r="Y410" s="286"/>
      <c r="Z410" s="290"/>
      <c r="AA410" s="286"/>
      <c r="AB410" s="291"/>
      <c r="AC410" s="291"/>
      <c r="AD410" s="291"/>
      <c r="AE410" s="291"/>
      <c r="AF410" s="290"/>
      <c r="AG410" s="464"/>
      <c r="AH410" s="290"/>
      <c r="AI410" s="292"/>
      <c r="AJ410" s="290"/>
      <c r="AK410" s="464"/>
      <c r="AL410" s="465"/>
      <c r="AM410" s="290"/>
      <c r="AN410" s="464"/>
      <c r="AO410" s="465"/>
      <c r="AP410" s="290"/>
      <c r="AQ410" s="464"/>
      <c r="AR410" s="465"/>
      <c r="AS410" s="290"/>
    </row>
    <row r="411" spans="2:45">
      <c r="B411" s="458">
        <v>399</v>
      </c>
      <c r="C411" s="707"/>
      <c r="D411" s="708"/>
      <c r="E411" s="459"/>
      <c r="F411" s="460"/>
      <c r="G411" s="460"/>
      <c r="H411" s="698"/>
      <c r="I411" s="700"/>
      <c r="J411" s="704"/>
      <c r="K411" s="700"/>
      <c r="L411" s="461" t="str">
        <f t="shared" si="25"/>
        <v/>
      </c>
      <c r="M411" s="462" t="str">
        <f t="shared" si="26"/>
        <v/>
      </c>
      <c r="N411" s="461" t="str">
        <f t="shared" si="27"/>
        <v/>
      </c>
      <c r="O411" s="463">
        <f t="shared" si="24"/>
        <v>0</v>
      </c>
      <c r="P411" s="701"/>
      <c r="Q411" s="286"/>
      <c r="R411" s="714"/>
      <c r="S411" s="712"/>
      <c r="T411" s="291"/>
      <c r="U411" s="714"/>
      <c r="V411" s="701"/>
      <c r="W411" s="286"/>
      <c r="X411" s="290"/>
      <c r="Y411" s="286"/>
      <c r="Z411" s="290"/>
      <c r="AA411" s="286"/>
      <c r="AB411" s="291"/>
      <c r="AC411" s="291"/>
      <c r="AD411" s="291"/>
      <c r="AE411" s="291"/>
      <c r="AF411" s="290"/>
      <c r="AG411" s="464"/>
      <c r="AH411" s="290"/>
      <c r="AI411" s="292"/>
      <c r="AJ411" s="290"/>
      <c r="AK411" s="464"/>
      <c r="AL411" s="465"/>
      <c r="AM411" s="290"/>
      <c r="AN411" s="464"/>
      <c r="AO411" s="465"/>
      <c r="AP411" s="290"/>
      <c r="AQ411" s="464"/>
      <c r="AR411" s="465"/>
      <c r="AS411" s="290"/>
    </row>
    <row r="412" spans="2:45">
      <c r="B412" s="458">
        <v>400</v>
      </c>
      <c r="C412" s="707"/>
      <c r="D412" s="708"/>
      <c r="E412" s="459"/>
      <c r="F412" s="460"/>
      <c r="G412" s="460"/>
      <c r="H412" s="698"/>
      <c r="I412" s="700"/>
      <c r="J412" s="704"/>
      <c r="K412" s="700"/>
      <c r="L412" s="461" t="str">
        <f t="shared" si="25"/>
        <v/>
      </c>
      <c r="M412" s="462" t="str">
        <f t="shared" si="26"/>
        <v/>
      </c>
      <c r="N412" s="461" t="str">
        <f t="shared" si="27"/>
        <v/>
      </c>
      <c r="O412" s="463">
        <f t="shared" si="24"/>
        <v>0</v>
      </c>
      <c r="P412" s="701"/>
      <c r="Q412" s="286"/>
      <c r="R412" s="714"/>
      <c r="S412" s="712"/>
      <c r="T412" s="291"/>
      <c r="U412" s="714"/>
      <c r="V412" s="701"/>
      <c r="W412" s="286"/>
      <c r="X412" s="290"/>
      <c r="Y412" s="286"/>
      <c r="Z412" s="290"/>
      <c r="AA412" s="286"/>
      <c r="AB412" s="291"/>
      <c r="AC412" s="291"/>
      <c r="AD412" s="291"/>
      <c r="AE412" s="291"/>
      <c r="AF412" s="290"/>
      <c r="AG412" s="464"/>
      <c r="AH412" s="290"/>
      <c r="AI412" s="292"/>
      <c r="AJ412" s="290"/>
      <c r="AK412" s="464"/>
      <c r="AL412" s="465"/>
      <c r="AM412" s="290"/>
      <c r="AN412" s="464"/>
      <c r="AO412" s="465"/>
      <c r="AP412" s="290"/>
      <c r="AQ412" s="464"/>
      <c r="AR412" s="465"/>
      <c r="AS412" s="290"/>
    </row>
    <row r="413" spans="2:45">
      <c r="B413" s="458">
        <v>401</v>
      </c>
      <c r="C413" s="707"/>
      <c r="D413" s="708"/>
      <c r="E413" s="459"/>
      <c r="F413" s="460"/>
      <c r="G413" s="460"/>
      <c r="H413" s="698"/>
      <c r="I413" s="700"/>
      <c r="J413" s="704"/>
      <c r="K413" s="700"/>
      <c r="L413" s="461" t="str">
        <f t="shared" si="25"/>
        <v/>
      </c>
      <c r="M413" s="462" t="str">
        <f t="shared" si="26"/>
        <v/>
      </c>
      <c r="N413" s="461" t="str">
        <f t="shared" si="27"/>
        <v/>
      </c>
      <c r="O413" s="463">
        <f t="shared" si="24"/>
        <v>0</v>
      </c>
      <c r="P413" s="701"/>
      <c r="Q413" s="286"/>
      <c r="R413" s="714"/>
      <c r="S413" s="712"/>
      <c r="T413" s="291"/>
      <c r="U413" s="714"/>
      <c r="V413" s="701"/>
      <c r="W413" s="286"/>
      <c r="X413" s="290"/>
      <c r="Y413" s="286"/>
      <c r="Z413" s="290"/>
      <c r="AA413" s="286"/>
      <c r="AB413" s="291"/>
      <c r="AC413" s="291"/>
      <c r="AD413" s="291"/>
      <c r="AE413" s="291"/>
      <c r="AF413" s="290"/>
      <c r="AG413" s="464"/>
      <c r="AH413" s="290"/>
      <c r="AI413" s="292"/>
      <c r="AJ413" s="290"/>
      <c r="AK413" s="464"/>
      <c r="AL413" s="465"/>
      <c r="AM413" s="290"/>
      <c r="AN413" s="464"/>
      <c r="AO413" s="465"/>
      <c r="AP413" s="290"/>
      <c r="AQ413" s="464"/>
      <c r="AR413" s="465"/>
      <c r="AS413" s="290"/>
    </row>
    <row r="414" spans="2:45">
      <c r="B414" s="458">
        <v>402</v>
      </c>
      <c r="C414" s="707"/>
      <c r="D414" s="708"/>
      <c r="E414" s="459"/>
      <c r="F414" s="460"/>
      <c r="G414" s="460"/>
      <c r="H414" s="698"/>
      <c r="I414" s="700"/>
      <c r="J414" s="704"/>
      <c r="K414" s="700"/>
      <c r="L414" s="461" t="str">
        <f t="shared" si="25"/>
        <v/>
      </c>
      <c r="M414" s="462" t="str">
        <f t="shared" si="26"/>
        <v/>
      </c>
      <c r="N414" s="461" t="str">
        <f t="shared" si="27"/>
        <v/>
      </c>
      <c r="O414" s="463">
        <f t="shared" si="24"/>
        <v>0</v>
      </c>
      <c r="P414" s="701"/>
      <c r="Q414" s="286"/>
      <c r="R414" s="714"/>
      <c r="S414" s="712"/>
      <c r="T414" s="291"/>
      <c r="U414" s="714"/>
      <c r="V414" s="701"/>
      <c r="W414" s="286"/>
      <c r="X414" s="290"/>
      <c r="Y414" s="286"/>
      <c r="Z414" s="290"/>
      <c r="AA414" s="286"/>
      <c r="AB414" s="291"/>
      <c r="AC414" s="291"/>
      <c r="AD414" s="291"/>
      <c r="AE414" s="291"/>
      <c r="AF414" s="290"/>
      <c r="AG414" s="464"/>
      <c r="AH414" s="290"/>
      <c r="AI414" s="292"/>
      <c r="AJ414" s="290"/>
      <c r="AK414" s="464"/>
      <c r="AL414" s="465"/>
      <c r="AM414" s="290"/>
      <c r="AN414" s="464"/>
      <c r="AO414" s="465"/>
      <c r="AP414" s="290"/>
      <c r="AQ414" s="464"/>
      <c r="AR414" s="465"/>
      <c r="AS414" s="290"/>
    </row>
    <row r="415" spans="2:45">
      <c r="B415" s="458">
        <v>403</v>
      </c>
      <c r="C415" s="707"/>
      <c r="D415" s="708"/>
      <c r="E415" s="459"/>
      <c r="F415" s="460"/>
      <c r="G415" s="460"/>
      <c r="H415" s="698"/>
      <c r="I415" s="700"/>
      <c r="J415" s="704"/>
      <c r="K415" s="700"/>
      <c r="L415" s="461" t="str">
        <f t="shared" si="25"/>
        <v/>
      </c>
      <c r="M415" s="462" t="str">
        <f t="shared" si="26"/>
        <v/>
      </c>
      <c r="N415" s="461" t="str">
        <f t="shared" si="27"/>
        <v/>
      </c>
      <c r="O415" s="463">
        <f t="shared" si="24"/>
        <v>0</v>
      </c>
      <c r="P415" s="701"/>
      <c r="Q415" s="286"/>
      <c r="R415" s="714"/>
      <c r="S415" s="712"/>
      <c r="T415" s="291"/>
      <c r="U415" s="714"/>
      <c r="V415" s="701"/>
      <c r="W415" s="286"/>
      <c r="X415" s="290"/>
      <c r="Y415" s="286"/>
      <c r="Z415" s="290"/>
      <c r="AA415" s="286"/>
      <c r="AB415" s="291"/>
      <c r="AC415" s="291"/>
      <c r="AD415" s="291"/>
      <c r="AE415" s="291"/>
      <c r="AF415" s="290"/>
      <c r="AG415" s="464"/>
      <c r="AH415" s="290"/>
      <c r="AI415" s="292"/>
      <c r="AJ415" s="290"/>
      <c r="AK415" s="464"/>
      <c r="AL415" s="465"/>
      <c r="AM415" s="290"/>
      <c r="AN415" s="464"/>
      <c r="AO415" s="465"/>
      <c r="AP415" s="290"/>
      <c r="AQ415" s="464"/>
      <c r="AR415" s="465"/>
      <c r="AS415" s="290"/>
    </row>
    <row r="416" spans="2:45">
      <c r="B416" s="458">
        <v>404</v>
      </c>
      <c r="C416" s="707"/>
      <c r="D416" s="708"/>
      <c r="E416" s="459"/>
      <c r="F416" s="460"/>
      <c r="G416" s="460"/>
      <c r="H416" s="698"/>
      <c r="I416" s="700"/>
      <c r="J416" s="704"/>
      <c r="K416" s="700"/>
      <c r="L416" s="461" t="str">
        <f t="shared" si="25"/>
        <v/>
      </c>
      <c r="M416" s="462" t="str">
        <f t="shared" si="26"/>
        <v/>
      </c>
      <c r="N416" s="461" t="str">
        <f t="shared" si="27"/>
        <v/>
      </c>
      <c r="O416" s="463">
        <f t="shared" si="24"/>
        <v>0</v>
      </c>
      <c r="P416" s="701"/>
      <c r="Q416" s="286"/>
      <c r="R416" s="714"/>
      <c r="S416" s="712"/>
      <c r="T416" s="291"/>
      <c r="U416" s="714"/>
      <c r="V416" s="701"/>
      <c r="W416" s="286"/>
      <c r="X416" s="290"/>
      <c r="Y416" s="286"/>
      <c r="Z416" s="290"/>
      <c r="AA416" s="286"/>
      <c r="AB416" s="291"/>
      <c r="AC416" s="291"/>
      <c r="AD416" s="291"/>
      <c r="AE416" s="291"/>
      <c r="AF416" s="290"/>
      <c r="AG416" s="464"/>
      <c r="AH416" s="290"/>
      <c r="AI416" s="292"/>
      <c r="AJ416" s="290"/>
      <c r="AK416" s="464"/>
      <c r="AL416" s="465"/>
      <c r="AM416" s="290"/>
      <c r="AN416" s="464"/>
      <c r="AO416" s="465"/>
      <c r="AP416" s="290"/>
      <c r="AQ416" s="464"/>
      <c r="AR416" s="465"/>
      <c r="AS416" s="290"/>
    </row>
    <row r="417" spans="2:45">
      <c r="B417" s="458">
        <v>405</v>
      </c>
      <c r="C417" s="707"/>
      <c r="D417" s="708"/>
      <c r="E417" s="459"/>
      <c r="F417" s="460"/>
      <c r="G417" s="460"/>
      <c r="H417" s="698"/>
      <c r="I417" s="700"/>
      <c r="J417" s="704"/>
      <c r="K417" s="700"/>
      <c r="L417" s="461" t="str">
        <f t="shared" si="25"/>
        <v/>
      </c>
      <c r="M417" s="462" t="str">
        <f t="shared" si="26"/>
        <v/>
      </c>
      <c r="N417" s="461" t="str">
        <f t="shared" si="27"/>
        <v/>
      </c>
      <c r="O417" s="463">
        <f t="shared" si="24"/>
        <v>0</v>
      </c>
      <c r="P417" s="701"/>
      <c r="Q417" s="286"/>
      <c r="R417" s="714"/>
      <c r="S417" s="712"/>
      <c r="T417" s="291"/>
      <c r="U417" s="714"/>
      <c r="V417" s="701"/>
      <c r="W417" s="286"/>
      <c r="X417" s="290"/>
      <c r="Y417" s="286"/>
      <c r="Z417" s="290"/>
      <c r="AA417" s="286"/>
      <c r="AB417" s="291"/>
      <c r="AC417" s="291"/>
      <c r="AD417" s="291"/>
      <c r="AE417" s="291"/>
      <c r="AF417" s="290"/>
      <c r="AG417" s="464"/>
      <c r="AH417" s="290"/>
      <c r="AI417" s="292"/>
      <c r="AJ417" s="290"/>
      <c r="AK417" s="464"/>
      <c r="AL417" s="465"/>
      <c r="AM417" s="290"/>
      <c r="AN417" s="464"/>
      <c r="AO417" s="465"/>
      <c r="AP417" s="290"/>
      <c r="AQ417" s="464"/>
      <c r="AR417" s="465"/>
      <c r="AS417" s="290"/>
    </row>
    <row r="418" spans="2:45">
      <c r="B418" s="458">
        <v>406</v>
      </c>
      <c r="C418" s="707"/>
      <c r="D418" s="708"/>
      <c r="E418" s="459"/>
      <c r="F418" s="460"/>
      <c r="G418" s="460"/>
      <c r="H418" s="698"/>
      <c r="I418" s="700"/>
      <c r="J418" s="704"/>
      <c r="K418" s="700"/>
      <c r="L418" s="461" t="str">
        <f t="shared" si="25"/>
        <v/>
      </c>
      <c r="M418" s="462" t="str">
        <f t="shared" si="26"/>
        <v/>
      </c>
      <c r="N418" s="461" t="str">
        <f t="shared" si="27"/>
        <v/>
      </c>
      <c r="O418" s="463">
        <f t="shared" si="24"/>
        <v>0</v>
      </c>
      <c r="P418" s="701"/>
      <c r="Q418" s="286"/>
      <c r="R418" s="714"/>
      <c r="S418" s="712"/>
      <c r="T418" s="291"/>
      <c r="U418" s="714"/>
      <c r="V418" s="701"/>
      <c r="W418" s="286"/>
      <c r="X418" s="290"/>
      <c r="Y418" s="286"/>
      <c r="Z418" s="290"/>
      <c r="AA418" s="286"/>
      <c r="AB418" s="291"/>
      <c r="AC418" s="291"/>
      <c r="AD418" s="291"/>
      <c r="AE418" s="291"/>
      <c r="AF418" s="290"/>
      <c r="AG418" s="464"/>
      <c r="AH418" s="290"/>
      <c r="AI418" s="292"/>
      <c r="AJ418" s="290"/>
      <c r="AK418" s="464"/>
      <c r="AL418" s="465"/>
      <c r="AM418" s="290"/>
      <c r="AN418" s="464"/>
      <c r="AO418" s="465"/>
      <c r="AP418" s="290"/>
      <c r="AQ418" s="464"/>
      <c r="AR418" s="465"/>
      <c r="AS418" s="290"/>
    </row>
    <row r="419" spans="2:45">
      <c r="B419" s="458">
        <v>407</v>
      </c>
      <c r="C419" s="707"/>
      <c r="D419" s="708"/>
      <c r="E419" s="459"/>
      <c r="F419" s="460"/>
      <c r="G419" s="460"/>
      <c r="H419" s="698"/>
      <c r="I419" s="700"/>
      <c r="J419" s="704"/>
      <c r="K419" s="700"/>
      <c r="L419" s="461" t="str">
        <f t="shared" si="25"/>
        <v/>
      </c>
      <c r="M419" s="462" t="str">
        <f t="shared" si="26"/>
        <v/>
      </c>
      <c r="N419" s="461" t="str">
        <f t="shared" si="27"/>
        <v/>
      </c>
      <c r="O419" s="463">
        <f t="shared" si="24"/>
        <v>0</v>
      </c>
      <c r="P419" s="701"/>
      <c r="Q419" s="286"/>
      <c r="R419" s="714"/>
      <c r="S419" s="712"/>
      <c r="T419" s="291"/>
      <c r="U419" s="714"/>
      <c r="V419" s="701"/>
      <c r="W419" s="286"/>
      <c r="X419" s="290"/>
      <c r="Y419" s="286"/>
      <c r="Z419" s="290"/>
      <c r="AA419" s="286"/>
      <c r="AB419" s="291"/>
      <c r="AC419" s="291"/>
      <c r="AD419" s="291"/>
      <c r="AE419" s="291"/>
      <c r="AF419" s="290"/>
      <c r="AG419" s="464"/>
      <c r="AH419" s="290"/>
      <c r="AI419" s="292"/>
      <c r="AJ419" s="290"/>
      <c r="AK419" s="464"/>
      <c r="AL419" s="465"/>
      <c r="AM419" s="290"/>
      <c r="AN419" s="464"/>
      <c r="AO419" s="465"/>
      <c r="AP419" s="290"/>
      <c r="AQ419" s="464"/>
      <c r="AR419" s="465"/>
      <c r="AS419" s="290"/>
    </row>
    <row r="420" spans="2:45">
      <c r="B420" s="458">
        <v>408</v>
      </c>
      <c r="C420" s="707"/>
      <c r="D420" s="708"/>
      <c r="E420" s="459"/>
      <c r="F420" s="460"/>
      <c r="G420" s="460"/>
      <c r="H420" s="698"/>
      <c r="I420" s="700"/>
      <c r="J420" s="704"/>
      <c r="K420" s="700"/>
      <c r="L420" s="461" t="str">
        <f t="shared" si="25"/>
        <v/>
      </c>
      <c r="M420" s="462" t="str">
        <f t="shared" si="26"/>
        <v/>
      </c>
      <c r="N420" s="461" t="str">
        <f t="shared" si="27"/>
        <v/>
      </c>
      <c r="O420" s="463">
        <f t="shared" si="24"/>
        <v>0</v>
      </c>
      <c r="P420" s="701"/>
      <c r="Q420" s="286"/>
      <c r="R420" s="714"/>
      <c r="S420" s="712"/>
      <c r="T420" s="291"/>
      <c r="U420" s="714"/>
      <c r="V420" s="701"/>
      <c r="W420" s="286"/>
      <c r="X420" s="290"/>
      <c r="Y420" s="286"/>
      <c r="Z420" s="290"/>
      <c r="AA420" s="286"/>
      <c r="AB420" s="291"/>
      <c r="AC420" s="291"/>
      <c r="AD420" s="291"/>
      <c r="AE420" s="291"/>
      <c r="AF420" s="290"/>
      <c r="AG420" s="464"/>
      <c r="AH420" s="290"/>
      <c r="AI420" s="292"/>
      <c r="AJ420" s="290"/>
      <c r="AK420" s="464"/>
      <c r="AL420" s="465"/>
      <c r="AM420" s="290"/>
      <c r="AN420" s="464"/>
      <c r="AO420" s="465"/>
      <c r="AP420" s="290"/>
      <c r="AQ420" s="464"/>
      <c r="AR420" s="465"/>
      <c r="AS420" s="290"/>
    </row>
    <row r="421" spans="2:45">
      <c r="B421" s="458">
        <v>409</v>
      </c>
      <c r="C421" s="707"/>
      <c r="D421" s="708"/>
      <c r="E421" s="459"/>
      <c r="F421" s="460"/>
      <c r="G421" s="460"/>
      <c r="H421" s="698"/>
      <c r="I421" s="700"/>
      <c r="J421" s="704"/>
      <c r="K421" s="700"/>
      <c r="L421" s="461" t="str">
        <f t="shared" si="25"/>
        <v/>
      </c>
      <c r="M421" s="462" t="str">
        <f t="shared" si="26"/>
        <v/>
      </c>
      <c r="N421" s="461" t="str">
        <f t="shared" si="27"/>
        <v/>
      </c>
      <c r="O421" s="463">
        <f t="shared" si="24"/>
        <v>0</v>
      </c>
      <c r="P421" s="701"/>
      <c r="Q421" s="286"/>
      <c r="R421" s="714"/>
      <c r="S421" s="712"/>
      <c r="T421" s="291"/>
      <c r="U421" s="714"/>
      <c r="V421" s="701"/>
      <c r="W421" s="286"/>
      <c r="X421" s="290"/>
      <c r="Y421" s="286"/>
      <c r="Z421" s="290"/>
      <c r="AA421" s="286"/>
      <c r="AB421" s="291"/>
      <c r="AC421" s="291"/>
      <c r="AD421" s="291"/>
      <c r="AE421" s="291"/>
      <c r="AF421" s="290"/>
      <c r="AG421" s="464"/>
      <c r="AH421" s="290"/>
      <c r="AI421" s="292"/>
      <c r="AJ421" s="290"/>
      <c r="AK421" s="464"/>
      <c r="AL421" s="465"/>
      <c r="AM421" s="290"/>
      <c r="AN421" s="464"/>
      <c r="AO421" s="465"/>
      <c r="AP421" s="290"/>
      <c r="AQ421" s="464"/>
      <c r="AR421" s="465"/>
      <c r="AS421" s="290"/>
    </row>
    <row r="422" spans="2:45">
      <c r="B422" s="458">
        <v>410</v>
      </c>
      <c r="C422" s="707"/>
      <c r="D422" s="708"/>
      <c r="E422" s="459"/>
      <c r="F422" s="460"/>
      <c r="G422" s="460"/>
      <c r="H422" s="698"/>
      <c r="I422" s="700"/>
      <c r="J422" s="704"/>
      <c r="K422" s="700"/>
      <c r="L422" s="461" t="str">
        <f t="shared" si="25"/>
        <v/>
      </c>
      <c r="M422" s="462" t="str">
        <f t="shared" si="26"/>
        <v/>
      </c>
      <c r="N422" s="461" t="str">
        <f t="shared" si="27"/>
        <v/>
      </c>
      <c r="O422" s="463">
        <f t="shared" si="24"/>
        <v>0</v>
      </c>
      <c r="P422" s="701"/>
      <c r="Q422" s="286"/>
      <c r="R422" s="714"/>
      <c r="S422" s="712"/>
      <c r="T422" s="291"/>
      <c r="U422" s="714"/>
      <c r="V422" s="701"/>
      <c r="W422" s="286"/>
      <c r="X422" s="290"/>
      <c r="Y422" s="286"/>
      <c r="Z422" s="290"/>
      <c r="AA422" s="286"/>
      <c r="AB422" s="291"/>
      <c r="AC422" s="291"/>
      <c r="AD422" s="291"/>
      <c r="AE422" s="291"/>
      <c r="AF422" s="290"/>
      <c r="AG422" s="464"/>
      <c r="AH422" s="290"/>
      <c r="AI422" s="292"/>
      <c r="AJ422" s="290"/>
      <c r="AK422" s="464"/>
      <c r="AL422" s="465"/>
      <c r="AM422" s="290"/>
      <c r="AN422" s="464"/>
      <c r="AO422" s="465"/>
      <c r="AP422" s="290"/>
      <c r="AQ422" s="464"/>
      <c r="AR422" s="465"/>
      <c r="AS422" s="290"/>
    </row>
    <row r="423" spans="2:45">
      <c r="B423" s="458">
        <v>411</v>
      </c>
      <c r="C423" s="707"/>
      <c r="D423" s="708"/>
      <c r="E423" s="459"/>
      <c r="F423" s="460"/>
      <c r="G423" s="460"/>
      <c r="H423" s="698"/>
      <c r="I423" s="700"/>
      <c r="J423" s="704"/>
      <c r="K423" s="700"/>
      <c r="L423" s="461" t="str">
        <f t="shared" si="25"/>
        <v/>
      </c>
      <c r="M423" s="462" t="str">
        <f t="shared" si="26"/>
        <v/>
      </c>
      <c r="N423" s="461" t="str">
        <f t="shared" si="27"/>
        <v/>
      </c>
      <c r="O423" s="463">
        <f t="shared" si="24"/>
        <v>0</v>
      </c>
      <c r="P423" s="701"/>
      <c r="Q423" s="286"/>
      <c r="R423" s="714"/>
      <c r="S423" s="712"/>
      <c r="T423" s="291"/>
      <c r="U423" s="714"/>
      <c r="V423" s="701"/>
      <c r="W423" s="286"/>
      <c r="X423" s="290"/>
      <c r="Y423" s="286"/>
      <c r="Z423" s="290"/>
      <c r="AA423" s="286"/>
      <c r="AB423" s="291"/>
      <c r="AC423" s="291"/>
      <c r="AD423" s="291"/>
      <c r="AE423" s="291"/>
      <c r="AF423" s="290"/>
      <c r="AG423" s="464"/>
      <c r="AH423" s="290"/>
      <c r="AI423" s="292"/>
      <c r="AJ423" s="290"/>
      <c r="AK423" s="464"/>
      <c r="AL423" s="465"/>
      <c r="AM423" s="290"/>
      <c r="AN423" s="464"/>
      <c r="AO423" s="465"/>
      <c r="AP423" s="290"/>
      <c r="AQ423" s="464"/>
      <c r="AR423" s="465"/>
      <c r="AS423" s="290"/>
    </row>
    <row r="424" spans="2:45">
      <c r="B424" s="458">
        <v>412</v>
      </c>
      <c r="C424" s="707"/>
      <c r="D424" s="708"/>
      <c r="E424" s="459"/>
      <c r="F424" s="460"/>
      <c r="G424" s="460"/>
      <c r="H424" s="698"/>
      <c r="I424" s="700"/>
      <c r="J424" s="704"/>
      <c r="K424" s="700"/>
      <c r="L424" s="461" t="str">
        <f t="shared" si="25"/>
        <v/>
      </c>
      <c r="M424" s="462" t="str">
        <f t="shared" si="26"/>
        <v/>
      </c>
      <c r="N424" s="461" t="str">
        <f t="shared" si="27"/>
        <v/>
      </c>
      <c r="O424" s="463">
        <f t="shared" si="24"/>
        <v>0</v>
      </c>
      <c r="P424" s="701"/>
      <c r="Q424" s="286"/>
      <c r="R424" s="714"/>
      <c r="S424" s="712"/>
      <c r="T424" s="291"/>
      <c r="U424" s="714"/>
      <c r="V424" s="701"/>
      <c r="W424" s="286"/>
      <c r="X424" s="290"/>
      <c r="Y424" s="286"/>
      <c r="Z424" s="290"/>
      <c r="AA424" s="286"/>
      <c r="AB424" s="291"/>
      <c r="AC424" s="291"/>
      <c r="AD424" s="291"/>
      <c r="AE424" s="291"/>
      <c r="AF424" s="290"/>
      <c r="AG424" s="464"/>
      <c r="AH424" s="290"/>
      <c r="AI424" s="292"/>
      <c r="AJ424" s="290"/>
      <c r="AK424" s="464"/>
      <c r="AL424" s="465"/>
      <c r="AM424" s="290"/>
      <c r="AN424" s="464"/>
      <c r="AO424" s="465"/>
      <c r="AP424" s="290"/>
      <c r="AQ424" s="464"/>
      <c r="AR424" s="465"/>
      <c r="AS424" s="290"/>
    </row>
    <row r="425" spans="2:45">
      <c r="B425" s="458">
        <v>413</v>
      </c>
      <c r="C425" s="707"/>
      <c r="D425" s="708"/>
      <c r="E425" s="459"/>
      <c r="F425" s="460"/>
      <c r="G425" s="460"/>
      <c r="H425" s="698"/>
      <c r="I425" s="700"/>
      <c r="J425" s="704"/>
      <c r="K425" s="700"/>
      <c r="L425" s="461" t="str">
        <f t="shared" si="25"/>
        <v/>
      </c>
      <c r="M425" s="462" t="str">
        <f t="shared" si="26"/>
        <v/>
      </c>
      <c r="N425" s="461" t="str">
        <f t="shared" si="27"/>
        <v/>
      </c>
      <c r="O425" s="463">
        <f t="shared" si="24"/>
        <v>0</v>
      </c>
      <c r="P425" s="701"/>
      <c r="Q425" s="286"/>
      <c r="R425" s="714"/>
      <c r="S425" s="712"/>
      <c r="T425" s="291"/>
      <c r="U425" s="714"/>
      <c r="V425" s="701"/>
      <c r="W425" s="286"/>
      <c r="X425" s="290"/>
      <c r="Y425" s="286"/>
      <c r="Z425" s="290"/>
      <c r="AA425" s="286"/>
      <c r="AB425" s="291"/>
      <c r="AC425" s="291"/>
      <c r="AD425" s="291"/>
      <c r="AE425" s="291"/>
      <c r="AF425" s="290"/>
      <c r="AG425" s="464"/>
      <c r="AH425" s="290"/>
      <c r="AI425" s="292"/>
      <c r="AJ425" s="290"/>
      <c r="AK425" s="464"/>
      <c r="AL425" s="465"/>
      <c r="AM425" s="290"/>
      <c r="AN425" s="464"/>
      <c r="AO425" s="465"/>
      <c r="AP425" s="290"/>
      <c r="AQ425" s="464"/>
      <c r="AR425" s="465"/>
      <c r="AS425" s="290"/>
    </row>
    <row r="426" spans="2:45">
      <c r="B426" s="458">
        <v>414</v>
      </c>
      <c r="C426" s="707"/>
      <c r="D426" s="708"/>
      <c r="E426" s="459"/>
      <c r="F426" s="460"/>
      <c r="G426" s="460"/>
      <c r="H426" s="698"/>
      <c r="I426" s="700"/>
      <c r="J426" s="704"/>
      <c r="K426" s="700"/>
      <c r="L426" s="461" t="str">
        <f t="shared" si="25"/>
        <v/>
      </c>
      <c r="M426" s="462" t="str">
        <f t="shared" si="26"/>
        <v/>
      </c>
      <c r="N426" s="461" t="str">
        <f t="shared" si="27"/>
        <v/>
      </c>
      <c r="O426" s="463">
        <f t="shared" si="24"/>
        <v>0</v>
      </c>
      <c r="P426" s="701"/>
      <c r="Q426" s="286"/>
      <c r="R426" s="714"/>
      <c r="S426" s="712"/>
      <c r="T426" s="291"/>
      <c r="U426" s="714"/>
      <c r="V426" s="701"/>
      <c r="W426" s="286"/>
      <c r="X426" s="290"/>
      <c r="Y426" s="286"/>
      <c r="Z426" s="290"/>
      <c r="AA426" s="286"/>
      <c r="AB426" s="291"/>
      <c r="AC426" s="291"/>
      <c r="AD426" s="291"/>
      <c r="AE426" s="291"/>
      <c r="AF426" s="290"/>
      <c r="AG426" s="464"/>
      <c r="AH426" s="290"/>
      <c r="AI426" s="292"/>
      <c r="AJ426" s="290"/>
      <c r="AK426" s="464"/>
      <c r="AL426" s="465"/>
      <c r="AM426" s="290"/>
      <c r="AN426" s="464"/>
      <c r="AO426" s="465"/>
      <c r="AP426" s="290"/>
      <c r="AQ426" s="464"/>
      <c r="AR426" s="465"/>
      <c r="AS426" s="290"/>
    </row>
    <row r="427" spans="2:45">
      <c r="B427" s="458">
        <v>415</v>
      </c>
      <c r="C427" s="707"/>
      <c r="D427" s="708"/>
      <c r="E427" s="459"/>
      <c r="F427" s="460"/>
      <c r="G427" s="460"/>
      <c r="H427" s="698"/>
      <c r="I427" s="700"/>
      <c r="J427" s="704"/>
      <c r="K427" s="700"/>
      <c r="L427" s="461" t="str">
        <f t="shared" si="25"/>
        <v/>
      </c>
      <c r="M427" s="462" t="str">
        <f t="shared" si="26"/>
        <v/>
      </c>
      <c r="N427" s="461" t="str">
        <f t="shared" si="27"/>
        <v/>
      </c>
      <c r="O427" s="463">
        <f t="shared" si="24"/>
        <v>0</v>
      </c>
      <c r="P427" s="701"/>
      <c r="Q427" s="286"/>
      <c r="R427" s="714"/>
      <c r="S427" s="712"/>
      <c r="T427" s="291"/>
      <c r="U427" s="714"/>
      <c r="V427" s="701"/>
      <c r="W427" s="286"/>
      <c r="X427" s="290"/>
      <c r="Y427" s="286"/>
      <c r="Z427" s="290"/>
      <c r="AA427" s="286"/>
      <c r="AB427" s="291"/>
      <c r="AC427" s="291"/>
      <c r="AD427" s="291"/>
      <c r="AE427" s="291"/>
      <c r="AF427" s="290"/>
      <c r="AG427" s="464"/>
      <c r="AH427" s="290"/>
      <c r="AI427" s="292"/>
      <c r="AJ427" s="290"/>
      <c r="AK427" s="464"/>
      <c r="AL427" s="465"/>
      <c r="AM427" s="290"/>
      <c r="AN427" s="464"/>
      <c r="AO427" s="465"/>
      <c r="AP427" s="290"/>
      <c r="AQ427" s="464"/>
      <c r="AR427" s="465"/>
      <c r="AS427" s="290"/>
    </row>
    <row r="428" spans="2:45">
      <c r="B428" s="458">
        <v>416</v>
      </c>
      <c r="C428" s="707"/>
      <c r="D428" s="708"/>
      <c r="E428" s="459"/>
      <c r="F428" s="460"/>
      <c r="G428" s="460"/>
      <c r="H428" s="698"/>
      <c r="I428" s="700"/>
      <c r="J428" s="704"/>
      <c r="K428" s="700"/>
      <c r="L428" s="461" t="str">
        <f t="shared" si="25"/>
        <v/>
      </c>
      <c r="M428" s="462" t="str">
        <f t="shared" si="26"/>
        <v/>
      </c>
      <c r="N428" s="461" t="str">
        <f t="shared" si="27"/>
        <v/>
      </c>
      <c r="O428" s="463">
        <f t="shared" si="24"/>
        <v>0</v>
      </c>
      <c r="P428" s="701"/>
      <c r="Q428" s="286"/>
      <c r="R428" s="714"/>
      <c r="S428" s="712"/>
      <c r="T428" s="291"/>
      <c r="U428" s="714"/>
      <c r="V428" s="701"/>
      <c r="W428" s="286"/>
      <c r="X428" s="290"/>
      <c r="Y428" s="286"/>
      <c r="Z428" s="290"/>
      <c r="AA428" s="286"/>
      <c r="AB428" s="291"/>
      <c r="AC428" s="291"/>
      <c r="AD428" s="291"/>
      <c r="AE428" s="291"/>
      <c r="AF428" s="290"/>
      <c r="AG428" s="464"/>
      <c r="AH428" s="290"/>
      <c r="AI428" s="292"/>
      <c r="AJ428" s="290"/>
      <c r="AK428" s="464"/>
      <c r="AL428" s="465"/>
      <c r="AM428" s="290"/>
      <c r="AN428" s="464"/>
      <c r="AO428" s="465"/>
      <c r="AP428" s="290"/>
      <c r="AQ428" s="464"/>
      <c r="AR428" s="465"/>
      <c r="AS428" s="290"/>
    </row>
    <row r="429" spans="2:45">
      <c r="B429" s="458">
        <v>417</v>
      </c>
      <c r="C429" s="707"/>
      <c r="D429" s="708"/>
      <c r="E429" s="459"/>
      <c r="F429" s="460"/>
      <c r="G429" s="460"/>
      <c r="H429" s="698"/>
      <c r="I429" s="700"/>
      <c r="J429" s="704"/>
      <c r="K429" s="700"/>
      <c r="L429" s="461" t="str">
        <f t="shared" si="25"/>
        <v/>
      </c>
      <c r="M429" s="462" t="str">
        <f t="shared" si="26"/>
        <v/>
      </c>
      <c r="N429" s="461" t="str">
        <f t="shared" si="27"/>
        <v/>
      </c>
      <c r="O429" s="463">
        <f t="shared" si="24"/>
        <v>0</v>
      </c>
      <c r="P429" s="701"/>
      <c r="Q429" s="286"/>
      <c r="R429" s="714"/>
      <c r="S429" s="712"/>
      <c r="T429" s="291"/>
      <c r="U429" s="714"/>
      <c r="V429" s="701"/>
      <c r="W429" s="286"/>
      <c r="X429" s="290"/>
      <c r="Y429" s="286"/>
      <c r="Z429" s="290"/>
      <c r="AA429" s="286"/>
      <c r="AB429" s="291"/>
      <c r="AC429" s="291"/>
      <c r="AD429" s="291"/>
      <c r="AE429" s="291"/>
      <c r="AF429" s="290"/>
      <c r="AG429" s="464"/>
      <c r="AH429" s="290"/>
      <c r="AI429" s="292"/>
      <c r="AJ429" s="290"/>
      <c r="AK429" s="464"/>
      <c r="AL429" s="465"/>
      <c r="AM429" s="290"/>
      <c r="AN429" s="464"/>
      <c r="AO429" s="465"/>
      <c r="AP429" s="290"/>
      <c r="AQ429" s="464"/>
      <c r="AR429" s="465"/>
      <c r="AS429" s="290"/>
    </row>
    <row r="430" spans="2:45">
      <c r="B430" s="458">
        <v>418</v>
      </c>
      <c r="C430" s="707"/>
      <c r="D430" s="708"/>
      <c r="E430" s="459"/>
      <c r="F430" s="460"/>
      <c r="G430" s="460"/>
      <c r="H430" s="698"/>
      <c r="I430" s="700"/>
      <c r="J430" s="704"/>
      <c r="K430" s="700"/>
      <c r="L430" s="461" t="str">
        <f t="shared" si="25"/>
        <v/>
      </c>
      <c r="M430" s="462" t="str">
        <f t="shared" si="26"/>
        <v/>
      </c>
      <c r="N430" s="461" t="str">
        <f t="shared" si="27"/>
        <v/>
      </c>
      <c r="O430" s="463">
        <f t="shared" si="24"/>
        <v>0</v>
      </c>
      <c r="P430" s="701"/>
      <c r="Q430" s="286"/>
      <c r="R430" s="714"/>
      <c r="S430" s="712"/>
      <c r="T430" s="291"/>
      <c r="U430" s="714"/>
      <c r="V430" s="701"/>
      <c r="W430" s="286"/>
      <c r="X430" s="290"/>
      <c r="Y430" s="286"/>
      <c r="Z430" s="290"/>
      <c r="AA430" s="286"/>
      <c r="AB430" s="291"/>
      <c r="AC430" s="291"/>
      <c r="AD430" s="291"/>
      <c r="AE430" s="291"/>
      <c r="AF430" s="290"/>
      <c r="AG430" s="464"/>
      <c r="AH430" s="290"/>
      <c r="AI430" s="292"/>
      <c r="AJ430" s="290"/>
      <c r="AK430" s="464"/>
      <c r="AL430" s="465"/>
      <c r="AM430" s="290"/>
      <c r="AN430" s="464"/>
      <c r="AO430" s="465"/>
      <c r="AP430" s="290"/>
      <c r="AQ430" s="464"/>
      <c r="AR430" s="465"/>
      <c r="AS430" s="290"/>
    </row>
    <row r="431" spans="2:45">
      <c r="B431" s="458">
        <v>419</v>
      </c>
      <c r="C431" s="707"/>
      <c r="D431" s="708"/>
      <c r="E431" s="459"/>
      <c r="F431" s="460"/>
      <c r="G431" s="460"/>
      <c r="H431" s="698"/>
      <c r="I431" s="700"/>
      <c r="J431" s="704"/>
      <c r="K431" s="700"/>
      <c r="L431" s="461" t="str">
        <f t="shared" si="25"/>
        <v/>
      </c>
      <c r="M431" s="462" t="str">
        <f t="shared" si="26"/>
        <v/>
      </c>
      <c r="N431" s="461" t="str">
        <f t="shared" si="27"/>
        <v/>
      </c>
      <c r="O431" s="463">
        <f t="shared" si="24"/>
        <v>0</v>
      </c>
      <c r="P431" s="701"/>
      <c r="Q431" s="286"/>
      <c r="R431" s="714"/>
      <c r="S431" s="712"/>
      <c r="T431" s="291"/>
      <c r="U431" s="714"/>
      <c r="V431" s="701"/>
      <c r="W431" s="286"/>
      <c r="X431" s="290"/>
      <c r="Y431" s="286"/>
      <c r="Z431" s="290"/>
      <c r="AA431" s="286"/>
      <c r="AB431" s="291"/>
      <c r="AC431" s="291"/>
      <c r="AD431" s="291"/>
      <c r="AE431" s="291"/>
      <c r="AF431" s="290"/>
      <c r="AG431" s="464"/>
      <c r="AH431" s="290"/>
      <c r="AI431" s="292"/>
      <c r="AJ431" s="290"/>
      <c r="AK431" s="464"/>
      <c r="AL431" s="465"/>
      <c r="AM431" s="290"/>
      <c r="AN431" s="464"/>
      <c r="AO431" s="465"/>
      <c r="AP431" s="290"/>
      <c r="AQ431" s="464"/>
      <c r="AR431" s="465"/>
      <c r="AS431" s="290"/>
    </row>
    <row r="432" spans="2:45">
      <c r="B432" s="458">
        <v>420</v>
      </c>
      <c r="C432" s="707"/>
      <c r="D432" s="708"/>
      <c r="E432" s="459"/>
      <c r="F432" s="460"/>
      <c r="G432" s="460"/>
      <c r="H432" s="698"/>
      <c r="I432" s="700"/>
      <c r="J432" s="704"/>
      <c r="K432" s="700"/>
      <c r="L432" s="461" t="str">
        <f t="shared" si="25"/>
        <v/>
      </c>
      <c r="M432" s="462" t="str">
        <f t="shared" si="26"/>
        <v/>
      </c>
      <c r="N432" s="461" t="str">
        <f t="shared" si="27"/>
        <v/>
      </c>
      <c r="O432" s="463">
        <f t="shared" si="24"/>
        <v>0</v>
      </c>
      <c r="P432" s="701"/>
      <c r="Q432" s="286"/>
      <c r="R432" s="714"/>
      <c r="S432" s="712"/>
      <c r="T432" s="291"/>
      <c r="U432" s="714"/>
      <c r="V432" s="701"/>
      <c r="W432" s="286"/>
      <c r="X432" s="290"/>
      <c r="Y432" s="286"/>
      <c r="Z432" s="290"/>
      <c r="AA432" s="286"/>
      <c r="AB432" s="291"/>
      <c r="AC432" s="291"/>
      <c r="AD432" s="291"/>
      <c r="AE432" s="291"/>
      <c r="AF432" s="290"/>
      <c r="AG432" s="464"/>
      <c r="AH432" s="290"/>
      <c r="AI432" s="292"/>
      <c r="AJ432" s="290"/>
      <c r="AK432" s="464"/>
      <c r="AL432" s="465"/>
      <c r="AM432" s="290"/>
      <c r="AN432" s="464"/>
      <c r="AO432" s="465"/>
      <c r="AP432" s="290"/>
      <c r="AQ432" s="464"/>
      <c r="AR432" s="465"/>
      <c r="AS432" s="290"/>
    </row>
    <row r="433" spans="2:45">
      <c r="B433" s="458">
        <v>421</v>
      </c>
      <c r="C433" s="707"/>
      <c r="D433" s="708"/>
      <c r="E433" s="459"/>
      <c r="F433" s="460"/>
      <c r="G433" s="460"/>
      <c r="H433" s="698"/>
      <c r="I433" s="700"/>
      <c r="J433" s="704"/>
      <c r="K433" s="700"/>
      <c r="L433" s="461" t="str">
        <f t="shared" si="25"/>
        <v/>
      </c>
      <c r="M433" s="462" t="str">
        <f t="shared" si="26"/>
        <v/>
      </c>
      <c r="N433" s="461" t="str">
        <f t="shared" si="27"/>
        <v/>
      </c>
      <c r="O433" s="463">
        <f t="shared" si="24"/>
        <v>0</v>
      </c>
      <c r="P433" s="701"/>
      <c r="Q433" s="286"/>
      <c r="R433" s="714"/>
      <c r="S433" s="712"/>
      <c r="T433" s="291"/>
      <c r="U433" s="714"/>
      <c r="V433" s="701"/>
      <c r="W433" s="286"/>
      <c r="X433" s="290"/>
      <c r="Y433" s="286"/>
      <c r="Z433" s="290"/>
      <c r="AA433" s="286"/>
      <c r="AB433" s="291"/>
      <c r="AC433" s="291"/>
      <c r="AD433" s="291"/>
      <c r="AE433" s="291"/>
      <c r="AF433" s="290"/>
      <c r="AG433" s="464"/>
      <c r="AH433" s="290"/>
      <c r="AI433" s="292"/>
      <c r="AJ433" s="290"/>
      <c r="AK433" s="464"/>
      <c r="AL433" s="465"/>
      <c r="AM433" s="290"/>
      <c r="AN433" s="464"/>
      <c r="AO433" s="465"/>
      <c r="AP433" s="290"/>
      <c r="AQ433" s="464"/>
      <c r="AR433" s="465"/>
      <c r="AS433" s="290"/>
    </row>
    <row r="434" spans="2:45">
      <c r="B434" s="458">
        <v>422</v>
      </c>
      <c r="C434" s="707"/>
      <c r="D434" s="708"/>
      <c r="E434" s="459"/>
      <c r="F434" s="460"/>
      <c r="G434" s="460"/>
      <c r="H434" s="698"/>
      <c r="I434" s="700"/>
      <c r="J434" s="704"/>
      <c r="K434" s="700"/>
      <c r="L434" s="461" t="str">
        <f t="shared" si="25"/>
        <v/>
      </c>
      <c r="M434" s="462" t="str">
        <f t="shared" si="26"/>
        <v/>
      </c>
      <c r="N434" s="461" t="str">
        <f t="shared" si="27"/>
        <v/>
      </c>
      <c r="O434" s="463">
        <f t="shared" si="24"/>
        <v>0</v>
      </c>
      <c r="P434" s="701"/>
      <c r="Q434" s="286"/>
      <c r="R434" s="714"/>
      <c r="S434" s="712"/>
      <c r="T434" s="291"/>
      <c r="U434" s="714"/>
      <c r="V434" s="701"/>
      <c r="W434" s="286"/>
      <c r="X434" s="290"/>
      <c r="Y434" s="286"/>
      <c r="Z434" s="290"/>
      <c r="AA434" s="286"/>
      <c r="AB434" s="291"/>
      <c r="AC434" s="291"/>
      <c r="AD434" s="291"/>
      <c r="AE434" s="291"/>
      <c r="AF434" s="290"/>
      <c r="AG434" s="464"/>
      <c r="AH434" s="290"/>
      <c r="AI434" s="292"/>
      <c r="AJ434" s="290"/>
      <c r="AK434" s="464"/>
      <c r="AL434" s="465"/>
      <c r="AM434" s="290"/>
      <c r="AN434" s="464"/>
      <c r="AO434" s="465"/>
      <c r="AP434" s="290"/>
      <c r="AQ434" s="464"/>
      <c r="AR434" s="465"/>
      <c r="AS434" s="290"/>
    </row>
    <row r="435" spans="2:45">
      <c r="B435" s="458">
        <v>423</v>
      </c>
      <c r="C435" s="707"/>
      <c r="D435" s="708"/>
      <c r="E435" s="459"/>
      <c r="F435" s="460"/>
      <c r="G435" s="460"/>
      <c r="H435" s="698"/>
      <c r="I435" s="700"/>
      <c r="J435" s="704"/>
      <c r="K435" s="700"/>
      <c r="L435" s="461" t="str">
        <f t="shared" si="25"/>
        <v/>
      </c>
      <c r="M435" s="462" t="str">
        <f t="shared" si="26"/>
        <v/>
      </c>
      <c r="N435" s="461" t="str">
        <f t="shared" si="27"/>
        <v/>
      </c>
      <c r="O435" s="463">
        <f t="shared" si="24"/>
        <v>0</v>
      </c>
      <c r="P435" s="701"/>
      <c r="Q435" s="286"/>
      <c r="R435" s="714"/>
      <c r="S435" s="712"/>
      <c r="T435" s="291"/>
      <c r="U435" s="714"/>
      <c r="V435" s="701"/>
      <c r="W435" s="286"/>
      <c r="X435" s="290"/>
      <c r="Y435" s="286"/>
      <c r="Z435" s="290"/>
      <c r="AA435" s="286"/>
      <c r="AB435" s="291"/>
      <c r="AC435" s="291"/>
      <c r="AD435" s="291"/>
      <c r="AE435" s="291"/>
      <c r="AF435" s="290"/>
      <c r="AG435" s="464"/>
      <c r="AH435" s="290"/>
      <c r="AI435" s="292"/>
      <c r="AJ435" s="290"/>
      <c r="AK435" s="464"/>
      <c r="AL435" s="465"/>
      <c r="AM435" s="290"/>
      <c r="AN435" s="464"/>
      <c r="AO435" s="465"/>
      <c r="AP435" s="290"/>
      <c r="AQ435" s="464"/>
      <c r="AR435" s="465"/>
      <c r="AS435" s="290"/>
    </row>
    <row r="436" spans="2:45">
      <c r="B436" s="458">
        <v>424</v>
      </c>
      <c r="C436" s="707"/>
      <c r="D436" s="708"/>
      <c r="E436" s="459"/>
      <c r="F436" s="460"/>
      <c r="G436" s="460"/>
      <c r="H436" s="698"/>
      <c r="I436" s="700"/>
      <c r="J436" s="704"/>
      <c r="K436" s="700"/>
      <c r="L436" s="461" t="str">
        <f t="shared" si="25"/>
        <v/>
      </c>
      <c r="M436" s="462" t="str">
        <f t="shared" si="26"/>
        <v/>
      </c>
      <c r="N436" s="461" t="str">
        <f t="shared" si="27"/>
        <v/>
      </c>
      <c r="O436" s="463">
        <f t="shared" si="24"/>
        <v>0</v>
      </c>
      <c r="P436" s="701"/>
      <c r="Q436" s="286"/>
      <c r="R436" s="714"/>
      <c r="S436" s="712"/>
      <c r="T436" s="291"/>
      <c r="U436" s="714"/>
      <c r="V436" s="701"/>
      <c r="W436" s="286"/>
      <c r="X436" s="290"/>
      <c r="Y436" s="286"/>
      <c r="Z436" s="290"/>
      <c r="AA436" s="286"/>
      <c r="AB436" s="291"/>
      <c r="AC436" s="291"/>
      <c r="AD436" s="291"/>
      <c r="AE436" s="291"/>
      <c r="AF436" s="290"/>
      <c r="AG436" s="464"/>
      <c r="AH436" s="290"/>
      <c r="AI436" s="292"/>
      <c r="AJ436" s="290"/>
      <c r="AK436" s="464"/>
      <c r="AL436" s="465"/>
      <c r="AM436" s="290"/>
      <c r="AN436" s="464"/>
      <c r="AO436" s="465"/>
      <c r="AP436" s="290"/>
      <c r="AQ436" s="464"/>
      <c r="AR436" s="465"/>
      <c r="AS436" s="290"/>
    </row>
    <row r="437" spans="2:45">
      <c r="B437" s="458">
        <v>425</v>
      </c>
      <c r="C437" s="707"/>
      <c r="D437" s="708"/>
      <c r="E437" s="459"/>
      <c r="F437" s="460"/>
      <c r="G437" s="460"/>
      <c r="H437" s="698"/>
      <c r="I437" s="700"/>
      <c r="J437" s="704"/>
      <c r="K437" s="700"/>
      <c r="L437" s="461" t="str">
        <f t="shared" si="25"/>
        <v/>
      </c>
      <c r="M437" s="462" t="str">
        <f t="shared" si="26"/>
        <v/>
      </c>
      <c r="N437" s="461" t="str">
        <f t="shared" si="27"/>
        <v/>
      </c>
      <c r="O437" s="463">
        <f t="shared" si="24"/>
        <v>0</v>
      </c>
      <c r="P437" s="701"/>
      <c r="Q437" s="286"/>
      <c r="R437" s="714"/>
      <c r="S437" s="712"/>
      <c r="T437" s="291"/>
      <c r="U437" s="714"/>
      <c r="V437" s="701"/>
      <c r="W437" s="286"/>
      <c r="X437" s="290"/>
      <c r="Y437" s="286"/>
      <c r="Z437" s="290"/>
      <c r="AA437" s="286"/>
      <c r="AB437" s="291"/>
      <c r="AC437" s="291"/>
      <c r="AD437" s="291"/>
      <c r="AE437" s="291"/>
      <c r="AF437" s="290"/>
      <c r="AG437" s="464"/>
      <c r="AH437" s="290"/>
      <c r="AI437" s="292"/>
      <c r="AJ437" s="290"/>
      <c r="AK437" s="464"/>
      <c r="AL437" s="465"/>
      <c r="AM437" s="290"/>
      <c r="AN437" s="464"/>
      <c r="AO437" s="465"/>
      <c r="AP437" s="290"/>
      <c r="AQ437" s="464"/>
      <c r="AR437" s="465"/>
      <c r="AS437" s="290"/>
    </row>
    <row r="438" spans="2:45">
      <c r="B438" s="458">
        <v>426</v>
      </c>
      <c r="C438" s="707"/>
      <c r="D438" s="708"/>
      <c r="E438" s="459"/>
      <c r="F438" s="460"/>
      <c r="G438" s="460"/>
      <c r="H438" s="698"/>
      <c r="I438" s="700"/>
      <c r="J438" s="704"/>
      <c r="K438" s="700"/>
      <c r="L438" s="461" t="str">
        <f t="shared" si="25"/>
        <v/>
      </c>
      <c r="M438" s="462" t="str">
        <f t="shared" si="26"/>
        <v/>
      </c>
      <c r="N438" s="461" t="str">
        <f t="shared" si="27"/>
        <v/>
      </c>
      <c r="O438" s="463">
        <f t="shared" si="24"/>
        <v>0</v>
      </c>
      <c r="P438" s="701"/>
      <c r="Q438" s="286"/>
      <c r="R438" s="714"/>
      <c r="S438" s="712"/>
      <c r="T438" s="291"/>
      <c r="U438" s="714"/>
      <c r="V438" s="701"/>
      <c r="W438" s="286"/>
      <c r="X438" s="290"/>
      <c r="Y438" s="286"/>
      <c r="Z438" s="290"/>
      <c r="AA438" s="286"/>
      <c r="AB438" s="291"/>
      <c r="AC438" s="291"/>
      <c r="AD438" s="291"/>
      <c r="AE438" s="291"/>
      <c r="AF438" s="290"/>
      <c r="AG438" s="464"/>
      <c r="AH438" s="290"/>
      <c r="AI438" s="292"/>
      <c r="AJ438" s="290"/>
      <c r="AK438" s="464"/>
      <c r="AL438" s="465"/>
      <c r="AM438" s="290"/>
      <c r="AN438" s="464"/>
      <c r="AO438" s="465"/>
      <c r="AP438" s="290"/>
      <c r="AQ438" s="464"/>
      <c r="AR438" s="465"/>
      <c r="AS438" s="290"/>
    </row>
    <row r="439" spans="2:45">
      <c r="B439" s="458">
        <v>427</v>
      </c>
      <c r="C439" s="707"/>
      <c r="D439" s="708"/>
      <c r="E439" s="459"/>
      <c r="F439" s="460"/>
      <c r="G439" s="460"/>
      <c r="H439" s="698"/>
      <c r="I439" s="700"/>
      <c r="J439" s="704"/>
      <c r="K439" s="700"/>
      <c r="L439" s="461" t="str">
        <f t="shared" si="25"/>
        <v/>
      </c>
      <c r="M439" s="462" t="str">
        <f t="shared" si="26"/>
        <v/>
      </c>
      <c r="N439" s="461" t="str">
        <f t="shared" si="27"/>
        <v/>
      </c>
      <c r="O439" s="463">
        <f t="shared" si="24"/>
        <v>0</v>
      </c>
      <c r="P439" s="701"/>
      <c r="Q439" s="286"/>
      <c r="R439" s="714"/>
      <c r="S439" s="712"/>
      <c r="T439" s="291"/>
      <c r="U439" s="714"/>
      <c r="V439" s="701"/>
      <c r="W439" s="286"/>
      <c r="X439" s="290"/>
      <c r="Y439" s="286"/>
      <c r="Z439" s="290"/>
      <c r="AA439" s="286"/>
      <c r="AB439" s="291"/>
      <c r="AC439" s="291"/>
      <c r="AD439" s="291"/>
      <c r="AE439" s="291"/>
      <c r="AF439" s="290"/>
      <c r="AG439" s="464"/>
      <c r="AH439" s="290"/>
      <c r="AI439" s="292"/>
      <c r="AJ439" s="290"/>
      <c r="AK439" s="464"/>
      <c r="AL439" s="465"/>
      <c r="AM439" s="290"/>
      <c r="AN439" s="464"/>
      <c r="AO439" s="465"/>
      <c r="AP439" s="290"/>
      <c r="AQ439" s="464"/>
      <c r="AR439" s="465"/>
      <c r="AS439" s="290"/>
    </row>
    <row r="440" spans="2:45">
      <c r="B440" s="458">
        <v>428</v>
      </c>
      <c r="C440" s="707"/>
      <c r="D440" s="708"/>
      <c r="E440" s="459"/>
      <c r="F440" s="460"/>
      <c r="G440" s="460"/>
      <c r="H440" s="698"/>
      <c r="I440" s="700"/>
      <c r="J440" s="704"/>
      <c r="K440" s="700"/>
      <c r="L440" s="461" t="str">
        <f t="shared" si="25"/>
        <v/>
      </c>
      <c r="M440" s="462" t="str">
        <f t="shared" si="26"/>
        <v/>
      </c>
      <c r="N440" s="461" t="str">
        <f t="shared" si="27"/>
        <v/>
      </c>
      <c r="O440" s="463">
        <f t="shared" si="24"/>
        <v>0</v>
      </c>
      <c r="P440" s="701"/>
      <c r="Q440" s="286"/>
      <c r="R440" s="714"/>
      <c r="S440" s="712"/>
      <c r="T440" s="291"/>
      <c r="U440" s="714"/>
      <c r="V440" s="701"/>
      <c r="W440" s="286"/>
      <c r="X440" s="290"/>
      <c r="Y440" s="286"/>
      <c r="Z440" s="290"/>
      <c r="AA440" s="286"/>
      <c r="AB440" s="291"/>
      <c r="AC440" s="291"/>
      <c r="AD440" s="291"/>
      <c r="AE440" s="291"/>
      <c r="AF440" s="290"/>
      <c r="AG440" s="464"/>
      <c r="AH440" s="290"/>
      <c r="AI440" s="292"/>
      <c r="AJ440" s="290"/>
      <c r="AK440" s="464"/>
      <c r="AL440" s="465"/>
      <c r="AM440" s="290"/>
      <c r="AN440" s="464"/>
      <c r="AO440" s="465"/>
      <c r="AP440" s="290"/>
      <c r="AQ440" s="464"/>
      <c r="AR440" s="465"/>
      <c r="AS440" s="290"/>
    </row>
    <row r="441" spans="2:45">
      <c r="B441" s="458">
        <v>429</v>
      </c>
      <c r="C441" s="707"/>
      <c r="D441" s="708"/>
      <c r="E441" s="459"/>
      <c r="F441" s="460"/>
      <c r="G441" s="460"/>
      <c r="H441" s="698"/>
      <c r="I441" s="700"/>
      <c r="J441" s="704"/>
      <c r="K441" s="700"/>
      <c r="L441" s="461" t="str">
        <f t="shared" si="25"/>
        <v/>
      </c>
      <c r="M441" s="462" t="str">
        <f t="shared" si="26"/>
        <v/>
      </c>
      <c r="N441" s="461" t="str">
        <f t="shared" si="27"/>
        <v/>
      </c>
      <c r="O441" s="463">
        <f t="shared" si="24"/>
        <v>0</v>
      </c>
      <c r="P441" s="701"/>
      <c r="Q441" s="286"/>
      <c r="R441" s="714"/>
      <c r="S441" s="712"/>
      <c r="T441" s="291"/>
      <c r="U441" s="714"/>
      <c r="V441" s="701"/>
      <c r="W441" s="286"/>
      <c r="X441" s="290"/>
      <c r="Y441" s="286"/>
      <c r="Z441" s="290"/>
      <c r="AA441" s="286"/>
      <c r="AB441" s="291"/>
      <c r="AC441" s="291"/>
      <c r="AD441" s="291"/>
      <c r="AE441" s="291"/>
      <c r="AF441" s="290"/>
      <c r="AG441" s="464"/>
      <c r="AH441" s="290"/>
      <c r="AI441" s="292"/>
      <c r="AJ441" s="290"/>
      <c r="AK441" s="464"/>
      <c r="AL441" s="465"/>
      <c r="AM441" s="290"/>
      <c r="AN441" s="464"/>
      <c r="AO441" s="465"/>
      <c r="AP441" s="290"/>
      <c r="AQ441" s="464"/>
      <c r="AR441" s="465"/>
      <c r="AS441" s="290"/>
    </row>
    <row r="442" spans="2:45">
      <c r="B442" s="458">
        <v>430</v>
      </c>
      <c r="C442" s="707"/>
      <c r="D442" s="708"/>
      <c r="E442" s="459"/>
      <c r="F442" s="460"/>
      <c r="G442" s="460"/>
      <c r="H442" s="698"/>
      <c r="I442" s="700"/>
      <c r="J442" s="704"/>
      <c r="K442" s="700"/>
      <c r="L442" s="461" t="str">
        <f t="shared" si="25"/>
        <v/>
      </c>
      <c r="M442" s="462" t="str">
        <f t="shared" si="26"/>
        <v/>
      </c>
      <c r="N442" s="461" t="str">
        <f t="shared" si="27"/>
        <v/>
      </c>
      <c r="O442" s="463">
        <f t="shared" ref="O442:O505" si="28">IF(OR(L442="",M442="",N442=""),0,(800000*L442*M442*N442))</f>
        <v>0</v>
      </c>
      <c r="P442" s="701"/>
      <c r="Q442" s="286"/>
      <c r="R442" s="714"/>
      <c r="S442" s="712"/>
      <c r="T442" s="291"/>
      <c r="U442" s="714"/>
      <c r="V442" s="701"/>
      <c r="W442" s="286"/>
      <c r="X442" s="290"/>
      <c r="Y442" s="286"/>
      <c r="Z442" s="290"/>
      <c r="AA442" s="286"/>
      <c r="AB442" s="291"/>
      <c r="AC442" s="291"/>
      <c r="AD442" s="291"/>
      <c r="AE442" s="291"/>
      <c r="AF442" s="290"/>
      <c r="AG442" s="464"/>
      <c r="AH442" s="290"/>
      <c r="AI442" s="292"/>
      <c r="AJ442" s="290"/>
      <c r="AK442" s="464"/>
      <c r="AL442" s="465"/>
      <c r="AM442" s="290"/>
      <c r="AN442" s="464"/>
      <c r="AO442" s="465"/>
      <c r="AP442" s="290"/>
      <c r="AQ442" s="464"/>
      <c r="AR442" s="465"/>
      <c r="AS442" s="290"/>
    </row>
    <row r="443" spans="2:45">
      <c r="B443" s="458">
        <v>431</v>
      </c>
      <c r="C443" s="707"/>
      <c r="D443" s="708"/>
      <c r="E443" s="459"/>
      <c r="F443" s="460"/>
      <c r="G443" s="460"/>
      <c r="H443" s="698"/>
      <c r="I443" s="700"/>
      <c r="J443" s="704"/>
      <c r="K443" s="700"/>
      <c r="L443" s="461" t="str">
        <f t="shared" si="25"/>
        <v/>
      </c>
      <c r="M443" s="462" t="str">
        <f t="shared" si="26"/>
        <v/>
      </c>
      <c r="N443" s="461" t="str">
        <f t="shared" si="27"/>
        <v/>
      </c>
      <c r="O443" s="463">
        <f t="shared" si="28"/>
        <v>0</v>
      </c>
      <c r="P443" s="701"/>
      <c r="Q443" s="286"/>
      <c r="R443" s="714"/>
      <c r="S443" s="712"/>
      <c r="T443" s="291"/>
      <c r="U443" s="714"/>
      <c r="V443" s="701"/>
      <c r="W443" s="286"/>
      <c r="X443" s="290"/>
      <c r="Y443" s="286"/>
      <c r="Z443" s="290"/>
      <c r="AA443" s="286"/>
      <c r="AB443" s="291"/>
      <c r="AC443" s="291"/>
      <c r="AD443" s="291"/>
      <c r="AE443" s="291"/>
      <c r="AF443" s="290"/>
      <c r="AG443" s="464"/>
      <c r="AH443" s="290"/>
      <c r="AI443" s="292"/>
      <c r="AJ443" s="290"/>
      <c r="AK443" s="464"/>
      <c r="AL443" s="465"/>
      <c r="AM443" s="290"/>
      <c r="AN443" s="464"/>
      <c r="AO443" s="465"/>
      <c r="AP443" s="290"/>
      <c r="AQ443" s="464"/>
      <c r="AR443" s="465"/>
      <c r="AS443" s="290"/>
    </row>
    <row r="444" spans="2:45">
      <c r="B444" s="458">
        <v>432</v>
      </c>
      <c r="C444" s="707"/>
      <c r="D444" s="708"/>
      <c r="E444" s="459"/>
      <c r="F444" s="460"/>
      <c r="G444" s="460"/>
      <c r="H444" s="698"/>
      <c r="I444" s="700"/>
      <c r="J444" s="704"/>
      <c r="K444" s="700"/>
      <c r="L444" s="461" t="str">
        <f t="shared" si="25"/>
        <v/>
      </c>
      <c r="M444" s="462" t="str">
        <f t="shared" si="26"/>
        <v/>
      </c>
      <c r="N444" s="461" t="str">
        <f t="shared" si="27"/>
        <v/>
      </c>
      <c r="O444" s="463">
        <f t="shared" si="28"/>
        <v>0</v>
      </c>
      <c r="P444" s="701"/>
      <c r="Q444" s="286"/>
      <c r="R444" s="714"/>
      <c r="S444" s="712"/>
      <c r="T444" s="291"/>
      <c r="U444" s="714"/>
      <c r="V444" s="701"/>
      <c r="W444" s="286"/>
      <c r="X444" s="290"/>
      <c r="Y444" s="286"/>
      <c r="Z444" s="290"/>
      <c r="AA444" s="286"/>
      <c r="AB444" s="291"/>
      <c r="AC444" s="291"/>
      <c r="AD444" s="291"/>
      <c r="AE444" s="291"/>
      <c r="AF444" s="290"/>
      <c r="AG444" s="464"/>
      <c r="AH444" s="290"/>
      <c r="AI444" s="292"/>
      <c r="AJ444" s="290"/>
      <c r="AK444" s="464"/>
      <c r="AL444" s="465"/>
      <c r="AM444" s="290"/>
      <c r="AN444" s="464"/>
      <c r="AO444" s="465"/>
      <c r="AP444" s="290"/>
      <c r="AQ444" s="464"/>
      <c r="AR444" s="465"/>
      <c r="AS444" s="290"/>
    </row>
    <row r="445" spans="2:45">
      <c r="B445" s="458">
        <v>433</v>
      </c>
      <c r="C445" s="707"/>
      <c r="D445" s="708"/>
      <c r="E445" s="459"/>
      <c r="F445" s="460"/>
      <c r="G445" s="460"/>
      <c r="H445" s="698"/>
      <c r="I445" s="700"/>
      <c r="J445" s="704"/>
      <c r="K445" s="700"/>
      <c r="L445" s="461" t="str">
        <f t="shared" si="25"/>
        <v/>
      </c>
      <c r="M445" s="462" t="str">
        <f t="shared" si="26"/>
        <v/>
      </c>
      <c r="N445" s="461" t="str">
        <f t="shared" si="27"/>
        <v/>
      </c>
      <c r="O445" s="463">
        <f t="shared" si="28"/>
        <v>0</v>
      </c>
      <c r="P445" s="701"/>
      <c r="Q445" s="286"/>
      <c r="R445" s="714"/>
      <c r="S445" s="712"/>
      <c r="T445" s="291"/>
      <c r="U445" s="714"/>
      <c r="V445" s="701"/>
      <c r="W445" s="286"/>
      <c r="X445" s="290"/>
      <c r="Y445" s="286"/>
      <c r="Z445" s="290"/>
      <c r="AA445" s="286"/>
      <c r="AB445" s="291"/>
      <c r="AC445" s="291"/>
      <c r="AD445" s="291"/>
      <c r="AE445" s="291"/>
      <c r="AF445" s="290"/>
      <c r="AG445" s="464"/>
      <c r="AH445" s="290"/>
      <c r="AI445" s="292"/>
      <c r="AJ445" s="290"/>
      <c r="AK445" s="464"/>
      <c r="AL445" s="465"/>
      <c r="AM445" s="290"/>
      <c r="AN445" s="464"/>
      <c r="AO445" s="465"/>
      <c r="AP445" s="290"/>
      <c r="AQ445" s="464"/>
      <c r="AR445" s="465"/>
      <c r="AS445" s="290"/>
    </row>
    <row r="446" spans="2:45">
      <c r="B446" s="458">
        <v>434</v>
      </c>
      <c r="C446" s="707"/>
      <c r="D446" s="708"/>
      <c r="E446" s="459"/>
      <c r="F446" s="460"/>
      <c r="G446" s="460"/>
      <c r="H446" s="698"/>
      <c r="I446" s="700"/>
      <c r="J446" s="704"/>
      <c r="K446" s="700"/>
      <c r="L446" s="461" t="str">
        <f t="shared" si="25"/>
        <v/>
      </c>
      <c r="M446" s="462" t="str">
        <f t="shared" si="26"/>
        <v/>
      </c>
      <c r="N446" s="461" t="str">
        <f t="shared" si="27"/>
        <v/>
      </c>
      <c r="O446" s="463">
        <f t="shared" si="28"/>
        <v>0</v>
      </c>
      <c r="P446" s="701"/>
      <c r="Q446" s="286"/>
      <c r="R446" s="714"/>
      <c r="S446" s="712"/>
      <c r="T446" s="291"/>
      <c r="U446" s="714"/>
      <c r="V446" s="701"/>
      <c r="W446" s="286"/>
      <c r="X446" s="290"/>
      <c r="Y446" s="286"/>
      <c r="Z446" s="290"/>
      <c r="AA446" s="286"/>
      <c r="AB446" s="291"/>
      <c r="AC446" s="291"/>
      <c r="AD446" s="291"/>
      <c r="AE446" s="291"/>
      <c r="AF446" s="290"/>
      <c r="AG446" s="464"/>
      <c r="AH446" s="290"/>
      <c r="AI446" s="292"/>
      <c r="AJ446" s="290"/>
      <c r="AK446" s="464"/>
      <c r="AL446" s="465"/>
      <c r="AM446" s="290"/>
      <c r="AN446" s="464"/>
      <c r="AO446" s="465"/>
      <c r="AP446" s="290"/>
      <c r="AQ446" s="464"/>
      <c r="AR446" s="465"/>
      <c r="AS446" s="290"/>
    </row>
    <row r="447" spans="2:45">
      <c r="B447" s="458">
        <v>435</v>
      </c>
      <c r="C447" s="707"/>
      <c r="D447" s="708"/>
      <c r="E447" s="459"/>
      <c r="F447" s="460"/>
      <c r="G447" s="460"/>
      <c r="H447" s="698"/>
      <c r="I447" s="700"/>
      <c r="J447" s="704"/>
      <c r="K447" s="700"/>
      <c r="L447" s="461" t="str">
        <f t="shared" si="25"/>
        <v/>
      </c>
      <c r="M447" s="462" t="str">
        <f t="shared" si="26"/>
        <v/>
      </c>
      <c r="N447" s="461" t="str">
        <f t="shared" si="27"/>
        <v/>
      </c>
      <c r="O447" s="463">
        <f t="shared" si="28"/>
        <v>0</v>
      </c>
      <c r="P447" s="701"/>
      <c r="Q447" s="286"/>
      <c r="R447" s="714"/>
      <c r="S447" s="712"/>
      <c r="T447" s="291"/>
      <c r="U447" s="714"/>
      <c r="V447" s="701"/>
      <c r="W447" s="286"/>
      <c r="X447" s="290"/>
      <c r="Y447" s="286"/>
      <c r="Z447" s="290"/>
      <c r="AA447" s="286"/>
      <c r="AB447" s="291"/>
      <c r="AC447" s="291"/>
      <c r="AD447" s="291"/>
      <c r="AE447" s="291"/>
      <c r="AF447" s="290"/>
      <c r="AG447" s="464"/>
      <c r="AH447" s="290"/>
      <c r="AI447" s="292"/>
      <c r="AJ447" s="290"/>
      <c r="AK447" s="464"/>
      <c r="AL447" s="465"/>
      <c r="AM447" s="290"/>
      <c r="AN447" s="464"/>
      <c r="AO447" s="465"/>
      <c r="AP447" s="290"/>
      <c r="AQ447" s="464"/>
      <c r="AR447" s="465"/>
      <c r="AS447" s="290"/>
    </row>
    <row r="448" spans="2:45">
      <c r="B448" s="458">
        <v>436</v>
      </c>
      <c r="C448" s="707"/>
      <c r="D448" s="708"/>
      <c r="E448" s="459"/>
      <c r="F448" s="460"/>
      <c r="G448" s="460"/>
      <c r="H448" s="698"/>
      <c r="I448" s="700"/>
      <c r="J448" s="704"/>
      <c r="K448" s="700"/>
      <c r="L448" s="461" t="str">
        <f t="shared" si="25"/>
        <v/>
      </c>
      <c r="M448" s="462" t="str">
        <f t="shared" si="26"/>
        <v/>
      </c>
      <c r="N448" s="461" t="str">
        <f t="shared" si="27"/>
        <v/>
      </c>
      <c r="O448" s="463">
        <f t="shared" si="28"/>
        <v>0</v>
      </c>
      <c r="P448" s="701"/>
      <c r="Q448" s="286"/>
      <c r="R448" s="714"/>
      <c r="S448" s="712"/>
      <c r="T448" s="291"/>
      <c r="U448" s="714"/>
      <c r="V448" s="701"/>
      <c r="W448" s="286"/>
      <c r="X448" s="290"/>
      <c r="Y448" s="286"/>
      <c r="Z448" s="290"/>
      <c r="AA448" s="286"/>
      <c r="AB448" s="291"/>
      <c r="AC448" s="291"/>
      <c r="AD448" s="291"/>
      <c r="AE448" s="291"/>
      <c r="AF448" s="290"/>
      <c r="AG448" s="464"/>
      <c r="AH448" s="290"/>
      <c r="AI448" s="292"/>
      <c r="AJ448" s="290"/>
      <c r="AK448" s="464"/>
      <c r="AL448" s="465"/>
      <c r="AM448" s="290"/>
      <c r="AN448" s="464"/>
      <c r="AO448" s="465"/>
      <c r="AP448" s="290"/>
      <c r="AQ448" s="464"/>
      <c r="AR448" s="465"/>
      <c r="AS448" s="290"/>
    </row>
    <row r="449" spans="2:45">
      <c r="B449" s="458">
        <v>437</v>
      </c>
      <c r="C449" s="707"/>
      <c r="D449" s="708"/>
      <c r="E449" s="459"/>
      <c r="F449" s="460"/>
      <c r="G449" s="460"/>
      <c r="H449" s="698"/>
      <c r="I449" s="700"/>
      <c r="J449" s="704"/>
      <c r="K449" s="700"/>
      <c r="L449" s="461" t="str">
        <f t="shared" si="25"/>
        <v/>
      </c>
      <c r="M449" s="462" t="str">
        <f t="shared" si="26"/>
        <v/>
      </c>
      <c r="N449" s="461" t="str">
        <f t="shared" si="27"/>
        <v/>
      </c>
      <c r="O449" s="463">
        <f t="shared" si="28"/>
        <v>0</v>
      </c>
      <c r="P449" s="701"/>
      <c r="Q449" s="286"/>
      <c r="R449" s="714"/>
      <c r="S449" s="712"/>
      <c r="T449" s="291"/>
      <c r="U449" s="714"/>
      <c r="V449" s="701"/>
      <c r="W449" s="286"/>
      <c r="X449" s="290"/>
      <c r="Y449" s="286"/>
      <c r="Z449" s="290"/>
      <c r="AA449" s="286"/>
      <c r="AB449" s="291"/>
      <c r="AC449" s="291"/>
      <c r="AD449" s="291"/>
      <c r="AE449" s="291"/>
      <c r="AF449" s="290"/>
      <c r="AG449" s="464"/>
      <c r="AH449" s="290"/>
      <c r="AI449" s="292"/>
      <c r="AJ449" s="290"/>
      <c r="AK449" s="464"/>
      <c r="AL449" s="465"/>
      <c r="AM449" s="290"/>
      <c r="AN449" s="464"/>
      <c r="AO449" s="465"/>
      <c r="AP449" s="290"/>
      <c r="AQ449" s="464"/>
      <c r="AR449" s="465"/>
      <c r="AS449" s="290"/>
    </row>
    <row r="450" spans="2:45">
      <c r="B450" s="458">
        <v>438</v>
      </c>
      <c r="C450" s="707"/>
      <c r="D450" s="708"/>
      <c r="E450" s="459"/>
      <c r="F450" s="460"/>
      <c r="G450" s="460"/>
      <c r="H450" s="698"/>
      <c r="I450" s="700"/>
      <c r="J450" s="704"/>
      <c r="K450" s="700"/>
      <c r="L450" s="461" t="str">
        <f t="shared" si="25"/>
        <v/>
      </c>
      <c r="M450" s="462" t="str">
        <f t="shared" si="26"/>
        <v/>
      </c>
      <c r="N450" s="461" t="str">
        <f t="shared" si="27"/>
        <v/>
      </c>
      <c r="O450" s="463">
        <f t="shared" si="28"/>
        <v>0</v>
      </c>
      <c r="P450" s="701"/>
      <c r="Q450" s="286"/>
      <c r="R450" s="714"/>
      <c r="S450" s="712"/>
      <c r="T450" s="291"/>
      <c r="U450" s="714"/>
      <c r="V450" s="701"/>
      <c r="W450" s="286"/>
      <c r="X450" s="290"/>
      <c r="Y450" s="286"/>
      <c r="Z450" s="290"/>
      <c r="AA450" s="286"/>
      <c r="AB450" s="291"/>
      <c r="AC450" s="291"/>
      <c r="AD450" s="291"/>
      <c r="AE450" s="291"/>
      <c r="AF450" s="290"/>
      <c r="AG450" s="464"/>
      <c r="AH450" s="290"/>
      <c r="AI450" s="292"/>
      <c r="AJ450" s="290"/>
      <c r="AK450" s="464"/>
      <c r="AL450" s="465"/>
      <c r="AM450" s="290"/>
      <c r="AN450" s="464"/>
      <c r="AO450" s="465"/>
      <c r="AP450" s="290"/>
      <c r="AQ450" s="464"/>
      <c r="AR450" s="465"/>
      <c r="AS450" s="290"/>
    </row>
    <row r="451" spans="2:45">
      <c r="B451" s="458">
        <v>439</v>
      </c>
      <c r="C451" s="707"/>
      <c r="D451" s="708"/>
      <c r="E451" s="459"/>
      <c r="F451" s="460"/>
      <c r="G451" s="460"/>
      <c r="H451" s="698"/>
      <c r="I451" s="700"/>
      <c r="J451" s="704"/>
      <c r="K451" s="700"/>
      <c r="L451" s="461" t="str">
        <f t="shared" si="25"/>
        <v/>
      </c>
      <c r="M451" s="462" t="str">
        <f t="shared" si="26"/>
        <v/>
      </c>
      <c r="N451" s="461" t="str">
        <f t="shared" si="27"/>
        <v/>
      </c>
      <c r="O451" s="463">
        <f t="shared" si="28"/>
        <v>0</v>
      </c>
      <c r="P451" s="701"/>
      <c r="Q451" s="286"/>
      <c r="R451" s="714"/>
      <c r="S451" s="712"/>
      <c r="T451" s="291"/>
      <c r="U451" s="714"/>
      <c r="V451" s="701"/>
      <c r="W451" s="286"/>
      <c r="X451" s="290"/>
      <c r="Y451" s="286"/>
      <c r="Z451" s="290"/>
      <c r="AA451" s="286"/>
      <c r="AB451" s="291"/>
      <c r="AC451" s="291"/>
      <c r="AD451" s="291"/>
      <c r="AE451" s="291"/>
      <c r="AF451" s="290"/>
      <c r="AG451" s="464"/>
      <c r="AH451" s="290"/>
      <c r="AI451" s="292"/>
      <c r="AJ451" s="290"/>
      <c r="AK451" s="464"/>
      <c r="AL451" s="465"/>
      <c r="AM451" s="290"/>
      <c r="AN451" s="464"/>
      <c r="AO451" s="465"/>
      <c r="AP451" s="290"/>
      <c r="AQ451" s="464"/>
      <c r="AR451" s="465"/>
      <c r="AS451" s="290"/>
    </row>
    <row r="452" spans="2:45">
      <c r="B452" s="458">
        <v>440</v>
      </c>
      <c r="C452" s="707"/>
      <c r="D452" s="708"/>
      <c r="E452" s="459"/>
      <c r="F452" s="460"/>
      <c r="G452" s="460"/>
      <c r="H452" s="698"/>
      <c r="I452" s="700"/>
      <c r="J452" s="704"/>
      <c r="K452" s="700"/>
      <c r="L452" s="461" t="str">
        <f t="shared" si="25"/>
        <v/>
      </c>
      <c r="M452" s="462" t="str">
        <f t="shared" si="26"/>
        <v/>
      </c>
      <c r="N452" s="461" t="str">
        <f t="shared" si="27"/>
        <v/>
      </c>
      <c r="O452" s="463">
        <f t="shared" si="28"/>
        <v>0</v>
      </c>
      <c r="P452" s="701"/>
      <c r="Q452" s="286"/>
      <c r="R452" s="714"/>
      <c r="S452" s="712"/>
      <c r="T452" s="291"/>
      <c r="U452" s="714"/>
      <c r="V452" s="701"/>
      <c r="W452" s="286"/>
      <c r="X452" s="290"/>
      <c r="Y452" s="286"/>
      <c r="Z452" s="290"/>
      <c r="AA452" s="286"/>
      <c r="AB452" s="291"/>
      <c r="AC452" s="291"/>
      <c r="AD452" s="291"/>
      <c r="AE452" s="291"/>
      <c r="AF452" s="290"/>
      <c r="AG452" s="464"/>
      <c r="AH452" s="290"/>
      <c r="AI452" s="292"/>
      <c r="AJ452" s="290"/>
      <c r="AK452" s="464"/>
      <c r="AL452" s="465"/>
      <c r="AM452" s="290"/>
      <c r="AN452" s="464"/>
      <c r="AO452" s="465"/>
      <c r="AP452" s="290"/>
      <c r="AQ452" s="464"/>
      <c r="AR452" s="465"/>
      <c r="AS452" s="290"/>
    </row>
    <row r="453" spans="2:45">
      <c r="B453" s="458">
        <v>441</v>
      </c>
      <c r="C453" s="707"/>
      <c r="D453" s="708"/>
      <c r="E453" s="459"/>
      <c r="F453" s="460"/>
      <c r="G453" s="460"/>
      <c r="H453" s="698"/>
      <c r="I453" s="700"/>
      <c r="J453" s="704"/>
      <c r="K453" s="700"/>
      <c r="L453" s="461" t="str">
        <f t="shared" si="25"/>
        <v/>
      </c>
      <c r="M453" s="462" t="str">
        <f t="shared" si="26"/>
        <v/>
      </c>
      <c r="N453" s="461" t="str">
        <f t="shared" si="27"/>
        <v/>
      </c>
      <c r="O453" s="463">
        <f t="shared" si="28"/>
        <v>0</v>
      </c>
      <c r="P453" s="701"/>
      <c r="Q453" s="286"/>
      <c r="R453" s="714"/>
      <c r="S453" s="712"/>
      <c r="T453" s="291"/>
      <c r="U453" s="714"/>
      <c r="V453" s="701"/>
      <c r="W453" s="286"/>
      <c r="X453" s="290"/>
      <c r="Y453" s="286"/>
      <c r="Z453" s="290"/>
      <c r="AA453" s="286"/>
      <c r="AB453" s="291"/>
      <c r="AC453" s="291"/>
      <c r="AD453" s="291"/>
      <c r="AE453" s="291"/>
      <c r="AF453" s="290"/>
      <c r="AG453" s="464"/>
      <c r="AH453" s="290"/>
      <c r="AI453" s="292"/>
      <c r="AJ453" s="290"/>
      <c r="AK453" s="464"/>
      <c r="AL453" s="465"/>
      <c r="AM453" s="290"/>
      <c r="AN453" s="464"/>
      <c r="AO453" s="465"/>
      <c r="AP453" s="290"/>
      <c r="AQ453" s="464"/>
      <c r="AR453" s="465"/>
      <c r="AS453" s="290"/>
    </row>
    <row r="454" spans="2:45">
      <c r="B454" s="458">
        <v>442</v>
      </c>
      <c r="C454" s="707"/>
      <c r="D454" s="708"/>
      <c r="E454" s="459"/>
      <c r="F454" s="460"/>
      <c r="G454" s="460"/>
      <c r="H454" s="698"/>
      <c r="I454" s="700"/>
      <c r="J454" s="704"/>
      <c r="K454" s="700"/>
      <c r="L454" s="461" t="str">
        <f t="shared" si="25"/>
        <v/>
      </c>
      <c r="M454" s="462" t="str">
        <f t="shared" si="26"/>
        <v/>
      </c>
      <c r="N454" s="461" t="str">
        <f t="shared" si="27"/>
        <v/>
      </c>
      <c r="O454" s="463">
        <f t="shared" si="28"/>
        <v>0</v>
      </c>
      <c r="P454" s="701"/>
      <c r="Q454" s="286"/>
      <c r="R454" s="714"/>
      <c r="S454" s="712"/>
      <c r="T454" s="291"/>
      <c r="U454" s="714"/>
      <c r="V454" s="701"/>
      <c r="W454" s="286"/>
      <c r="X454" s="290"/>
      <c r="Y454" s="286"/>
      <c r="Z454" s="290"/>
      <c r="AA454" s="286"/>
      <c r="AB454" s="291"/>
      <c r="AC454" s="291"/>
      <c r="AD454" s="291"/>
      <c r="AE454" s="291"/>
      <c r="AF454" s="290"/>
      <c r="AG454" s="464"/>
      <c r="AH454" s="290"/>
      <c r="AI454" s="292"/>
      <c r="AJ454" s="290"/>
      <c r="AK454" s="464"/>
      <c r="AL454" s="465"/>
      <c r="AM454" s="290"/>
      <c r="AN454" s="464"/>
      <c r="AO454" s="465"/>
      <c r="AP454" s="290"/>
      <c r="AQ454" s="464"/>
      <c r="AR454" s="465"/>
      <c r="AS454" s="290"/>
    </row>
    <row r="455" spans="2:45">
      <c r="B455" s="458">
        <v>443</v>
      </c>
      <c r="C455" s="707"/>
      <c r="D455" s="708"/>
      <c r="E455" s="459"/>
      <c r="F455" s="460"/>
      <c r="G455" s="460"/>
      <c r="H455" s="698"/>
      <c r="I455" s="700"/>
      <c r="J455" s="704"/>
      <c r="K455" s="700"/>
      <c r="L455" s="461" t="str">
        <f t="shared" si="25"/>
        <v/>
      </c>
      <c r="M455" s="462" t="str">
        <f t="shared" si="26"/>
        <v/>
      </c>
      <c r="N455" s="461" t="str">
        <f t="shared" si="27"/>
        <v/>
      </c>
      <c r="O455" s="463">
        <f t="shared" si="28"/>
        <v>0</v>
      </c>
      <c r="P455" s="701"/>
      <c r="Q455" s="286"/>
      <c r="R455" s="714"/>
      <c r="S455" s="712"/>
      <c r="T455" s="291"/>
      <c r="U455" s="714"/>
      <c r="V455" s="701"/>
      <c r="W455" s="286"/>
      <c r="X455" s="290"/>
      <c r="Y455" s="286"/>
      <c r="Z455" s="290"/>
      <c r="AA455" s="286"/>
      <c r="AB455" s="291"/>
      <c r="AC455" s="291"/>
      <c r="AD455" s="291"/>
      <c r="AE455" s="291"/>
      <c r="AF455" s="290"/>
      <c r="AG455" s="464"/>
      <c r="AH455" s="290"/>
      <c r="AI455" s="292"/>
      <c r="AJ455" s="290"/>
      <c r="AK455" s="464"/>
      <c r="AL455" s="465"/>
      <c r="AM455" s="290"/>
      <c r="AN455" s="464"/>
      <c r="AO455" s="465"/>
      <c r="AP455" s="290"/>
      <c r="AQ455" s="464"/>
      <c r="AR455" s="465"/>
      <c r="AS455" s="290"/>
    </row>
    <row r="456" spans="2:45">
      <c r="B456" s="458">
        <v>444</v>
      </c>
      <c r="C456" s="707"/>
      <c r="D456" s="708"/>
      <c r="E456" s="459"/>
      <c r="F456" s="460"/>
      <c r="G456" s="460"/>
      <c r="H456" s="698"/>
      <c r="I456" s="700"/>
      <c r="J456" s="704"/>
      <c r="K456" s="700"/>
      <c r="L456" s="461" t="str">
        <f t="shared" si="25"/>
        <v/>
      </c>
      <c r="M456" s="462" t="str">
        <f t="shared" si="26"/>
        <v/>
      </c>
      <c r="N456" s="461" t="str">
        <f t="shared" si="27"/>
        <v/>
      </c>
      <c r="O456" s="463">
        <f t="shared" si="28"/>
        <v>0</v>
      </c>
      <c r="P456" s="701"/>
      <c r="Q456" s="286"/>
      <c r="R456" s="714"/>
      <c r="S456" s="712"/>
      <c r="T456" s="291"/>
      <c r="U456" s="714"/>
      <c r="V456" s="701"/>
      <c r="W456" s="286"/>
      <c r="X456" s="290"/>
      <c r="Y456" s="286"/>
      <c r="Z456" s="290"/>
      <c r="AA456" s="286"/>
      <c r="AB456" s="291"/>
      <c r="AC456" s="291"/>
      <c r="AD456" s="291"/>
      <c r="AE456" s="291"/>
      <c r="AF456" s="290"/>
      <c r="AG456" s="464"/>
      <c r="AH456" s="290"/>
      <c r="AI456" s="292"/>
      <c r="AJ456" s="290"/>
      <c r="AK456" s="464"/>
      <c r="AL456" s="465"/>
      <c r="AM456" s="290"/>
      <c r="AN456" s="464"/>
      <c r="AO456" s="465"/>
      <c r="AP456" s="290"/>
      <c r="AQ456" s="464"/>
      <c r="AR456" s="465"/>
      <c r="AS456" s="290"/>
    </row>
    <row r="457" spans="2:45">
      <c r="B457" s="458">
        <v>445</v>
      </c>
      <c r="C457" s="707"/>
      <c r="D457" s="708"/>
      <c r="E457" s="459"/>
      <c r="F457" s="460"/>
      <c r="G457" s="460"/>
      <c r="H457" s="698"/>
      <c r="I457" s="700"/>
      <c r="J457" s="704"/>
      <c r="K457" s="700"/>
      <c r="L457" s="461" t="str">
        <f t="shared" si="25"/>
        <v/>
      </c>
      <c r="M457" s="462" t="str">
        <f t="shared" si="26"/>
        <v/>
      </c>
      <c r="N457" s="461" t="str">
        <f t="shared" si="27"/>
        <v/>
      </c>
      <c r="O457" s="463">
        <f t="shared" si="28"/>
        <v>0</v>
      </c>
      <c r="P457" s="701"/>
      <c r="Q457" s="286"/>
      <c r="R457" s="714"/>
      <c r="S457" s="712"/>
      <c r="T457" s="291"/>
      <c r="U457" s="714"/>
      <c r="V457" s="701"/>
      <c r="W457" s="286"/>
      <c r="X457" s="290"/>
      <c r="Y457" s="286"/>
      <c r="Z457" s="290"/>
      <c r="AA457" s="286"/>
      <c r="AB457" s="291"/>
      <c r="AC457" s="291"/>
      <c r="AD457" s="291"/>
      <c r="AE457" s="291"/>
      <c r="AF457" s="290"/>
      <c r="AG457" s="464"/>
      <c r="AH457" s="290"/>
      <c r="AI457" s="292"/>
      <c r="AJ457" s="290"/>
      <c r="AK457" s="464"/>
      <c r="AL457" s="465"/>
      <c r="AM457" s="290"/>
      <c r="AN457" s="464"/>
      <c r="AO457" s="465"/>
      <c r="AP457" s="290"/>
      <c r="AQ457" s="464"/>
      <c r="AR457" s="465"/>
      <c r="AS457" s="290"/>
    </row>
    <row r="458" spans="2:45">
      <c r="B458" s="458">
        <v>446</v>
      </c>
      <c r="C458" s="707"/>
      <c r="D458" s="708"/>
      <c r="E458" s="459"/>
      <c r="F458" s="460"/>
      <c r="G458" s="460"/>
      <c r="H458" s="698"/>
      <c r="I458" s="700"/>
      <c r="J458" s="704"/>
      <c r="K458" s="700"/>
      <c r="L458" s="461" t="str">
        <f t="shared" si="25"/>
        <v/>
      </c>
      <c r="M458" s="462" t="str">
        <f t="shared" si="26"/>
        <v/>
      </c>
      <c r="N458" s="461" t="str">
        <f t="shared" si="27"/>
        <v/>
      </c>
      <c r="O458" s="463">
        <f t="shared" si="28"/>
        <v>0</v>
      </c>
      <c r="P458" s="701"/>
      <c r="Q458" s="286"/>
      <c r="R458" s="714"/>
      <c r="S458" s="712"/>
      <c r="T458" s="291"/>
      <c r="U458" s="714"/>
      <c r="V458" s="701"/>
      <c r="W458" s="286"/>
      <c r="X458" s="290"/>
      <c r="Y458" s="286"/>
      <c r="Z458" s="290"/>
      <c r="AA458" s="286"/>
      <c r="AB458" s="291"/>
      <c r="AC458" s="291"/>
      <c r="AD458" s="291"/>
      <c r="AE458" s="291"/>
      <c r="AF458" s="290"/>
      <c r="AG458" s="464"/>
      <c r="AH458" s="290"/>
      <c r="AI458" s="292"/>
      <c r="AJ458" s="290"/>
      <c r="AK458" s="464"/>
      <c r="AL458" s="465"/>
      <c r="AM458" s="290"/>
      <c r="AN458" s="464"/>
      <c r="AO458" s="465"/>
      <c r="AP458" s="290"/>
      <c r="AQ458" s="464"/>
      <c r="AR458" s="465"/>
      <c r="AS458" s="290"/>
    </row>
    <row r="459" spans="2:45">
      <c r="B459" s="458">
        <v>447</v>
      </c>
      <c r="C459" s="707"/>
      <c r="D459" s="708"/>
      <c r="E459" s="459"/>
      <c r="F459" s="460"/>
      <c r="G459" s="460"/>
      <c r="H459" s="698"/>
      <c r="I459" s="700"/>
      <c r="J459" s="704"/>
      <c r="K459" s="700"/>
      <c r="L459" s="461" t="str">
        <f t="shared" si="25"/>
        <v/>
      </c>
      <c r="M459" s="462" t="str">
        <f t="shared" si="26"/>
        <v/>
      </c>
      <c r="N459" s="461" t="str">
        <f t="shared" si="27"/>
        <v/>
      </c>
      <c r="O459" s="463">
        <f t="shared" si="28"/>
        <v>0</v>
      </c>
      <c r="P459" s="701"/>
      <c r="Q459" s="286"/>
      <c r="R459" s="714"/>
      <c r="S459" s="712"/>
      <c r="T459" s="291"/>
      <c r="U459" s="714"/>
      <c r="V459" s="701"/>
      <c r="W459" s="286"/>
      <c r="X459" s="290"/>
      <c r="Y459" s="286"/>
      <c r="Z459" s="290"/>
      <c r="AA459" s="286"/>
      <c r="AB459" s="291"/>
      <c r="AC459" s="291"/>
      <c r="AD459" s="291"/>
      <c r="AE459" s="291"/>
      <c r="AF459" s="290"/>
      <c r="AG459" s="464"/>
      <c r="AH459" s="290"/>
      <c r="AI459" s="292"/>
      <c r="AJ459" s="290"/>
      <c r="AK459" s="464"/>
      <c r="AL459" s="465"/>
      <c r="AM459" s="290"/>
      <c r="AN459" s="464"/>
      <c r="AO459" s="465"/>
      <c r="AP459" s="290"/>
      <c r="AQ459" s="464"/>
      <c r="AR459" s="465"/>
      <c r="AS459" s="290"/>
    </row>
    <row r="460" spans="2:45">
      <c r="B460" s="458">
        <v>448</v>
      </c>
      <c r="C460" s="707"/>
      <c r="D460" s="708"/>
      <c r="E460" s="459"/>
      <c r="F460" s="460"/>
      <c r="G460" s="460"/>
      <c r="H460" s="698"/>
      <c r="I460" s="700"/>
      <c r="J460" s="704"/>
      <c r="K460" s="700"/>
      <c r="L460" s="461" t="str">
        <f t="shared" si="25"/>
        <v/>
      </c>
      <c r="M460" s="462" t="str">
        <f t="shared" si="26"/>
        <v/>
      </c>
      <c r="N460" s="461" t="str">
        <f t="shared" si="27"/>
        <v/>
      </c>
      <c r="O460" s="463">
        <f t="shared" si="28"/>
        <v>0</v>
      </c>
      <c r="P460" s="701"/>
      <c r="Q460" s="286"/>
      <c r="R460" s="714"/>
      <c r="S460" s="712"/>
      <c r="T460" s="291"/>
      <c r="U460" s="714"/>
      <c r="V460" s="701"/>
      <c r="W460" s="286"/>
      <c r="X460" s="290"/>
      <c r="Y460" s="286"/>
      <c r="Z460" s="290"/>
      <c r="AA460" s="286"/>
      <c r="AB460" s="291"/>
      <c r="AC460" s="291"/>
      <c r="AD460" s="291"/>
      <c r="AE460" s="291"/>
      <c r="AF460" s="290"/>
      <c r="AG460" s="464"/>
      <c r="AH460" s="290"/>
      <c r="AI460" s="292"/>
      <c r="AJ460" s="290"/>
      <c r="AK460" s="464"/>
      <c r="AL460" s="465"/>
      <c r="AM460" s="290"/>
      <c r="AN460" s="464"/>
      <c r="AO460" s="465"/>
      <c r="AP460" s="290"/>
      <c r="AQ460" s="464"/>
      <c r="AR460" s="465"/>
      <c r="AS460" s="290"/>
    </row>
    <row r="461" spans="2:45">
      <c r="B461" s="458">
        <v>449</v>
      </c>
      <c r="C461" s="707"/>
      <c r="D461" s="708"/>
      <c r="E461" s="459"/>
      <c r="F461" s="460"/>
      <c r="G461" s="460"/>
      <c r="H461" s="698"/>
      <c r="I461" s="700"/>
      <c r="J461" s="704"/>
      <c r="K461" s="700"/>
      <c r="L461" s="461" t="str">
        <f t="shared" ref="L461:L512" si="29">IF($F461="","",VLOOKUP($F461,$AV$13:$AW$17,2,TRUE))</f>
        <v/>
      </c>
      <c r="M461" s="462" t="str">
        <f t="shared" ref="M461:M512" si="30">IF($G461="","",INDEX($AZ$13:$AZ$16,MATCH($G461,$AY$13:$AY$16,-1)))</f>
        <v/>
      </c>
      <c r="N461" s="461" t="str">
        <f t="shared" ref="N461:N512" si="31">IF(OR($F461="",$I461="",$J461=""),"",VLOOKUP($I461&amp;$J461,$BB$13:$BE$18,IF($F461&lt;50,2,IF(AND($K461="該当",$I461="角住戸"),4,3)),FALSE))</f>
        <v/>
      </c>
      <c r="O461" s="463">
        <f t="shared" si="28"/>
        <v>0</v>
      </c>
      <c r="P461" s="701"/>
      <c r="Q461" s="286"/>
      <c r="R461" s="714"/>
      <c r="S461" s="712"/>
      <c r="T461" s="291"/>
      <c r="U461" s="714"/>
      <c r="V461" s="701"/>
      <c r="W461" s="286"/>
      <c r="X461" s="290"/>
      <c r="Y461" s="286"/>
      <c r="Z461" s="290"/>
      <c r="AA461" s="286"/>
      <c r="AB461" s="291"/>
      <c r="AC461" s="291"/>
      <c r="AD461" s="291"/>
      <c r="AE461" s="291"/>
      <c r="AF461" s="290"/>
      <c r="AG461" s="464"/>
      <c r="AH461" s="290"/>
      <c r="AI461" s="292"/>
      <c r="AJ461" s="290"/>
      <c r="AK461" s="464"/>
      <c r="AL461" s="465"/>
      <c r="AM461" s="290"/>
      <c r="AN461" s="464"/>
      <c r="AO461" s="465"/>
      <c r="AP461" s="290"/>
      <c r="AQ461" s="464"/>
      <c r="AR461" s="465"/>
      <c r="AS461" s="290"/>
    </row>
    <row r="462" spans="2:45">
      <c r="B462" s="458">
        <v>450</v>
      </c>
      <c r="C462" s="707"/>
      <c r="D462" s="708"/>
      <c r="E462" s="459"/>
      <c r="F462" s="460"/>
      <c r="G462" s="460"/>
      <c r="H462" s="698"/>
      <c r="I462" s="700"/>
      <c r="J462" s="704"/>
      <c r="K462" s="700"/>
      <c r="L462" s="461" t="str">
        <f t="shared" si="29"/>
        <v/>
      </c>
      <c r="M462" s="462" t="str">
        <f t="shared" si="30"/>
        <v/>
      </c>
      <c r="N462" s="461" t="str">
        <f t="shared" si="31"/>
        <v/>
      </c>
      <c r="O462" s="463">
        <f t="shared" si="28"/>
        <v>0</v>
      </c>
      <c r="P462" s="701"/>
      <c r="Q462" s="286"/>
      <c r="R462" s="714"/>
      <c r="S462" s="712"/>
      <c r="T462" s="291"/>
      <c r="U462" s="714"/>
      <c r="V462" s="701"/>
      <c r="W462" s="286"/>
      <c r="X462" s="290"/>
      <c r="Y462" s="286"/>
      <c r="Z462" s="290"/>
      <c r="AA462" s="286"/>
      <c r="AB462" s="291"/>
      <c r="AC462" s="291"/>
      <c r="AD462" s="291"/>
      <c r="AE462" s="291"/>
      <c r="AF462" s="290"/>
      <c r="AG462" s="464"/>
      <c r="AH462" s="290"/>
      <c r="AI462" s="292"/>
      <c r="AJ462" s="290"/>
      <c r="AK462" s="464"/>
      <c r="AL462" s="465"/>
      <c r="AM462" s="290"/>
      <c r="AN462" s="464"/>
      <c r="AO462" s="465"/>
      <c r="AP462" s="290"/>
      <c r="AQ462" s="464"/>
      <c r="AR462" s="465"/>
      <c r="AS462" s="290"/>
    </row>
    <row r="463" spans="2:45">
      <c r="B463" s="458">
        <v>451</v>
      </c>
      <c r="C463" s="707"/>
      <c r="D463" s="708"/>
      <c r="E463" s="459"/>
      <c r="F463" s="460"/>
      <c r="G463" s="460"/>
      <c r="H463" s="698"/>
      <c r="I463" s="700"/>
      <c r="J463" s="704"/>
      <c r="K463" s="700"/>
      <c r="L463" s="461" t="str">
        <f t="shared" si="29"/>
        <v/>
      </c>
      <c r="M463" s="462" t="str">
        <f t="shared" si="30"/>
        <v/>
      </c>
      <c r="N463" s="461" t="str">
        <f t="shared" si="31"/>
        <v/>
      </c>
      <c r="O463" s="463">
        <f t="shared" si="28"/>
        <v>0</v>
      </c>
      <c r="P463" s="701"/>
      <c r="Q463" s="286"/>
      <c r="R463" s="714"/>
      <c r="S463" s="712"/>
      <c r="T463" s="291"/>
      <c r="U463" s="714"/>
      <c r="V463" s="701"/>
      <c r="W463" s="286"/>
      <c r="X463" s="290"/>
      <c r="Y463" s="286"/>
      <c r="Z463" s="290"/>
      <c r="AA463" s="286"/>
      <c r="AB463" s="291"/>
      <c r="AC463" s="291"/>
      <c r="AD463" s="291"/>
      <c r="AE463" s="291"/>
      <c r="AF463" s="290"/>
      <c r="AG463" s="464"/>
      <c r="AH463" s="290"/>
      <c r="AI463" s="292"/>
      <c r="AJ463" s="290"/>
      <c r="AK463" s="464"/>
      <c r="AL463" s="465"/>
      <c r="AM463" s="290"/>
      <c r="AN463" s="464"/>
      <c r="AO463" s="465"/>
      <c r="AP463" s="290"/>
      <c r="AQ463" s="464"/>
      <c r="AR463" s="465"/>
      <c r="AS463" s="290"/>
    </row>
    <row r="464" spans="2:45">
      <c r="B464" s="458">
        <v>452</v>
      </c>
      <c r="C464" s="707"/>
      <c r="D464" s="708"/>
      <c r="E464" s="459"/>
      <c r="F464" s="460"/>
      <c r="G464" s="460"/>
      <c r="H464" s="698"/>
      <c r="I464" s="700"/>
      <c r="J464" s="704"/>
      <c r="K464" s="700"/>
      <c r="L464" s="461" t="str">
        <f t="shared" si="29"/>
        <v/>
      </c>
      <c r="M464" s="462" t="str">
        <f t="shared" si="30"/>
        <v/>
      </c>
      <c r="N464" s="461" t="str">
        <f t="shared" si="31"/>
        <v/>
      </c>
      <c r="O464" s="463">
        <f t="shared" si="28"/>
        <v>0</v>
      </c>
      <c r="P464" s="701"/>
      <c r="Q464" s="286"/>
      <c r="R464" s="714"/>
      <c r="S464" s="712"/>
      <c r="T464" s="291"/>
      <c r="U464" s="714"/>
      <c r="V464" s="701"/>
      <c r="W464" s="286"/>
      <c r="X464" s="290"/>
      <c r="Y464" s="286"/>
      <c r="Z464" s="290"/>
      <c r="AA464" s="286"/>
      <c r="AB464" s="291"/>
      <c r="AC464" s="291"/>
      <c r="AD464" s="291"/>
      <c r="AE464" s="291"/>
      <c r="AF464" s="290"/>
      <c r="AG464" s="464"/>
      <c r="AH464" s="290"/>
      <c r="AI464" s="292"/>
      <c r="AJ464" s="290"/>
      <c r="AK464" s="464"/>
      <c r="AL464" s="465"/>
      <c r="AM464" s="290"/>
      <c r="AN464" s="464"/>
      <c r="AO464" s="465"/>
      <c r="AP464" s="290"/>
      <c r="AQ464" s="464"/>
      <c r="AR464" s="465"/>
      <c r="AS464" s="290"/>
    </row>
    <row r="465" spans="2:45">
      <c r="B465" s="458">
        <v>453</v>
      </c>
      <c r="C465" s="707"/>
      <c r="D465" s="708"/>
      <c r="E465" s="459"/>
      <c r="F465" s="460"/>
      <c r="G465" s="460"/>
      <c r="H465" s="698"/>
      <c r="I465" s="700"/>
      <c r="J465" s="704"/>
      <c r="K465" s="700"/>
      <c r="L465" s="461" t="str">
        <f t="shared" si="29"/>
        <v/>
      </c>
      <c r="M465" s="462" t="str">
        <f t="shared" si="30"/>
        <v/>
      </c>
      <c r="N465" s="461" t="str">
        <f t="shared" si="31"/>
        <v/>
      </c>
      <c r="O465" s="463">
        <f t="shared" si="28"/>
        <v>0</v>
      </c>
      <c r="P465" s="701"/>
      <c r="Q465" s="286"/>
      <c r="R465" s="714"/>
      <c r="S465" s="712"/>
      <c r="T465" s="291"/>
      <c r="U465" s="714"/>
      <c r="V465" s="701"/>
      <c r="W465" s="286"/>
      <c r="X465" s="290"/>
      <c r="Y465" s="286"/>
      <c r="Z465" s="290"/>
      <c r="AA465" s="286"/>
      <c r="AB465" s="291"/>
      <c r="AC465" s="291"/>
      <c r="AD465" s="291"/>
      <c r="AE465" s="291"/>
      <c r="AF465" s="290"/>
      <c r="AG465" s="464"/>
      <c r="AH465" s="290"/>
      <c r="AI465" s="292"/>
      <c r="AJ465" s="290"/>
      <c r="AK465" s="464"/>
      <c r="AL465" s="465"/>
      <c r="AM465" s="290"/>
      <c r="AN465" s="464"/>
      <c r="AO465" s="465"/>
      <c r="AP465" s="290"/>
      <c r="AQ465" s="464"/>
      <c r="AR465" s="465"/>
      <c r="AS465" s="290"/>
    </row>
    <row r="466" spans="2:45">
      <c r="B466" s="458">
        <v>454</v>
      </c>
      <c r="C466" s="707"/>
      <c r="D466" s="708"/>
      <c r="E466" s="459"/>
      <c r="F466" s="460"/>
      <c r="G466" s="460"/>
      <c r="H466" s="698"/>
      <c r="I466" s="700"/>
      <c r="J466" s="704"/>
      <c r="K466" s="700"/>
      <c r="L466" s="461" t="str">
        <f t="shared" si="29"/>
        <v/>
      </c>
      <c r="M466" s="462" t="str">
        <f t="shared" si="30"/>
        <v/>
      </c>
      <c r="N466" s="461" t="str">
        <f t="shared" si="31"/>
        <v/>
      </c>
      <c r="O466" s="463">
        <f t="shared" si="28"/>
        <v>0</v>
      </c>
      <c r="P466" s="701"/>
      <c r="Q466" s="286"/>
      <c r="R466" s="714"/>
      <c r="S466" s="712"/>
      <c r="T466" s="291"/>
      <c r="U466" s="714"/>
      <c r="V466" s="701"/>
      <c r="W466" s="286"/>
      <c r="X466" s="290"/>
      <c r="Y466" s="286"/>
      <c r="Z466" s="290"/>
      <c r="AA466" s="286"/>
      <c r="AB466" s="291"/>
      <c r="AC466" s="291"/>
      <c r="AD466" s="291"/>
      <c r="AE466" s="291"/>
      <c r="AF466" s="290"/>
      <c r="AG466" s="464"/>
      <c r="AH466" s="290"/>
      <c r="AI466" s="292"/>
      <c r="AJ466" s="290"/>
      <c r="AK466" s="464"/>
      <c r="AL466" s="465"/>
      <c r="AM466" s="290"/>
      <c r="AN466" s="464"/>
      <c r="AO466" s="465"/>
      <c r="AP466" s="290"/>
      <c r="AQ466" s="464"/>
      <c r="AR466" s="465"/>
      <c r="AS466" s="290"/>
    </row>
    <row r="467" spans="2:45">
      <c r="B467" s="458">
        <v>455</v>
      </c>
      <c r="C467" s="707"/>
      <c r="D467" s="708"/>
      <c r="E467" s="459"/>
      <c r="F467" s="460"/>
      <c r="G467" s="460"/>
      <c r="H467" s="698"/>
      <c r="I467" s="700"/>
      <c r="J467" s="704"/>
      <c r="K467" s="700"/>
      <c r="L467" s="461" t="str">
        <f t="shared" si="29"/>
        <v/>
      </c>
      <c r="M467" s="462" t="str">
        <f t="shared" si="30"/>
        <v/>
      </c>
      <c r="N467" s="461" t="str">
        <f t="shared" si="31"/>
        <v/>
      </c>
      <c r="O467" s="463">
        <f t="shared" si="28"/>
        <v>0</v>
      </c>
      <c r="P467" s="701"/>
      <c r="Q467" s="286"/>
      <c r="R467" s="714"/>
      <c r="S467" s="712"/>
      <c r="T467" s="291"/>
      <c r="U467" s="714"/>
      <c r="V467" s="701"/>
      <c r="W467" s="286"/>
      <c r="X467" s="290"/>
      <c r="Y467" s="286"/>
      <c r="Z467" s="290"/>
      <c r="AA467" s="286"/>
      <c r="AB467" s="291"/>
      <c r="AC467" s="291"/>
      <c r="AD467" s="291"/>
      <c r="AE467" s="291"/>
      <c r="AF467" s="290"/>
      <c r="AG467" s="464"/>
      <c r="AH467" s="290"/>
      <c r="AI467" s="292"/>
      <c r="AJ467" s="290"/>
      <c r="AK467" s="464"/>
      <c r="AL467" s="465"/>
      <c r="AM467" s="290"/>
      <c r="AN467" s="464"/>
      <c r="AO467" s="465"/>
      <c r="AP467" s="290"/>
      <c r="AQ467" s="464"/>
      <c r="AR467" s="465"/>
      <c r="AS467" s="290"/>
    </row>
    <row r="468" spans="2:45">
      <c r="B468" s="458">
        <v>456</v>
      </c>
      <c r="C468" s="707"/>
      <c r="D468" s="708"/>
      <c r="E468" s="459"/>
      <c r="F468" s="460"/>
      <c r="G468" s="460"/>
      <c r="H468" s="698"/>
      <c r="I468" s="700"/>
      <c r="J468" s="704"/>
      <c r="K468" s="700"/>
      <c r="L468" s="461" t="str">
        <f t="shared" si="29"/>
        <v/>
      </c>
      <c r="M468" s="462" t="str">
        <f t="shared" si="30"/>
        <v/>
      </c>
      <c r="N468" s="461" t="str">
        <f t="shared" si="31"/>
        <v/>
      </c>
      <c r="O468" s="463">
        <f t="shared" si="28"/>
        <v>0</v>
      </c>
      <c r="P468" s="701"/>
      <c r="Q468" s="286"/>
      <c r="R468" s="714"/>
      <c r="S468" s="712"/>
      <c r="T468" s="291"/>
      <c r="U468" s="714"/>
      <c r="V468" s="701"/>
      <c r="W468" s="286"/>
      <c r="X468" s="290"/>
      <c r="Y468" s="286"/>
      <c r="Z468" s="290"/>
      <c r="AA468" s="286"/>
      <c r="AB468" s="291"/>
      <c r="AC468" s="291"/>
      <c r="AD468" s="291"/>
      <c r="AE468" s="291"/>
      <c r="AF468" s="290"/>
      <c r="AG468" s="464"/>
      <c r="AH468" s="290"/>
      <c r="AI468" s="292"/>
      <c r="AJ468" s="290"/>
      <c r="AK468" s="464"/>
      <c r="AL468" s="465"/>
      <c r="AM468" s="290"/>
      <c r="AN468" s="464"/>
      <c r="AO468" s="465"/>
      <c r="AP468" s="290"/>
      <c r="AQ468" s="464"/>
      <c r="AR468" s="465"/>
      <c r="AS468" s="290"/>
    </row>
    <row r="469" spans="2:45">
      <c r="B469" s="458">
        <v>457</v>
      </c>
      <c r="C469" s="707"/>
      <c r="D469" s="708"/>
      <c r="E469" s="459"/>
      <c r="F469" s="460"/>
      <c r="G469" s="460"/>
      <c r="H469" s="698"/>
      <c r="I469" s="700"/>
      <c r="J469" s="704"/>
      <c r="K469" s="700"/>
      <c r="L469" s="461" t="str">
        <f t="shared" si="29"/>
        <v/>
      </c>
      <c r="M469" s="462" t="str">
        <f t="shared" si="30"/>
        <v/>
      </c>
      <c r="N469" s="461" t="str">
        <f t="shared" si="31"/>
        <v/>
      </c>
      <c r="O469" s="463">
        <f t="shared" si="28"/>
        <v>0</v>
      </c>
      <c r="P469" s="701"/>
      <c r="Q469" s="286"/>
      <c r="R469" s="714"/>
      <c r="S469" s="712"/>
      <c r="T469" s="291"/>
      <c r="U469" s="714"/>
      <c r="V469" s="701"/>
      <c r="W469" s="286"/>
      <c r="X469" s="290"/>
      <c r="Y469" s="286"/>
      <c r="Z469" s="290"/>
      <c r="AA469" s="286"/>
      <c r="AB469" s="291"/>
      <c r="AC469" s="291"/>
      <c r="AD469" s="291"/>
      <c r="AE469" s="291"/>
      <c r="AF469" s="290"/>
      <c r="AG469" s="464"/>
      <c r="AH469" s="290"/>
      <c r="AI469" s="292"/>
      <c r="AJ469" s="290"/>
      <c r="AK469" s="464"/>
      <c r="AL469" s="465"/>
      <c r="AM469" s="290"/>
      <c r="AN469" s="464"/>
      <c r="AO469" s="465"/>
      <c r="AP469" s="290"/>
      <c r="AQ469" s="464"/>
      <c r="AR469" s="465"/>
      <c r="AS469" s="290"/>
    </row>
    <row r="470" spans="2:45">
      <c r="B470" s="458">
        <v>458</v>
      </c>
      <c r="C470" s="707"/>
      <c r="D470" s="708"/>
      <c r="E470" s="459"/>
      <c r="F470" s="460"/>
      <c r="G470" s="460"/>
      <c r="H470" s="698"/>
      <c r="I470" s="700"/>
      <c r="J470" s="704"/>
      <c r="K470" s="700"/>
      <c r="L470" s="461" t="str">
        <f t="shared" si="29"/>
        <v/>
      </c>
      <c r="M470" s="462" t="str">
        <f t="shared" si="30"/>
        <v/>
      </c>
      <c r="N470" s="461" t="str">
        <f t="shared" si="31"/>
        <v/>
      </c>
      <c r="O470" s="463">
        <f t="shared" si="28"/>
        <v>0</v>
      </c>
      <c r="P470" s="701"/>
      <c r="Q470" s="286"/>
      <c r="R470" s="714"/>
      <c r="S470" s="712"/>
      <c r="T470" s="291"/>
      <c r="U470" s="714"/>
      <c r="V470" s="701"/>
      <c r="W470" s="286"/>
      <c r="X470" s="290"/>
      <c r="Y470" s="286"/>
      <c r="Z470" s="290"/>
      <c r="AA470" s="286"/>
      <c r="AB470" s="291"/>
      <c r="AC470" s="291"/>
      <c r="AD470" s="291"/>
      <c r="AE470" s="291"/>
      <c r="AF470" s="290"/>
      <c r="AG470" s="464"/>
      <c r="AH470" s="290"/>
      <c r="AI470" s="292"/>
      <c r="AJ470" s="290"/>
      <c r="AK470" s="464"/>
      <c r="AL470" s="465"/>
      <c r="AM470" s="290"/>
      <c r="AN470" s="464"/>
      <c r="AO470" s="465"/>
      <c r="AP470" s="290"/>
      <c r="AQ470" s="464"/>
      <c r="AR470" s="465"/>
      <c r="AS470" s="290"/>
    </row>
    <row r="471" spans="2:45">
      <c r="B471" s="458">
        <v>459</v>
      </c>
      <c r="C471" s="707"/>
      <c r="D471" s="708"/>
      <c r="E471" s="459"/>
      <c r="F471" s="460"/>
      <c r="G471" s="460"/>
      <c r="H471" s="698"/>
      <c r="I471" s="700"/>
      <c r="J471" s="704"/>
      <c r="K471" s="700"/>
      <c r="L471" s="461" t="str">
        <f t="shared" si="29"/>
        <v/>
      </c>
      <c r="M471" s="462" t="str">
        <f t="shared" si="30"/>
        <v/>
      </c>
      <c r="N471" s="461" t="str">
        <f t="shared" si="31"/>
        <v/>
      </c>
      <c r="O471" s="463">
        <f t="shared" si="28"/>
        <v>0</v>
      </c>
      <c r="P471" s="701"/>
      <c r="Q471" s="286"/>
      <c r="R471" s="714"/>
      <c r="S471" s="712"/>
      <c r="T471" s="291"/>
      <c r="U471" s="714"/>
      <c r="V471" s="701"/>
      <c r="W471" s="286"/>
      <c r="X471" s="290"/>
      <c r="Y471" s="286"/>
      <c r="Z471" s="290"/>
      <c r="AA471" s="286"/>
      <c r="AB471" s="291"/>
      <c r="AC471" s="291"/>
      <c r="AD471" s="291"/>
      <c r="AE471" s="291"/>
      <c r="AF471" s="290"/>
      <c r="AG471" s="464"/>
      <c r="AH471" s="290"/>
      <c r="AI471" s="292"/>
      <c r="AJ471" s="290"/>
      <c r="AK471" s="464"/>
      <c r="AL471" s="465"/>
      <c r="AM471" s="290"/>
      <c r="AN471" s="464"/>
      <c r="AO471" s="465"/>
      <c r="AP471" s="290"/>
      <c r="AQ471" s="464"/>
      <c r="AR471" s="465"/>
      <c r="AS471" s="290"/>
    </row>
    <row r="472" spans="2:45">
      <c r="B472" s="458">
        <v>460</v>
      </c>
      <c r="C472" s="707"/>
      <c r="D472" s="708"/>
      <c r="E472" s="459"/>
      <c r="F472" s="460"/>
      <c r="G472" s="460"/>
      <c r="H472" s="698"/>
      <c r="I472" s="700"/>
      <c r="J472" s="704"/>
      <c r="K472" s="700"/>
      <c r="L472" s="461" t="str">
        <f t="shared" si="29"/>
        <v/>
      </c>
      <c r="M472" s="462" t="str">
        <f t="shared" si="30"/>
        <v/>
      </c>
      <c r="N472" s="461" t="str">
        <f t="shared" si="31"/>
        <v/>
      </c>
      <c r="O472" s="463">
        <f t="shared" si="28"/>
        <v>0</v>
      </c>
      <c r="P472" s="701"/>
      <c r="Q472" s="286"/>
      <c r="R472" s="714"/>
      <c r="S472" s="712"/>
      <c r="T472" s="291"/>
      <c r="U472" s="714"/>
      <c r="V472" s="701"/>
      <c r="W472" s="286"/>
      <c r="X472" s="290"/>
      <c r="Y472" s="286"/>
      <c r="Z472" s="290"/>
      <c r="AA472" s="286"/>
      <c r="AB472" s="291"/>
      <c r="AC472" s="291"/>
      <c r="AD472" s="291"/>
      <c r="AE472" s="291"/>
      <c r="AF472" s="290"/>
      <c r="AG472" s="464"/>
      <c r="AH472" s="290"/>
      <c r="AI472" s="292"/>
      <c r="AJ472" s="290"/>
      <c r="AK472" s="464"/>
      <c r="AL472" s="465"/>
      <c r="AM472" s="290"/>
      <c r="AN472" s="464"/>
      <c r="AO472" s="465"/>
      <c r="AP472" s="290"/>
      <c r="AQ472" s="464"/>
      <c r="AR472" s="465"/>
      <c r="AS472" s="290"/>
    </row>
    <row r="473" spans="2:45">
      <c r="B473" s="458">
        <v>461</v>
      </c>
      <c r="C473" s="707"/>
      <c r="D473" s="708"/>
      <c r="E473" s="459"/>
      <c r="F473" s="460"/>
      <c r="G473" s="460"/>
      <c r="H473" s="698"/>
      <c r="I473" s="700"/>
      <c r="J473" s="704"/>
      <c r="K473" s="700"/>
      <c r="L473" s="461" t="str">
        <f t="shared" si="29"/>
        <v/>
      </c>
      <c r="M473" s="462" t="str">
        <f t="shared" si="30"/>
        <v/>
      </c>
      <c r="N473" s="461" t="str">
        <f t="shared" si="31"/>
        <v/>
      </c>
      <c r="O473" s="463">
        <f t="shared" si="28"/>
        <v>0</v>
      </c>
      <c r="P473" s="701"/>
      <c r="Q473" s="286"/>
      <c r="R473" s="714"/>
      <c r="S473" s="712"/>
      <c r="T473" s="291"/>
      <c r="U473" s="714"/>
      <c r="V473" s="701"/>
      <c r="W473" s="286"/>
      <c r="X473" s="290"/>
      <c r="Y473" s="286"/>
      <c r="Z473" s="290"/>
      <c r="AA473" s="286"/>
      <c r="AB473" s="291"/>
      <c r="AC473" s="291"/>
      <c r="AD473" s="291"/>
      <c r="AE473" s="291"/>
      <c r="AF473" s="290"/>
      <c r="AG473" s="464"/>
      <c r="AH473" s="290"/>
      <c r="AI473" s="292"/>
      <c r="AJ473" s="290"/>
      <c r="AK473" s="464"/>
      <c r="AL473" s="465"/>
      <c r="AM473" s="290"/>
      <c r="AN473" s="464"/>
      <c r="AO473" s="465"/>
      <c r="AP473" s="290"/>
      <c r="AQ473" s="464"/>
      <c r="AR473" s="465"/>
      <c r="AS473" s="290"/>
    </row>
    <row r="474" spans="2:45">
      <c r="B474" s="458">
        <v>462</v>
      </c>
      <c r="C474" s="707"/>
      <c r="D474" s="708"/>
      <c r="E474" s="459"/>
      <c r="F474" s="460"/>
      <c r="G474" s="460"/>
      <c r="H474" s="698"/>
      <c r="I474" s="700"/>
      <c r="J474" s="704"/>
      <c r="K474" s="700"/>
      <c r="L474" s="461" t="str">
        <f t="shared" si="29"/>
        <v/>
      </c>
      <c r="M474" s="462" t="str">
        <f t="shared" si="30"/>
        <v/>
      </c>
      <c r="N474" s="461" t="str">
        <f t="shared" si="31"/>
        <v/>
      </c>
      <c r="O474" s="463">
        <f t="shared" si="28"/>
        <v>0</v>
      </c>
      <c r="P474" s="701"/>
      <c r="Q474" s="286"/>
      <c r="R474" s="714"/>
      <c r="S474" s="712"/>
      <c r="T474" s="291"/>
      <c r="U474" s="714"/>
      <c r="V474" s="701"/>
      <c r="W474" s="286"/>
      <c r="X474" s="290"/>
      <c r="Y474" s="286"/>
      <c r="Z474" s="290"/>
      <c r="AA474" s="286"/>
      <c r="AB474" s="291"/>
      <c r="AC474" s="291"/>
      <c r="AD474" s="291"/>
      <c r="AE474" s="291"/>
      <c r="AF474" s="290"/>
      <c r="AG474" s="464"/>
      <c r="AH474" s="290"/>
      <c r="AI474" s="292"/>
      <c r="AJ474" s="290"/>
      <c r="AK474" s="464"/>
      <c r="AL474" s="465"/>
      <c r="AM474" s="290"/>
      <c r="AN474" s="464"/>
      <c r="AO474" s="465"/>
      <c r="AP474" s="290"/>
      <c r="AQ474" s="464"/>
      <c r="AR474" s="465"/>
      <c r="AS474" s="290"/>
    </row>
    <row r="475" spans="2:45">
      <c r="B475" s="458">
        <v>463</v>
      </c>
      <c r="C475" s="707"/>
      <c r="D475" s="708"/>
      <c r="E475" s="459"/>
      <c r="F475" s="460"/>
      <c r="G475" s="460"/>
      <c r="H475" s="698"/>
      <c r="I475" s="700"/>
      <c r="J475" s="704"/>
      <c r="K475" s="700"/>
      <c r="L475" s="461" t="str">
        <f t="shared" si="29"/>
        <v/>
      </c>
      <c r="M475" s="462" t="str">
        <f t="shared" si="30"/>
        <v/>
      </c>
      <c r="N475" s="461" t="str">
        <f t="shared" si="31"/>
        <v/>
      </c>
      <c r="O475" s="463">
        <f t="shared" si="28"/>
        <v>0</v>
      </c>
      <c r="P475" s="701"/>
      <c r="Q475" s="286"/>
      <c r="R475" s="714"/>
      <c r="S475" s="712"/>
      <c r="T475" s="291"/>
      <c r="U475" s="714"/>
      <c r="V475" s="701"/>
      <c r="W475" s="286"/>
      <c r="X475" s="290"/>
      <c r="Y475" s="286"/>
      <c r="Z475" s="290"/>
      <c r="AA475" s="286"/>
      <c r="AB475" s="291"/>
      <c r="AC475" s="291"/>
      <c r="AD475" s="291"/>
      <c r="AE475" s="291"/>
      <c r="AF475" s="290"/>
      <c r="AG475" s="464"/>
      <c r="AH475" s="290"/>
      <c r="AI475" s="292"/>
      <c r="AJ475" s="290"/>
      <c r="AK475" s="464"/>
      <c r="AL475" s="465"/>
      <c r="AM475" s="290"/>
      <c r="AN475" s="464"/>
      <c r="AO475" s="465"/>
      <c r="AP475" s="290"/>
      <c r="AQ475" s="464"/>
      <c r="AR475" s="465"/>
      <c r="AS475" s="290"/>
    </row>
    <row r="476" spans="2:45">
      <c r="B476" s="458">
        <v>464</v>
      </c>
      <c r="C476" s="707"/>
      <c r="D476" s="708"/>
      <c r="E476" s="459"/>
      <c r="F476" s="460"/>
      <c r="G476" s="460"/>
      <c r="H476" s="698"/>
      <c r="I476" s="700"/>
      <c r="J476" s="704"/>
      <c r="K476" s="700"/>
      <c r="L476" s="461" t="str">
        <f t="shared" si="29"/>
        <v/>
      </c>
      <c r="M476" s="462" t="str">
        <f t="shared" si="30"/>
        <v/>
      </c>
      <c r="N476" s="461" t="str">
        <f t="shared" si="31"/>
        <v/>
      </c>
      <c r="O476" s="463">
        <f t="shared" si="28"/>
        <v>0</v>
      </c>
      <c r="P476" s="701"/>
      <c r="Q476" s="286"/>
      <c r="R476" s="714"/>
      <c r="S476" s="712"/>
      <c r="T476" s="291"/>
      <c r="U476" s="714"/>
      <c r="V476" s="701"/>
      <c r="W476" s="286"/>
      <c r="X476" s="290"/>
      <c r="Y476" s="286"/>
      <c r="Z476" s="290"/>
      <c r="AA476" s="286"/>
      <c r="AB476" s="291"/>
      <c r="AC476" s="291"/>
      <c r="AD476" s="291"/>
      <c r="AE476" s="291"/>
      <c r="AF476" s="290"/>
      <c r="AG476" s="464"/>
      <c r="AH476" s="290"/>
      <c r="AI476" s="292"/>
      <c r="AJ476" s="290"/>
      <c r="AK476" s="464"/>
      <c r="AL476" s="465"/>
      <c r="AM476" s="290"/>
      <c r="AN476" s="464"/>
      <c r="AO476" s="465"/>
      <c r="AP476" s="290"/>
      <c r="AQ476" s="464"/>
      <c r="AR476" s="465"/>
      <c r="AS476" s="290"/>
    </row>
    <row r="477" spans="2:45">
      <c r="B477" s="458">
        <v>465</v>
      </c>
      <c r="C477" s="707"/>
      <c r="D477" s="708"/>
      <c r="E477" s="459"/>
      <c r="F477" s="460"/>
      <c r="G477" s="460"/>
      <c r="H477" s="698"/>
      <c r="I477" s="700"/>
      <c r="J477" s="704"/>
      <c r="K477" s="700"/>
      <c r="L477" s="461" t="str">
        <f t="shared" si="29"/>
        <v/>
      </c>
      <c r="M477" s="462" t="str">
        <f t="shared" si="30"/>
        <v/>
      </c>
      <c r="N477" s="461" t="str">
        <f t="shared" si="31"/>
        <v/>
      </c>
      <c r="O477" s="463">
        <f t="shared" si="28"/>
        <v>0</v>
      </c>
      <c r="P477" s="701"/>
      <c r="Q477" s="286"/>
      <c r="R477" s="714"/>
      <c r="S477" s="712"/>
      <c r="T477" s="291"/>
      <c r="U477" s="714"/>
      <c r="V477" s="701"/>
      <c r="W477" s="286"/>
      <c r="X477" s="290"/>
      <c r="Y477" s="286"/>
      <c r="Z477" s="290"/>
      <c r="AA477" s="286"/>
      <c r="AB477" s="291"/>
      <c r="AC477" s="291"/>
      <c r="AD477" s="291"/>
      <c r="AE477" s="291"/>
      <c r="AF477" s="290"/>
      <c r="AG477" s="464"/>
      <c r="AH477" s="290"/>
      <c r="AI477" s="292"/>
      <c r="AJ477" s="290"/>
      <c r="AK477" s="464"/>
      <c r="AL477" s="465"/>
      <c r="AM477" s="290"/>
      <c r="AN477" s="464"/>
      <c r="AO477" s="465"/>
      <c r="AP477" s="290"/>
      <c r="AQ477" s="464"/>
      <c r="AR477" s="465"/>
      <c r="AS477" s="290"/>
    </row>
    <row r="478" spans="2:45">
      <c r="B478" s="458">
        <v>466</v>
      </c>
      <c r="C478" s="707"/>
      <c r="D478" s="708"/>
      <c r="E478" s="459"/>
      <c r="F478" s="460"/>
      <c r="G478" s="460"/>
      <c r="H478" s="698"/>
      <c r="I478" s="700"/>
      <c r="J478" s="704"/>
      <c r="K478" s="700"/>
      <c r="L478" s="461" t="str">
        <f t="shared" si="29"/>
        <v/>
      </c>
      <c r="M478" s="462" t="str">
        <f t="shared" si="30"/>
        <v/>
      </c>
      <c r="N478" s="461" t="str">
        <f t="shared" si="31"/>
        <v/>
      </c>
      <c r="O478" s="463">
        <f t="shared" si="28"/>
        <v>0</v>
      </c>
      <c r="P478" s="701"/>
      <c r="Q478" s="286"/>
      <c r="R478" s="714"/>
      <c r="S478" s="712"/>
      <c r="T478" s="291"/>
      <c r="U478" s="714"/>
      <c r="V478" s="701"/>
      <c r="W478" s="286"/>
      <c r="X478" s="290"/>
      <c r="Y478" s="286"/>
      <c r="Z478" s="290"/>
      <c r="AA478" s="286"/>
      <c r="AB478" s="291"/>
      <c r="AC478" s="291"/>
      <c r="AD478" s="291"/>
      <c r="AE478" s="291"/>
      <c r="AF478" s="290"/>
      <c r="AG478" s="464"/>
      <c r="AH478" s="290"/>
      <c r="AI478" s="292"/>
      <c r="AJ478" s="290"/>
      <c r="AK478" s="464"/>
      <c r="AL478" s="465"/>
      <c r="AM478" s="290"/>
      <c r="AN478" s="464"/>
      <c r="AO478" s="465"/>
      <c r="AP478" s="290"/>
      <c r="AQ478" s="464"/>
      <c r="AR478" s="465"/>
      <c r="AS478" s="290"/>
    </row>
    <row r="479" spans="2:45">
      <c r="B479" s="458">
        <v>467</v>
      </c>
      <c r="C479" s="707"/>
      <c r="D479" s="708"/>
      <c r="E479" s="459"/>
      <c r="F479" s="460"/>
      <c r="G479" s="460"/>
      <c r="H479" s="698"/>
      <c r="I479" s="700"/>
      <c r="J479" s="704"/>
      <c r="K479" s="700"/>
      <c r="L479" s="461" t="str">
        <f t="shared" si="29"/>
        <v/>
      </c>
      <c r="M479" s="462" t="str">
        <f t="shared" si="30"/>
        <v/>
      </c>
      <c r="N479" s="461" t="str">
        <f t="shared" si="31"/>
        <v/>
      </c>
      <c r="O479" s="463">
        <f t="shared" si="28"/>
        <v>0</v>
      </c>
      <c r="P479" s="701"/>
      <c r="Q479" s="286"/>
      <c r="R479" s="714"/>
      <c r="S479" s="712"/>
      <c r="T479" s="291"/>
      <c r="U479" s="714"/>
      <c r="V479" s="701"/>
      <c r="W479" s="286"/>
      <c r="X479" s="290"/>
      <c r="Y479" s="286"/>
      <c r="Z479" s="290"/>
      <c r="AA479" s="286"/>
      <c r="AB479" s="291"/>
      <c r="AC479" s="291"/>
      <c r="AD479" s="291"/>
      <c r="AE479" s="291"/>
      <c r="AF479" s="290"/>
      <c r="AG479" s="464"/>
      <c r="AH479" s="290"/>
      <c r="AI479" s="292"/>
      <c r="AJ479" s="290"/>
      <c r="AK479" s="464"/>
      <c r="AL479" s="465"/>
      <c r="AM479" s="290"/>
      <c r="AN479" s="464"/>
      <c r="AO479" s="465"/>
      <c r="AP479" s="290"/>
      <c r="AQ479" s="464"/>
      <c r="AR479" s="465"/>
      <c r="AS479" s="290"/>
    </row>
    <row r="480" spans="2:45">
      <c r="B480" s="458">
        <v>468</v>
      </c>
      <c r="C480" s="707"/>
      <c r="D480" s="708"/>
      <c r="E480" s="459"/>
      <c r="F480" s="460"/>
      <c r="G480" s="460"/>
      <c r="H480" s="698"/>
      <c r="I480" s="700"/>
      <c r="J480" s="704"/>
      <c r="K480" s="700"/>
      <c r="L480" s="461" t="str">
        <f t="shared" si="29"/>
        <v/>
      </c>
      <c r="M480" s="462" t="str">
        <f t="shared" si="30"/>
        <v/>
      </c>
      <c r="N480" s="461" t="str">
        <f t="shared" si="31"/>
        <v/>
      </c>
      <c r="O480" s="463">
        <f t="shared" si="28"/>
        <v>0</v>
      </c>
      <c r="P480" s="701"/>
      <c r="Q480" s="286"/>
      <c r="R480" s="714"/>
      <c r="S480" s="712"/>
      <c r="T480" s="291"/>
      <c r="U480" s="714"/>
      <c r="V480" s="701"/>
      <c r="W480" s="286"/>
      <c r="X480" s="290"/>
      <c r="Y480" s="286"/>
      <c r="Z480" s="290"/>
      <c r="AA480" s="286"/>
      <c r="AB480" s="291"/>
      <c r="AC480" s="291"/>
      <c r="AD480" s="291"/>
      <c r="AE480" s="291"/>
      <c r="AF480" s="290"/>
      <c r="AG480" s="464"/>
      <c r="AH480" s="290"/>
      <c r="AI480" s="292"/>
      <c r="AJ480" s="290"/>
      <c r="AK480" s="464"/>
      <c r="AL480" s="465"/>
      <c r="AM480" s="290"/>
      <c r="AN480" s="464"/>
      <c r="AO480" s="465"/>
      <c r="AP480" s="290"/>
      <c r="AQ480" s="464"/>
      <c r="AR480" s="465"/>
      <c r="AS480" s="290"/>
    </row>
    <row r="481" spans="2:45">
      <c r="B481" s="458">
        <v>469</v>
      </c>
      <c r="C481" s="707"/>
      <c r="D481" s="708"/>
      <c r="E481" s="459"/>
      <c r="F481" s="460"/>
      <c r="G481" s="460"/>
      <c r="H481" s="698"/>
      <c r="I481" s="700"/>
      <c r="J481" s="704"/>
      <c r="K481" s="700"/>
      <c r="L481" s="461" t="str">
        <f t="shared" si="29"/>
        <v/>
      </c>
      <c r="M481" s="462" t="str">
        <f t="shared" si="30"/>
        <v/>
      </c>
      <c r="N481" s="461" t="str">
        <f t="shared" si="31"/>
        <v/>
      </c>
      <c r="O481" s="463">
        <f t="shared" si="28"/>
        <v>0</v>
      </c>
      <c r="P481" s="701"/>
      <c r="Q481" s="286"/>
      <c r="R481" s="714"/>
      <c r="S481" s="712"/>
      <c r="T481" s="291"/>
      <c r="U481" s="714"/>
      <c r="V481" s="701"/>
      <c r="W481" s="286"/>
      <c r="X481" s="290"/>
      <c r="Y481" s="286"/>
      <c r="Z481" s="290"/>
      <c r="AA481" s="286"/>
      <c r="AB481" s="291"/>
      <c r="AC481" s="291"/>
      <c r="AD481" s="291"/>
      <c r="AE481" s="291"/>
      <c r="AF481" s="290"/>
      <c r="AG481" s="464"/>
      <c r="AH481" s="290"/>
      <c r="AI481" s="292"/>
      <c r="AJ481" s="290"/>
      <c r="AK481" s="464"/>
      <c r="AL481" s="465"/>
      <c r="AM481" s="290"/>
      <c r="AN481" s="464"/>
      <c r="AO481" s="465"/>
      <c r="AP481" s="290"/>
      <c r="AQ481" s="464"/>
      <c r="AR481" s="465"/>
      <c r="AS481" s="290"/>
    </row>
    <row r="482" spans="2:45">
      <c r="B482" s="458">
        <v>470</v>
      </c>
      <c r="C482" s="707"/>
      <c r="D482" s="708"/>
      <c r="E482" s="459"/>
      <c r="F482" s="460"/>
      <c r="G482" s="460"/>
      <c r="H482" s="698"/>
      <c r="I482" s="700"/>
      <c r="J482" s="704"/>
      <c r="K482" s="700"/>
      <c r="L482" s="461" t="str">
        <f t="shared" si="29"/>
        <v/>
      </c>
      <c r="M482" s="462" t="str">
        <f t="shared" si="30"/>
        <v/>
      </c>
      <c r="N482" s="461" t="str">
        <f t="shared" si="31"/>
        <v/>
      </c>
      <c r="O482" s="463">
        <f t="shared" si="28"/>
        <v>0</v>
      </c>
      <c r="P482" s="701"/>
      <c r="Q482" s="286"/>
      <c r="R482" s="714"/>
      <c r="S482" s="712"/>
      <c r="T482" s="291"/>
      <c r="U482" s="714"/>
      <c r="V482" s="701"/>
      <c r="W482" s="286"/>
      <c r="X482" s="290"/>
      <c r="Y482" s="286"/>
      <c r="Z482" s="290"/>
      <c r="AA482" s="286"/>
      <c r="AB482" s="291"/>
      <c r="AC482" s="291"/>
      <c r="AD482" s="291"/>
      <c r="AE482" s="291"/>
      <c r="AF482" s="290"/>
      <c r="AG482" s="464"/>
      <c r="AH482" s="290"/>
      <c r="AI482" s="292"/>
      <c r="AJ482" s="290"/>
      <c r="AK482" s="464"/>
      <c r="AL482" s="465"/>
      <c r="AM482" s="290"/>
      <c r="AN482" s="464"/>
      <c r="AO482" s="465"/>
      <c r="AP482" s="290"/>
      <c r="AQ482" s="464"/>
      <c r="AR482" s="465"/>
      <c r="AS482" s="290"/>
    </row>
    <row r="483" spans="2:45">
      <c r="B483" s="458">
        <v>471</v>
      </c>
      <c r="C483" s="707"/>
      <c r="D483" s="708"/>
      <c r="E483" s="459"/>
      <c r="F483" s="460"/>
      <c r="G483" s="460"/>
      <c r="H483" s="698"/>
      <c r="I483" s="700"/>
      <c r="J483" s="704"/>
      <c r="K483" s="700"/>
      <c r="L483" s="461" t="str">
        <f t="shared" si="29"/>
        <v/>
      </c>
      <c r="M483" s="462" t="str">
        <f t="shared" si="30"/>
        <v/>
      </c>
      <c r="N483" s="461" t="str">
        <f t="shared" si="31"/>
        <v/>
      </c>
      <c r="O483" s="463">
        <f t="shared" si="28"/>
        <v>0</v>
      </c>
      <c r="P483" s="701"/>
      <c r="Q483" s="286"/>
      <c r="R483" s="714"/>
      <c r="S483" s="712"/>
      <c r="T483" s="291"/>
      <c r="U483" s="714"/>
      <c r="V483" s="701"/>
      <c r="W483" s="286"/>
      <c r="X483" s="290"/>
      <c r="Y483" s="286"/>
      <c r="Z483" s="290"/>
      <c r="AA483" s="286"/>
      <c r="AB483" s="291"/>
      <c r="AC483" s="291"/>
      <c r="AD483" s="291"/>
      <c r="AE483" s="291"/>
      <c r="AF483" s="290"/>
      <c r="AG483" s="464"/>
      <c r="AH483" s="290"/>
      <c r="AI483" s="292"/>
      <c r="AJ483" s="290"/>
      <c r="AK483" s="464"/>
      <c r="AL483" s="465"/>
      <c r="AM483" s="290"/>
      <c r="AN483" s="464"/>
      <c r="AO483" s="465"/>
      <c r="AP483" s="290"/>
      <c r="AQ483" s="464"/>
      <c r="AR483" s="465"/>
      <c r="AS483" s="290"/>
    </row>
    <row r="484" spans="2:45">
      <c r="B484" s="458">
        <v>472</v>
      </c>
      <c r="C484" s="707"/>
      <c r="D484" s="708"/>
      <c r="E484" s="459"/>
      <c r="F484" s="460"/>
      <c r="G484" s="460"/>
      <c r="H484" s="698"/>
      <c r="I484" s="700"/>
      <c r="J484" s="704"/>
      <c r="K484" s="700"/>
      <c r="L484" s="461" t="str">
        <f t="shared" si="29"/>
        <v/>
      </c>
      <c r="M484" s="462" t="str">
        <f t="shared" si="30"/>
        <v/>
      </c>
      <c r="N484" s="461" t="str">
        <f t="shared" si="31"/>
        <v/>
      </c>
      <c r="O484" s="463">
        <f t="shared" si="28"/>
        <v>0</v>
      </c>
      <c r="P484" s="701"/>
      <c r="Q484" s="286"/>
      <c r="R484" s="714"/>
      <c r="S484" s="712"/>
      <c r="T484" s="291"/>
      <c r="U484" s="714"/>
      <c r="V484" s="701"/>
      <c r="W484" s="286"/>
      <c r="X484" s="290"/>
      <c r="Y484" s="286"/>
      <c r="Z484" s="290"/>
      <c r="AA484" s="286"/>
      <c r="AB484" s="291"/>
      <c r="AC484" s="291"/>
      <c r="AD484" s="291"/>
      <c r="AE484" s="291"/>
      <c r="AF484" s="290"/>
      <c r="AG484" s="464"/>
      <c r="AH484" s="290"/>
      <c r="AI484" s="292"/>
      <c r="AJ484" s="290"/>
      <c r="AK484" s="464"/>
      <c r="AL484" s="465"/>
      <c r="AM484" s="290"/>
      <c r="AN484" s="464"/>
      <c r="AO484" s="465"/>
      <c r="AP484" s="290"/>
      <c r="AQ484" s="464"/>
      <c r="AR484" s="465"/>
      <c r="AS484" s="290"/>
    </row>
    <row r="485" spans="2:45">
      <c r="B485" s="458">
        <v>473</v>
      </c>
      <c r="C485" s="707"/>
      <c r="D485" s="708"/>
      <c r="E485" s="459"/>
      <c r="F485" s="460"/>
      <c r="G485" s="460"/>
      <c r="H485" s="698"/>
      <c r="I485" s="700"/>
      <c r="J485" s="704"/>
      <c r="K485" s="700"/>
      <c r="L485" s="461" t="str">
        <f t="shared" si="29"/>
        <v/>
      </c>
      <c r="M485" s="462" t="str">
        <f t="shared" si="30"/>
        <v/>
      </c>
      <c r="N485" s="461" t="str">
        <f t="shared" si="31"/>
        <v/>
      </c>
      <c r="O485" s="463">
        <f t="shared" si="28"/>
        <v>0</v>
      </c>
      <c r="P485" s="701"/>
      <c r="Q485" s="286"/>
      <c r="R485" s="714"/>
      <c r="S485" s="712"/>
      <c r="T485" s="291"/>
      <c r="U485" s="714"/>
      <c r="V485" s="701"/>
      <c r="W485" s="286"/>
      <c r="X485" s="290"/>
      <c r="Y485" s="286"/>
      <c r="Z485" s="290"/>
      <c r="AA485" s="286"/>
      <c r="AB485" s="291"/>
      <c r="AC485" s="291"/>
      <c r="AD485" s="291"/>
      <c r="AE485" s="291"/>
      <c r="AF485" s="290"/>
      <c r="AG485" s="464"/>
      <c r="AH485" s="290"/>
      <c r="AI485" s="292"/>
      <c r="AJ485" s="290"/>
      <c r="AK485" s="464"/>
      <c r="AL485" s="465"/>
      <c r="AM485" s="290"/>
      <c r="AN485" s="464"/>
      <c r="AO485" s="465"/>
      <c r="AP485" s="290"/>
      <c r="AQ485" s="464"/>
      <c r="AR485" s="465"/>
      <c r="AS485" s="290"/>
    </row>
    <row r="486" spans="2:45">
      <c r="B486" s="458">
        <v>474</v>
      </c>
      <c r="C486" s="707"/>
      <c r="D486" s="708"/>
      <c r="E486" s="459"/>
      <c r="F486" s="460"/>
      <c r="G486" s="460"/>
      <c r="H486" s="698"/>
      <c r="I486" s="700"/>
      <c r="J486" s="704"/>
      <c r="K486" s="700"/>
      <c r="L486" s="461" t="str">
        <f t="shared" si="29"/>
        <v/>
      </c>
      <c r="M486" s="462" t="str">
        <f t="shared" si="30"/>
        <v/>
      </c>
      <c r="N486" s="461" t="str">
        <f t="shared" si="31"/>
        <v/>
      </c>
      <c r="O486" s="463">
        <f t="shared" si="28"/>
        <v>0</v>
      </c>
      <c r="P486" s="701"/>
      <c r="Q486" s="286"/>
      <c r="R486" s="714"/>
      <c r="S486" s="712"/>
      <c r="T486" s="291"/>
      <c r="U486" s="714"/>
      <c r="V486" s="701"/>
      <c r="W486" s="286"/>
      <c r="X486" s="290"/>
      <c r="Y486" s="286"/>
      <c r="Z486" s="290"/>
      <c r="AA486" s="286"/>
      <c r="AB486" s="291"/>
      <c r="AC486" s="291"/>
      <c r="AD486" s="291"/>
      <c r="AE486" s="291"/>
      <c r="AF486" s="290"/>
      <c r="AG486" s="464"/>
      <c r="AH486" s="290"/>
      <c r="AI486" s="292"/>
      <c r="AJ486" s="290"/>
      <c r="AK486" s="464"/>
      <c r="AL486" s="465"/>
      <c r="AM486" s="290"/>
      <c r="AN486" s="464"/>
      <c r="AO486" s="465"/>
      <c r="AP486" s="290"/>
      <c r="AQ486" s="464"/>
      <c r="AR486" s="465"/>
      <c r="AS486" s="290"/>
    </row>
    <row r="487" spans="2:45">
      <c r="B487" s="458">
        <v>475</v>
      </c>
      <c r="C487" s="707"/>
      <c r="D487" s="708"/>
      <c r="E487" s="459"/>
      <c r="F487" s="460"/>
      <c r="G487" s="460"/>
      <c r="H487" s="698"/>
      <c r="I487" s="700"/>
      <c r="J487" s="704"/>
      <c r="K487" s="700"/>
      <c r="L487" s="461" t="str">
        <f t="shared" si="29"/>
        <v/>
      </c>
      <c r="M487" s="462" t="str">
        <f t="shared" si="30"/>
        <v/>
      </c>
      <c r="N487" s="461" t="str">
        <f t="shared" si="31"/>
        <v/>
      </c>
      <c r="O487" s="463">
        <f t="shared" si="28"/>
        <v>0</v>
      </c>
      <c r="P487" s="701"/>
      <c r="Q487" s="286"/>
      <c r="R487" s="714"/>
      <c r="S487" s="712"/>
      <c r="T487" s="291"/>
      <c r="U487" s="714"/>
      <c r="V487" s="701"/>
      <c r="W487" s="286"/>
      <c r="X487" s="290"/>
      <c r="Y487" s="286"/>
      <c r="Z487" s="290"/>
      <c r="AA487" s="286"/>
      <c r="AB487" s="291"/>
      <c r="AC487" s="291"/>
      <c r="AD487" s="291"/>
      <c r="AE487" s="291"/>
      <c r="AF487" s="290"/>
      <c r="AG487" s="464"/>
      <c r="AH487" s="290"/>
      <c r="AI487" s="292"/>
      <c r="AJ487" s="290"/>
      <c r="AK487" s="464"/>
      <c r="AL487" s="465"/>
      <c r="AM487" s="290"/>
      <c r="AN487" s="464"/>
      <c r="AO487" s="465"/>
      <c r="AP487" s="290"/>
      <c r="AQ487" s="464"/>
      <c r="AR487" s="465"/>
      <c r="AS487" s="290"/>
    </row>
    <row r="488" spans="2:45">
      <c r="B488" s="458">
        <v>476</v>
      </c>
      <c r="C488" s="707"/>
      <c r="D488" s="708"/>
      <c r="E488" s="459"/>
      <c r="F488" s="460"/>
      <c r="G488" s="460"/>
      <c r="H488" s="698"/>
      <c r="I488" s="700"/>
      <c r="J488" s="704"/>
      <c r="K488" s="700"/>
      <c r="L488" s="461" t="str">
        <f t="shared" si="29"/>
        <v/>
      </c>
      <c r="M488" s="462" t="str">
        <f t="shared" si="30"/>
        <v/>
      </c>
      <c r="N488" s="461" t="str">
        <f t="shared" si="31"/>
        <v/>
      </c>
      <c r="O488" s="463">
        <f t="shared" si="28"/>
        <v>0</v>
      </c>
      <c r="P488" s="701"/>
      <c r="Q488" s="286"/>
      <c r="R488" s="714"/>
      <c r="S488" s="712"/>
      <c r="T488" s="291"/>
      <c r="U488" s="714"/>
      <c r="V488" s="701"/>
      <c r="W488" s="286"/>
      <c r="X488" s="290"/>
      <c r="Y488" s="286"/>
      <c r="Z488" s="290"/>
      <c r="AA488" s="286"/>
      <c r="AB488" s="291"/>
      <c r="AC488" s="291"/>
      <c r="AD488" s="291"/>
      <c r="AE488" s="291"/>
      <c r="AF488" s="290"/>
      <c r="AG488" s="464"/>
      <c r="AH488" s="290"/>
      <c r="AI488" s="292"/>
      <c r="AJ488" s="290"/>
      <c r="AK488" s="464"/>
      <c r="AL488" s="465"/>
      <c r="AM488" s="290"/>
      <c r="AN488" s="464"/>
      <c r="AO488" s="465"/>
      <c r="AP488" s="290"/>
      <c r="AQ488" s="464"/>
      <c r="AR488" s="465"/>
      <c r="AS488" s="290"/>
    </row>
    <row r="489" spans="2:45">
      <c r="B489" s="458">
        <v>477</v>
      </c>
      <c r="C489" s="707"/>
      <c r="D489" s="708"/>
      <c r="E489" s="459"/>
      <c r="F489" s="460"/>
      <c r="G489" s="460"/>
      <c r="H489" s="698"/>
      <c r="I489" s="700"/>
      <c r="J489" s="704"/>
      <c r="K489" s="700"/>
      <c r="L489" s="461" t="str">
        <f t="shared" si="29"/>
        <v/>
      </c>
      <c r="M489" s="462" t="str">
        <f t="shared" si="30"/>
        <v/>
      </c>
      <c r="N489" s="461" t="str">
        <f t="shared" si="31"/>
        <v/>
      </c>
      <c r="O489" s="463">
        <f t="shared" si="28"/>
        <v>0</v>
      </c>
      <c r="P489" s="701"/>
      <c r="Q489" s="286"/>
      <c r="R489" s="714"/>
      <c r="S489" s="712"/>
      <c r="T489" s="291"/>
      <c r="U489" s="714"/>
      <c r="V489" s="701"/>
      <c r="W489" s="286"/>
      <c r="X489" s="290"/>
      <c r="Y489" s="286"/>
      <c r="Z489" s="290"/>
      <c r="AA489" s="286"/>
      <c r="AB489" s="291"/>
      <c r="AC489" s="291"/>
      <c r="AD489" s="291"/>
      <c r="AE489" s="291"/>
      <c r="AF489" s="290"/>
      <c r="AG489" s="464"/>
      <c r="AH489" s="290"/>
      <c r="AI489" s="292"/>
      <c r="AJ489" s="290"/>
      <c r="AK489" s="464"/>
      <c r="AL489" s="465"/>
      <c r="AM489" s="290"/>
      <c r="AN489" s="464"/>
      <c r="AO489" s="465"/>
      <c r="AP489" s="290"/>
      <c r="AQ489" s="464"/>
      <c r="AR489" s="465"/>
      <c r="AS489" s="290"/>
    </row>
    <row r="490" spans="2:45">
      <c r="B490" s="458">
        <v>478</v>
      </c>
      <c r="C490" s="707"/>
      <c r="D490" s="708"/>
      <c r="E490" s="459"/>
      <c r="F490" s="460"/>
      <c r="G490" s="460"/>
      <c r="H490" s="698"/>
      <c r="I490" s="700"/>
      <c r="J490" s="704"/>
      <c r="K490" s="700"/>
      <c r="L490" s="461" t="str">
        <f t="shared" si="29"/>
        <v/>
      </c>
      <c r="M490" s="462" t="str">
        <f t="shared" si="30"/>
        <v/>
      </c>
      <c r="N490" s="461" t="str">
        <f t="shared" si="31"/>
        <v/>
      </c>
      <c r="O490" s="463">
        <f t="shared" si="28"/>
        <v>0</v>
      </c>
      <c r="P490" s="701"/>
      <c r="Q490" s="286"/>
      <c r="R490" s="714"/>
      <c r="S490" s="712"/>
      <c r="T490" s="291"/>
      <c r="U490" s="714"/>
      <c r="V490" s="701"/>
      <c r="W490" s="286"/>
      <c r="X490" s="290"/>
      <c r="Y490" s="286"/>
      <c r="Z490" s="290"/>
      <c r="AA490" s="286"/>
      <c r="AB490" s="291"/>
      <c r="AC490" s="291"/>
      <c r="AD490" s="291"/>
      <c r="AE490" s="291"/>
      <c r="AF490" s="290"/>
      <c r="AG490" s="464"/>
      <c r="AH490" s="290"/>
      <c r="AI490" s="292"/>
      <c r="AJ490" s="290"/>
      <c r="AK490" s="464"/>
      <c r="AL490" s="465"/>
      <c r="AM490" s="290"/>
      <c r="AN490" s="464"/>
      <c r="AO490" s="465"/>
      <c r="AP490" s="290"/>
      <c r="AQ490" s="464"/>
      <c r="AR490" s="465"/>
      <c r="AS490" s="290"/>
    </row>
    <row r="491" spans="2:45">
      <c r="B491" s="458">
        <v>479</v>
      </c>
      <c r="C491" s="707"/>
      <c r="D491" s="708"/>
      <c r="E491" s="459"/>
      <c r="F491" s="460"/>
      <c r="G491" s="460"/>
      <c r="H491" s="698"/>
      <c r="I491" s="700"/>
      <c r="J491" s="704"/>
      <c r="K491" s="700"/>
      <c r="L491" s="461" t="str">
        <f t="shared" si="29"/>
        <v/>
      </c>
      <c r="M491" s="462" t="str">
        <f t="shared" si="30"/>
        <v/>
      </c>
      <c r="N491" s="461" t="str">
        <f t="shared" si="31"/>
        <v/>
      </c>
      <c r="O491" s="463">
        <f t="shared" si="28"/>
        <v>0</v>
      </c>
      <c r="P491" s="701"/>
      <c r="Q491" s="286"/>
      <c r="R491" s="714"/>
      <c r="S491" s="712"/>
      <c r="T491" s="291"/>
      <c r="U491" s="714"/>
      <c r="V491" s="701"/>
      <c r="W491" s="286"/>
      <c r="X491" s="290"/>
      <c r="Y491" s="286"/>
      <c r="Z491" s="290"/>
      <c r="AA491" s="286"/>
      <c r="AB491" s="291"/>
      <c r="AC491" s="291"/>
      <c r="AD491" s="291"/>
      <c r="AE491" s="291"/>
      <c r="AF491" s="290"/>
      <c r="AG491" s="464"/>
      <c r="AH491" s="290"/>
      <c r="AI491" s="292"/>
      <c r="AJ491" s="290"/>
      <c r="AK491" s="464"/>
      <c r="AL491" s="465"/>
      <c r="AM491" s="290"/>
      <c r="AN491" s="464"/>
      <c r="AO491" s="465"/>
      <c r="AP491" s="290"/>
      <c r="AQ491" s="464"/>
      <c r="AR491" s="465"/>
      <c r="AS491" s="290"/>
    </row>
    <row r="492" spans="2:45">
      <c r="B492" s="458">
        <v>480</v>
      </c>
      <c r="C492" s="707"/>
      <c r="D492" s="708"/>
      <c r="E492" s="459"/>
      <c r="F492" s="460"/>
      <c r="G492" s="460"/>
      <c r="H492" s="698"/>
      <c r="I492" s="700"/>
      <c r="J492" s="704"/>
      <c r="K492" s="700"/>
      <c r="L492" s="461" t="str">
        <f t="shared" si="29"/>
        <v/>
      </c>
      <c r="M492" s="462" t="str">
        <f t="shared" si="30"/>
        <v/>
      </c>
      <c r="N492" s="461" t="str">
        <f t="shared" si="31"/>
        <v/>
      </c>
      <c r="O492" s="463">
        <f t="shared" si="28"/>
        <v>0</v>
      </c>
      <c r="P492" s="701"/>
      <c r="Q492" s="286"/>
      <c r="R492" s="714"/>
      <c r="S492" s="712"/>
      <c r="T492" s="291"/>
      <c r="U492" s="714"/>
      <c r="V492" s="701"/>
      <c r="W492" s="286"/>
      <c r="X492" s="290"/>
      <c r="Y492" s="286"/>
      <c r="Z492" s="290"/>
      <c r="AA492" s="286"/>
      <c r="AB492" s="291"/>
      <c r="AC492" s="291"/>
      <c r="AD492" s="291"/>
      <c r="AE492" s="291"/>
      <c r="AF492" s="290"/>
      <c r="AG492" s="464"/>
      <c r="AH492" s="290"/>
      <c r="AI492" s="292"/>
      <c r="AJ492" s="290"/>
      <c r="AK492" s="464"/>
      <c r="AL492" s="465"/>
      <c r="AM492" s="290"/>
      <c r="AN492" s="464"/>
      <c r="AO492" s="465"/>
      <c r="AP492" s="290"/>
      <c r="AQ492" s="464"/>
      <c r="AR492" s="465"/>
      <c r="AS492" s="290"/>
    </row>
    <row r="493" spans="2:45">
      <c r="B493" s="458">
        <v>481</v>
      </c>
      <c r="C493" s="707"/>
      <c r="D493" s="708"/>
      <c r="E493" s="459"/>
      <c r="F493" s="460"/>
      <c r="G493" s="460"/>
      <c r="H493" s="698"/>
      <c r="I493" s="700"/>
      <c r="J493" s="704"/>
      <c r="K493" s="700"/>
      <c r="L493" s="461" t="str">
        <f t="shared" si="29"/>
        <v/>
      </c>
      <c r="M493" s="462" t="str">
        <f t="shared" si="30"/>
        <v/>
      </c>
      <c r="N493" s="461" t="str">
        <f t="shared" si="31"/>
        <v/>
      </c>
      <c r="O493" s="463">
        <f t="shared" si="28"/>
        <v>0</v>
      </c>
      <c r="P493" s="701"/>
      <c r="Q493" s="286"/>
      <c r="R493" s="714"/>
      <c r="S493" s="712"/>
      <c r="T493" s="291"/>
      <c r="U493" s="714"/>
      <c r="V493" s="701"/>
      <c r="W493" s="286"/>
      <c r="X493" s="290"/>
      <c r="Y493" s="286"/>
      <c r="Z493" s="290"/>
      <c r="AA493" s="286"/>
      <c r="AB493" s="291"/>
      <c r="AC493" s="291"/>
      <c r="AD493" s="291"/>
      <c r="AE493" s="291"/>
      <c r="AF493" s="290"/>
      <c r="AG493" s="464"/>
      <c r="AH493" s="290"/>
      <c r="AI493" s="292"/>
      <c r="AJ493" s="290"/>
      <c r="AK493" s="464"/>
      <c r="AL493" s="465"/>
      <c r="AM493" s="290"/>
      <c r="AN493" s="464"/>
      <c r="AO493" s="465"/>
      <c r="AP493" s="290"/>
      <c r="AQ493" s="464"/>
      <c r="AR493" s="465"/>
      <c r="AS493" s="290"/>
    </row>
    <row r="494" spans="2:45">
      <c r="B494" s="458">
        <v>482</v>
      </c>
      <c r="C494" s="707"/>
      <c r="D494" s="708"/>
      <c r="E494" s="459"/>
      <c r="F494" s="460"/>
      <c r="G494" s="460"/>
      <c r="H494" s="698"/>
      <c r="I494" s="700"/>
      <c r="J494" s="704"/>
      <c r="K494" s="700"/>
      <c r="L494" s="461" t="str">
        <f t="shared" si="29"/>
        <v/>
      </c>
      <c r="M494" s="462" t="str">
        <f t="shared" si="30"/>
        <v/>
      </c>
      <c r="N494" s="461" t="str">
        <f t="shared" si="31"/>
        <v/>
      </c>
      <c r="O494" s="463">
        <f t="shared" si="28"/>
        <v>0</v>
      </c>
      <c r="P494" s="701"/>
      <c r="Q494" s="286"/>
      <c r="R494" s="714"/>
      <c r="S494" s="712"/>
      <c r="T494" s="291"/>
      <c r="U494" s="714"/>
      <c r="V494" s="701"/>
      <c r="W494" s="286"/>
      <c r="X494" s="290"/>
      <c r="Y494" s="286"/>
      <c r="Z494" s="290"/>
      <c r="AA494" s="286"/>
      <c r="AB494" s="291"/>
      <c r="AC494" s="291"/>
      <c r="AD494" s="291"/>
      <c r="AE494" s="291"/>
      <c r="AF494" s="290"/>
      <c r="AG494" s="464"/>
      <c r="AH494" s="290"/>
      <c r="AI494" s="292"/>
      <c r="AJ494" s="290"/>
      <c r="AK494" s="464"/>
      <c r="AL494" s="465"/>
      <c r="AM494" s="290"/>
      <c r="AN494" s="464"/>
      <c r="AO494" s="465"/>
      <c r="AP494" s="290"/>
      <c r="AQ494" s="464"/>
      <c r="AR494" s="465"/>
      <c r="AS494" s="290"/>
    </row>
    <row r="495" spans="2:45">
      <c r="B495" s="458">
        <v>483</v>
      </c>
      <c r="C495" s="707"/>
      <c r="D495" s="708"/>
      <c r="E495" s="459"/>
      <c r="F495" s="460"/>
      <c r="G495" s="460"/>
      <c r="H495" s="698"/>
      <c r="I495" s="700"/>
      <c r="J495" s="704"/>
      <c r="K495" s="700"/>
      <c r="L495" s="461" t="str">
        <f t="shared" si="29"/>
        <v/>
      </c>
      <c r="M495" s="462" t="str">
        <f t="shared" si="30"/>
        <v/>
      </c>
      <c r="N495" s="461" t="str">
        <f t="shared" si="31"/>
        <v/>
      </c>
      <c r="O495" s="463">
        <f t="shared" si="28"/>
        <v>0</v>
      </c>
      <c r="P495" s="701"/>
      <c r="Q495" s="286"/>
      <c r="R495" s="714"/>
      <c r="S495" s="712"/>
      <c r="T495" s="291"/>
      <c r="U495" s="714"/>
      <c r="V495" s="701"/>
      <c r="W495" s="286"/>
      <c r="X495" s="290"/>
      <c r="Y495" s="286"/>
      <c r="Z495" s="290"/>
      <c r="AA495" s="286"/>
      <c r="AB495" s="291"/>
      <c r="AC495" s="291"/>
      <c r="AD495" s="291"/>
      <c r="AE495" s="291"/>
      <c r="AF495" s="290"/>
      <c r="AG495" s="464"/>
      <c r="AH495" s="290"/>
      <c r="AI495" s="292"/>
      <c r="AJ495" s="290"/>
      <c r="AK495" s="464"/>
      <c r="AL495" s="465"/>
      <c r="AM495" s="290"/>
      <c r="AN495" s="464"/>
      <c r="AO495" s="465"/>
      <c r="AP495" s="290"/>
      <c r="AQ495" s="464"/>
      <c r="AR495" s="465"/>
      <c r="AS495" s="290"/>
    </row>
    <row r="496" spans="2:45">
      <c r="B496" s="458">
        <v>484</v>
      </c>
      <c r="C496" s="707"/>
      <c r="D496" s="708"/>
      <c r="E496" s="459"/>
      <c r="F496" s="460"/>
      <c r="G496" s="460"/>
      <c r="H496" s="698"/>
      <c r="I496" s="700"/>
      <c r="J496" s="704"/>
      <c r="K496" s="700"/>
      <c r="L496" s="461" t="str">
        <f t="shared" si="29"/>
        <v/>
      </c>
      <c r="M496" s="462" t="str">
        <f t="shared" si="30"/>
        <v/>
      </c>
      <c r="N496" s="461" t="str">
        <f t="shared" si="31"/>
        <v/>
      </c>
      <c r="O496" s="463">
        <f t="shared" si="28"/>
        <v>0</v>
      </c>
      <c r="P496" s="701"/>
      <c r="Q496" s="286"/>
      <c r="R496" s="714"/>
      <c r="S496" s="712"/>
      <c r="T496" s="291"/>
      <c r="U496" s="714"/>
      <c r="V496" s="701"/>
      <c r="W496" s="286"/>
      <c r="X496" s="290"/>
      <c r="Y496" s="286"/>
      <c r="Z496" s="290"/>
      <c r="AA496" s="286"/>
      <c r="AB496" s="291"/>
      <c r="AC496" s="291"/>
      <c r="AD496" s="291"/>
      <c r="AE496" s="291"/>
      <c r="AF496" s="290"/>
      <c r="AG496" s="464"/>
      <c r="AH496" s="290"/>
      <c r="AI496" s="292"/>
      <c r="AJ496" s="290"/>
      <c r="AK496" s="464"/>
      <c r="AL496" s="465"/>
      <c r="AM496" s="290"/>
      <c r="AN496" s="464"/>
      <c r="AO496" s="465"/>
      <c r="AP496" s="290"/>
      <c r="AQ496" s="464"/>
      <c r="AR496" s="465"/>
      <c r="AS496" s="290"/>
    </row>
    <row r="497" spans="2:45">
      <c r="B497" s="458">
        <v>485</v>
      </c>
      <c r="C497" s="707"/>
      <c r="D497" s="708"/>
      <c r="E497" s="459"/>
      <c r="F497" s="460"/>
      <c r="G497" s="460"/>
      <c r="H497" s="698"/>
      <c r="I497" s="700"/>
      <c r="J497" s="704"/>
      <c r="K497" s="700"/>
      <c r="L497" s="461" t="str">
        <f t="shared" si="29"/>
        <v/>
      </c>
      <c r="M497" s="462" t="str">
        <f t="shared" si="30"/>
        <v/>
      </c>
      <c r="N497" s="461" t="str">
        <f t="shared" si="31"/>
        <v/>
      </c>
      <c r="O497" s="463">
        <f t="shared" si="28"/>
        <v>0</v>
      </c>
      <c r="P497" s="701"/>
      <c r="Q497" s="286"/>
      <c r="R497" s="714"/>
      <c r="S497" s="712"/>
      <c r="T497" s="291"/>
      <c r="U497" s="714"/>
      <c r="V497" s="701"/>
      <c r="W497" s="286"/>
      <c r="X497" s="290"/>
      <c r="Y497" s="286"/>
      <c r="Z497" s="290"/>
      <c r="AA497" s="286"/>
      <c r="AB497" s="291"/>
      <c r="AC497" s="291"/>
      <c r="AD497" s="291"/>
      <c r="AE497" s="291"/>
      <c r="AF497" s="290"/>
      <c r="AG497" s="464"/>
      <c r="AH497" s="290"/>
      <c r="AI497" s="292"/>
      <c r="AJ497" s="290"/>
      <c r="AK497" s="464"/>
      <c r="AL497" s="465"/>
      <c r="AM497" s="290"/>
      <c r="AN497" s="464"/>
      <c r="AO497" s="465"/>
      <c r="AP497" s="290"/>
      <c r="AQ497" s="464"/>
      <c r="AR497" s="465"/>
      <c r="AS497" s="290"/>
    </row>
    <row r="498" spans="2:45">
      <c r="B498" s="458">
        <v>486</v>
      </c>
      <c r="C498" s="707"/>
      <c r="D498" s="708"/>
      <c r="E498" s="459"/>
      <c r="F498" s="460"/>
      <c r="G498" s="460"/>
      <c r="H498" s="698"/>
      <c r="I498" s="700"/>
      <c r="J498" s="704"/>
      <c r="K498" s="700"/>
      <c r="L498" s="461" t="str">
        <f t="shared" si="29"/>
        <v/>
      </c>
      <c r="M498" s="462" t="str">
        <f t="shared" si="30"/>
        <v/>
      </c>
      <c r="N498" s="461" t="str">
        <f t="shared" si="31"/>
        <v/>
      </c>
      <c r="O498" s="463">
        <f t="shared" si="28"/>
        <v>0</v>
      </c>
      <c r="P498" s="701"/>
      <c r="Q498" s="286"/>
      <c r="R498" s="714"/>
      <c r="S498" s="712"/>
      <c r="T498" s="291"/>
      <c r="U498" s="714"/>
      <c r="V498" s="701"/>
      <c r="W498" s="286"/>
      <c r="X498" s="290"/>
      <c r="Y498" s="286"/>
      <c r="Z498" s="290"/>
      <c r="AA498" s="286"/>
      <c r="AB498" s="291"/>
      <c r="AC498" s="291"/>
      <c r="AD498" s="291"/>
      <c r="AE498" s="291"/>
      <c r="AF498" s="290"/>
      <c r="AG498" s="464"/>
      <c r="AH498" s="290"/>
      <c r="AI498" s="292"/>
      <c r="AJ498" s="290"/>
      <c r="AK498" s="464"/>
      <c r="AL498" s="465"/>
      <c r="AM498" s="290"/>
      <c r="AN498" s="464"/>
      <c r="AO498" s="465"/>
      <c r="AP498" s="290"/>
      <c r="AQ498" s="464"/>
      <c r="AR498" s="465"/>
      <c r="AS498" s="290"/>
    </row>
    <row r="499" spans="2:45">
      <c r="B499" s="458">
        <v>487</v>
      </c>
      <c r="C499" s="707"/>
      <c r="D499" s="708"/>
      <c r="E499" s="459"/>
      <c r="F499" s="460"/>
      <c r="G499" s="460"/>
      <c r="H499" s="698"/>
      <c r="I499" s="700"/>
      <c r="J499" s="704"/>
      <c r="K499" s="700"/>
      <c r="L499" s="461" t="str">
        <f t="shared" si="29"/>
        <v/>
      </c>
      <c r="M499" s="462" t="str">
        <f t="shared" si="30"/>
        <v/>
      </c>
      <c r="N499" s="461" t="str">
        <f t="shared" si="31"/>
        <v/>
      </c>
      <c r="O499" s="463">
        <f t="shared" si="28"/>
        <v>0</v>
      </c>
      <c r="P499" s="701"/>
      <c r="Q499" s="286"/>
      <c r="R499" s="714"/>
      <c r="S499" s="712"/>
      <c r="T499" s="291"/>
      <c r="U499" s="714"/>
      <c r="V499" s="701"/>
      <c r="W499" s="286"/>
      <c r="X499" s="290"/>
      <c r="Y499" s="286"/>
      <c r="Z499" s="290"/>
      <c r="AA499" s="286"/>
      <c r="AB499" s="291"/>
      <c r="AC499" s="291"/>
      <c r="AD499" s="291"/>
      <c r="AE499" s="291"/>
      <c r="AF499" s="290"/>
      <c r="AG499" s="464"/>
      <c r="AH499" s="290"/>
      <c r="AI499" s="292"/>
      <c r="AJ499" s="290"/>
      <c r="AK499" s="464"/>
      <c r="AL499" s="465"/>
      <c r="AM499" s="290"/>
      <c r="AN499" s="464"/>
      <c r="AO499" s="465"/>
      <c r="AP499" s="290"/>
      <c r="AQ499" s="464"/>
      <c r="AR499" s="465"/>
      <c r="AS499" s="290"/>
    </row>
    <row r="500" spans="2:45">
      <c r="B500" s="458">
        <v>488</v>
      </c>
      <c r="C500" s="707"/>
      <c r="D500" s="708"/>
      <c r="E500" s="459"/>
      <c r="F500" s="460"/>
      <c r="G500" s="460"/>
      <c r="H500" s="698"/>
      <c r="I500" s="700"/>
      <c r="J500" s="704"/>
      <c r="K500" s="700"/>
      <c r="L500" s="461" t="str">
        <f t="shared" si="29"/>
        <v/>
      </c>
      <c r="M500" s="462" t="str">
        <f t="shared" si="30"/>
        <v/>
      </c>
      <c r="N500" s="461" t="str">
        <f t="shared" si="31"/>
        <v/>
      </c>
      <c r="O500" s="463">
        <f t="shared" si="28"/>
        <v>0</v>
      </c>
      <c r="P500" s="701"/>
      <c r="Q500" s="286"/>
      <c r="R500" s="714"/>
      <c r="S500" s="712"/>
      <c r="T500" s="291"/>
      <c r="U500" s="714"/>
      <c r="V500" s="701"/>
      <c r="W500" s="286"/>
      <c r="X500" s="290"/>
      <c r="Y500" s="286"/>
      <c r="Z500" s="290"/>
      <c r="AA500" s="286"/>
      <c r="AB500" s="291"/>
      <c r="AC500" s="291"/>
      <c r="AD500" s="291"/>
      <c r="AE500" s="291"/>
      <c r="AF500" s="290"/>
      <c r="AG500" s="464"/>
      <c r="AH500" s="290"/>
      <c r="AI500" s="292"/>
      <c r="AJ500" s="290"/>
      <c r="AK500" s="464"/>
      <c r="AL500" s="465"/>
      <c r="AM500" s="290"/>
      <c r="AN500" s="464"/>
      <c r="AO500" s="465"/>
      <c r="AP500" s="290"/>
      <c r="AQ500" s="464"/>
      <c r="AR500" s="465"/>
      <c r="AS500" s="290"/>
    </row>
    <row r="501" spans="2:45">
      <c r="B501" s="458">
        <v>489</v>
      </c>
      <c r="C501" s="707"/>
      <c r="D501" s="708"/>
      <c r="E501" s="459"/>
      <c r="F501" s="460"/>
      <c r="G501" s="460"/>
      <c r="H501" s="698"/>
      <c r="I501" s="700"/>
      <c r="J501" s="704"/>
      <c r="K501" s="700"/>
      <c r="L501" s="461" t="str">
        <f t="shared" si="29"/>
        <v/>
      </c>
      <c r="M501" s="462" t="str">
        <f t="shared" si="30"/>
        <v/>
      </c>
      <c r="N501" s="461" t="str">
        <f t="shared" si="31"/>
        <v/>
      </c>
      <c r="O501" s="463">
        <f t="shared" si="28"/>
        <v>0</v>
      </c>
      <c r="P501" s="701"/>
      <c r="Q501" s="286"/>
      <c r="R501" s="714"/>
      <c r="S501" s="712"/>
      <c r="T501" s="291"/>
      <c r="U501" s="714"/>
      <c r="V501" s="701"/>
      <c r="W501" s="286"/>
      <c r="X501" s="290"/>
      <c r="Y501" s="286"/>
      <c r="Z501" s="290"/>
      <c r="AA501" s="286"/>
      <c r="AB501" s="291"/>
      <c r="AC501" s="291"/>
      <c r="AD501" s="291"/>
      <c r="AE501" s="291"/>
      <c r="AF501" s="290"/>
      <c r="AG501" s="464"/>
      <c r="AH501" s="290"/>
      <c r="AI501" s="292"/>
      <c r="AJ501" s="290"/>
      <c r="AK501" s="464"/>
      <c r="AL501" s="465"/>
      <c r="AM501" s="290"/>
      <c r="AN501" s="464"/>
      <c r="AO501" s="465"/>
      <c r="AP501" s="290"/>
      <c r="AQ501" s="464"/>
      <c r="AR501" s="465"/>
      <c r="AS501" s="290"/>
    </row>
    <row r="502" spans="2:45">
      <c r="B502" s="458">
        <v>490</v>
      </c>
      <c r="C502" s="707"/>
      <c r="D502" s="708"/>
      <c r="E502" s="459"/>
      <c r="F502" s="460"/>
      <c r="G502" s="460"/>
      <c r="H502" s="698"/>
      <c r="I502" s="700"/>
      <c r="J502" s="704"/>
      <c r="K502" s="700"/>
      <c r="L502" s="461" t="str">
        <f t="shared" si="29"/>
        <v/>
      </c>
      <c r="M502" s="462" t="str">
        <f t="shared" si="30"/>
        <v/>
      </c>
      <c r="N502" s="461" t="str">
        <f t="shared" si="31"/>
        <v/>
      </c>
      <c r="O502" s="463">
        <f t="shared" si="28"/>
        <v>0</v>
      </c>
      <c r="P502" s="701"/>
      <c r="Q502" s="286"/>
      <c r="R502" s="714"/>
      <c r="S502" s="712"/>
      <c r="T502" s="291"/>
      <c r="U502" s="714"/>
      <c r="V502" s="701"/>
      <c r="W502" s="286"/>
      <c r="X502" s="290"/>
      <c r="Y502" s="286"/>
      <c r="Z502" s="290"/>
      <c r="AA502" s="286"/>
      <c r="AB502" s="291"/>
      <c r="AC502" s="291"/>
      <c r="AD502" s="291"/>
      <c r="AE502" s="291"/>
      <c r="AF502" s="290"/>
      <c r="AG502" s="464"/>
      <c r="AH502" s="290"/>
      <c r="AI502" s="292"/>
      <c r="AJ502" s="290"/>
      <c r="AK502" s="464"/>
      <c r="AL502" s="465"/>
      <c r="AM502" s="290"/>
      <c r="AN502" s="464"/>
      <c r="AO502" s="465"/>
      <c r="AP502" s="290"/>
      <c r="AQ502" s="464"/>
      <c r="AR502" s="465"/>
      <c r="AS502" s="290"/>
    </row>
    <row r="503" spans="2:45">
      <c r="B503" s="458">
        <v>491</v>
      </c>
      <c r="C503" s="707"/>
      <c r="D503" s="708"/>
      <c r="E503" s="459"/>
      <c r="F503" s="460"/>
      <c r="G503" s="460"/>
      <c r="H503" s="698"/>
      <c r="I503" s="700"/>
      <c r="J503" s="704"/>
      <c r="K503" s="700"/>
      <c r="L503" s="461" t="str">
        <f t="shared" si="29"/>
        <v/>
      </c>
      <c r="M503" s="462" t="str">
        <f t="shared" si="30"/>
        <v/>
      </c>
      <c r="N503" s="461" t="str">
        <f t="shared" si="31"/>
        <v/>
      </c>
      <c r="O503" s="463">
        <f t="shared" si="28"/>
        <v>0</v>
      </c>
      <c r="P503" s="701"/>
      <c r="Q503" s="286"/>
      <c r="R503" s="714"/>
      <c r="S503" s="712"/>
      <c r="T503" s="291"/>
      <c r="U503" s="714"/>
      <c r="V503" s="701"/>
      <c r="W503" s="286"/>
      <c r="X503" s="290"/>
      <c r="Y503" s="286"/>
      <c r="Z503" s="290"/>
      <c r="AA503" s="286"/>
      <c r="AB503" s="291"/>
      <c r="AC503" s="291"/>
      <c r="AD503" s="291"/>
      <c r="AE503" s="291"/>
      <c r="AF503" s="290"/>
      <c r="AG503" s="464"/>
      <c r="AH503" s="290"/>
      <c r="AI503" s="292"/>
      <c r="AJ503" s="290"/>
      <c r="AK503" s="464"/>
      <c r="AL503" s="465"/>
      <c r="AM503" s="290"/>
      <c r="AN503" s="464"/>
      <c r="AO503" s="465"/>
      <c r="AP503" s="290"/>
      <c r="AQ503" s="464"/>
      <c r="AR503" s="465"/>
      <c r="AS503" s="290"/>
    </row>
    <row r="504" spans="2:45">
      <c r="B504" s="458">
        <v>492</v>
      </c>
      <c r="C504" s="707"/>
      <c r="D504" s="708"/>
      <c r="E504" s="459"/>
      <c r="F504" s="460"/>
      <c r="G504" s="460"/>
      <c r="H504" s="698"/>
      <c r="I504" s="700"/>
      <c r="J504" s="704"/>
      <c r="K504" s="700"/>
      <c r="L504" s="461" t="str">
        <f t="shared" si="29"/>
        <v/>
      </c>
      <c r="M504" s="462" t="str">
        <f t="shared" si="30"/>
        <v/>
      </c>
      <c r="N504" s="461" t="str">
        <f t="shared" si="31"/>
        <v/>
      </c>
      <c r="O504" s="463">
        <f t="shared" si="28"/>
        <v>0</v>
      </c>
      <c r="P504" s="701"/>
      <c r="Q504" s="286"/>
      <c r="R504" s="714"/>
      <c r="S504" s="712"/>
      <c r="T504" s="291"/>
      <c r="U504" s="714"/>
      <c r="V504" s="701"/>
      <c r="W504" s="286"/>
      <c r="X504" s="290"/>
      <c r="Y504" s="286"/>
      <c r="Z504" s="290"/>
      <c r="AA504" s="286"/>
      <c r="AB504" s="291"/>
      <c r="AC504" s="291"/>
      <c r="AD504" s="291"/>
      <c r="AE504" s="291"/>
      <c r="AF504" s="290"/>
      <c r="AG504" s="464"/>
      <c r="AH504" s="290"/>
      <c r="AI504" s="292"/>
      <c r="AJ504" s="290"/>
      <c r="AK504" s="464"/>
      <c r="AL504" s="465"/>
      <c r="AM504" s="290"/>
      <c r="AN504" s="464"/>
      <c r="AO504" s="465"/>
      <c r="AP504" s="290"/>
      <c r="AQ504" s="464"/>
      <c r="AR504" s="465"/>
      <c r="AS504" s="290"/>
    </row>
    <row r="505" spans="2:45">
      <c r="B505" s="458">
        <v>493</v>
      </c>
      <c r="C505" s="707"/>
      <c r="D505" s="708"/>
      <c r="E505" s="459"/>
      <c r="F505" s="460"/>
      <c r="G505" s="460"/>
      <c r="H505" s="698"/>
      <c r="I505" s="700"/>
      <c r="J505" s="704"/>
      <c r="K505" s="700"/>
      <c r="L505" s="461" t="str">
        <f t="shared" si="29"/>
        <v/>
      </c>
      <c r="M505" s="462" t="str">
        <f t="shared" si="30"/>
        <v/>
      </c>
      <c r="N505" s="461" t="str">
        <f t="shared" si="31"/>
        <v/>
      </c>
      <c r="O505" s="463">
        <f t="shared" si="28"/>
        <v>0</v>
      </c>
      <c r="P505" s="701"/>
      <c r="Q505" s="286"/>
      <c r="R505" s="714"/>
      <c r="S505" s="712"/>
      <c r="T505" s="291"/>
      <c r="U505" s="714"/>
      <c r="V505" s="701"/>
      <c r="W505" s="286"/>
      <c r="X505" s="290"/>
      <c r="Y505" s="286"/>
      <c r="Z505" s="290"/>
      <c r="AA505" s="286"/>
      <c r="AB505" s="291"/>
      <c r="AC505" s="291"/>
      <c r="AD505" s="291"/>
      <c r="AE505" s="291"/>
      <c r="AF505" s="290"/>
      <c r="AG505" s="464"/>
      <c r="AH505" s="290"/>
      <c r="AI505" s="292"/>
      <c r="AJ505" s="290"/>
      <c r="AK505" s="464"/>
      <c r="AL505" s="465"/>
      <c r="AM505" s="290"/>
      <c r="AN505" s="464"/>
      <c r="AO505" s="465"/>
      <c r="AP505" s="290"/>
      <c r="AQ505" s="464"/>
      <c r="AR505" s="465"/>
      <c r="AS505" s="290"/>
    </row>
    <row r="506" spans="2:45">
      <c r="B506" s="458">
        <v>494</v>
      </c>
      <c r="C506" s="707"/>
      <c r="D506" s="708"/>
      <c r="E506" s="459"/>
      <c r="F506" s="460"/>
      <c r="G506" s="460"/>
      <c r="H506" s="698"/>
      <c r="I506" s="700"/>
      <c r="J506" s="704"/>
      <c r="K506" s="700"/>
      <c r="L506" s="461" t="str">
        <f t="shared" si="29"/>
        <v/>
      </c>
      <c r="M506" s="462" t="str">
        <f t="shared" si="30"/>
        <v/>
      </c>
      <c r="N506" s="461" t="str">
        <f t="shared" si="31"/>
        <v/>
      </c>
      <c r="O506" s="463">
        <f t="shared" ref="O506:O512" si="32">IF(OR(L506="",M506="",N506=""),0,(800000*L506*M506*N506))</f>
        <v>0</v>
      </c>
      <c r="P506" s="701"/>
      <c r="Q506" s="286"/>
      <c r="R506" s="714"/>
      <c r="S506" s="712"/>
      <c r="T506" s="291"/>
      <c r="U506" s="714"/>
      <c r="V506" s="701"/>
      <c r="W506" s="286"/>
      <c r="X506" s="290"/>
      <c r="Y506" s="286"/>
      <c r="Z506" s="290"/>
      <c r="AA506" s="286"/>
      <c r="AB506" s="291"/>
      <c r="AC506" s="291"/>
      <c r="AD506" s="291"/>
      <c r="AE506" s="291"/>
      <c r="AF506" s="290"/>
      <c r="AG506" s="464"/>
      <c r="AH506" s="290"/>
      <c r="AI506" s="292"/>
      <c r="AJ506" s="290"/>
      <c r="AK506" s="464"/>
      <c r="AL506" s="465"/>
      <c r="AM506" s="290"/>
      <c r="AN506" s="464"/>
      <c r="AO506" s="465"/>
      <c r="AP506" s="290"/>
      <c r="AQ506" s="464"/>
      <c r="AR506" s="465"/>
      <c r="AS506" s="290"/>
    </row>
    <row r="507" spans="2:45">
      <c r="B507" s="458">
        <v>495</v>
      </c>
      <c r="C507" s="707"/>
      <c r="D507" s="708"/>
      <c r="E507" s="459"/>
      <c r="F507" s="460"/>
      <c r="G507" s="460"/>
      <c r="H507" s="698"/>
      <c r="I507" s="700"/>
      <c r="J507" s="704"/>
      <c r="K507" s="700"/>
      <c r="L507" s="461" t="str">
        <f t="shared" si="29"/>
        <v/>
      </c>
      <c r="M507" s="462" t="str">
        <f t="shared" si="30"/>
        <v/>
      </c>
      <c r="N507" s="461" t="str">
        <f t="shared" si="31"/>
        <v/>
      </c>
      <c r="O507" s="463">
        <f t="shared" si="32"/>
        <v>0</v>
      </c>
      <c r="P507" s="701"/>
      <c r="Q507" s="286"/>
      <c r="R507" s="714"/>
      <c r="S507" s="712"/>
      <c r="T507" s="291"/>
      <c r="U507" s="714"/>
      <c r="V507" s="701"/>
      <c r="W507" s="286"/>
      <c r="X507" s="290"/>
      <c r="Y507" s="286"/>
      <c r="Z507" s="290"/>
      <c r="AA507" s="286"/>
      <c r="AB507" s="291"/>
      <c r="AC507" s="291"/>
      <c r="AD507" s="291"/>
      <c r="AE507" s="291"/>
      <c r="AF507" s="290"/>
      <c r="AG507" s="464"/>
      <c r="AH507" s="290"/>
      <c r="AI507" s="292"/>
      <c r="AJ507" s="290"/>
      <c r="AK507" s="464"/>
      <c r="AL507" s="465"/>
      <c r="AM507" s="290"/>
      <c r="AN507" s="464"/>
      <c r="AO507" s="465"/>
      <c r="AP507" s="290"/>
      <c r="AQ507" s="464"/>
      <c r="AR507" s="465"/>
      <c r="AS507" s="290"/>
    </row>
    <row r="508" spans="2:45">
      <c r="B508" s="458">
        <v>496</v>
      </c>
      <c r="C508" s="707"/>
      <c r="D508" s="708"/>
      <c r="E508" s="459"/>
      <c r="F508" s="460"/>
      <c r="G508" s="460"/>
      <c r="H508" s="698"/>
      <c r="I508" s="700"/>
      <c r="J508" s="704"/>
      <c r="K508" s="700"/>
      <c r="L508" s="461" t="str">
        <f t="shared" si="29"/>
        <v/>
      </c>
      <c r="M508" s="462" t="str">
        <f t="shared" si="30"/>
        <v/>
      </c>
      <c r="N508" s="461" t="str">
        <f t="shared" si="31"/>
        <v/>
      </c>
      <c r="O508" s="463">
        <f t="shared" si="32"/>
        <v>0</v>
      </c>
      <c r="P508" s="701"/>
      <c r="Q508" s="286"/>
      <c r="R508" s="714"/>
      <c r="S508" s="712"/>
      <c r="T508" s="291"/>
      <c r="U508" s="714"/>
      <c r="V508" s="701"/>
      <c r="W508" s="286"/>
      <c r="X508" s="290"/>
      <c r="Y508" s="286"/>
      <c r="Z508" s="290"/>
      <c r="AA508" s="286"/>
      <c r="AB508" s="291"/>
      <c r="AC508" s="291"/>
      <c r="AD508" s="291"/>
      <c r="AE508" s="291"/>
      <c r="AF508" s="290"/>
      <c r="AG508" s="464"/>
      <c r="AH508" s="290"/>
      <c r="AI508" s="292"/>
      <c r="AJ508" s="290"/>
      <c r="AK508" s="464"/>
      <c r="AL508" s="465"/>
      <c r="AM508" s="290"/>
      <c r="AN508" s="464"/>
      <c r="AO508" s="465"/>
      <c r="AP508" s="290"/>
      <c r="AQ508" s="464"/>
      <c r="AR508" s="465"/>
      <c r="AS508" s="290"/>
    </row>
    <row r="509" spans="2:45">
      <c r="B509" s="458">
        <v>497</v>
      </c>
      <c r="C509" s="707"/>
      <c r="D509" s="708"/>
      <c r="E509" s="459"/>
      <c r="F509" s="460"/>
      <c r="G509" s="460"/>
      <c r="H509" s="698"/>
      <c r="I509" s="700"/>
      <c r="J509" s="704"/>
      <c r="K509" s="700"/>
      <c r="L509" s="461" t="str">
        <f t="shared" si="29"/>
        <v/>
      </c>
      <c r="M509" s="462" t="str">
        <f t="shared" si="30"/>
        <v/>
      </c>
      <c r="N509" s="461" t="str">
        <f t="shared" si="31"/>
        <v/>
      </c>
      <c r="O509" s="463">
        <f t="shared" si="32"/>
        <v>0</v>
      </c>
      <c r="P509" s="701"/>
      <c r="Q509" s="286"/>
      <c r="R509" s="714"/>
      <c r="S509" s="712"/>
      <c r="T509" s="291"/>
      <c r="U509" s="714"/>
      <c r="V509" s="701"/>
      <c r="W509" s="286"/>
      <c r="X509" s="290"/>
      <c r="Y509" s="286"/>
      <c r="Z509" s="290"/>
      <c r="AA509" s="286"/>
      <c r="AB509" s="291"/>
      <c r="AC509" s="291"/>
      <c r="AD509" s="291"/>
      <c r="AE509" s="291"/>
      <c r="AF509" s="290"/>
      <c r="AG509" s="464"/>
      <c r="AH509" s="290"/>
      <c r="AI509" s="292"/>
      <c r="AJ509" s="290"/>
      <c r="AK509" s="464"/>
      <c r="AL509" s="465"/>
      <c r="AM509" s="290"/>
      <c r="AN509" s="464"/>
      <c r="AO509" s="465"/>
      <c r="AP509" s="290"/>
      <c r="AQ509" s="464"/>
      <c r="AR509" s="465"/>
      <c r="AS509" s="290"/>
    </row>
    <row r="510" spans="2:45">
      <c r="B510" s="458">
        <v>498</v>
      </c>
      <c r="C510" s="707"/>
      <c r="D510" s="708"/>
      <c r="E510" s="459"/>
      <c r="F510" s="460"/>
      <c r="G510" s="460"/>
      <c r="H510" s="698"/>
      <c r="I510" s="700"/>
      <c r="J510" s="704"/>
      <c r="K510" s="700"/>
      <c r="L510" s="461" t="str">
        <f t="shared" si="29"/>
        <v/>
      </c>
      <c r="M510" s="462" t="str">
        <f t="shared" si="30"/>
        <v/>
      </c>
      <c r="N510" s="461" t="str">
        <f t="shared" si="31"/>
        <v/>
      </c>
      <c r="O510" s="463">
        <f t="shared" si="32"/>
        <v>0</v>
      </c>
      <c r="P510" s="701"/>
      <c r="Q510" s="286"/>
      <c r="R510" s="714"/>
      <c r="S510" s="712"/>
      <c r="T510" s="291"/>
      <c r="U510" s="714"/>
      <c r="V510" s="701"/>
      <c r="W510" s="286"/>
      <c r="X510" s="290"/>
      <c r="Y510" s="286"/>
      <c r="Z510" s="290"/>
      <c r="AA510" s="286"/>
      <c r="AB510" s="291"/>
      <c r="AC510" s="291"/>
      <c r="AD510" s="291"/>
      <c r="AE510" s="291"/>
      <c r="AF510" s="290"/>
      <c r="AG510" s="464"/>
      <c r="AH510" s="290"/>
      <c r="AI510" s="292"/>
      <c r="AJ510" s="290"/>
      <c r="AK510" s="464"/>
      <c r="AL510" s="465"/>
      <c r="AM510" s="290"/>
      <c r="AN510" s="464"/>
      <c r="AO510" s="465"/>
      <c r="AP510" s="290"/>
      <c r="AQ510" s="464"/>
      <c r="AR510" s="465"/>
      <c r="AS510" s="290"/>
    </row>
    <row r="511" spans="2:45">
      <c r="B511" s="458">
        <v>499</v>
      </c>
      <c r="C511" s="707"/>
      <c r="D511" s="708"/>
      <c r="E511" s="459"/>
      <c r="F511" s="460"/>
      <c r="G511" s="460"/>
      <c r="H511" s="698"/>
      <c r="I511" s="700"/>
      <c r="J511" s="704"/>
      <c r="K511" s="700"/>
      <c r="L511" s="461" t="str">
        <f t="shared" si="29"/>
        <v/>
      </c>
      <c r="M511" s="462" t="str">
        <f t="shared" si="30"/>
        <v/>
      </c>
      <c r="N511" s="461" t="str">
        <f t="shared" si="31"/>
        <v/>
      </c>
      <c r="O511" s="463">
        <f t="shared" si="32"/>
        <v>0</v>
      </c>
      <c r="P511" s="701"/>
      <c r="Q511" s="286"/>
      <c r="R511" s="714"/>
      <c r="S511" s="712"/>
      <c r="T511" s="291"/>
      <c r="U511" s="714"/>
      <c r="V511" s="701"/>
      <c r="W511" s="286"/>
      <c r="X511" s="290"/>
      <c r="Y511" s="286"/>
      <c r="Z511" s="290"/>
      <c r="AA511" s="286"/>
      <c r="AB511" s="291"/>
      <c r="AC511" s="291"/>
      <c r="AD511" s="291"/>
      <c r="AE511" s="291"/>
      <c r="AF511" s="290"/>
      <c r="AG511" s="464"/>
      <c r="AH511" s="290"/>
      <c r="AI511" s="292"/>
      <c r="AJ511" s="290"/>
      <c r="AK511" s="464"/>
      <c r="AL511" s="465"/>
      <c r="AM511" s="290"/>
      <c r="AN511" s="464"/>
      <c r="AO511" s="465"/>
      <c r="AP511" s="290"/>
      <c r="AQ511" s="464"/>
      <c r="AR511" s="465"/>
      <c r="AS511" s="290"/>
    </row>
    <row r="512" spans="2:45">
      <c r="B512" s="466">
        <v>500</v>
      </c>
      <c r="C512" s="709"/>
      <c r="D512" s="710"/>
      <c r="E512" s="467"/>
      <c r="F512" s="468"/>
      <c r="G512" s="468"/>
      <c r="H512" s="699"/>
      <c r="I512" s="700"/>
      <c r="J512" s="704"/>
      <c r="K512" s="700"/>
      <c r="L512" s="469" t="str">
        <f t="shared" si="29"/>
        <v/>
      </c>
      <c r="M512" s="470" t="str">
        <f t="shared" si="30"/>
        <v/>
      </c>
      <c r="N512" s="469" t="str">
        <f t="shared" si="31"/>
        <v/>
      </c>
      <c r="O512" s="471">
        <f t="shared" si="32"/>
        <v>0</v>
      </c>
      <c r="P512" s="701"/>
      <c r="Q512" s="286"/>
      <c r="R512" s="715"/>
      <c r="S512" s="712"/>
      <c r="T512" s="291"/>
      <c r="U512" s="715"/>
      <c r="V512" s="701"/>
      <c r="W512" s="286"/>
      <c r="X512" s="290"/>
      <c r="Y512" s="286"/>
      <c r="Z512" s="290"/>
      <c r="AA512" s="286"/>
      <c r="AB512" s="291"/>
      <c r="AC512" s="291"/>
      <c r="AD512" s="291"/>
      <c r="AE512" s="291"/>
      <c r="AF512" s="290"/>
      <c r="AG512" s="472"/>
      <c r="AH512" s="290"/>
      <c r="AI512" s="292"/>
      <c r="AJ512" s="290"/>
      <c r="AK512" s="472"/>
      <c r="AL512" s="473"/>
      <c r="AM512" s="290"/>
      <c r="AN512" s="472"/>
      <c r="AO512" s="473"/>
      <c r="AP512" s="290"/>
      <c r="AQ512" s="472"/>
      <c r="AR512" s="473"/>
      <c r="AS512" s="290"/>
    </row>
  </sheetData>
  <sheetProtection sheet="1" formatRows="0" selectLockedCells="1"/>
  <mergeCells count="66">
    <mergeCell ref="B7:E7"/>
    <mergeCell ref="B5:G5"/>
    <mergeCell ref="AY8:AZ11"/>
    <mergeCell ref="BB8:BE8"/>
    <mergeCell ref="B9:B12"/>
    <mergeCell ref="C9:C12"/>
    <mergeCell ref="D9:D12"/>
    <mergeCell ref="E9:E12"/>
    <mergeCell ref="F9:F12"/>
    <mergeCell ref="G9:G12"/>
    <mergeCell ref="H9:H12"/>
    <mergeCell ref="I9:J10"/>
    <mergeCell ref="BC9:BE9"/>
    <mergeCell ref="AV10:AW11"/>
    <mergeCell ref="BD10:BE10"/>
    <mergeCell ref="BE11:BE12"/>
    <mergeCell ref="BD11:BD12"/>
    <mergeCell ref="AM11:AM12"/>
    <mergeCell ref="AP11:AP12"/>
    <mergeCell ref="AO11:AO12"/>
    <mergeCell ref="BB9:BB12"/>
    <mergeCell ref="AR11:AR12"/>
    <mergeCell ref="AS11:AS12"/>
    <mergeCell ref="AQ9:AS10"/>
    <mergeCell ref="AQ11:AQ12"/>
    <mergeCell ref="AN11:AN12"/>
    <mergeCell ref="AK9:AM10"/>
    <mergeCell ref="AN9:AP10"/>
    <mergeCell ref="BC10:BC12"/>
    <mergeCell ref="AK11:AK12"/>
    <mergeCell ref="AL11:AL12"/>
    <mergeCell ref="U11:U12"/>
    <mergeCell ref="Z11:Z12"/>
    <mergeCell ref="V11:V12"/>
    <mergeCell ref="W11:W12"/>
    <mergeCell ref="X11:X12"/>
    <mergeCell ref="Y11:Y12"/>
    <mergeCell ref="W9:X9"/>
    <mergeCell ref="AH11:AH12"/>
    <mergeCell ref="AI11:AI12"/>
    <mergeCell ref="AJ11:AJ12"/>
    <mergeCell ref="W10:X10"/>
    <mergeCell ref="AB11:AE11"/>
    <mergeCell ref="AF11:AF12"/>
    <mergeCell ref="AG11:AG12"/>
    <mergeCell ref="Y9:Z10"/>
    <mergeCell ref="AA9:AF10"/>
    <mergeCell ref="AG9:AH10"/>
    <mergeCell ref="AI9:AJ10"/>
    <mergeCell ref="AA11:AA12"/>
    <mergeCell ref="T11:T12"/>
    <mergeCell ref="F7:M7"/>
    <mergeCell ref="K9:P10"/>
    <mergeCell ref="I11:I12"/>
    <mergeCell ref="J11:J12"/>
    <mergeCell ref="K11:K12"/>
    <mergeCell ref="L11:N11"/>
    <mergeCell ref="O11:O12"/>
    <mergeCell ref="P11:P12"/>
    <mergeCell ref="N7:Q7"/>
    <mergeCell ref="Q9:V9"/>
    <mergeCell ref="Q10:S10"/>
    <mergeCell ref="T10:V10"/>
    <mergeCell ref="Q11:Q12"/>
    <mergeCell ref="R11:R12"/>
    <mergeCell ref="S11:S12"/>
  </mergeCells>
  <phoneticPr fontId="8"/>
  <conditionalFormatting sqref="A4:J4 A13:H512 B9:XFD12 A1:XFD3 L4:XFD4 A5:XFD8 A513:XFD1048576 R14:R512 U14:U512 AG13:AG512 AK13:AL512 AN13:AO512 AQ13:AR512 AT13:XFD512 L13:O512">
    <cfRule type="expression" dxfId="119" priority="41">
      <formula>_xlfn.ISFORMULA(A1)=TRUE</formula>
    </cfRule>
  </conditionalFormatting>
  <conditionalFormatting sqref="I13:J512">
    <cfRule type="expression" dxfId="118" priority="34">
      <formula>_xlfn.ISFORMULA(I13)=TRUE</formula>
    </cfRule>
  </conditionalFormatting>
  <conditionalFormatting sqref="I13:J512">
    <cfRule type="expression" dxfId="117" priority="33">
      <formula>OR(I13="角住戸",I13="最上階")</formula>
    </cfRule>
  </conditionalFormatting>
  <conditionalFormatting sqref="J13:J512">
    <cfRule type="expression" dxfId="116" priority="32">
      <formula>$J13="最下階"</formula>
    </cfRule>
  </conditionalFormatting>
  <conditionalFormatting sqref="K13:K512">
    <cfRule type="expression" dxfId="115" priority="31">
      <formula>_xlfn.ISFORMULA(K13)=TRUE</formula>
    </cfRule>
  </conditionalFormatting>
  <conditionalFormatting sqref="K13:K512">
    <cfRule type="expression" dxfId="114" priority="30">
      <formula>$I13="中住戸"</formula>
    </cfRule>
  </conditionalFormatting>
  <conditionalFormatting sqref="P13:P512">
    <cfRule type="expression" dxfId="113" priority="29">
      <formula>_xlfn.ISFORMULA(P13)=TRUE</formula>
    </cfRule>
  </conditionalFormatting>
  <conditionalFormatting sqref="Q13:S13 S14:S512 Q14:Q512">
    <cfRule type="expression" dxfId="112" priority="28">
      <formula>_xlfn.ISFORMULA(Q13)=TRUE</formula>
    </cfRule>
  </conditionalFormatting>
  <conditionalFormatting sqref="U13:V13 V14:V512">
    <cfRule type="expression" dxfId="111" priority="27">
      <formula>_xlfn.ISFORMULA(U13)=TRUE</formula>
    </cfRule>
  </conditionalFormatting>
  <conditionalFormatting sqref="W13:W512">
    <cfRule type="expression" dxfId="110" priority="26">
      <formula>_xlfn.ISFORMULA(W13)=TRUE</formula>
    </cfRule>
  </conditionalFormatting>
  <conditionalFormatting sqref="Y13:Y512">
    <cfRule type="expression" dxfId="109" priority="25">
      <formula>_xlfn.ISFORMULA(Y13)=TRUE</formula>
    </cfRule>
  </conditionalFormatting>
  <conditionalFormatting sqref="AA13:AA512">
    <cfRule type="expression" dxfId="108" priority="22">
      <formula>_xlfn.ISFORMULA(AA13)=TRUE</formula>
    </cfRule>
  </conditionalFormatting>
  <conditionalFormatting sqref="AI13:AI512">
    <cfRule type="expression" dxfId="107" priority="13">
      <formula>_xlfn.ISFORMULA(AI13)=TRUE</formula>
    </cfRule>
  </conditionalFormatting>
  <conditionalFormatting sqref="AB13:AE512">
    <cfRule type="expression" dxfId="106" priority="12">
      <formula>_xlfn.ISFORMULA(AB13)=TRUE</formula>
    </cfRule>
  </conditionalFormatting>
  <conditionalFormatting sqref="AB13:AE512">
    <cfRule type="expression" dxfId="105" priority="11">
      <formula>AND(COUNTIF($AA13,"燃料*")=0,$AA13&lt;&gt;"")</formula>
    </cfRule>
  </conditionalFormatting>
  <conditionalFormatting sqref="X13:X512">
    <cfRule type="expression" dxfId="104" priority="10">
      <formula>_xlfn.ISFORMULA(X13)=TRUE</formula>
    </cfRule>
  </conditionalFormatting>
  <conditionalFormatting sqref="Z13:Z512">
    <cfRule type="expression" dxfId="103" priority="9">
      <formula>_xlfn.ISFORMULA(Z13)=TRUE</formula>
    </cfRule>
  </conditionalFormatting>
  <conditionalFormatting sqref="AF13:AF512">
    <cfRule type="expression" dxfId="102" priority="8">
      <formula>_xlfn.ISFORMULA(AF13)=TRUE</formula>
    </cfRule>
  </conditionalFormatting>
  <conditionalFormatting sqref="AH13:AH512">
    <cfRule type="expression" dxfId="101" priority="7">
      <formula>_xlfn.ISFORMULA(AH13)=TRUE</formula>
    </cfRule>
  </conditionalFormatting>
  <conditionalFormatting sqref="AJ13:AJ512">
    <cfRule type="expression" dxfId="100" priority="6">
      <formula>_xlfn.ISFORMULA(AJ13)=TRUE</formula>
    </cfRule>
  </conditionalFormatting>
  <conditionalFormatting sqref="AM13:AM512">
    <cfRule type="expression" dxfId="99" priority="5">
      <formula>_xlfn.ISFORMULA(AM13)=TRUE</formula>
    </cfRule>
  </conditionalFormatting>
  <conditionalFormatting sqref="AP13:AP512">
    <cfRule type="expression" dxfId="98" priority="4">
      <formula>_xlfn.ISFORMULA(AP13)=TRUE</formula>
    </cfRule>
  </conditionalFormatting>
  <conditionalFormatting sqref="AS13:AS512">
    <cfRule type="expression" dxfId="97" priority="3">
      <formula>_xlfn.ISFORMULA(AS13)=TRUE</formula>
    </cfRule>
  </conditionalFormatting>
  <conditionalFormatting sqref="T13:T512">
    <cfRule type="expression" dxfId="96" priority="2">
      <formula>_xlfn.ISFORMULA(T13)=TRUE</formula>
    </cfRule>
  </conditionalFormatting>
  <dataValidations count="15">
    <dataValidation imeMode="off" allowBlank="1" showInputMessage="1" showErrorMessage="1" sqref="C13:G512 AR13:AR512 AO13:AO512 AL13:AL512 R13:R512 U13:U512" xr:uid="{3D3C54FE-4B52-45D1-B63B-6556D1BF9318}"/>
    <dataValidation type="whole" errorStyle="warning" allowBlank="1" showInputMessage="1" showErrorMessage="1" error="小数点以下切り捨てのうえ_x000a_整数で入力してください" sqref="H513:H1048576" xr:uid="{E9B4DD49-A910-4F52-AC9E-8F8EB8A6064F}">
      <formula1>0</formula1>
      <formula2>1000</formula2>
    </dataValidation>
    <dataValidation type="whole" imeMode="off" allowBlank="1" showInputMessage="1" showErrorMessage="1" error="小数点以下切り捨てのうえ_x000a_整数で入力してください" sqref="H13:H512" xr:uid="{AED80DE6-1C11-4179-807A-288312E838FC}">
      <formula1>0</formula1>
      <formula2>1000</formula2>
    </dataValidation>
    <dataValidation type="list" allowBlank="1" showInputMessage="1" showErrorMessage="1" sqref="J13:J512" xr:uid="{C29B6847-DB34-49B9-9409-DC71587FED33}">
      <formula1>"最下階,中間階,最上階"</formula1>
    </dataValidation>
    <dataValidation type="list" allowBlank="1" showInputMessage="1" showErrorMessage="1" sqref="I13:I512" xr:uid="{C7BB89AC-2B99-491A-8758-C99B1C8F424B}">
      <formula1>"中住戸,角住戸"</formula1>
    </dataValidation>
    <dataValidation type="list" allowBlank="1" showInputMessage="1" showErrorMessage="1" sqref="K13:K512" xr:uid="{38385667-0D95-4AB2-800A-9790CAAE6699}">
      <formula1>"該当"</formula1>
    </dataValidation>
    <dataValidation type="list" allowBlank="1" showInputMessage="1" showErrorMessage="1" sqref="Y13:Y512" xr:uid="{874F9580-8786-49F3-9DD9-BF79D094672E}">
      <formula1>"ダクト式第三種比消費電力０.４Ｗ/(㎡/h)以下,その他"</formula1>
    </dataValidation>
    <dataValidation type="list" imeMode="off" allowBlank="1" showInputMessage="1" showErrorMessage="1" sqref="AM513:AM1048576 X513:X1048576 AJ513:AJ1048576 AH513:AH1048576 AF513:AF1048576 Z513:Z1048576 AP513:AP1048576 V513:V1048576 S513:S1048576 P513:P1048576 AS513:AS1048576 AS1:AS12 AP1:AP12 AM1:AM12 AJ1:AJ12 AH1:AH12 AF1:AF12 Z1:Z12 X1:X12 V1:V12 S1:S12 P1:P12" xr:uid="{444D3452-C21F-437B-90D7-75F417A4610A}">
      <formula1>#REF!</formula1>
    </dataValidation>
    <dataValidation type="list" allowBlank="1" showInputMessage="1" showErrorMessage="1" sqref="AB13:AE512" xr:uid="{4C7E84A9-E8D2-4B96-8CE5-D9D08B3D5E84}">
      <formula1>"●"</formula1>
    </dataValidation>
    <dataValidation type="list" allowBlank="1" showInputMessage="1" showErrorMessage="1" sqref="AA13:AA512" xr:uid="{F41C951D-19E2-4698-9C43-97DC20996ED1}">
      <formula1>"電気ヒートポンプ給湯機（エコキュート等）,潜熱回収型ガス給湯機（エコジョーズ等）,ハイブリッド給湯機,燃料電池（PEFC_700W以上）,燃料電池（SOFC_700W以上）,燃料電池（SOFC_400W以上）"</formula1>
    </dataValidation>
    <dataValidation type="list" imeMode="off" allowBlank="1" showInputMessage="1" showErrorMessage="1" sqref="P13:P512 S13:S512 V13:V512 AP13:AP512 X13:X512 Z13:Z512 AF13:AF512 AH13:AH512 AJ13:AJ512 AM13:AM512 AS13:AS512" xr:uid="{E355797F-6128-4F10-B47D-A3CDBB1A33E9}">
      <formula1>"1,2,3,4,5,-"</formula1>
    </dataValidation>
    <dataValidation type="list" allowBlank="1" showInputMessage="1" showErrorMessage="1" sqref="AI13:AI512" xr:uid="{C6C53358-0EEB-4D88-86FD-6F59444BA27E}">
      <formula1>"有り,有り（ガス計測含む）,無し"</formula1>
    </dataValidation>
    <dataValidation type="list" allowBlank="1" showInputMessage="1" showErrorMessage="1" sqref="Q13:Q512 T13:T512" xr:uid="{72CA40DF-EABF-432A-B617-5A40EB188261}">
      <formula1>"2.2ｋＷ,2.5ｋＷ,2.8ｋＷ,3.6ｋＷ,4.0ｋＷ,5.6ｋＷ,6.3ｋＷ,7.1ｋＷ以上,設置なし"</formula1>
    </dataValidation>
    <dataValidation type="list" allowBlank="1" showInputMessage="1" showErrorMessage="1" sqref="W13:W512" xr:uid="{98BBAECC-782D-48C9-B542-80E5B76605A6}">
      <formula1>"床暖房,エアコン付温水床暖房 5.6ｋＷ以上,エアコン付温水床暖房 5.6ｋＷ未満,設置なし"</formula1>
    </dataValidation>
    <dataValidation type="whole" imeMode="off" allowBlank="1" showInputMessage="1" showErrorMessage="1" error="数字以外は入力しないでください" sqref="AG1:AG1048576" xr:uid="{223ED3BA-7582-4732-847D-16DB76D08823}">
      <formula1>0</formula1>
      <formula2>1000</formula2>
    </dataValidation>
  </dataValidations>
  <pageMargins left="0.59055118110236227" right="0" top="0.55118110236220474" bottom="0.35433070866141736" header="0.31496062992125984" footer="0.11811023622047245"/>
  <pageSetup paperSize="8" scale="50" fitToHeight="0" orientation="landscape" r:id="rId1"/>
  <headerFooter>
    <oddFooter>&amp;R&amp;8R3超高層ZEH-M_ver.1</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9630-E0B0-4F5E-B9EC-8A86680BDA83}">
  <sheetPr codeName="Sheet16"/>
  <dimension ref="A1:M41"/>
  <sheetViews>
    <sheetView showGridLines="0" view="pageBreakPreview" zoomScale="80" zoomScaleNormal="100" zoomScaleSheetLayoutView="80" workbookViewId="0"/>
  </sheetViews>
  <sheetFormatPr defaultRowHeight="28.5"/>
  <cols>
    <col min="1" max="1" width="2.625" style="666" customWidth="1"/>
    <col min="2" max="2" width="25" style="658" bestFit="1" customWidth="1"/>
    <col min="3" max="6" width="26.625" style="658" customWidth="1"/>
    <col min="7" max="7" width="1.625" style="761" customWidth="1"/>
    <col min="8" max="16384" width="9" style="658"/>
  </cols>
  <sheetData>
    <row r="1" spans="1:13" s="760" customFormat="1" ht="21">
      <c r="A1" s="759"/>
      <c r="B1" s="801" t="s">
        <v>124</v>
      </c>
      <c r="C1" s="800"/>
      <c r="D1" s="800"/>
      <c r="E1" s="800"/>
      <c r="F1" s="800"/>
      <c r="G1" s="761"/>
    </row>
    <row r="2" spans="1:13" ht="21">
      <c r="A2" s="659"/>
      <c r="B2" s="1402" t="s">
        <v>552</v>
      </c>
      <c r="C2" s="1402"/>
      <c r="D2" s="1402"/>
      <c r="E2" s="660"/>
      <c r="F2" s="660"/>
    </row>
    <row r="3" spans="1:13" s="662" customFormat="1" ht="13.5">
      <c r="A3" s="661"/>
      <c r="B3" s="1403"/>
      <c r="C3" s="1403"/>
      <c r="D3" s="1403"/>
      <c r="E3" s="661"/>
      <c r="F3" s="661"/>
      <c r="G3" s="762"/>
    </row>
    <row r="4" spans="1:13" ht="50.25" customHeight="1">
      <c r="A4" s="663"/>
      <c r="B4" s="664" t="s">
        <v>261</v>
      </c>
      <c r="C4" s="1404" t="str">
        <f>入力シート!F11</f>
        <v>(例)　○○○○マンション</v>
      </c>
      <c r="D4" s="1404"/>
      <c r="E4" s="1405"/>
      <c r="F4" s="665" t="s">
        <v>707</v>
      </c>
    </row>
    <row r="5" spans="1:13" s="666" customFormat="1">
      <c r="A5" s="663"/>
      <c r="B5" s="663"/>
      <c r="C5" s="663"/>
      <c r="D5" s="663"/>
      <c r="E5" s="663"/>
      <c r="F5" s="663"/>
      <c r="G5" s="763"/>
    </row>
    <row r="6" spans="1:13">
      <c r="A6" s="663"/>
      <c r="B6" s="660" t="s">
        <v>293</v>
      </c>
      <c r="C6" s="660"/>
      <c r="D6" s="660"/>
      <c r="E6" s="660"/>
      <c r="F6" s="667" t="s">
        <v>201</v>
      </c>
    </row>
    <row r="7" spans="1:13" ht="21">
      <c r="A7" s="659"/>
      <c r="B7" s="668"/>
      <c r="C7" s="669" t="s">
        <v>294</v>
      </c>
      <c r="D7" s="669" t="s">
        <v>264</v>
      </c>
      <c r="E7" s="664" t="s">
        <v>295</v>
      </c>
      <c r="F7" s="669" t="s">
        <v>415</v>
      </c>
    </row>
    <row r="8" spans="1:13">
      <c r="A8" s="663"/>
      <c r="B8" s="669" t="s">
        <v>296</v>
      </c>
      <c r="C8" s="568">
        <f>SUM(D8:E8)</f>
        <v>0</v>
      </c>
      <c r="D8" s="568">
        <f t="shared" ref="D8:E9" si="0">SUM(D15,D21,D27,D33,D39)</f>
        <v>0</v>
      </c>
      <c r="E8" s="670">
        <f t="shared" si="0"/>
        <v>0</v>
      </c>
      <c r="F8" s="813"/>
    </row>
    <row r="9" spans="1:13" ht="29.25" thickBot="1">
      <c r="A9" s="663"/>
      <c r="B9" s="671" t="s">
        <v>297</v>
      </c>
      <c r="C9" s="672">
        <f>SUM(D9:E9)</f>
        <v>0</v>
      </c>
      <c r="D9" s="672">
        <f t="shared" si="0"/>
        <v>0</v>
      </c>
      <c r="E9" s="673">
        <f t="shared" si="0"/>
        <v>0</v>
      </c>
      <c r="F9" s="814"/>
    </row>
    <row r="10" spans="1:13" ht="29.25" thickTop="1">
      <c r="A10" s="663"/>
      <c r="B10" s="674" t="s">
        <v>298</v>
      </c>
      <c r="C10" s="675">
        <f>SUM(C8:C9)</f>
        <v>0</v>
      </c>
      <c r="D10" s="675">
        <f>SUM(D8:D9)</f>
        <v>0</v>
      </c>
      <c r="E10" s="676">
        <f>SUM(E8:E9)</f>
        <v>0</v>
      </c>
      <c r="F10" s="675">
        <f>F17+F23+F29+F35+F41</f>
        <v>0</v>
      </c>
      <c r="H10" s="801" t="s">
        <v>862</v>
      </c>
    </row>
    <row r="11" spans="1:13" s="666" customFormat="1">
      <c r="A11" s="663"/>
      <c r="B11" s="663"/>
      <c r="C11" s="663"/>
      <c r="D11" s="663"/>
      <c r="E11" s="663"/>
      <c r="F11" s="663"/>
      <c r="G11" s="763"/>
      <c r="H11" s="802" t="s">
        <v>863</v>
      </c>
    </row>
    <row r="12" spans="1:13">
      <c r="A12" s="663"/>
      <c r="B12" s="660" t="s">
        <v>299</v>
      </c>
      <c r="C12" s="660"/>
      <c r="D12" s="660"/>
      <c r="E12" s="660"/>
      <c r="F12" s="660"/>
    </row>
    <row r="13" spans="1:13">
      <c r="A13" s="663"/>
      <c r="B13" s="677" t="s">
        <v>414</v>
      </c>
      <c r="C13" s="678"/>
      <c r="D13" s="660"/>
      <c r="E13" s="660"/>
      <c r="F13" s="660"/>
    </row>
    <row r="14" spans="1:13" ht="21">
      <c r="A14" s="659"/>
      <c r="B14" s="669" t="s">
        <v>300</v>
      </c>
      <c r="C14" s="669" t="s">
        <v>294</v>
      </c>
      <c r="D14" s="669" t="s">
        <v>264</v>
      </c>
      <c r="E14" s="669" t="s">
        <v>295</v>
      </c>
      <c r="F14" s="669" t="s">
        <v>415</v>
      </c>
    </row>
    <row r="15" spans="1:13">
      <c r="A15" s="663"/>
      <c r="B15" s="669" t="s">
        <v>296</v>
      </c>
      <c r="C15" s="568">
        <f>SUM(D15:E15)</f>
        <v>0</v>
      </c>
      <c r="D15" s="568">
        <f>'8-1.補助対象経費総括表（1年目）'!M13</f>
        <v>0</v>
      </c>
      <c r="E15" s="568">
        <f>'9-3.設計費費用明細書'!J30</f>
        <v>0</v>
      </c>
      <c r="F15" s="568">
        <f>ROUNDDOWN(D15*2/3,0)</f>
        <v>0</v>
      </c>
      <c r="K15" s="679"/>
      <c r="L15" s="679"/>
      <c r="M15" s="679"/>
    </row>
    <row r="16" spans="1:13" ht="29.25" thickBot="1">
      <c r="A16" s="663"/>
      <c r="B16" s="671" t="s">
        <v>297</v>
      </c>
      <c r="C16" s="672">
        <f>SUM(D16:E16)</f>
        <v>0</v>
      </c>
      <c r="D16" s="672">
        <f>'8-1.補助対象経費総括表（1年目）'!M48</f>
        <v>0</v>
      </c>
      <c r="E16" s="672">
        <f>'9-1.費用明細書（専有部）'!K51+'9-2.費用明細書（共用部）'!K76</f>
        <v>0</v>
      </c>
      <c r="F16" s="672">
        <f>ROUNDDOWN(D16*2/3,0)</f>
        <v>0</v>
      </c>
      <c r="K16" s="679"/>
      <c r="L16" s="679"/>
      <c r="M16" s="679"/>
    </row>
    <row r="17" spans="1:13" ht="29.25" thickTop="1">
      <c r="A17" s="663"/>
      <c r="B17" s="674" t="s">
        <v>298</v>
      </c>
      <c r="C17" s="675">
        <f>SUM(C15:C16)</f>
        <v>0</v>
      </c>
      <c r="D17" s="675">
        <f>SUM(D15:D16)</f>
        <v>0</v>
      </c>
      <c r="E17" s="675">
        <f>SUM(E15:E16)</f>
        <v>0</v>
      </c>
      <c r="F17" s="675">
        <f>IF(SUM(F15:F16)&gt;300000000,300000000,SUM(F15:F16))</f>
        <v>0</v>
      </c>
      <c r="H17" s="801" t="s">
        <v>845</v>
      </c>
      <c r="K17" s="679"/>
      <c r="L17" s="679"/>
      <c r="M17" s="679"/>
    </row>
    <row r="18" spans="1:13" s="681" customFormat="1" ht="12">
      <c r="A18" s="680"/>
      <c r="B18" s="680"/>
      <c r="C18" s="680"/>
      <c r="D18" s="680"/>
      <c r="E18" s="680"/>
      <c r="F18" s="680"/>
      <c r="G18" s="764"/>
      <c r="K18" s="682"/>
      <c r="L18" s="682"/>
      <c r="M18" s="682"/>
    </row>
    <row r="19" spans="1:13">
      <c r="A19" s="663"/>
      <c r="B19" s="677" t="s">
        <v>416</v>
      </c>
      <c r="C19" s="678"/>
      <c r="D19" s="660"/>
      <c r="E19" s="660"/>
      <c r="F19" s="660"/>
      <c r="K19" s="679"/>
      <c r="L19" s="679"/>
      <c r="M19" s="679"/>
    </row>
    <row r="20" spans="1:13" ht="21">
      <c r="A20" s="659"/>
      <c r="B20" s="669" t="s">
        <v>300</v>
      </c>
      <c r="C20" s="669" t="s">
        <v>294</v>
      </c>
      <c r="D20" s="669" t="s">
        <v>264</v>
      </c>
      <c r="E20" s="669" t="s">
        <v>295</v>
      </c>
      <c r="F20" s="669" t="s">
        <v>415</v>
      </c>
    </row>
    <row r="21" spans="1:13">
      <c r="A21" s="663"/>
      <c r="B21" s="669" t="s">
        <v>296</v>
      </c>
      <c r="C21" s="568">
        <f>SUM(D21:E21)</f>
        <v>0</v>
      </c>
      <c r="D21" s="568">
        <v>0</v>
      </c>
      <c r="E21" s="568">
        <v>0</v>
      </c>
      <c r="F21" s="568">
        <f>ROUNDDOWN(D21*1/2,0)</f>
        <v>0</v>
      </c>
    </row>
    <row r="22" spans="1:13" ht="29.25" thickBot="1">
      <c r="A22" s="663"/>
      <c r="B22" s="671" t="s">
        <v>297</v>
      </c>
      <c r="C22" s="672">
        <f>SUM(D22:E22)</f>
        <v>0</v>
      </c>
      <c r="D22" s="672">
        <f>'8-2.補助対象経費総括表（2年目）'!M48</f>
        <v>0</v>
      </c>
      <c r="E22" s="672">
        <f>'9-1.費用明細書（専有部）'!W51+'9-2.費用明細書（共用部）'!W76</f>
        <v>0</v>
      </c>
      <c r="F22" s="672">
        <f>ROUNDDOWN(D22*1/2,0)</f>
        <v>0</v>
      </c>
    </row>
    <row r="23" spans="1:13" ht="29.25" thickTop="1">
      <c r="A23" s="663"/>
      <c r="B23" s="674" t="s">
        <v>298</v>
      </c>
      <c r="C23" s="675">
        <f>SUM(C21:C22)</f>
        <v>0</v>
      </c>
      <c r="D23" s="675">
        <f>SUM(D21:D22)</f>
        <v>0</v>
      </c>
      <c r="E23" s="675">
        <f>SUM(E21:E22)</f>
        <v>0</v>
      </c>
      <c r="F23" s="675">
        <f>IF(SUM(F21:F22)&gt;300000000,300000000,SUM(F21:F22))</f>
        <v>0</v>
      </c>
      <c r="G23" s="765"/>
      <c r="H23" s="801" t="s">
        <v>870</v>
      </c>
    </row>
    <row r="24" spans="1:13" s="681" customFormat="1" ht="12">
      <c r="A24" s="680"/>
      <c r="B24" s="680"/>
      <c r="C24" s="683"/>
      <c r="D24" s="683"/>
      <c r="E24" s="683"/>
      <c r="F24" s="683"/>
      <c r="G24" s="764"/>
    </row>
    <row r="25" spans="1:13">
      <c r="A25" s="663"/>
      <c r="B25" s="677" t="s">
        <v>417</v>
      </c>
      <c r="C25" s="678"/>
      <c r="D25" s="660"/>
      <c r="E25" s="660"/>
      <c r="F25" s="660"/>
    </row>
    <row r="26" spans="1:13" ht="21">
      <c r="A26" s="659"/>
      <c r="B26" s="669" t="s">
        <v>300</v>
      </c>
      <c r="C26" s="669" t="s">
        <v>294</v>
      </c>
      <c r="D26" s="669" t="s">
        <v>264</v>
      </c>
      <c r="E26" s="669" t="s">
        <v>295</v>
      </c>
      <c r="F26" s="669" t="s">
        <v>415</v>
      </c>
    </row>
    <row r="27" spans="1:13">
      <c r="A27" s="663"/>
      <c r="B27" s="669" t="s">
        <v>296</v>
      </c>
      <c r="C27" s="568">
        <f>SUM(D27:E27)</f>
        <v>0</v>
      </c>
      <c r="D27" s="568">
        <v>0</v>
      </c>
      <c r="E27" s="568">
        <v>0</v>
      </c>
      <c r="F27" s="568">
        <f>ROUNDDOWN(D27*1/2,0)</f>
        <v>0</v>
      </c>
    </row>
    <row r="28" spans="1:13" ht="29.25" thickBot="1">
      <c r="A28" s="663"/>
      <c r="B28" s="671" t="s">
        <v>297</v>
      </c>
      <c r="C28" s="672">
        <f>SUM(D28:E28)</f>
        <v>0</v>
      </c>
      <c r="D28" s="672">
        <f>'8-3.補助対象経費総括表（3年目）'!M48</f>
        <v>0</v>
      </c>
      <c r="E28" s="672">
        <f>'9-1.費用明細書（専有部）'!AI51+'9-2.費用明細書（共用部）'!AI76</f>
        <v>0</v>
      </c>
      <c r="F28" s="672">
        <f>ROUNDDOWN(D28*1/2,0)</f>
        <v>0</v>
      </c>
    </row>
    <row r="29" spans="1:13" ht="29.25" thickTop="1">
      <c r="A29" s="663"/>
      <c r="B29" s="674" t="s">
        <v>298</v>
      </c>
      <c r="C29" s="675">
        <f>SUM(C27:C28)</f>
        <v>0</v>
      </c>
      <c r="D29" s="675">
        <f>SUM(D27:D28)</f>
        <v>0</v>
      </c>
      <c r="E29" s="675">
        <f>SUM(E27:E28)</f>
        <v>0</v>
      </c>
      <c r="F29" s="675">
        <f>IF(SUM(F27:F28)&gt;300000000,300000000,SUM(F27:F28))</f>
        <v>0</v>
      </c>
      <c r="G29" s="740"/>
      <c r="H29" s="801" t="s">
        <v>870</v>
      </c>
    </row>
    <row r="30" spans="1:13" s="681" customFormat="1" ht="12">
      <c r="A30" s="680"/>
      <c r="B30" s="680"/>
      <c r="C30" s="680"/>
      <c r="D30" s="680"/>
      <c r="E30" s="680"/>
      <c r="F30" s="680"/>
      <c r="G30" s="764"/>
      <c r="H30" s="803"/>
    </row>
    <row r="31" spans="1:13">
      <c r="A31" s="663"/>
      <c r="B31" s="677" t="s">
        <v>418</v>
      </c>
      <c r="C31" s="678"/>
      <c r="D31" s="660"/>
      <c r="E31" s="660"/>
      <c r="F31" s="660"/>
      <c r="H31" s="760"/>
    </row>
    <row r="32" spans="1:13" ht="21">
      <c r="A32" s="659"/>
      <c r="B32" s="669" t="s">
        <v>300</v>
      </c>
      <c r="C32" s="669" t="s">
        <v>294</v>
      </c>
      <c r="D32" s="669" t="s">
        <v>264</v>
      </c>
      <c r="E32" s="669" t="s">
        <v>295</v>
      </c>
      <c r="F32" s="669" t="s">
        <v>415</v>
      </c>
      <c r="H32" s="760"/>
    </row>
    <row r="33" spans="1:8">
      <c r="A33" s="663"/>
      <c r="B33" s="669" t="s">
        <v>296</v>
      </c>
      <c r="C33" s="568">
        <f>SUM(D33:E33)</f>
        <v>0</v>
      </c>
      <c r="D33" s="568">
        <v>0</v>
      </c>
      <c r="E33" s="568">
        <v>0</v>
      </c>
      <c r="F33" s="568">
        <f>ROUNDDOWN(D33*1/2,0)</f>
        <v>0</v>
      </c>
      <c r="H33" s="760"/>
    </row>
    <row r="34" spans="1:8" ht="29.25" thickBot="1">
      <c r="A34" s="663"/>
      <c r="B34" s="671" t="s">
        <v>297</v>
      </c>
      <c r="C34" s="672">
        <f>SUM(D34:E34)</f>
        <v>0</v>
      </c>
      <c r="D34" s="672">
        <f>'8-4.補助対象経費総括表（4年目）'!M48</f>
        <v>0</v>
      </c>
      <c r="E34" s="672">
        <f>'9-1.費用明細書（専有部）'!AU51+'9-2.費用明細書（共用部）'!AU76</f>
        <v>0</v>
      </c>
      <c r="F34" s="672">
        <f>ROUNDDOWN(D34*1/2,0)</f>
        <v>0</v>
      </c>
      <c r="H34" s="760"/>
    </row>
    <row r="35" spans="1:8" ht="29.25" thickTop="1">
      <c r="A35" s="663"/>
      <c r="B35" s="674" t="s">
        <v>298</v>
      </c>
      <c r="C35" s="675">
        <f>SUM(C33:C34)</f>
        <v>0</v>
      </c>
      <c r="D35" s="675">
        <f>SUM(D33:D34)</f>
        <v>0</v>
      </c>
      <c r="E35" s="675">
        <f>SUM(E33:E34)</f>
        <v>0</v>
      </c>
      <c r="F35" s="675">
        <f>IF(SUM(F33:F34)&gt;300000000,300000000,SUM(F33:F34))</f>
        <v>0</v>
      </c>
      <c r="G35" s="740"/>
      <c r="H35" s="801" t="s">
        <v>870</v>
      </c>
    </row>
    <row r="36" spans="1:8" s="681" customFormat="1" ht="12">
      <c r="A36" s="680"/>
      <c r="B36" s="680"/>
      <c r="C36" s="680"/>
      <c r="D36" s="680"/>
      <c r="E36" s="680"/>
      <c r="F36" s="680"/>
      <c r="G36" s="764"/>
      <c r="H36" s="803"/>
    </row>
    <row r="37" spans="1:8">
      <c r="A37" s="663"/>
      <c r="B37" s="677" t="s">
        <v>519</v>
      </c>
      <c r="C37" s="678"/>
      <c r="D37" s="660"/>
      <c r="E37" s="660"/>
      <c r="F37" s="660"/>
      <c r="H37" s="760"/>
    </row>
    <row r="38" spans="1:8" ht="21">
      <c r="A38" s="659"/>
      <c r="B38" s="669" t="s">
        <v>300</v>
      </c>
      <c r="C38" s="669" t="s">
        <v>294</v>
      </c>
      <c r="D38" s="669" t="s">
        <v>264</v>
      </c>
      <c r="E38" s="669" t="s">
        <v>295</v>
      </c>
      <c r="F38" s="669" t="s">
        <v>415</v>
      </c>
      <c r="H38" s="760"/>
    </row>
    <row r="39" spans="1:8">
      <c r="A39" s="663"/>
      <c r="B39" s="669" t="s">
        <v>296</v>
      </c>
      <c r="C39" s="568">
        <f>SUM(D39:E39)</f>
        <v>0</v>
      </c>
      <c r="D39" s="568">
        <v>0</v>
      </c>
      <c r="E39" s="568">
        <v>0</v>
      </c>
      <c r="F39" s="568">
        <f>ROUNDDOWN(D39*1/2,0)</f>
        <v>0</v>
      </c>
      <c r="H39" s="760"/>
    </row>
    <row r="40" spans="1:8" ht="29.25" thickBot="1">
      <c r="A40" s="663"/>
      <c r="B40" s="671" t="s">
        <v>297</v>
      </c>
      <c r="C40" s="672">
        <f>SUM(D40:E40)</f>
        <v>0</v>
      </c>
      <c r="D40" s="672">
        <f>'8-5.補助対象経費総括表（5年目）'!M48</f>
        <v>0</v>
      </c>
      <c r="E40" s="672">
        <f>'9-1.費用明細書（専有部）'!BG51+'9-2.費用明細書（共用部）'!BG76</f>
        <v>0</v>
      </c>
      <c r="F40" s="672">
        <f>ROUNDDOWN(D40*1/2,0)</f>
        <v>0</v>
      </c>
      <c r="H40" s="760"/>
    </row>
    <row r="41" spans="1:8" ht="29.25" thickTop="1">
      <c r="A41" s="663"/>
      <c r="B41" s="674" t="s">
        <v>298</v>
      </c>
      <c r="C41" s="675">
        <f>SUM(C39:C40)</f>
        <v>0</v>
      </c>
      <c r="D41" s="675">
        <f>SUM(D39:D40)</f>
        <v>0</v>
      </c>
      <c r="E41" s="675">
        <f>SUM(E39:E40)</f>
        <v>0</v>
      </c>
      <c r="F41" s="675">
        <f>IF(SUM(F39:F40)&gt;300000000,300000000,SUM(F39:F40))</f>
        <v>0</v>
      </c>
      <c r="G41" s="740"/>
      <c r="H41" s="801" t="s">
        <v>870</v>
      </c>
    </row>
  </sheetData>
  <sheetProtection sheet="1" selectLockedCells="1"/>
  <mergeCells count="3">
    <mergeCell ref="B2:D2"/>
    <mergeCell ref="B3:D3"/>
    <mergeCell ref="C4:E4"/>
  </mergeCells>
  <phoneticPr fontId="7"/>
  <conditionalFormatting sqref="B4 B7:B10 B14:B17 B20:B23 B26:B29 B32:B35">
    <cfRule type="notContainsBlanks" dxfId="95" priority="33">
      <formula>LEN(TRIM(B4))&gt;0</formula>
    </cfRule>
  </conditionalFormatting>
  <conditionalFormatting sqref="E15:E16">
    <cfRule type="containsBlanks" dxfId="94" priority="31">
      <formula>LEN(TRIM(E15))=0</formula>
    </cfRule>
  </conditionalFormatting>
  <conditionalFormatting sqref="B38:B41">
    <cfRule type="notContainsBlanks" dxfId="93" priority="29">
      <formula>LEN(TRIM(B38))&gt;0</formula>
    </cfRule>
  </conditionalFormatting>
  <conditionalFormatting sqref="E22">
    <cfRule type="containsBlanks" dxfId="92" priority="25">
      <formula>LEN(TRIM(E22))=0</formula>
    </cfRule>
  </conditionalFormatting>
  <conditionalFormatting sqref="E28">
    <cfRule type="containsBlanks" dxfId="91" priority="24">
      <formula>LEN(TRIM(E28))=0</formula>
    </cfRule>
  </conditionalFormatting>
  <conditionalFormatting sqref="E34">
    <cfRule type="containsBlanks" dxfId="90" priority="23">
      <formula>LEN(TRIM(E34))=0</formula>
    </cfRule>
  </conditionalFormatting>
  <conditionalFormatting sqref="E40">
    <cfRule type="containsBlanks" dxfId="89" priority="22">
      <formula>LEN(TRIM(E40))=0</formula>
    </cfRule>
  </conditionalFormatting>
  <conditionalFormatting sqref="A12:XFD16 A7:E10 G7:XFD9 A24:XFD26 I23:XFD23 A30:XFD32 I29:XFD29 A36:XFD38 I35:XFD35 A42:XFD1048576 I41:XFD41 A22:XFD22 A21:B21 G21:XFD21 A28:XFD28 A27:B27 G27:XFD27 A34:XFD34 A33:B33 G33:XFD33 A40:XFD40 A39:B39 G39:XFD39 A2:XFD6 A23:G23 A29:G29 A35:G35 A41:G41 G10 A11:G11 I10:XFD11 A18:XFD20 A17:G17 I17:XFD17 A1 C1:XFD1">
    <cfRule type="expression" dxfId="88" priority="21">
      <formula>_xlfn.ISFORMULA(A1)=TRUE</formula>
    </cfRule>
  </conditionalFormatting>
  <conditionalFormatting sqref="F17 F23 F29 F35 F41">
    <cfRule type="cellIs" dxfId="87" priority="16" operator="greaterThan">
      <formula>300000000</formula>
    </cfRule>
  </conditionalFormatting>
  <conditionalFormatting sqref="G23">
    <cfRule type="containsText" dxfId="86" priority="13" operator="containsText" text="(例)">
      <formula>NOT(ISERROR(SEARCH("(例)",G23)))</formula>
    </cfRule>
    <cfRule type="expression" dxfId="85" priority="14">
      <formula>_xlfn.ISFORMULA(G23)=TRUE</formula>
    </cfRule>
  </conditionalFormatting>
  <conditionalFormatting sqref="G29">
    <cfRule type="containsText" dxfId="84" priority="11" operator="containsText" text="(例)">
      <formula>NOT(ISERROR(SEARCH("(例)",G29)))</formula>
    </cfRule>
    <cfRule type="expression" dxfId="83" priority="12">
      <formula>_xlfn.ISFORMULA(G29)=TRUE</formula>
    </cfRule>
  </conditionalFormatting>
  <conditionalFormatting sqref="G35">
    <cfRule type="containsText" dxfId="82" priority="9" operator="containsText" text="(例)">
      <formula>NOT(ISERROR(SEARCH("(例)",G35)))</formula>
    </cfRule>
    <cfRule type="expression" dxfId="81" priority="10">
      <formula>_xlfn.ISFORMULA(G35)=TRUE</formula>
    </cfRule>
  </conditionalFormatting>
  <conditionalFormatting sqref="G41">
    <cfRule type="containsText" dxfId="80" priority="7" operator="containsText" text="(例)">
      <formula>NOT(ISERROR(SEARCH("(例)",G41)))</formula>
    </cfRule>
    <cfRule type="expression" dxfId="79" priority="8">
      <formula>_xlfn.ISFORMULA(G41)=TRUE</formula>
    </cfRule>
  </conditionalFormatting>
  <conditionalFormatting sqref="F8:F10">
    <cfRule type="expression" dxfId="78" priority="6">
      <formula>_xlfn.ISFORMULA(F8)=TRUE</formula>
    </cfRule>
  </conditionalFormatting>
  <conditionalFormatting sqref="F7">
    <cfRule type="expression" dxfId="77" priority="5">
      <formula>_xlfn.ISFORMULA(F7)=TRUE</formula>
    </cfRule>
  </conditionalFormatting>
  <printOptions horizontalCentered="1"/>
  <pageMargins left="0.59055118110236227" right="0.39370078740157483" top="0.59055118110236227" bottom="0.35433070866141736" header="0.31496062992125984" footer="0.11811023622047245"/>
  <pageSetup paperSize="9" scale="65" orientation="portrait" r:id="rId1"/>
  <headerFooter>
    <oddFooter>&amp;R&amp;8R3超高層ZEH-M_ver.1</oddFooter>
  </headerFooter>
  <ignoredErrors>
    <ignoredError sqref="B13 B19 B25 B31 B37" numberStoredAsText="1"/>
  </ignoredErrors>
  <extLst>
    <ext xmlns:x14="http://schemas.microsoft.com/office/spreadsheetml/2009/9/main" uri="{78C0D931-6437-407d-A8EE-F0AAD7539E65}">
      <x14:conditionalFormattings>
        <x14:conditionalFormatting xmlns:xm="http://schemas.microsoft.com/office/excel/2006/main">
          <x14:cfRule type="expression" priority="20" id="{14052997-01B8-4EC8-BC87-AEE2EC187B27}">
            <xm:f>'2.全体概要'!$C$6="4年度事業（1年目）"</xm:f>
            <x14:dxf>
              <fill>
                <patternFill>
                  <bgColor rgb="FF808080"/>
                </patternFill>
              </fill>
            </x14:dxf>
          </x14:cfRule>
          <xm:sqref>B38:F38 B40:F41 B39</xm:sqref>
        </x14:conditionalFormatting>
        <x14:conditionalFormatting xmlns:xm="http://schemas.microsoft.com/office/excel/2006/main">
          <x14:cfRule type="expression" priority="19" id="{BB2F5D79-8151-4959-8B1E-F665CE0ECE78}">
            <xm:f>'2.全体概要'!$C$6="3年度事業（1年目）"</xm:f>
            <x14:dxf>
              <fill>
                <patternFill>
                  <bgColor rgb="FF808080"/>
                </patternFill>
              </fill>
            </x14:dxf>
          </x14:cfRule>
          <xm:sqref>B32:F32 B38:F38 B34:F35 B33 B40:F41 B39</xm:sqref>
        </x14:conditionalFormatting>
        <x14:conditionalFormatting xmlns:xm="http://schemas.microsoft.com/office/excel/2006/main">
          <x14:cfRule type="expression" priority="18" id="{17947EF1-5EF8-46F0-AAC4-E6D9D559B159}">
            <xm:f>'2.全体概要'!$C$6="2年度事業（1年目）"</xm:f>
            <x14:dxf>
              <fill>
                <patternFill>
                  <bgColor rgb="FF808080"/>
                </patternFill>
              </fill>
            </x14:dxf>
          </x14:cfRule>
          <xm:sqref>B26:F26 B32:F32 B38:F38 B28:F29 B27 B34:F35 B33 B40:F41 B39</xm:sqref>
        </x14:conditionalFormatting>
        <x14:conditionalFormatting xmlns:xm="http://schemas.microsoft.com/office/excel/2006/main">
          <x14:cfRule type="expression" priority="17" id="{1C164F42-57C2-43E9-A23C-D6865FDDD02B}">
            <xm:f>'2.全体概要'!$C$6="単年度事業"</xm:f>
            <x14:dxf>
              <fill>
                <patternFill>
                  <bgColor rgb="FF808080"/>
                </patternFill>
              </fill>
            </x14:dxf>
          </x14:cfRule>
          <xm:sqref>B20:F20 B26:F26 B32:F32 B38:F38 B22:F23 B21 B28:F29 B27 B34:F35 B33 B40:F41 B39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1BA2-F850-40F5-9ECA-815BCC4230BF}">
  <sheetPr codeName="Sheet12"/>
  <dimension ref="A1:S49"/>
  <sheetViews>
    <sheetView showGridLines="0" view="pageBreakPreview" zoomScale="80" zoomScaleNormal="100" zoomScaleSheetLayoutView="80" workbookViewId="0">
      <selection activeCell="K9" sqref="K9"/>
    </sheetView>
  </sheetViews>
  <sheetFormatPr defaultRowHeight="21"/>
  <cols>
    <col min="1" max="1" width="2.625" style="569" customWidth="1"/>
    <col min="2" max="4" width="4.625" style="65" customWidth="1"/>
    <col min="5" max="6" width="8.625" style="65" customWidth="1"/>
    <col min="7" max="7" width="15.625" style="65" customWidth="1"/>
    <col min="8" max="8" width="10.625" style="570" customWidth="1"/>
    <col min="9" max="9" width="15.625" style="418" customWidth="1"/>
    <col min="10" max="10" width="5.625" style="570" customWidth="1"/>
    <col min="11" max="11" width="10.625" style="65" customWidth="1"/>
    <col min="12" max="12" width="5.625" style="570" customWidth="1"/>
    <col min="13" max="13" width="15.625" style="418" customWidth="1"/>
    <col min="14" max="14" width="5.625" style="570" customWidth="1"/>
    <col min="15" max="15" width="48.625" style="571" customWidth="1"/>
    <col min="16" max="16" width="9.25" style="740" bestFit="1" customWidth="1"/>
    <col min="17" max="16384" width="9" style="65"/>
  </cols>
  <sheetData>
    <row r="1" spans="1:19" s="740" customFormat="1">
      <c r="A1" s="768"/>
      <c r="B1" s="801" t="s">
        <v>259</v>
      </c>
      <c r="C1" s="767"/>
      <c r="D1" s="767"/>
      <c r="E1" s="767"/>
      <c r="F1" s="767"/>
      <c r="G1" s="767"/>
      <c r="H1" s="767"/>
      <c r="I1" s="767"/>
      <c r="J1" s="767"/>
      <c r="K1" s="767"/>
      <c r="L1" s="767"/>
      <c r="M1" s="767"/>
      <c r="N1" s="767"/>
      <c r="O1" s="767"/>
    </row>
    <row r="2" spans="1:19">
      <c r="B2" s="1406" t="s">
        <v>553</v>
      </c>
      <c r="C2" s="1406"/>
      <c r="D2" s="1406"/>
      <c r="E2" s="1406"/>
      <c r="F2" s="1406"/>
      <c r="G2" s="1406"/>
    </row>
    <row r="3" spans="1:19" s="572" customFormat="1" ht="13.5">
      <c r="H3" s="573"/>
      <c r="I3" s="574"/>
      <c r="J3" s="573"/>
      <c r="L3" s="573"/>
      <c r="M3" s="574"/>
      <c r="N3" s="573"/>
      <c r="O3" s="575"/>
      <c r="P3" s="766"/>
    </row>
    <row r="4" spans="1:19" ht="30.75">
      <c r="A4" s="577"/>
      <c r="B4" s="1430" t="s">
        <v>260</v>
      </c>
      <c r="C4" s="1431"/>
      <c r="D4" s="1431"/>
      <c r="E4" s="1431"/>
      <c r="F4" s="1432"/>
      <c r="G4" s="1407" t="s">
        <v>419</v>
      </c>
      <c r="H4" s="1408"/>
    </row>
    <row r="5" spans="1:19" s="572" customFormat="1" ht="13.5">
      <c r="B5" s="578"/>
      <c r="C5" s="578"/>
      <c r="D5" s="578"/>
      <c r="E5" s="578"/>
      <c r="H5" s="573"/>
      <c r="I5" s="574"/>
      <c r="J5" s="573"/>
      <c r="L5" s="573"/>
      <c r="M5" s="574"/>
      <c r="N5" s="573"/>
      <c r="O5" s="575"/>
      <c r="P5" s="766"/>
    </row>
    <row r="6" spans="1:19" ht="30.75">
      <c r="A6" s="577"/>
      <c r="B6" s="1430" t="s">
        <v>261</v>
      </c>
      <c r="C6" s="1431"/>
      <c r="D6" s="1431"/>
      <c r="E6" s="1431"/>
      <c r="F6" s="1432"/>
      <c r="G6" s="1433" t="str">
        <f>入力シート!F11</f>
        <v>(例)　○○○○マンション</v>
      </c>
      <c r="H6" s="1434"/>
      <c r="I6" s="1434"/>
      <c r="J6" s="1434"/>
      <c r="K6" s="1434"/>
      <c r="L6" s="1434"/>
      <c r="M6" s="1434"/>
      <c r="N6" s="1434"/>
      <c r="O6" s="579" t="str">
        <f>入力シート!H11</f>
        <v>超高層ZEH-M実証事業</v>
      </c>
      <c r="P6" s="767"/>
      <c r="Q6" s="513"/>
      <c r="R6" s="513"/>
      <c r="S6" s="513"/>
    </row>
    <row r="7" spans="1:19" s="572" customFormat="1" ht="13.5">
      <c r="H7" s="573"/>
      <c r="I7" s="574"/>
      <c r="J7" s="573"/>
      <c r="L7" s="573"/>
      <c r="M7" s="574"/>
      <c r="N7" s="573"/>
      <c r="O7" s="575"/>
      <c r="P7" s="766"/>
    </row>
    <row r="8" spans="1:19" ht="21" customHeight="1">
      <c r="B8" s="1487" t="s">
        <v>296</v>
      </c>
      <c r="C8" s="1488"/>
      <c r="D8" s="1430" t="s">
        <v>262</v>
      </c>
      <c r="E8" s="1431"/>
      <c r="F8" s="1431"/>
      <c r="G8" s="1431"/>
      <c r="H8" s="1431"/>
      <c r="I8" s="1431"/>
      <c r="J8" s="1432"/>
      <c r="K8" s="1430" t="s">
        <v>263</v>
      </c>
      <c r="L8" s="1432"/>
      <c r="M8" s="1431" t="s">
        <v>264</v>
      </c>
      <c r="N8" s="1431"/>
      <c r="O8" s="641" t="s">
        <v>265</v>
      </c>
    </row>
    <row r="9" spans="1:19" ht="28.5" customHeight="1">
      <c r="A9" s="581"/>
      <c r="B9" s="1489"/>
      <c r="C9" s="1490"/>
      <c r="D9" s="1435" t="s">
        <v>597</v>
      </c>
      <c r="E9" s="1436"/>
      <c r="F9" s="1436"/>
      <c r="G9" s="1436"/>
      <c r="H9" s="1436"/>
      <c r="I9" s="1436"/>
      <c r="J9" s="582" t="s">
        <v>407</v>
      </c>
      <c r="K9" s="449">
        <f>'2.全体概要'!I15</f>
        <v>0</v>
      </c>
      <c r="L9" s="584" t="s">
        <v>411</v>
      </c>
      <c r="M9" s="585">
        <f>IF(K9=0,0,200000+(2000*K9))</f>
        <v>0</v>
      </c>
      <c r="N9" s="584" t="s">
        <v>195</v>
      </c>
      <c r="O9" s="586" t="s">
        <v>413</v>
      </c>
      <c r="P9" s="801" t="s">
        <v>697</v>
      </c>
    </row>
    <row r="10" spans="1:19" ht="28.5" customHeight="1">
      <c r="A10" s="581"/>
      <c r="B10" s="1489"/>
      <c r="C10" s="1490"/>
      <c r="D10" s="1437" t="s">
        <v>402</v>
      </c>
      <c r="E10" s="1438"/>
      <c r="F10" s="1439"/>
      <c r="G10" s="1426" t="s">
        <v>266</v>
      </c>
      <c r="H10" s="1426"/>
      <c r="I10" s="1426"/>
      <c r="J10" s="587" t="s">
        <v>408</v>
      </c>
      <c r="K10" s="1428"/>
      <c r="L10" s="1429"/>
      <c r="M10" s="588">
        <f>'9-3.設計費費用明細書'!H30</f>
        <v>0</v>
      </c>
      <c r="N10" s="589" t="s">
        <v>195</v>
      </c>
      <c r="O10" s="590" t="s">
        <v>596</v>
      </c>
      <c r="P10" s="801" t="s">
        <v>871</v>
      </c>
    </row>
    <row r="11" spans="1:19" ht="28.5">
      <c r="A11" s="581"/>
      <c r="B11" s="1489"/>
      <c r="C11" s="1490"/>
      <c r="D11" s="1440"/>
      <c r="E11" s="1441"/>
      <c r="F11" s="1442"/>
      <c r="G11" s="1448" t="s">
        <v>267</v>
      </c>
      <c r="H11" s="1449"/>
      <c r="I11" s="1449"/>
      <c r="J11" s="591" t="s">
        <v>409</v>
      </c>
      <c r="K11" s="592">
        <f>K9</f>
        <v>0</v>
      </c>
      <c r="L11" s="593" t="s">
        <v>411</v>
      </c>
      <c r="M11" s="594">
        <f>IF(K11=0,0,200000+(7000*K11))</f>
        <v>0</v>
      </c>
      <c r="N11" s="593" t="s">
        <v>195</v>
      </c>
      <c r="O11" s="595" t="s">
        <v>268</v>
      </c>
    </row>
    <row r="12" spans="1:19" ht="29.25" thickBot="1">
      <c r="A12" s="581"/>
      <c r="B12" s="1489"/>
      <c r="C12" s="1490"/>
      <c r="D12" s="1443"/>
      <c r="E12" s="1444"/>
      <c r="F12" s="1445"/>
      <c r="G12" s="1446" t="s">
        <v>507</v>
      </c>
      <c r="H12" s="1447"/>
      <c r="I12" s="1447"/>
      <c r="J12" s="596" t="s">
        <v>410</v>
      </c>
      <c r="K12" s="1409"/>
      <c r="L12" s="1410"/>
      <c r="M12" s="597">
        <f>MIN(M10,M11)</f>
        <v>0</v>
      </c>
      <c r="N12" s="598" t="s">
        <v>195</v>
      </c>
      <c r="O12" s="599"/>
    </row>
    <row r="13" spans="1:19" ht="29.25" thickTop="1">
      <c r="A13" s="581"/>
      <c r="B13" s="1491"/>
      <c r="C13" s="1492"/>
      <c r="D13" s="1450" t="s">
        <v>412</v>
      </c>
      <c r="E13" s="1451"/>
      <c r="F13" s="1451"/>
      <c r="G13" s="1451"/>
      <c r="H13" s="1451"/>
      <c r="I13" s="1451"/>
      <c r="J13" s="1451"/>
      <c r="K13" s="1451"/>
      <c r="L13" s="600" t="s">
        <v>484</v>
      </c>
      <c r="M13" s="601">
        <f>M9+M12</f>
        <v>0</v>
      </c>
      <c r="N13" s="602" t="s">
        <v>195</v>
      </c>
      <c r="O13" s="603" t="s">
        <v>485</v>
      </c>
    </row>
    <row r="14" spans="1:19" ht="108" customHeight="1" thickBot="1">
      <c r="A14" s="581"/>
      <c r="B14" s="604" t="s">
        <v>502</v>
      </c>
      <c r="C14" s="1423" t="s">
        <v>269</v>
      </c>
      <c r="D14" s="1421" t="s">
        <v>270</v>
      </c>
      <c r="E14" s="1422"/>
      <c r="F14" s="1422"/>
      <c r="G14" s="1422"/>
      <c r="H14" s="605" t="s">
        <v>483</v>
      </c>
      <c r="I14" s="1454"/>
      <c r="J14" s="1455"/>
      <c r="K14" s="1454"/>
      <c r="L14" s="1455"/>
      <c r="M14" s="606">
        <f>SUMIF('6.住戸情報入力'!P:P,G4,'6.住戸情報入力'!O:O)</f>
        <v>0</v>
      </c>
      <c r="N14" s="607" t="s">
        <v>195</v>
      </c>
      <c r="O14" s="608" t="s">
        <v>564</v>
      </c>
    </row>
    <row r="15" spans="1:19" ht="28.5" customHeight="1" thickTop="1">
      <c r="A15" s="581"/>
      <c r="B15" s="1486" t="s">
        <v>271</v>
      </c>
      <c r="C15" s="1423"/>
      <c r="D15" s="1456" t="s">
        <v>272</v>
      </c>
      <c r="E15" s="1457" t="s">
        <v>631</v>
      </c>
      <c r="F15" s="1458"/>
      <c r="G15" s="1458"/>
      <c r="H15" s="1458"/>
      <c r="I15" s="609">
        <v>150000</v>
      </c>
      <c r="J15" s="610" t="s">
        <v>195</v>
      </c>
      <c r="K15" s="611">
        <f>SUMIFS('6.住戸情報入力'!R:R,'6.住戸情報入力'!Q:Q,E15,'6.住戸情報入力'!S:S,$G$4)+SUMIFS('6.住戸情報入力'!U:U,'6.住戸情報入力'!T:T,E15,'6.住戸情報入力'!V:V,$G$4)</f>
        <v>0</v>
      </c>
      <c r="L15" s="610" t="s">
        <v>273</v>
      </c>
      <c r="M15" s="612">
        <f t="shared" ref="M15:M22" si="0">I15*K15</f>
        <v>0</v>
      </c>
      <c r="N15" s="610" t="s">
        <v>195</v>
      </c>
      <c r="O15" s="1483" t="s">
        <v>563</v>
      </c>
    </row>
    <row r="16" spans="1:19" ht="28.5">
      <c r="A16" s="581"/>
      <c r="B16" s="1486"/>
      <c r="C16" s="1423"/>
      <c r="D16" s="1423"/>
      <c r="E16" s="1452" t="s">
        <v>625</v>
      </c>
      <c r="F16" s="1453"/>
      <c r="G16" s="1453"/>
      <c r="H16" s="1453"/>
      <c r="I16" s="613">
        <v>160000</v>
      </c>
      <c r="J16" s="593" t="s">
        <v>195</v>
      </c>
      <c r="K16" s="592">
        <f>SUMIFS('6.住戸情報入力'!R:R,'6.住戸情報入力'!Q:Q,E16,'6.住戸情報入力'!S:S,$G$4)+SUMIFS('6.住戸情報入力'!U:U,'6.住戸情報入力'!T:T,E16,'6.住戸情報入力'!V:V,$G$4)</f>
        <v>0</v>
      </c>
      <c r="L16" s="593" t="s">
        <v>273</v>
      </c>
      <c r="M16" s="594">
        <f t="shared" si="0"/>
        <v>0</v>
      </c>
      <c r="N16" s="593" t="s">
        <v>195</v>
      </c>
      <c r="O16" s="1484"/>
    </row>
    <row r="17" spans="1:15" ht="28.5">
      <c r="A17" s="581"/>
      <c r="B17" s="1486"/>
      <c r="C17" s="1423"/>
      <c r="D17" s="1423"/>
      <c r="E17" s="1452" t="s">
        <v>626</v>
      </c>
      <c r="F17" s="1453"/>
      <c r="G17" s="1453"/>
      <c r="H17" s="1453"/>
      <c r="I17" s="613">
        <v>170000</v>
      </c>
      <c r="J17" s="593" t="s">
        <v>195</v>
      </c>
      <c r="K17" s="592">
        <f>SUMIFS('6.住戸情報入力'!R:R,'6.住戸情報入力'!Q:Q,E17,'6.住戸情報入力'!S:S,$G$4)+SUMIFS('6.住戸情報入力'!U:U,'6.住戸情報入力'!T:T,E17,'6.住戸情報入力'!V:V,$G$4)</f>
        <v>0</v>
      </c>
      <c r="L17" s="593" t="s">
        <v>273</v>
      </c>
      <c r="M17" s="594">
        <f t="shared" si="0"/>
        <v>0</v>
      </c>
      <c r="N17" s="593" t="s">
        <v>195</v>
      </c>
      <c r="O17" s="1484"/>
    </row>
    <row r="18" spans="1:15" ht="28.5">
      <c r="A18" s="581"/>
      <c r="B18" s="1486"/>
      <c r="C18" s="1423"/>
      <c r="D18" s="1423"/>
      <c r="E18" s="1452" t="s">
        <v>627</v>
      </c>
      <c r="F18" s="1453"/>
      <c r="G18" s="1453"/>
      <c r="H18" s="1453"/>
      <c r="I18" s="613">
        <v>180000</v>
      </c>
      <c r="J18" s="593" t="s">
        <v>195</v>
      </c>
      <c r="K18" s="592">
        <f>SUMIFS('6.住戸情報入力'!R:R,'6.住戸情報入力'!Q:Q,E18,'6.住戸情報入力'!S:S,$G$4)+SUMIFS('6.住戸情報入力'!U:U,'6.住戸情報入力'!T:T,E18,'6.住戸情報入力'!V:V,$G$4)</f>
        <v>0</v>
      </c>
      <c r="L18" s="593" t="s">
        <v>273</v>
      </c>
      <c r="M18" s="594">
        <f t="shared" si="0"/>
        <v>0</v>
      </c>
      <c r="N18" s="593" t="s">
        <v>195</v>
      </c>
      <c r="O18" s="1484"/>
    </row>
    <row r="19" spans="1:15" ht="28.5">
      <c r="A19" s="581"/>
      <c r="B19" s="1486"/>
      <c r="C19" s="1423"/>
      <c r="D19" s="1423"/>
      <c r="E19" s="1452" t="s">
        <v>628</v>
      </c>
      <c r="F19" s="1453"/>
      <c r="G19" s="1453"/>
      <c r="H19" s="1453"/>
      <c r="I19" s="613">
        <v>190000</v>
      </c>
      <c r="J19" s="593" t="s">
        <v>195</v>
      </c>
      <c r="K19" s="592">
        <f>SUMIFS('6.住戸情報入力'!R:R,'6.住戸情報入力'!Q:Q,E19,'6.住戸情報入力'!S:S,$G$4)+SUMIFS('6.住戸情報入力'!U:U,'6.住戸情報入力'!T:T,E19,'6.住戸情報入力'!V:V,$G$4)</f>
        <v>0</v>
      </c>
      <c r="L19" s="593" t="s">
        <v>273</v>
      </c>
      <c r="M19" s="594">
        <f t="shared" si="0"/>
        <v>0</v>
      </c>
      <c r="N19" s="593" t="s">
        <v>195</v>
      </c>
      <c r="O19" s="1484"/>
    </row>
    <row r="20" spans="1:15" ht="28.5">
      <c r="A20" s="581"/>
      <c r="B20" s="1486"/>
      <c r="C20" s="1423"/>
      <c r="D20" s="1423"/>
      <c r="E20" s="1452" t="s">
        <v>629</v>
      </c>
      <c r="F20" s="1453"/>
      <c r="G20" s="1453"/>
      <c r="H20" s="1453"/>
      <c r="I20" s="613">
        <v>200000</v>
      </c>
      <c r="J20" s="593" t="s">
        <v>195</v>
      </c>
      <c r="K20" s="592">
        <f>SUMIFS('6.住戸情報入力'!R:R,'6.住戸情報入力'!Q:Q,E20,'6.住戸情報入力'!S:S,$G$4)+SUMIFS('6.住戸情報入力'!U:U,'6.住戸情報入力'!T:T,E20,'6.住戸情報入力'!V:V,$G$4)</f>
        <v>0</v>
      </c>
      <c r="L20" s="593" t="s">
        <v>273</v>
      </c>
      <c r="M20" s="594">
        <f t="shared" si="0"/>
        <v>0</v>
      </c>
      <c r="N20" s="593" t="s">
        <v>195</v>
      </c>
      <c r="O20" s="1484"/>
    </row>
    <row r="21" spans="1:15" ht="28.5">
      <c r="A21" s="581"/>
      <c r="B21" s="1486"/>
      <c r="C21" s="1423"/>
      <c r="D21" s="1423"/>
      <c r="E21" s="1452" t="s">
        <v>630</v>
      </c>
      <c r="F21" s="1453"/>
      <c r="G21" s="1453"/>
      <c r="H21" s="1453"/>
      <c r="I21" s="613">
        <v>220000</v>
      </c>
      <c r="J21" s="593" t="s">
        <v>195</v>
      </c>
      <c r="K21" s="592">
        <f>SUMIFS('6.住戸情報入力'!R:R,'6.住戸情報入力'!Q:Q,E21,'6.住戸情報入力'!S:S,$G$4)+SUMIFS('6.住戸情報入力'!U:U,'6.住戸情報入力'!T:T,E21,'6.住戸情報入力'!V:V,$G$4)</f>
        <v>0</v>
      </c>
      <c r="L21" s="593" t="s">
        <v>273</v>
      </c>
      <c r="M21" s="594">
        <f t="shared" si="0"/>
        <v>0</v>
      </c>
      <c r="N21" s="593" t="s">
        <v>195</v>
      </c>
      <c r="O21" s="1484"/>
    </row>
    <row r="22" spans="1:15" ht="29.25" thickBot="1">
      <c r="A22" s="581"/>
      <c r="B22" s="1486"/>
      <c r="C22" s="1423"/>
      <c r="D22" s="1424"/>
      <c r="E22" s="1459" t="s">
        <v>632</v>
      </c>
      <c r="F22" s="1425"/>
      <c r="G22" s="1425"/>
      <c r="H22" s="1425"/>
      <c r="I22" s="614">
        <v>240000</v>
      </c>
      <c r="J22" s="615" t="s">
        <v>195</v>
      </c>
      <c r="K22" s="616">
        <f>SUMIFS('6.住戸情報入力'!R:R,'6.住戸情報入力'!Q:Q,E22,'6.住戸情報入力'!S:S,$G$4)+SUMIFS('6.住戸情報入力'!U:U,'6.住戸情報入力'!T:T,E22,'6.住戸情報入力'!V:V,$G$4)</f>
        <v>0</v>
      </c>
      <c r="L22" s="615" t="s">
        <v>273</v>
      </c>
      <c r="M22" s="617">
        <f t="shared" si="0"/>
        <v>0</v>
      </c>
      <c r="N22" s="615" t="s">
        <v>195</v>
      </c>
      <c r="O22" s="1485"/>
    </row>
    <row r="23" spans="1:15" ht="28.5">
      <c r="A23" s="581"/>
      <c r="B23" s="1486"/>
      <c r="C23" s="1423"/>
      <c r="D23" s="1450" t="s">
        <v>487</v>
      </c>
      <c r="E23" s="1451"/>
      <c r="F23" s="1451"/>
      <c r="G23" s="1451"/>
      <c r="H23" s="1451"/>
      <c r="I23" s="1451"/>
      <c r="J23" s="1451"/>
      <c r="K23" s="1451"/>
      <c r="L23" s="600" t="s">
        <v>443</v>
      </c>
      <c r="M23" s="601">
        <f>SUM(M15:M22)</f>
        <v>0</v>
      </c>
      <c r="N23" s="602" t="s">
        <v>195</v>
      </c>
      <c r="O23" s="618"/>
    </row>
    <row r="24" spans="1:15" ht="28.5" customHeight="1">
      <c r="A24" s="581"/>
      <c r="B24" s="1486"/>
      <c r="C24" s="1423"/>
      <c r="D24" s="1423" t="s">
        <v>274</v>
      </c>
      <c r="E24" s="1427" t="s">
        <v>275</v>
      </c>
      <c r="F24" s="1427"/>
      <c r="G24" s="1427"/>
      <c r="H24" s="1427"/>
      <c r="I24" s="619">
        <v>100000</v>
      </c>
      <c r="J24" s="584" t="s">
        <v>195</v>
      </c>
      <c r="K24" s="583">
        <f>COUNTIFS('6.住戸情報入力'!W:W,"床暖房",'6.住戸情報入力'!X:X,$G$4)</f>
        <v>0</v>
      </c>
      <c r="L24" s="584" t="s">
        <v>273</v>
      </c>
      <c r="M24" s="585">
        <f>I24*K24</f>
        <v>0</v>
      </c>
      <c r="N24" s="584" t="s">
        <v>195</v>
      </c>
      <c r="O24" s="1502" t="s">
        <v>563</v>
      </c>
    </row>
    <row r="25" spans="1:15" ht="28.5">
      <c r="A25" s="581"/>
      <c r="B25" s="1486"/>
      <c r="C25" s="1423"/>
      <c r="D25" s="1423"/>
      <c r="E25" s="1498" t="s">
        <v>276</v>
      </c>
      <c r="F25" s="1499"/>
      <c r="G25" s="1426" t="s">
        <v>633</v>
      </c>
      <c r="H25" s="1426"/>
      <c r="I25" s="620">
        <v>530000</v>
      </c>
      <c r="J25" s="621" t="s">
        <v>195</v>
      </c>
      <c r="K25" s="622">
        <f>COUNTIFS('6.住戸情報入力'!W:W,"エアコン*"&amp;G25,'6.住戸情報入力'!X:X,$G$4)</f>
        <v>0</v>
      </c>
      <c r="L25" s="621" t="s">
        <v>273</v>
      </c>
      <c r="M25" s="623">
        <f>I25*K25</f>
        <v>0</v>
      </c>
      <c r="N25" s="621" t="s">
        <v>195</v>
      </c>
      <c r="O25" s="1484"/>
    </row>
    <row r="26" spans="1:15" ht="29.25" thickBot="1">
      <c r="A26" s="581"/>
      <c r="B26" s="1486"/>
      <c r="C26" s="1423"/>
      <c r="D26" s="1424"/>
      <c r="E26" s="1500"/>
      <c r="F26" s="1501"/>
      <c r="G26" s="1425" t="s">
        <v>634</v>
      </c>
      <c r="H26" s="1425"/>
      <c r="I26" s="614">
        <v>460000</v>
      </c>
      <c r="J26" s="615" t="s">
        <v>195</v>
      </c>
      <c r="K26" s="616">
        <f>COUNTIFS('6.住戸情報入力'!W:W,"エアコン*"&amp;G26,'6.住戸情報入力'!X:X,$G$4)</f>
        <v>0</v>
      </c>
      <c r="L26" s="615" t="s">
        <v>273</v>
      </c>
      <c r="M26" s="617">
        <f>I26*K26</f>
        <v>0</v>
      </c>
      <c r="N26" s="615" t="s">
        <v>195</v>
      </c>
      <c r="O26" s="1485"/>
    </row>
    <row r="27" spans="1:15" ht="29.25" thickTop="1">
      <c r="A27" s="581"/>
      <c r="B27" s="1486"/>
      <c r="C27" s="1423"/>
      <c r="D27" s="1450" t="s">
        <v>487</v>
      </c>
      <c r="E27" s="1451"/>
      <c r="F27" s="1451"/>
      <c r="G27" s="1451"/>
      <c r="H27" s="1451"/>
      <c r="I27" s="1451"/>
      <c r="J27" s="1451"/>
      <c r="K27" s="1451"/>
      <c r="L27" s="600" t="s">
        <v>444</v>
      </c>
      <c r="M27" s="601">
        <f>SUM(M24:M26)</f>
        <v>0</v>
      </c>
      <c r="N27" s="602" t="s">
        <v>195</v>
      </c>
      <c r="O27" s="624"/>
    </row>
    <row r="28" spans="1:15" ht="28.5">
      <c r="A28" s="581"/>
      <c r="B28" s="1486"/>
      <c r="C28" s="1423"/>
      <c r="D28" s="1423" t="s">
        <v>277</v>
      </c>
      <c r="E28" s="1464" t="s">
        <v>506</v>
      </c>
      <c r="F28" s="1465"/>
      <c r="G28" s="1465"/>
      <c r="H28" s="1465"/>
      <c r="I28" s="620">
        <v>300000</v>
      </c>
      <c r="J28" s="621" t="s">
        <v>195</v>
      </c>
      <c r="K28" s="622">
        <f>COUNTIFS('6.住戸情報入力'!AA:AA,E28,'6.住戸情報入力'!AF:AF,$G$4)</f>
        <v>0</v>
      </c>
      <c r="L28" s="621" t="s">
        <v>273</v>
      </c>
      <c r="M28" s="623">
        <f t="shared" ref="M28:M37" si="1">I28*K28</f>
        <v>0</v>
      </c>
      <c r="N28" s="621" t="s">
        <v>195</v>
      </c>
      <c r="O28" s="1460" t="s">
        <v>563</v>
      </c>
    </row>
    <row r="29" spans="1:15" ht="28.5">
      <c r="A29" s="581"/>
      <c r="B29" s="1486"/>
      <c r="C29" s="1423"/>
      <c r="D29" s="1423"/>
      <c r="E29" s="1466" t="s">
        <v>505</v>
      </c>
      <c r="F29" s="1467"/>
      <c r="G29" s="1467"/>
      <c r="H29" s="1467"/>
      <c r="I29" s="613">
        <v>160000</v>
      </c>
      <c r="J29" s="593" t="s">
        <v>195</v>
      </c>
      <c r="K29" s="592">
        <f>COUNTIFS('6.住戸情報入力'!AA:AA,E29,'6.住戸情報入力'!AF:AF,$G$4)</f>
        <v>0</v>
      </c>
      <c r="L29" s="593" t="s">
        <v>273</v>
      </c>
      <c r="M29" s="594">
        <f t="shared" si="1"/>
        <v>0</v>
      </c>
      <c r="N29" s="593" t="s">
        <v>195</v>
      </c>
      <c r="O29" s="1461"/>
    </row>
    <row r="30" spans="1:15" ht="28.5">
      <c r="A30" s="581"/>
      <c r="B30" s="1486"/>
      <c r="C30" s="1423"/>
      <c r="D30" s="1423"/>
      <c r="E30" s="1466" t="s">
        <v>278</v>
      </c>
      <c r="F30" s="1467"/>
      <c r="G30" s="1467"/>
      <c r="H30" s="1467"/>
      <c r="I30" s="613">
        <v>400000</v>
      </c>
      <c r="J30" s="593" t="s">
        <v>195</v>
      </c>
      <c r="K30" s="592">
        <f>COUNTIFS('6.住戸情報入力'!AA:AA,E30,'6.住戸情報入力'!AF:AF,$G$4)</f>
        <v>0</v>
      </c>
      <c r="L30" s="593" t="s">
        <v>273</v>
      </c>
      <c r="M30" s="594">
        <f t="shared" si="1"/>
        <v>0</v>
      </c>
      <c r="N30" s="593" t="s">
        <v>195</v>
      </c>
      <c r="O30" s="1461"/>
    </row>
    <row r="31" spans="1:15" ht="28.5">
      <c r="A31" s="581"/>
      <c r="B31" s="1486"/>
      <c r="C31" s="1423"/>
      <c r="D31" s="1423"/>
      <c r="E31" s="1466" t="s">
        <v>420</v>
      </c>
      <c r="F31" s="1467"/>
      <c r="G31" s="1467"/>
      <c r="H31" s="1467"/>
      <c r="I31" s="613">
        <v>1000000</v>
      </c>
      <c r="J31" s="593" t="s">
        <v>195</v>
      </c>
      <c r="K31" s="592">
        <f>COUNTIFS('6.住戸情報入力'!AA:AA,E31,'6.住戸情報入力'!AF:AF,$G$4)</f>
        <v>0</v>
      </c>
      <c r="L31" s="593" t="s">
        <v>273</v>
      </c>
      <c r="M31" s="594">
        <f t="shared" si="1"/>
        <v>0</v>
      </c>
      <c r="N31" s="593" t="s">
        <v>195</v>
      </c>
      <c r="O31" s="1461"/>
    </row>
    <row r="32" spans="1:15" ht="28.5">
      <c r="A32" s="581"/>
      <c r="B32" s="1486"/>
      <c r="C32" s="1423"/>
      <c r="D32" s="1423"/>
      <c r="E32" s="1466" t="s">
        <v>580</v>
      </c>
      <c r="F32" s="1467"/>
      <c r="G32" s="1467"/>
      <c r="H32" s="1467"/>
      <c r="I32" s="613">
        <v>1230000</v>
      </c>
      <c r="J32" s="593" t="s">
        <v>195</v>
      </c>
      <c r="K32" s="592">
        <f>COUNTIFS('6.住戸情報入力'!AA:AA,E32,'6.住戸情報入力'!AF:AF,$G$4)</f>
        <v>0</v>
      </c>
      <c r="L32" s="593" t="s">
        <v>273</v>
      </c>
      <c r="M32" s="594">
        <f t="shared" si="1"/>
        <v>0</v>
      </c>
      <c r="N32" s="593" t="s">
        <v>195</v>
      </c>
      <c r="O32" s="1461"/>
    </row>
    <row r="33" spans="1:15" ht="28.5">
      <c r="A33" s="581"/>
      <c r="B33" s="1486"/>
      <c r="C33" s="1423"/>
      <c r="D33" s="1423"/>
      <c r="E33" s="1468" t="s">
        <v>421</v>
      </c>
      <c r="F33" s="1469"/>
      <c r="G33" s="1469"/>
      <c r="H33" s="1469"/>
      <c r="I33" s="625">
        <v>990000</v>
      </c>
      <c r="J33" s="626" t="s">
        <v>195</v>
      </c>
      <c r="K33" s="627">
        <f>COUNTIFS('6.住戸情報入力'!AA:AA,E33,'6.住戸情報入力'!AF:AF,$G$4)</f>
        <v>0</v>
      </c>
      <c r="L33" s="626" t="s">
        <v>273</v>
      </c>
      <c r="M33" s="628">
        <f t="shared" si="1"/>
        <v>0</v>
      </c>
      <c r="N33" s="626" t="s">
        <v>195</v>
      </c>
      <c r="O33" s="1461"/>
    </row>
    <row r="34" spans="1:15" ht="30.75">
      <c r="A34" s="577"/>
      <c r="B34" s="1486"/>
      <c r="C34" s="1423"/>
      <c r="D34" s="1423"/>
      <c r="E34" s="1478" t="s">
        <v>403</v>
      </c>
      <c r="F34" s="1476" t="s">
        <v>279</v>
      </c>
      <c r="G34" s="1477"/>
      <c r="H34" s="1477"/>
      <c r="I34" s="620">
        <v>250000</v>
      </c>
      <c r="J34" s="621" t="s">
        <v>195</v>
      </c>
      <c r="K34" s="622">
        <f>COUNTIFS('6.住戸情報入力'!AB:AB,"●",'6.住戸情報入力'!AF:AF,$G$4)</f>
        <v>0</v>
      </c>
      <c r="L34" s="621" t="s">
        <v>273</v>
      </c>
      <c r="M34" s="623">
        <f t="shared" si="1"/>
        <v>0</v>
      </c>
      <c r="N34" s="621" t="s">
        <v>195</v>
      </c>
      <c r="O34" s="1461"/>
    </row>
    <row r="35" spans="1:15" ht="30.75">
      <c r="A35" s="577"/>
      <c r="B35" s="1486"/>
      <c r="C35" s="1423"/>
      <c r="D35" s="1423"/>
      <c r="E35" s="1423"/>
      <c r="F35" s="1474" t="s">
        <v>280</v>
      </c>
      <c r="G35" s="1475"/>
      <c r="H35" s="1475"/>
      <c r="I35" s="613">
        <v>100000</v>
      </c>
      <c r="J35" s="593" t="s">
        <v>195</v>
      </c>
      <c r="K35" s="592">
        <f>COUNTIFS('6.住戸情報入力'!AC:AC,"●",'6.住戸情報入力'!AF:AF,$G$4)</f>
        <v>0</v>
      </c>
      <c r="L35" s="593" t="s">
        <v>273</v>
      </c>
      <c r="M35" s="594">
        <f t="shared" si="1"/>
        <v>0</v>
      </c>
      <c r="N35" s="593" t="s">
        <v>195</v>
      </c>
      <c r="O35" s="1461"/>
    </row>
    <row r="36" spans="1:15" ht="30.75">
      <c r="A36" s="577"/>
      <c r="B36" s="1486"/>
      <c r="C36" s="1423"/>
      <c r="D36" s="1423"/>
      <c r="E36" s="1423"/>
      <c r="F36" s="1472" t="s">
        <v>281</v>
      </c>
      <c r="G36" s="1473"/>
      <c r="H36" s="1473"/>
      <c r="I36" s="613">
        <v>120000</v>
      </c>
      <c r="J36" s="593" t="s">
        <v>195</v>
      </c>
      <c r="K36" s="592">
        <f>COUNTIFS('6.住戸情報入力'!AD:AD,"●",'6.住戸情報入力'!AF:AF,$G$4)</f>
        <v>0</v>
      </c>
      <c r="L36" s="593" t="s">
        <v>273</v>
      </c>
      <c r="M36" s="594">
        <f t="shared" si="1"/>
        <v>0</v>
      </c>
      <c r="N36" s="593" t="s">
        <v>195</v>
      </c>
      <c r="O36" s="1461"/>
    </row>
    <row r="37" spans="1:15" ht="31.5" thickBot="1">
      <c r="A37" s="577"/>
      <c r="B37" s="1486"/>
      <c r="C37" s="1423"/>
      <c r="D37" s="1424"/>
      <c r="E37" s="1424"/>
      <c r="F37" s="1470" t="s">
        <v>282</v>
      </c>
      <c r="G37" s="1471"/>
      <c r="H37" s="1471"/>
      <c r="I37" s="614">
        <v>60000</v>
      </c>
      <c r="J37" s="615" t="s">
        <v>195</v>
      </c>
      <c r="K37" s="616">
        <f>COUNTIFS('6.住戸情報入力'!AE:AE,"●",'6.住戸情報入力'!AF:AF,$G$4)</f>
        <v>0</v>
      </c>
      <c r="L37" s="615" t="s">
        <v>273</v>
      </c>
      <c r="M37" s="617">
        <f t="shared" si="1"/>
        <v>0</v>
      </c>
      <c r="N37" s="615" t="s">
        <v>195</v>
      </c>
      <c r="O37" s="1462"/>
    </row>
    <row r="38" spans="1:15" ht="29.25" thickTop="1">
      <c r="A38" s="581"/>
      <c r="B38" s="1486"/>
      <c r="C38" s="1423"/>
      <c r="D38" s="1450" t="s">
        <v>487</v>
      </c>
      <c r="E38" s="1451"/>
      <c r="F38" s="1451"/>
      <c r="G38" s="1451"/>
      <c r="H38" s="1451"/>
      <c r="I38" s="1451"/>
      <c r="J38" s="1451"/>
      <c r="K38" s="1451"/>
      <c r="L38" s="600" t="s">
        <v>445</v>
      </c>
      <c r="M38" s="601">
        <f>SUM(M28:M37)</f>
        <v>0</v>
      </c>
      <c r="N38" s="602" t="s">
        <v>195</v>
      </c>
      <c r="O38" s="624"/>
    </row>
    <row r="39" spans="1:15" ht="28.5">
      <c r="A39" s="581"/>
      <c r="B39" s="1486"/>
      <c r="C39" s="1423"/>
      <c r="D39" s="1463" t="s">
        <v>283</v>
      </c>
      <c r="E39" s="1427"/>
      <c r="F39" s="1427"/>
      <c r="G39" s="1427"/>
      <c r="H39" s="582"/>
      <c r="I39" s="619">
        <v>80000</v>
      </c>
      <c r="J39" s="584" t="s">
        <v>195</v>
      </c>
      <c r="K39" s="583">
        <f>COUNTIFS('6.住戸情報入力'!Y:Y,"ダクト*",'6.住戸情報入力'!Z:Z,$G$4)</f>
        <v>0</v>
      </c>
      <c r="L39" s="584" t="s">
        <v>273</v>
      </c>
      <c r="M39" s="585">
        <f>I39*K39</f>
        <v>0</v>
      </c>
      <c r="N39" s="584" t="s">
        <v>195</v>
      </c>
      <c r="O39" s="1479" t="s">
        <v>563</v>
      </c>
    </row>
    <row r="40" spans="1:15" ht="28.5">
      <c r="A40" s="581"/>
      <c r="B40" s="1486"/>
      <c r="C40" s="1423"/>
      <c r="D40" s="1463" t="s">
        <v>404</v>
      </c>
      <c r="E40" s="1427"/>
      <c r="F40" s="1427"/>
      <c r="G40" s="1427"/>
      <c r="H40" s="582"/>
      <c r="I40" s="619">
        <v>6000</v>
      </c>
      <c r="J40" s="584" t="s">
        <v>195</v>
      </c>
      <c r="K40" s="583">
        <f>SUMIF('6.住戸情報入力'!AH:AH,$G$4,'6.住戸情報入力'!AG:AG)</f>
        <v>0</v>
      </c>
      <c r="L40" s="584" t="s">
        <v>273</v>
      </c>
      <c r="M40" s="585">
        <f>I40*K40</f>
        <v>0</v>
      </c>
      <c r="N40" s="584" t="s">
        <v>195</v>
      </c>
      <c r="O40" s="1480"/>
    </row>
    <row r="41" spans="1:15" ht="28.5">
      <c r="A41" s="581"/>
      <c r="B41" s="1486"/>
      <c r="C41" s="1423"/>
      <c r="D41" s="1497" t="s">
        <v>284</v>
      </c>
      <c r="E41" s="1426"/>
      <c r="F41" s="1426"/>
      <c r="G41" s="1426"/>
      <c r="H41" s="587"/>
      <c r="I41" s="620">
        <v>100000</v>
      </c>
      <c r="J41" s="621" t="s">
        <v>195</v>
      </c>
      <c r="K41" s="622">
        <f>COUNTIFS('6.住戸情報入力'!AI:AI,"有り",'6.住戸情報入力'!AJ:AJ,$G$4)</f>
        <v>0</v>
      </c>
      <c r="L41" s="621" t="s">
        <v>273</v>
      </c>
      <c r="M41" s="623">
        <f>I41*K41</f>
        <v>0</v>
      </c>
      <c r="N41" s="621" t="s">
        <v>195</v>
      </c>
      <c r="O41" s="1480"/>
    </row>
    <row r="42" spans="1:15" ht="28.5">
      <c r="A42" s="581"/>
      <c r="B42" s="1486"/>
      <c r="C42" s="1423"/>
      <c r="D42" s="1468" t="s">
        <v>406</v>
      </c>
      <c r="E42" s="1469"/>
      <c r="F42" s="1469"/>
      <c r="G42" s="1469"/>
      <c r="H42" s="1482"/>
      <c r="I42" s="629">
        <v>115000</v>
      </c>
      <c r="J42" s="602" t="s">
        <v>195</v>
      </c>
      <c r="K42" s="630">
        <f>COUNTIFS('6.住戸情報入力'!AI:AI,"有り（*",'6.住戸情報入力'!AJ:AJ,$G$4)</f>
        <v>0</v>
      </c>
      <c r="L42" s="602" t="s">
        <v>273</v>
      </c>
      <c r="M42" s="601">
        <f>I42*K42</f>
        <v>0</v>
      </c>
      <c r="N42" s="602" t="s">
        <v>195</v>
      </c>
      <c r="O42" s="1481"/>
    </row>
    <row r="43" spans="1:15" ht="29.25" thickBot="1">
      <c r="A43" s="581"/>
      <c r="B43" s="1486"/>
      <c r="C43" s="1423"/>
      <c r="D43" s="1421" t="s">
        <v>405</v>
      </c>
      <c r="E43" s="1422"/>
      <c r="F43" s="1422"/>
      <c r="G43" s="1422"/>
      <c r="H43" s="605"/>
      <c r="I43" s="1416"/>
      <c r="J43" s="1417"/>
      <c r="K43" s="1417"/>
      <c r="L43" s="1418"/>
      <c r="M43" s="631">
        <f>'9-1.費用明細書（専有部）'!I51</f>
        <v>0</v>
      </c>
      <c r="N43" s="607" t="s">
        <v>195</v>
      </c>
      <c r="O43" s="632"/>
    </row>
    <row r="44" spans="1:15" ht="30" thickTop="1" thickBot="1">
      <c r="A44" s="581"/>
      <c r="B44" s="1486"/>
      <c r="C44" s="1424"/>
      <c r="D44" s="1411" t="s">
        <v>487</v>
      </c>
      <c r="E44" s="1412"/>
      <c r="F44" s="1412"/>
      <c r="G44" s="1412"/>
      <c r="H44" s="1412"/>
      <c r="I44" s="1412"/>
      <c r="J44" s="1412"/>
      <c r="K44" s="1412"/>
      <c r="L44" s="633" t="s">
        <v>446</v>
      </c>
      <c r="M44" s="597">
        <f>SUM(M39:M43)</f>
        <v>0</v>
      </c>
      <c r="N44" s="598" t="s">
        <v>195</v>
      </c>
      <c r="O44" s="599"/>
    </row>
    <row r="45" spans="1:15" ht="29.25" thickTop="1">
      <c r="A45" s="581"/>
      <c r="B45" s="1486"/>
      <c r="C45" s="1419" t="s">
        <v>503</v>
      </c>
      <c r="D45" s="1420"/>
      <c r="E45" s="1420"/>
      <c r="F45" s="1420"/>
      <c r="G45" s="1420"/>
      <c r="H45" s="1420"/>
      <c r="I45" s="1420"/>
      <c r="J45" s="1420"/>
      <c r="K45" s="1420"/>
      <c r="L45" s="769" t="s">
        <v>447</v>
      </c>
      <c r="M45" s="601">
        <f>SUM(M14,M23,M27,M38,M44)</f>
        <v>0</v>
      </c>
      <c r="N45" s="602" t="s">
        <v>195</v>
      </c>
      <c r="O45" s="634" t="s">
        <v>846</v>
      </c>
    </row>
    <row r="46" spans="1:15" ht="29.25" thickBot="1">
      <c r="A46" s="581"/>
      <c r="B46" s="1495" t="s">
        <v>434</v>
      </c>
      <c r="C46" s="1413" t="s">
        <v>848</v>
      </c>
      <c r="D46" s="1415" t="s">
        <v>433</v>
      </c>
      <c r="E46" s="1415"/>
      <c r="F46" s="1415"/>
      <c r="G46" s="1415"/>
      <c r="H46" s="1415"/>
      <c r="I46" s="1416"/>
      <c r="J46" s="1417"/>
      <c r="K46" s="1417"/>
      <c r="L46" s="1418"/>
      <c r="M46" s="631">
        <f>'9-2.費用明細書（共用部）'!I76</f>
        <v>0</v>
      </c>
      <c r="N46" s="607" t="s">
        <v>195</v>
      </c>
      <c r="O46" s="632"/>
    </row>
    <row r="47" spans="1:15" ht="30" thickTop="1" thickBot="1">
      <c r="A47" s="581"/>
      <c r="B47" s="1496"/>
      <c r="C47" s="1414"/>
      <c r="D47" s="1411" t="s">
        <v>487</v>
      </c>
      <c r="E47" s="1412"/>
      <c r="F47" s="1412"/>
      <c r="G47" s="1412"/>
      <c r="H47" s="1412"/>
      <c r="I47" s="1412"/>
      <c r="J47" s="1412"/>
      <c r="K47" s="1412"/>
      <c r="L47" s="635" t="s">
        <v>486</v>
      </c>
      <c r="M47" s="597">
        <f>SUM(M46:M46)</f>
        <v>0</v>
      </c>
      <c r="N47" s="598" t="s">
        <v>195</v>
      </c>
      <c r="O47" s="599"/>
    </row>
    <row r="48" spans="1:15" ht="29.25" customHeight="1" thickTop="1">
      <c r="A48" s="636"/>
      <c r="B48" s="1493" t="s">
        <v>637</v>
      </c>
      <c r="C48" s="1494"/>
      <c r="D48" s="1494"/>
      <c r="E48" s="1494"/>
      <c r="F48" s="1494"/>
      <c r="G48" s="1494"/>
      <c r="H48" s="1494"/>
      <c r="I48" s="1494"/>
      <c r="J48" s="1494"/>
      <c r="K48" s="1494"/>
      <c r="L48" s="637" t="s">
        <v>508</v>
      </c>
      <c r="M48" s="638">
        <f>M45+M47</f>
        <v>0</v>
      </c>
      <c r="N48" s="639" t="s">
        <v>195</v>
      </c>
      <c r="O48" s="640" t="s">
        <v>847</v>
      </c>
    </row>
    <row r="49" spans="1:1" ht="28.5">
      <c r="A49" s="581"/>
    </row>
  </sheetData>
  <sheetProtection sheet="1" selectLockedCells="1"/>
  <mergeCells count="69">
    <mergeCell ref="O15:O22"/>
    <mergeCell ref="B15:B45"/>
    <mergeCell ref="B8:C13"/>
    <mergeCell ref="B48:K48"/>
    <mergeCell ref="B46:B47"/>
    <mergeCell ref="D40:G40"/>
    <mergeCell ref="D41:G41"/>
    <mergeCell ref="E18:H18"/>
    <mergeCell ref="E19:H19"/>
    <mergeCell ref="E20:H20"/>
    <mergeCell ref="E21:H21"/>
    <mergeCell ref="D27:K27"/>
    <mergeCell ref="D24:D26"/>
    <mergeCell ref="E25:F26"/>
    <mergeCell ref="D28:D37"/>
    <mergeCell ref="O24:O26"/>
    <mergeCell ref="O28:O37"/>
    <mergeCell ref="D39:G39"/>
    <mergeCell ref="E28:H28"/>
    <mergeCell ref="E30:H30"/>
    <mergeCell ref="E31:H31"/>
    <mergeCell ref="E32:H32"/>
    <mergeCell ref="E33:H33"/>
    <mergeCell ref="F37:H37"/>
    <mergeCell ref="F36:H36"/>
    <mergeCell ref="F35:H35"/>
    <mergeCell ref="F34:H34"/>
    <mergeCell ref="E34:E37"/>
    <mergeCell ref="E29:H29"/>
    <mergeCell ref="D38:K38"/>
    <mergeCell ref="O39:O42"/>
    <mergeCell ref="D42:H42"/>
    <mergeCell ref="D13:K13"/>
    <mergeCell ref="D23:K23"/>
    <mergeCell ref="E17:H17"/>
    <mergeCell ref="K14:L14"/>
    <mergeCell ref="I14:J14"/>
    <mergeCell ref="E16:H16"/>
    <mergeCell ref="D15:D22"/>
    <mergeCell ref="E15:H15"/>
    <mergeCell ref="E22:H22"/>
    <mergeCell ref="K10:L10"/>
    <mergeCell ref="B6:F6"/>
    <mergeCell ref="B4:F4"/>
    <mergeCell ref="G6:N6"/>
    <mergeCell ref="M8:N8"/>
    <mergeCell ref="K8:L8"/>
    <mergeCell ref="D9:I9"/>
    <mergeCell ref="D8:J8"/>
    <mergeCell ref="D10:F12"/>
    <mergeCell ref="G12:I12"/>
    <mergeCell ref="G11:I11"/>
    <mergeCell ref="G10:I10"/>
    <mergeCell ref="B2:G2"/>
    <mergeCell ref="G4:H4"/>
    <mergeCell ref="K12:L12"/>
    <mergeCell ref="D47:K47"/>
    <mergeCell ref="C46:C47"/>
    <mergeCell ref="D46:H46"/>
    <mergeCell ref="I46:L46"/>
    <mergeCell ref="I43:L43"/>
    <mergeCell ref="C45:K45"/>
    <mergeCell ref="D43:G43"/>
    <mergeCell ref="D44:K44"/>
    <mergeCell ref="C14:C44"/>
    <mergeCell ref="D14:G14"/>
    <mergeCell ref="G26:H26"/>
    <mergeCell ref="G25:H25"/>
    <mergeCell ref="E24:H24"/>
  </mergeCells>
  <phoneticPr fontId="7"/>
  <conditionalFormatting sqref="M43">
    <cfRule type="containsBlanks" dxfId="72" priority="8">
      <formula>LEN(TRIM(M43))=0</formula>
    </cfRule>
  </conditionalFormatting>
  <conditionalFormatting sqref="Y41:XFD41 A46:D46 A47:B48 A8:B8 D8 D10 A9:A13 A4:G4 L48:XFD48 K8:XFD8 I46:XFD46 A41:W41 A49:XFD1048576 A43:XFD45 A14:XFD40 G11:XFD12 D9:O9 D13:XFD13 A5:XFD7 I4:XFD4 A42:D42 I42:XFD42 G10:O10 Q9:XFD10 A2:XFD3 D47:XFD47 A1 C1:XFD1">
    <cfRule type="expression" dxfId="71" priority="7">
      <formula>_xlfn.ISFORMULA(A1)=TRUE</formula>
    </cfRule>
  </conditionalFormatting>
  <printOptions horizontalCentered="1"/>
  <pageMargins left="0.59055118110236227" right="0.39370078740157483" top="0.59055118110236227" bottom="0.35433070866141736" header="0.31496062992125984" footer="0.11811023622047245"/>
  <pageSetup paperSize="9" scale="50" orientation="portrait" r:id="rId1"/>
  <headerFooter scaleWithDoc="0">
    <oddFooter>&amp;R&amp;8R3超高層ZEH-M_ver.1</oddFooter>
  </headerFooter>
  <ignoredErrors>
    <ignoredError sqref="G4" numberStoredAsText="1"/>
    <ignoredError sqref="K9" unlockedFormula="1"/>
    <ignoredError sqref="M23:M3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FB76-813D-4974-884F-FB5B02E0C3A0}">
  <sheetPr codeName="Sheet9"/>
  <dimension ref="A1:S49"/>
  <sheetViews>
    <sheetView showGridLines="0" view="pageBreakPreview" zoomScale="80" zoomScaleNormal="100" zoomScaleSheetLayoutView="80" workbookViewId="0"/>
  </sheetViews>
  <sheetFormatPr defaultRowHeight="21"/>
  <cols>
    <col min="1" max="1" width="2.625" style="78" customWidth="1"/>
    <col min="2" max="4" width="4.625" style="169" customWidth="1"/>
    <col min="5" max="6" width="8.625" style="169" customWidth="1"/>
    <col min="7" max="7" width="15.625" style="169" customWidth="1"/>
    <col min="8" max="8" width="10.625" style="95" customWidth="1"/>
    <col min="9" max="9" width="15.625" style="56" customWidth="1"/>
    <col min="10" max="10" width="5.625" style="95" customWidth="1"/>
    <col min="11" max="11" width="10.625" style="169" customWidth="1"/>
    <col min="12" max="12" width="5.625" style="95" customWidth="1"/>
    <col min="13" max="13" width="15.625" style="56" customWidth="1"/>
    <col min="14" max="14" width="5.625" style="95" customWidth="1"/>
    <col min="15" max="15" width="48.625" style="94" customWidth="1"/>
    <col min="16" max="16" width="9.25" style="730" bestFit="1" customWidth="1"/>
    <col min="17" max="16384" width="9" style="169"/>
  </cols>
  <sheetData>
    <row r="1" spans="1:19" s="730" customFormat="1">
      <c r="A1" s="770"/>
      <c r="B1" s="772" t="s">
        <v>259</v>
      </c>
      <c r="C1" s="772"/>
      <c r="D1" s="772"/>
      <c r="E1" s="772"/>
      <c r="F1" s="772"/>
      <c r="G1" s="772"/>
      <c r="H1" s="772"/>
      <c r="I1" s="772"/>
      <c r="J1" s="772"/>
      <c r="K1" s="772"/>
      <c r="L1" s="772"/>
      <c r="M1" s="772"/>
      <c r="N1" s="772"/>
      <c r="O1" s="772"/>
    </row>
    <row r="2" spans="1:19">
      <c r="B2" s="1346" t="s">
        <v>554</v>
      </c>
      <c r="C2" s="1346"/>
      <c r="D2" s="1346"/>
      <c r="E2" s="1346"/>
      <c r="F2" s="1346"/>
      <c r="G2" s="1346"/>
    </row>
    <row r="3" spans="1:19" s="96" customFormat="1" ht="13.5">
      <c r="H3" s="97"/>
      <c r="I3" s="177"/>
      <c r="J3" s="97"/>
      <c r="L3" s="97"/>
      <c r="M3" s="177"/>
      <c r="N3" s="97"/>
      <c r="O3" s="99"/>
      <c r="P3" s="771"/>
    </row>
    <row r="4" spans="1:19" ht="30.75">
      <c r="A4" s="76"/>
      <c r="B4" s="1578" t="s">
        <v>260</v>
      </c>
      <c r="C4" s="1579"/>
      <c r="D4" s="1579"/>
      <c r="E4" s="1579"/>
      <c r="F4" s="1580"/>
      <c r="G4" s="1596" t="s">
        <v>499</v>
      </c>
      <c r="H4" s="1597"/>
    </row>
    <row r="5" spans="1:19" s="96" customFormat="1" ht="13.5">
      <c r="B5" s="98"/>
      <c r="C5" s="98"/>
      <c r="D5" s="98"/>
      <c r="E5" s="98"/>
      <c r="H5" s="97"/>
      <c r="I5" s="177"/>
      <c r="J5" s="97"/>
      <c r="L5" s="97"/>
      <c r="M5" s="177"/>
      <c r="N5" s="97"/>
      <c r="O5" s="99"/>
      <c r="P5" s="771"/>
    </row>
    <row r="6" spans="1:19" ht="30.75">
      <c r="A6" s="76"/>
      <c r="B6" s="1430" t="s">
        <v>261</v>
      </c>
      <c r="C6" s="1431"/>
      <c r="D6" s="1431"/>
      <c r="E6" s="1431"/>
      <c r="F6" s="1432"/>
      <c r="G6" s="1433" t="str">
        <f>入力シート!F11</f>
        <v>(例)　○○○○マンション</v>
      </c>
      <c r="H6" s="1434"/>
      <c r="I6" s="1434"/>
      <c r="J6" s="1434"/>
      <c r="K6" s="1434"/>
      <c r="L6" s="1434"/>
      <c r="M6" s="1434"/>
      <c r="N6" s="1434"/>
      <c r="O6" s="69" t="str">
        <f>入力シート!H11</f>
        <v>超高層ZEH-M実証事業</v>
      </c>
      <c r="P6" s="772"/>
      <c r="Q6" s="81"/>
      <c r="R6" s="81"/>
      <c r="S6" s="81"/>
    </row>
    <row r="7" spans="1:19" s="96" customFormat="1" ht="13.5">
      <c r="H7" s="97"/>
      <c r="I7" s="177"/>
      <c r="J7" s="97"/>
      <c r="L7" s="97"/>
      <c r="M7" s="177"/>
      <c r="N7" s="97"/>
      <c r="O7" s="99"/>
      <c r="P7" s="771"/>
    </row>
    <row r="8" spans="1:19" ht="21" customHeight="1">
      <c r="B8" s="1572" t="s">
        <v>296</v>
      </c>
      <c r="C8" s="1573"/>
      <c r="D8" s="1578" t="s">
        <v>262</v>
      </c>
      <c r="E8" s="1579"/>
      <c r="F8" s="1579"/>
      <c r="G8" s="1579"/>
      <c r="H8" s="1579"/>
      <c r="I8" s="1579"/>
      <c r="J8" s="1580"/>
      <c r="K8" s="1578" t="s">
        <v>263</v>
      </c>
      <c r="L8" s="1580"/>
      <c r="M8" s="1579" t="s">
        <v>264</v>
      </c>
      <c r="N8" s="1579"/>
      <c r="O8" s="641" t="s">
        <v>265</v>
      </c>
    </row>
    <row r="9" spans="1:19" ht="28.5" customHeight="1">
      <c r="A9" s="93"/>
      <c r="B9" s="1574"/>
      <c r="C9" s="1575"/>
      <c r="D9" s="1581" t="s">
        <v>597</v>
      </c>
      <c r="E9" s="1582"/>
      <c r="F9" s="1582"/>
      <c r="G9" s="1582"/>
      <c r="H9" s="1582"/>
      <c r="I9" s="1582"/>
      <c r="J9" s="103" t="s">
        <v>407</v>
      </c>
      <c r="K9" s="1564"/>
      <c r="L9" s="1565"/>
      <c r="M9" s="1592"/>
      <c r="N9" s="1593"/>
      <c r="O9" s="102" t="s">
        <v>413</v>
      </c>
    </row>
    <row r="10" spans="1:19" ht="28.5" customHeight="1">
      <c r="A10" s="93"/>
      <c r="B10" s="1574"/>
      <c r="C10" s="1575"/>
      <c r="D10" s="1583" t="s">
        <v>402</v>
      </c>
      <c r="E10" s="1584"/>
      <c r="F10" s="1585"/>
      <c r="G10" s="1533" t="s">
        <v>266</v>
      </c>
      <c r="H10" s="1533"/>
      <c r="I10" s="1533"/>
      <c r="J10" s="105" t="s">
        <v>408</v>
      </c>
      <c r="K10" s="1564"/>
      <c r="L10" s="1565"/>
      <c r="M10" s="1592"/>
      <c r="N10" s="1593"/>
      <c r="O10" s="152" t="s">
        <v>596</v>
      </c>
    </row>
    <row r="11" spans="1:19" ht="28.5">
      <c r="A11" s="93"/>
      <c r="B11" s="1574"/>
      <c r="C11" s="1575"/>
      <c r="D11" s="1586"/>
      <c r="E11" s="1587"/>
      <c r="F11" s="1588"/>
      <c r="G11" s="1566" t="s">
        <v>267</v>
      </c>
      <c r="H11" s="1567"/>
      <c r="I11" s="1567"/>
      <c r="J11" s="150" t="s">
        <v>409</v>
      </c>
      <c r="K11" s="1564"/>
      <c r="L11" s="1565"/>
      <c r="M11" s="1592"/>
      <c r="N11" s="1593"/>
      <c r="O11" s="151" t="s">
        <v>268</v>
      </c>
    </row>
    <row r="12" spans="1:19" ht="29.25" thickBot="1">
      <c r="A12" s="93"/>
      <c r="B12" s="1574"/>
      <c r="C12" s="1575"/>
      <c r="D12" s="1589"/>
      <c r="E12" s="1590"/>
      <c r="F12" s="1591"/>
      <c r="G12" s="1568" t="s">
        <v>507</v>
      </c>
      <c r="H12" s="1569"/>
      <c r="I12" s="1569"/>
      <c r="J12" s="148" t="s">
        <v>410</v>
      </c>
      <c r="K12" s="1570"/>
      <c r="L12" s="1571"/>
      <c r="M12" s="1594"/>
      <c r="N12" s="1595"/>
      <c r="O12" s="346"/>
    </row>
    <row r="13" spans="1:19" ht="29.25" thickTop="1">
      <c r="A13" s="93"/>
      <c r="B13" s="1576"/>
      <c r="C13" s="1577"/>
      <c r="D13" s="1525" t="s">
        <v>412</v>
      </c>
      <c r="E13" s="1526"/>
      <c r="F13" s="1526"/>
      <c r="G13" s="1526"/>
      <c r="H13" s="1526"/>
      <c r="I13" s="1526"/>
      <c r="J13" s="1526"/>
      <c r="K13" s="1526"/>
      <c r="L13" s="144" t="s">
        <v>484</v>
      </c>
      <c r="M13" s="187">
        <f>M9+M12</f>
        <v>0</v>
      </c>
      <c r="N13" s="167" t="s">
        <v>195</v>
      </c>
      <c r="O13" s="345" t="s">
        <v>485</v>
      </c>
    </row>
    <row r="14" spans="1:19" s="236" customFormat="1" ht="108" customHeight="1" thickBot="1">
      <c r="A14" s="93"/>
      <c r="B14" s="158" t="s">
        <v>502</v>
      </c>
      <c r="C14" s="1519" t="s">
        <v>269</v>
      </c>
      <c r="D14" s="1505" t="s">
        <v>270</v>
      </c>
      <c r="E14" s="1506"/>
      <c r="F14" s="1506"/>
      <c r="G14" s="1506"/>
      <c r="H14" s="350" t="s">
        <v>483</v>
      </c>
      <c r="I14" s="1521"/>
      <c r="J14" s="1522"/>
      <c r="K14" s="1521"/>
      <c r="L14" s="1522"/>
      <c r="M14" s="191">
        <f>SUMIF('6.住戸情報入力'!P:P,G4,'6.住戸情報入力'!O:O)</f>
        <v>0</v>
      </c>
      <c r="N14" s="104" t="s">
        <v>195</v>
      </c>
      <c r="O14" s="358" t="s">
        <v>564</v>
      </c>
      <c r="P14" s="730"/>
    </row>
    <row r="15" spans="1:19" s="236" customFormat="1" ht="28.5" customHeight="1" thickTop="1">
      <c r="A15" s="93"/>
      <c r="B15" s="1523" t="s">
        <v>271</v>
      </c>
      <c r="C15" s="1519"/>
      <c r="D15" s="1524" t="s">
        <v>272</v>
      </c>
      <c r="E15" s="1562" t="s">
        <v>631</v>
      </c>
      <c r="F15" s="1563"/>
      <c r="G15" s="1563"/>
      <c r="H15" s="1563"/>
      <c r="I15" s="354">
        <v>150000</v>
      </c>
      <c r="J15" s="355" t="s">
        <v>195</v>
      </c>
      <c r="K15" s="356">
        <f>SUMIFS('6.住戸情報入力'!R:R,'6.住戸情報入力'!Q:Q,E15,'6.住戸情報入力'!S:S,$G$4)+SUMIFS('6.住戸情報入力'!U:U,'6.住戸情報入力'!T:T,E15,'6.住戸情報入力'!V:V,$G$4)</f>
        <v>0</v>
      </c>
      <c r="L15" s="355" t="s">
        <v>273</v>
      </c>
      <c r="M15" s="357">
        <f t="shared" ref="M15:M22" si="0">I15*K15</f>
        <v>0</v>
      </c>
      <c r="N15" s="355" t="s">
        <v>195</v>
      </c>
      <c r="O15" s="1538" t="s">
        <v>563</v>
      </c>
      <c r="P15" s="730"/>
    </row>
    <row r="16" spans="1:19" s="236" customFormat="1" ht="28.5">
      <c r="A16" s="93"/>
      <c r="B16" s="1523"/>
      <c r="C16" s="1519"/>
      <c r="D16" s="1519"/>
      <c r="E16" s="1559" t="s">
        <v>625</v>
      </c>
      <c r="F16" s="1560"/>
      <c r="G16" s="1560"/>
      <c r="H16" s="1560"/>
      <c r="I16" s="179">
        <v>160000</v>
      </c>
      <c r="J16" s="108" t="s">
        <v>195</v>
      </c>
      <c r="K16" s="171">
        <f>SUMIFS('6.住戸情報入力'!R:R,'6.住戸情報入力'!Q:Q,E16,'6.住戸情報入力'!S:S,$G$4)+SUMIFS('6.住戸情報入力'!U:U,'6.住戸情報入力'!T:T,E16,'6.住戸情報入力'!V:V,$G$4)</f>
        <v>0</v>
      </c>
      <c r="L16" s="108" t="s">
        <v>273</v>
      </c>
      <c r="M16" s="185">
        <f t="shared" si="0"/>
        <v>0</v>
      </c>
      <c r="N16" s="108" t="s">
        <v>195</v>
      </c>
      <c r="O16" s="1538"/>
      <c r="P16" s="730"/>
    </row>
    <row r="17" spans="1:16" s="236" customFormat="1" ht="28.5">
      <c r="A17" s="93"/>
      <c r="B17" s="1523"/>
      <c r="C17" s="1519"/>
      <c r="D17" s="1519"/>
      <c r="E17" s="1559" t="s">
        <v>626</v>
      </c>
      <c r="F17" s="1560"/>
      <c r="G17" s="1560"/>
      <c r="H17" s="1560"/>
      <c r="I17" s="179">
        <v>170000</v>
      </c>
      <c r="J17" s="108" t="s">
        <v>195</v>
      </c>
      <c r="K17" s="171">
        <f>SUMIFS('6.住戸情報入力'!R:R,'6.住戸情報入力'!Q:Q,E17,'6.住戸情報入力'!S:S,$G$4)+SUMIFS('6.住戸情報入力'!U:U,'6.住戸情報入力'!T:T,E17,'6.住戸情報入力'!V:V,$G$4)</f>
        <v>0</v>
      </c>
      <c r="L17" s="108" t="s">
        <v>273</v>
      </c>
      <c r="M17" s="185">
        <f t="shared" si="0"/>
        <v>0</v>
      </c>
      <c r="N17" s="108" t="s">
        <v>195</v>
      </c>
      <c r="O17" s="1538"/>
      <c r="P17" s="730"/>
    </row>
    <row r="18" spans="1:16" s="236" customFormat="1" ht="28.5">
      <c r="A18" s="93"/>
      <c r="B18" s="1523"/>
      <c r="C18" s="1519"/>
      <c r="D18" s="1519"/>
      <c r="E18" s="1559" t="s">
        <v>627</v>
      </c>
      <c r="F18" s="1560"/>
      <c r="G18" s="1560"/>
      <c r="H18" s="1560"/>
      <c r="I18" s="179">
        <v>180000</v>
      </c>
      <c r="J18" s="108" t="s">
        <v>195</v>
      </c>
      <c r="K18" s="171">
        <f>SUMIFS('6.住戸情報入力'!R:R,'6.住戸情報入力'!Q:Q,E18,'6.住戸情報入力'!S:S,$G$4)+SUMIFS('6.住戸情報入力'!U:U,'6.住戸情報入力'!T:T,E18,'6.住戸情報入力'!V:V,$G$4)</f>
        <v>0</v>
      </c>
      <c r="L18" s="108" t="s">
        <v>273</v>
      </c>
      <c r="M18" s="185">
        <f t="shared" si="0"/>
        <v>0</v>
      </c>
      <c r="N18" s="108" t="s">
        <v>195</v>
      </c>
      <c r="O18" s="1538"/>
      <c r="P18" s="730"/>
    </row>
    <row r="19" spans="1:16" s="236" customFormat="1" ht="28.5">
      <c r="A19" s="93"/>
      <c r="B19" s="1523"/>
      <c r="C19" s="1519"/>
      <c r="D19" s="1519"/>
      <c r="E19" s="1559" t="s">
        <v>628</v>
      </c>
      <c r="F19" s="1560"/>
      <c r="G19" s="1560"/>
      <c r="H19" s="1560"/>
      <c r="I19" s="179">
        <v>190000</v>
      </c>
      <c r="J19" s="108" t="s">
        <v>195</v>
      </c>
      <c r="K19" s="171">
        <f>SUMIFS('6.住戸情報入力'!R:R,'6.住戸情報入力'!Q:Q,E19,'6.住戸情報入力'!S:S,$G$4)+SUMIFS('6.住戸情報入力'!U:U,'6.住戸情報入力'!T:T,E19,'6.住戸情報入力'!V:V,$G$4)</f>
        <v>0</v>
      </c>
      <c r="L19" s="108" t="s">
        <v>273</v>
      </c>
      <c r="M19" s="185">
        <f t="shared" si="0"/>
        <v>0</v>
      </c>
      <c r="N19" s="108" t="s">
        <v>195</v>
      </c>
      <c r="O19" s="1538"/>
      <c r="P19" s="730"/>
    </row>
    <row r="20" spans="1:16" s="236" customFormat="1" ht="28.5">
      <c r="A20" s="93"/>
      <c r="B20" s="1523"/>
      <c r="C20" s="1519"/>
      <c r="D20" s="1519"/>
      <c r="E20" s="1559" t="s">
        <v>629</v>
      </c>
      <c r="F20" s="1560"/>
      <c r="G20" s="1560"/>
      <c r="H20" s="1560"/>
      <c r="I20" s="179">
        <v>200000</v>
      </c>
      <c r="J20" s="108" t="s">
        <v>195</v>
      </c>
      <c r="K20" s="171">
        <f>SUMIFS('6.住戸情報入力'!R:R,'6.住戸情報入力'!Q:Q,E20,'6.住戸情報入力'!S:S,$G$4)+SUMIFS('6.住戸情報入力'!U:U,'6.住戸情報入力'!T:T,E20,'6.住戸情報入力'!V:V,$G$4)</f>
        <v>0</v>
      </c>
      <c r="L20" s="108" t="s">
        <v>273</v>
      </c>
      <c r="M20" s="185">
        <f t="shared" si="0"/>
        <v>0</v>
      </c>
      <c r="N20" s="108" t="s">
        <v>195</v>
      </c>
      <c r="O20" s="1538"/>
      <c r="P20" s="730"/>
    </row>
    <row r="21" spans="1:16" s="236" customFormat="1" ht="28.5">
      <c r="A21" s="93"/>
      <c r="B21" s="1523"/>
      <c r="C21" s="1519"/>
      <c r="D21" s="1519"/>
      <c r="E21" s="1559" t="s">
        <v>630</v>
      </c>
      <c r="F21" s="1560"/>
      <c r="G21" s="1560"/>
      <c r="H21" s="1560"/>
      <c r="I21" s="179">
        <v>220000</v>
      </c>
      <c r="J21" s="108" t="s">
        <v>195</v>
      </c>
      <c r="K21" s="171">
        <f>SUMIFS('6.住戸情報入力'!R:R,'6.住戸情報入力'!Q:Q,E21,'6.住戸情報入力'!S:S,$G$4)+SUMIFS('6.住戸情報入力'!U:U,'6.住戸情報入力'!T:T,E21,'6.住戸情報入力'!V:V,$G$4)</f>
        <v>0</v>
      </c>
      <c r="L21" s="108" t="s">
        <v>273</v>
      </c>
      <c r="M21" s="185">
        <f t="shared" si="0"/>
        <v>0</v>
      </c>
      <c r="N21" s="108" t="s">
        <v>195</v>
      </c>
      <c r="O21" s="1538"/>
      <c r="P21" s="730"/>
    </row>
    <row r="22" spans="1:16" s="236" customFormat="1" ht="29.25" thickBot="1">
      <c r="A22" s="93"/>
      <c r="B22" s="1523"/>
      <c r="C22" s="1519"/>
      <c r="D22" s="1520"/>
      <c r="E22" s="1561" t="s">
        <v>632</v>
      </c>
      <c r="F22" s="1544"/>
      <c r="G22" s="1544"/>
      <c r="H22" s="1544"/>
      <c r="I22" s="180">
        <v>240000</v>
      </c>
      <c r="J22" s="109" t="s">
        <v>195</v>
      </c>
      <c r="K22" s="174">
        <f>SUMIFS('6.住戸情報入力'!R:R,'6.住戸情報入力'!Q:Q,E22,'6.住戸情報入力'!S:S,$G$4)+SUMIFS('6.住戸情報入力'!U:U,'6.住戸情報入力'!T:T,E22,'6.住戸情報入力'!V:V,$G$4)</f>
        <v>0</v>
      </c>
      <c r="L22" s="109" t="s">
        <v>273</v>
      </c>
      <c r="M22" s="189">
        <f t="shared" si="0"/>
        <v>0</v>
      </c>
      <c r="N22" s="109" t="s">
        <v>195</v>
      </c>
      <c r="O22" s="1539"/>
      <c r="P22" s="730"/>
    </row>
    <row r="23" spans="1:16" s="236" customFormat="1" ht="28.5">
      <c r="A23" s="93"/>
      <c r="B23" s="1523"/>
      <c r="C23" s="1519"/>
      <c r="D23" s="1525" t="s">
        <v>487</v>
      </c>
      <c r="E23" s="1526"/>
      <c r="F23" s="1526"/>
      <c r="G23" s="1526"/>
      <c r="H23" s="1526"/>
      <c r="I23" s="1526"/>
      <c r="J23" s="1526"/>
      <c r="K23" s="1526"/>
      <c r="L23" s="144" t="s">
        <v>443</v>
      </c>
      <c r="M23" s="187">
        <f>SUM(M15:M22)</f>
        <v>0</v>
      </c>
      <c r="N23" s="233" t="s">
        <v>195</v>
      </c>
      <c r="O23" s="347"/>
      <c r="P23" s="730"/>
    </row>
    <row r="24" spans="1:16" s="236" customFormat="1" ht="28.5" customHeight="1">
      <c r="A24" s="93"/>
      <c r="B24" s="1523"/>
      <c r="C24" s="1519"/>
      <c r="D24" s="1519" t="s">
        <v>274</v>
      </c>
      <c r="E24" s="1528" t="s">
        <v>275</v>
      </c>
      <c r="F24" s="1528"/>
      <c r="G24" s="1528"/>
      <c r="H24" s="1528"/>
      <c r="I24" s="181">
        <v>100000</v>
      </c>
      <c r="J24" s="73" t="s">
        <v>195</v>
      </c>
      <c r="K24" s="170">
        <f>COUNTIFS('6.住戸情報入力'!W:W,"床暖房",'6.住戸情報入力'!X:X,$G$4)</f>
        <v>0</v>
      </c>
      <c r="L24" s="73" t="s">
        <v>273</v>
      </c>
      <c r="M24" s="184">
        <f>I24*K24</f>
        <v>0</v>
      </c>
      <c r="N24" s="73" t="s">
        <v>195</v>
      </c>
      <c r="O24" s="1537" t="s">
        <v>563</v>
      </c>
      <c r="P24" s="730"/>
    </row>
    <row r="25" spans="1:16" s="236" customFormat="1" ht="28.5">
      <c r="A25" s="93"/>
      <c r="B25" s="1523"/>
      <c r="C25" s="1519"/>
      <c r="D25" s="1519"/>
      <c r="E25" s="1540" t="s">
        <v>276</v>
      </c>
      <c r="F25" s="1541"/>
      <c r="G25" s="1533" t="s">
        <v>633</v>
      </c>
      <c r="H25" s="1533"/>
      <c r="I25" s="178">
        <v>530000</v>
      </c>
      <c r="J25" s="106" t="s">
        <v>195</v>
      </c>
      <c r="K25" s="172">
        <f>COUNTIFS('6.住戸情報入力'!W:W,"エアコン*"&amp;G25,'6.住戸情報入力'!X:X,$G$4)</f>
        <v>0</v>
      </c>
      <c r="L25" s="106" t="s">
        <v>273</v>
      </c>
      <c r="M25" s="188">
        <f>I25*K25</f>
        <v>0</v>
      </c>
      <c r="N25" s="106" t="s">
        <v>195</v>
      </c>
      <c r="O25" s="1538"/>
      <c r="P25" s="730"/>
    </row>
    <row r="26" spans="1:16" s="236" customFormat="1" ht="29.25" thickBot="1">
      <c r="A26" s="93"/>
      <c r="B26" s="1523"/>
      <c r="C26" s="1519"/>
      <c r="D26" s="1520"/>
      <c r="E26" s="1542"/>
      <c r="F26" s="1543"/>
      <c r="G26" s="1544" t="s">
        <v>634</v>
      </c>
      <c r="H26" s="1544"/>
      <c r="I26" s="180">
        <v>460000</v>
      </c>
      <c r="J26" s="109" t="s">
        <v>195</v>
      </c>
      <c r="K26" s="174">
        <f>COUNTIFS('6.住戸情報入力'!W:W,"エアコン*"&amp;G26,'6.住戸情報入力'!X:X,$G$4)</f>
        <v>0</v>
      </c>
      <c r="L26" s="109" t="s">
        <v>273</v>
      </c>
      <c r="M26" s="189">
        <f>I26*K26</f>
        <v>0</v>
      </c>
      <c r="N26" s="109" t="s">
        <v>195</v>
      </c>
      <c r="O26" s="1539"/>
      <c r="P26" s="730"/>
    </row>
    <row r="27" spans="1:16" s="236" customFormat="1" ht="29.25" thickTop="1">
      <c r="A27" s="93"/>
      <c r="B27" s="1523"/>
      <c r="C27" s="1519"/>
      <c r="D27" s="1525" t="s">
        <v>487</v>
      </c>
      <c r="E27" s="1526"/>
      <c r="F27" s="1526"/>
      <c r="G27" s="1526"/>
      <c r="H27" s="1526"/>
      <c r="I27" s="1526"/>
      <c r="J27" s="1526"/>
      <c r="K27" s="1526"/>
      <c r="L27" s="144" t="s">
        <v>444</v>
      </c>
      <c r="M27" s="187">
        <f>SUM(M24:M26)</f>
        <v>0</v>
      </c>
      <c r="N27" s="233" t="s">
        <v>195</v>
      </c>
      <c r="O27" s="348"/>
      <c r="P27" s="730"/>
    </row>
    <row r="28" spans="1:16" s="236" customFormat="1" ht="28.5">
      <c r="A28" s="93"/>
      <c r="B28" s="1523"/>
      <c r="C28" s="1519"/>
      <c r="D28" s="1519" t="s">
        <v>277</v>
      </c>
      <c r="E28" s="1545" t="s">
        <v>506</v>
      </c>
      <c r="F28" s="1546"/>
      <c r="G28" s="1546"/>
      <c r="H28" s="1546"/>
      <c r="I28" s="178">
        <v>300000</v>
      </c>
      <c r="J28" s="106" t="s">
        <v>195</v>
      </c>
      <c r="K28" s="172">
        <f>COUNTIFS('6.住戸情報入力'!AA:AA,E28,'6.住戸情報入力'!AF:AF,$G$4)</f>
        <v>0</v>
      </c>
      <c r="L28" s="106" t="s">
        <v>273</v>
      </c>
      <c r="M28" s="188">
        <f t="shared" ref="M28:M37" si="1">I28*K28</f>
        <v>0</v>
      </c>
      <c r="N28" s="106" t="s">
        <v>195</v>
      </c>
      <c r="O28" s="1529" t="s">
        <v>563</v>
      </c>
      <c r="P28" s="730"/>
    </row>
    <row r="29" spans="1:16" s="236" customFormat="1" ht="28.5">
      <c r="A29" s="93"/>
      <c r="B29" s="1523"/>
      <c r="C29" s="1519"/>
      <c r="D29" s="1519"/>
      <c r="E29" s="1548" t="s">
        <v>505</v>
      </c>
      <c r="F29" s="1549"/>
      <c r="G29" s="1549"/>
      <c r="H29" s="1549"/>
      <c r="I29" s="179">
        <v>160000</v>
      </c>
      <c r="J29" s="108" t="s">
        <v>195</v>
      </c>
      <c r="K29" s="171">
        <f>COUNTIFS('6.住戸情報入力'!AA:AA,E29,'6.住戸情報入力'!AF:AF,$G$4)</f>
        <v>0</v>
      </c>
      <c r="L29" s="108" t="s">
        <v>273</v>
      </c>
      <c r="M29" s="185">
        <f t="shared" si="1"/>
        <v>0</v>
      </c>
      <c r="N29" s="108" t="s">
        <v>195</v>
      </c>
      <c r="O29" s="1530"/>
      <c r="P29" s="730"/>
    </row>
    <row r="30" spans="1:16" s="236" customFormat="1" ht="28.5">
      <c r="A30" s="93"/>
      <c r="B30" s="1523"/>
      <c r="C30" s="1519"/>
      <c r="D30" s="1519"/>
      <c r="E30" s="1548" t="s">
        <v>278</v>
      </c>
      <c r="F30" s="1549"/>
      <c r="G30" s="1549"/>
      <c r="H30" s="1549"/>
      <c r="I30" s="179">
        <v>400000</v>
      </c>
      <c r="J30" s="108" t="s">
        <v>195</v>
      </c>
      <c r="K30" s="171">
        <f>COUNTIFS('6.住戸情報入力'!AA:AA,E30,'6.住戸情報入力'!AF:AF,$G$4)</f>
        <v>0</v>
      </c>
      <c r="L30" s="108" t="s">
        <v>273</v>
      </c>
      <c r="M30" s="185">
        <f t="shared" si="1"/>
        <v>0</v>
      </c>
      <c r="N30" s="108" t="s">
        <v>195</v>
      </c>
      <c r="O30" s="1530"/>
      <c r="P30" s="730"/>
    </row>
    <row r="31" spans="1:16" s="236" customFormat="1" ht="28.5">
      <c r="A31" s="93"/>
      <c r="B31" s="1523"/>
      <c r="C31" s="1519"/>
      <c r="D31" s="1519"/>
      <c r="E31" s="1548" t="s">
        <v>420</v>
      </c>
      <c r="F31" s="1549"/>
      <c r="G31" s="1549"/>
      <c r="H31" s="1549"/>
      <c r="I31" s="179">
        <v>1000000</v>
      </c>
      <c r="J31" s="108" t="s">
        <v>195</v>
      </c>
      <c r="K31" s="171">
        <f>COUNTIFS('6.住戸情報入力'!AA:AA,E31,'6.住戸情報入力'!AF:AF,$G$4)</f>
        <v>0</v>
      </c>
      <c r="L31" s="108" t="s">
        <v>273</v>
      </c>
      <c r="M31" s="185">
        <f t="shared" si="1"/>
        <v>0</v>
      </c>
      <c r="N31" s="108" t="s">
        <v>195</v>
      </c>
      <c r="O31" s="1530"/>
      <c r="P31" s="730"/>
    </row>
    <row r="32" spans="1:16" s="236" customFormat="1" ht="28.5">
      <c r="A32" s="93"/>
      <c r="B32" s="1523"/>
      <c r="C32" s="1519"/>
      <c r="D32" s="1519"/>
      <c r="E32" s="1548" t="s">
        <v>580</v>
      </c>
      <c r="F32" s="1549"/>
      <c r="G32" s="1549"/>
      <c r="H32" s="1549"/>
      <c r="I32" s="179">
        <v>1230000</v>
      </c>
      <c r="J32" s="108" t="s">
        <v>195</v>
      </c>
      <c r="K32" s="171">
        <f>COUNTIFS('6.住戸情報入力'!AA:AA,E32,'6.住戸情報入力'!AF:AF,$G$4)</f>
        <v>0</v>
      </c>
      <c r="L32" s="108" t="s">
        <v>273</v>
      </c>
      <c r="M32" s="185">
        <f t="shared" si="1"/>
        <v>0</v>
      </c>
      <c r="N32" s="108" t="s">
        <v>195</v>
      </c>
      <c r="O32" s="1530"/>
      <c r="P32" s="730"/>
    </row>
    <row r="33" spans="1:16" s="236" customFormat="1" ht="28.5">
      <c r="A33" s="93"/>
      <c r="B33" s="1523"/>
      <c r="C33" s="1519"/>
      <c r="D33" s="1519"/>
      <c r="E33" s="1534" t="s">
        <v>421</v>
      </c>
      <c r="F33" s="1535"/>
      <c r="G33" s="1535"/>
      <c r="H33" s="1535"/>
      <c r="I33" s="182">
        <v>990000</v>
      </c>
      <c r="J33" s="110" t="s">
        <v>195</v>
      </c>
      <c r="K33" s="173">
        <f>COUNTIFS('6.住戸情報入力'!AA:AA,E33,'6.住戸情報入力'!AF:AF,$G$4)</f>
        <v>0</v>
      </c>
      <c r="L33" s="110" t="s">
        <v>273</v>
      </c>
      <c r="M33" s="190">
        <f t="shared" si="1"/>
        <v>0</v>
      </c>
      <c r="N33" s="110" t="s">
        <v>195</v>
      </c>
      <c r="O33" s="1530"/>
      <c r="P33" s="730"/>
    </row>
    <row r="34" spans="1:16" s="236" customFormat="1" ht="30.75">
      <c r="A34" s="76"/>
      <c r="B34" s="1523"/>
      <c r="C34" s="1519"/>
      <c r="D34" s="1519"/>
      <c r="E34" s="1550" t="s">
        <v>403</v>
      </c>
      <c r="F34" s="1551" t="s">
        <v>279</v>
      </c>
      <c r="G34" s="1552"/>
      <c r="H34" s="1552"/>
      <c r="I34" s="178">
        <v>250000</v>
      </c>
      <c r="J34" s="106" t="s">
        <v>195</v>
      </c>
      <c r="K34" s="172">
        <f>COUNTIFS('6.住戸情報入力'!AB:AB,"●",'6.住戸情報入力'!AF:AF,$G$4)</f>
        <v>0</v>
      </c>
      <c r="L34" s="106" t="s">
        <v>273</v>
      </c>
      <c r="M34" s="188">
        <f t="shared" si="1"/>
        <v>0</v>
      </c>
      <c r="N34" s="106" t="s">
        <v>195</v>
      </c>
      <c r="O34" s="1530"/>
      <c r="P34" s="730"/>
    </row>
    <row r="35" spans="1:16" s="236" customFormat="1" ht="30.75">
      <c r="A35" s="76"/>
      <c r="B35" s="1523"/>
      <c r="C35" s="1519"/>
      <c r="D35" s="1519"/>
      <c r="E35" s="1519"/>
      <c r="F35" s="1553" t="s">
        <v>280</v>
      </c>
      <c r="G35" s="1554"/>
      <c r="H35" s="1554"/>
      <c r="I35" s="179">
        <v>100000</v>
      </c>
      <c r="J35" s="108" t="s">
        <v>195</v>
      </c>
      <c r="K35" s="171">
        <f>COUNTIFS('6.住戸情報入力'!AC:AC,"●",'6.住戸情報入力'!AF:AF,$G$4)</f>
        <v>0</v>
      </c>
      <c r="L35" s="108" t="s">
        <v>273</v>
      </c>
      <c r="M35" s="185">
        <f t="shared" si="1"/>
        <v>0</v>
      </c>
      <c r="N35" s="108" t="s">
        <v>195</v>
      </c>
      <c r="O35" s="1530"/>
      <c r="P35" s="730"/>
    </row>
    <row r="36" spans="1:16" s="236" customFormat="1" ht="30.75">
      <c r="A36" s="76"/>
      <c r="B36" s="1523"/>
      <c r="C36" s="1519"/>
      <c r="D36" s="1519"/>
      <c r="E36" s="1519"/>
      <c r="F36" s="1555" t="s">
        <v>281</v>
      </c>
      <c r="G36" s="1556"/>
      <c r="H36" s="1556"/>
      <c r="I36" s="179">
        <v>120000</v>
      </c>
      <c r="J36" s="108" t="s">
        <v>195</v>
      </c>
      <c r="K36" s="171">
        <f>COUNTIFS('6.住戸情報入力'!AD:AD,"●",'6.住戸情報入力'!AF:AF,$G$4)</f>
        <v>0</v>
      </c>
      <c r="L36" s="108" t="s">
        <v>273</v>
      </c>
      <c r="M36" s="185">
        <f t="shared" si="1"/>
        <v>0</v>
      </c>
      <c r="N36" s="108" t="s">
        <v>195</v>
      </c>
      <c r="O36" s="1530"/>
      <c r="P36" s="730"/>
    </row>
    <row r="37" spans="1:16" s="236" customFormat="1" ht="31.5" thickBot="1">
      <c r="A37" s="76"/>
      <c r="B37" s="1523"/>
      <c r="C37" s="1519"/>
      <c r="D37" s="1520"/>
      <c r="E37" s="1520"/>
      <c r="F37" s="1557" t="s">
        <v>282</v>
      </c>
      <c r="G37" s="1558"/>
      <c r="H37" s="1558"/>
      <c r="I37" s="180">
        <v>60000</v>
      </c>
      <c r="J37" s="109" t="s">
        <v>195</v>
      </c>
      <c r="K37" s="174">
        <f>COUNTIFS('6.住戸情報入力'!AE:AE,"●",'6.住戸情報入力'!AF:AF,$G$4)</f>
        <v>0</v>
      </c>
      <c r="L37" s="109" t="s">
        <v>273</v>
      </c>
      <c r="M37" s="189">
        <f t="shared" si="1"/>
        <v>0</v>
      </c>
      <c r="N37" s="109" t="s">
        <v>195</v>
      </c>
      <c r="O37" s="1547"/>
      <c r="P37" s="730"/>
    </row>
    <row r="38" spans="1:16" s="236" customFormat="1" ht="29.25" thickTop="1">
      <c r="A38" s="93"/>
      <c r="B38" s="1523"/>
      <c r="C38" s="1519"/>
      <c r="D38" s="1525" t="s">
        <v>487</v>
      </c>
      <c r="E38" s="1526"/>
      <c r="F38" s="1526"/>
      <c r="G38" s="1526"/>
      <c r="H38" s="1526"/>
      <c r="I38" s="1526"/>
      <c r="J38" s="1526"/>
      <c r="K38" s="1526"/>
      <c r="L38" s="144" t="s">
        <v>445</v>
      </c>
      <c r="M38" s="187">
        <f>SUM(M28:M37)</f>
        <v>0</v>
      </c>
      <c r="N38" s="233" t="s">
        <v>195</v>
      </c>
      <c r="O38" s="348"/>
      <c r="P38" s="730"/>
    </row>
    <row r="39" spans="1:16" s="236" customFormat="1" ht="28.5">
      <c r="A39" s="93"/>
      <c r="B39" s="1523"/>
      <c r="C39" s="1519"/>
      <c r="D39" s="1527" t="s">
        <v>283</v>
      </c>
      <c r="E39" s="1528"/>
      <c r="F39" s="1528"/>
      <c r="G39" s="1528"/>
      <c r="H39" s="103"/>
      <c r="I39" s="181">
        <v>80000</v>
      </c>
      <c r="J39" s="73" t="s">
        <v>195</v>
      </c>
      <c r="K39" s="170">
        <f>COUNTIFS('6.住戸情報入力'!Y:Y,"ダクト*",'6.住戸情報入力'!Z:Z,$G$4)</f>
        <v>0</v>
      </c>
      <c r="L39" s="73" t="s">
        <v>273</v>
      </c>
      <c r="M39" s="184">
        <f>I39*K39</f>
        <v>0</v>
      </c>
      <c r="N39" s="73" t="s">
        <v>195</v>
      </c>
      <c r="O39" s="1529" t="s">
        <v>563</v>
      </c>
      <c r="P39" s="730"/>
    </row>
    <row r="40" spans="1:16" s="236" customFormat="1" ht="28.5">
      <c r="A40" s="93"/>
      <c r="B40" s="1523"/>
      <c r="C40" s="1519"/>
      <c r="D40" s="1527" t="s">
        <v>404</v>
      </c>
      <c r="E40" s="1528"/>
      <c r="F40" s="1528"/>
      <c r="G40" s="1528"/>
      <c r="H40" s="103"/>
      <c r="I40" s="181">
        <v>6000</v>
      </c>
      <c r="J40" s="73" t="s">
        <v>195</v>
      </c>
      <c r="K40" s="170">
        <f>SUMIF('6.住戸情報入力'!AH:AH,$G$4,'6.住戸情報入力'!AG:AG)</f>
        <v>0</v>
      </c>
      <c r="L40" s="73" t="s">
        <v>273</v>
      </c>
      <c r="M40" s="184">
        <f>I40*K40</f>
        <v>0</v>
      </c>
      <c r="N40" s="73" t="s">
        <v>195</v>
      </c>
      <c r="O40" s="1530"/>
      <c r="P40" s="730"/>
    </row>
    <row r="41" spans="1:16" s="236" customFormat="1" ht="28.5">
      <c r="A41" s="93"/>
      <c r="B41" s="1523"/>
      <c r="C41" s="1519"/>
      <c r="D41" s="1532" t="s">
        <v>284</v>
      </c>
      <c r="E41" s="1533"/>
      <c r="F41" s="1533"/>
      <c r="G41" s="1533"/>
      <c r="H41" s="105"/>
      <c r="I41" s="178">
        <v>100000</v>
      </c>
      <c r="J41" s="106" t="s">
        <v>195</v>
      </c>
      <c r="K41" s="172">
        <f>COUNTIFS('6.住戸情報入力'!AI:AI,"有り",'6.住戸情報入力'!AJ:AJ,$G$4)</f>
        <v>0</v>
      </c>
      <c r="L41" s="106" t="s">
        <v>273</v>
      </c>
      <c r="M41" s="188">
        <f>I41*K41</f>
        <v>0</v>
      </c>
      <c r="N41" s="106" t="s">
        <v>195</v>
      </c>
      <c r="O41" s="1530"/>
      <c r="P41" s="730"/>
    </row>
    <row r="42" spans="1:16" s="236" customFormat="1" ht="28.5">
      <c r="A42" s="93"/>
      <c r="B42" s="1523"/>
      <c r="C42" s="1519"/>
      <c r="D42" s="1534" t="s">
        <v>406</v>
      </c>
      <c r="E42" s="1535"/>
      <c r="F42" s="1535"/>
      <c r="G42" s="1535"/>
      <c r="H42" s="1536"/>
      <c r="I42" s="183">
        <v>115000</v>
      </c>
      <c r="J42" s="337" t="s">
        <v>195</v>
      </c>
      <c r="K42" s="175">
        <f>COUNTIFS('6.住戸情報入力'!AI:AI,"有り（*",'6.住戸情報入力'!AJ:AJ,$G$4)</f>
        <v>0</v>
      </c>
      <c r="L42" s="337" t="s">
        <v>273</v>
      </c>
      <c r="M42" s="187">
        <f>I42*K42</f>
        <v>0</v>
      </c>
      <c r="N42" s="233" t="s">
        <v>195</v>
      </c>
      <c r="O42" s="1531"/>
      <c r="P42" s="730"/>
    </row>
    <row r="43" spans="1:16" s="236" customFormat="1" ht="29.25" thickBot="1">
      <c r="A43" s="93"/>
      <c r="B43" s="1523"/>
      <c r="C43" s="1519"/>
      <c r="D43" s="1505" t="s">
        <v>405</v>
      </c>
      <c r="E43" s="1506"/>
      <c r="F43" s="1506"/>
      <c r="G43" s="1506"/>
      <c r="H43" s="350"/>
      <c r="I43" s="1507"/>
      <c r="J43" s="1508"/>
      <c r="K43" s="1508"/>
      <c r="L43" s="1509"/>
      <c r="M43" s="351">
        <f>'9-1.費用明細書（専有部）'!U51</f>
        <v>0</v>
      </c>
      <c r="N43" s="104" t="s">
        <v>195</v>
      </c>
      <c r="O43" s="352"/>
      <c r="P43" s="730"/>
    </row>
    <row r="44" spans="1:16" s="236" customFormat="1" ht="30" thickTop="1" thickBot="1">
      <c r="A44" s="93"/>
      <c r="B44" s="1523"/>
      <c r="C44" s="1520"/>
      <c r="D44" s="1510" t="s">
        <v>487</v>
      </c>
      <c r="E44" s="1511"/>
      <c r="F44" s="1511"/>
      <c r="G44" s="1511"/>
      <c r="H44" s="1511"/>
      <c r="I44" s="1511"/>
      <c r="J44" s="1511"/>
      <c r="K44" s="1511"/>
      <c r="L44" s="349" t="s">
        <v>446</v>
      </c>
      <c r="M44" s="186">
        <f>SUM(M39:M43)</f>
        <v>0</v>
      </c>
      <c r="N44" s="149" t="s">
        <v>195</v>
      </c>
      <c r="O44" s="346"/>
      <c r="P44" s="730"/>
    </row>
    <row r="45" spans="1:16" s="236" customFormat="1" ht="29.25" thickTop="1">
      <c r="A45" s="93"/>
      <c r="B45" s="1523"/>
      <c r="C45" s="1512" t="s">
        <v>503</v>
      </c>
      <c r="D45" s="1513"/>
      <c r="E45" s="1513"/>
      <c r="F45" s="1513"/>
      <c r="G45" s="1513"/>
      <c r="H45" s="1513"/>
      <c r="I45" s="1513"/>
      <c r="J45" s="1513"/>
      <c r="K45" s="1513"/>
      <c r="L45" s="144" t="s">
        <v>447</v>
      </c>
      <c r="M45" s="187">
        <f>SUM(M14,M23,M27,M38,M44)</f>
        <v>0</v>
      </c>
      <c r="N45" s="233" t="s">
        <v>195</v>
      </c>
      <c r="O45" s="107" t="s">
        <v>846</v>
      </c>
      <c r="P45" s="730"/>
    </row>
    <row r="46" spans="1:16" s="236" customFormat="1" ht="29.25" thickBot="1">
      <c r="A46" s="93"/>
      <c r="B46" s="1514" t="s">
        <v>434</v>
      </c>
      <c r="C46" s="1516" t="s">
        <v>848</v>
      </c>
      <c r="D46" s="1518" t="s">
        <v>433</v>
      </c>
      <c r="E46" s="1518"/>
      <c r="F46" s="1518"/>
      <c r="G46" s="1518"/>
      <c r="H46" s="1518"/>
      <c r="I46" s="1507"/>
      <c r="J46" s="1508"/>
      <c r="K46" s="1508"/>
      <c r="L46" s="1509"/>
      <c r="M46" s="351">
        <f>'9-2.費用明細書（共用部）'!U76</f>
        <v>0</v>
      </c>
      <c r="N46" s="104" t="s">
        <v>195</v>
      </c>
      <c r="O46" s="352"/>
      <c r="P46" s="730"/>
    </row>
    <row r="47" spans="1:16" s="236" customFormat="1" ht="30" thickTop="1" thickBot="1">
      <c r="A47" s="93"/>
      <c r="B47" s="1515"/>
      <c r="C47" s="1517"/>
      <c r="D47" s="1411" t="s">
        <v>487</v>
      </c>
      <c r="E47" s="1412"/>
      <c r="F47" s="1412"/>
      <c r="G47" s="1412"/>
      <c r="H47" s="1412"/>
      <c r="I47" s="1412"/>
      <c r="J47" s="1412"/>
      <c r="K47" s="1412"/>
      <c r="L47" s="353" t="s">
        <v>486</v>
      </c>
      <c r="M47" s="186">
        <f>SUM(M46:M46)</f>
        <v>0</v>
      </c>
      <c r="N47" s="149" t="s">
        <v>195</v>
      </c>
      <c r="O47" s="346"/>
      <c r="P47" s="730"/>
    </row>
    <row r="48" spans="1:16" s="236" customFormat="1" ht="29.25" customHeight="1" thickTop="1">
      <c r="A48" s="117"/>
      <c r="B48" s="1503" t="s">
        <v>637</v>
      </c>
      <c r="C48" s="1504"/>
      <c r="D48" s="1504"/>
      <c r="E48" s="1504"/>
      <c r="F48" s="1504"/>
      <c r="G48" s="1504"/>
      <c r="H48" s="1504"/>
      <c r="I48" s="1504"/>
      <c r="J48" s="1504"/>
      <c r="K48" s="1504"/>
      <c r="L48" s="193" t="s">
        <v>508</v>
      </c>
      <c r="M48" s="194">
        <f>M45+M47</f>
        <v>0</v>
      </c>
      <c r="N48" s="195" t="s">
        <v>195</v>
      </c>
      <c r="O48" s="192" t="s">
        <v>847</v>
      </c>
      <c r="P48" s="730"/>
    </row>
    <row r="49" spans="1:16" s="236" customFormat="1" ht="28.5">
      <c r="A49" s="93"/>
      <c r="H49" s="95"/>
      <c r="I49" s="56"/>
      <c r="J49" s="95"/>
      <c r="L49" s="95"/>
      <c r="M49" s="56"/>
      <c r="N49" s="95"/>
      <c r="O49" s="94"/>
      <c r="P49" s="730"/>
    </row>
  </sheetData>
  <sheetProtection sheet="1" selectLockedCells="1"/>
  <mergeCells count="75">
    <mergeCell ref="B2:G2"/>
    <mergeCell ref="B4:F4"/>
    <mergeCell ref="G4:H4"/>
    <mergeCell ref="B6:F6"/>
    <mergeCell ref="G6:N6"/>
    <mergeCell ref="B8:C13"/>
    <mergeCell ref="D8:J8"/>
    <mergeCell ref="K8:L8"/>
    <mergeCell ref="M8:N8"/>
    <mergeCell ref="D9:I9"/>
    <mergeCell ref="D10:F12"/>
    <mergeCell ref="K9:L9"/>
    <mergeCell ref="K11:L11"/>
    <mergeCell ref="M9:N9"/>
    <mergeCell ref="M10:N10"/>
    <mergeCell ref="M11:N11"/>
    <mergeCell ref="M12:N12"/>
    <mergeCell ref="D23:K23"/>
    <mergeCell ref="D24:D26"/>
    <mergeCell ref="E24:H24"/>
    <mergeCell ref="G10:I10"/>
    <mergeCell ref="K10:L10"/>
    <mergeCell ref="G11:I11"/>
    <mergeCell ref="G12:I12"/>
    <mergeCell ref="K12:L12"/>
    <mergeCell ref="D13:K13"/>
    <mergeCell ref="O15:O22"/>
    <mergeCell ref="E16:H16"/>
    <mergeCell ref="E17:H17"/>
    <mergeCell ref="E18:H18"/>
    <mergeCell ref="E19:H19"/>
    <mergeCell ref="E20:H20"/>
    <mergeCell ref="E21:H21"/>
    <mergeCell ref="E22:H22"/>
    <mergeCell ref="E15:H15"/>
    <mergeCell ref="D28:D37"/>
    <mergeCell ref="E28:H28"/>
    <mergeCell ref="O28:O37"/>
    <mergeCell ref="E29:H29"/>
    <mergeCell ref="E30:H30"/>
    <mergeCell ref="E31:H31"/>
    <mergeCell ref="E32:H32"/>
    <mergeCell ref="E33:H33"/>
    <mergeCell ref="E34:E37"/>
    <mergeCell ref="F34:H34"/>
    <mergeCell ref="F35:H35"/>
    <mergeCell ref="F36:H36"/>
    <mergeCell ref="F37:H37"/>
    <mergeCell ref="O24:O26"/>
    <mergeCell ref="E25:F26"/>
    <mergeCell ref="G25:H25"/>
    <mergeCell ref="G26:H26"/>
    <mergeCell ref="D27:K27"/>
    <mergeCell ref="D38:K38"/>
    <mergeCell ref="D39:G39"/>
    <mergeCell ref="O39:O42"/>
    <mergeCell ref="D40:G40"/>
    <mergeCell ref="D41:G41"/>
    <mergeCell ref="D42:H42"/>
    <mergeCell ref="B48:K48"/>
    <mergeCell ref="D43:G43"/>
    <mergeCell ref="I43:L43"/>
    <mergeCell ref="D44:K44"/>
    <mergeCell ref="C45:K45"/>
    <mergeCell ref="B46:B47"/>
    <mergeCell ref="C46:C47"/>
    <mergeCell ref="D46:H46"/>
    <mergeCell ref="I46:L46"/>
    <mergeCell ref="D47:K47"/>
    <mergeCell ref="C14:C44"/>
    <mergeCell ref="D14:G14"/>
    <mergeCell ref="I14:J14"/>
    <mergeCell ref="K14:L14"/>
    <mergeCell ref="B15:B45"/>
    <mergeCell ref="D15:D22"/>
  </mergeCells>
  <phoneticPr fontId="8"/>
  <conditionalFormatting sqref="A8:B8 D8 D10 A9:A13 A4:G4 K8:N8 A50:XFD1048576 D13:XFD13 A5:XFD5 I4:XFD4 D9:L9 G10:L12 O9:XFD12 A7:XFD7 A6:F6 P6:XFD6 A1:XFD3 P8:XFD8">
    <cfRule type="expression" dxfId="70" priority="17">
      <formula>_xlfn.ISFORMULA(A1)=TRUE</formula>
    </cfRule>
  </conditionalFormatting>
  <conditionalFormatting sqref="M9:M12">
    <cfRule type="expression" dxfId="69" priority="16">
      <formula>_xlfn.ISFORMULA(M9)=TRUE</formula>
    </cfRule>
  </conditionalFormatting>
  <conditionalFormatting sqref="O6">
    <cfRule type="expression" dxfId="68" priority="10">
      <formula>_xlfn.ISFORMULA(O6)=TRUE</formula>
    </cfRule>
  </conditionalFormatting>
  <conditionalFormatting sqref="M43">
    <cfRule type="containsBlanks" dxfId="67" priority="9">
      <formula>LEN(TRIM(M43))=0</formula>
    </cfRule>
  </conditionalFormatting>
  <conditionalFormatting sqref="Y41:XFD41 A46:D46 A47:B48 I46:XFD46 L47:XFD48 A49:XFD49 A43:XFD45 A14:XFD14 A42:D42 I42:J42 L42:XFD42 A39:J41 L39:XFD40 L41:W41 A23:XFD24 A15:D22 I15:XFD22 A27:XFD38 A25:F26 I25:XFD26">
    <cfRule type="expression" dxfId="66" priority="8">
      <formula>_xlfn.ISFORMULA(A14)=TRUE</formula>
    </cfRule>
  </conditionalFormatting>
  <conditionalFormatting sqref="K39:K42">
    <cfRule type="expression" dxfId="65" priority="7">
      <formula>_xlfn.ISFORMULA(K39)=TRUE</formula>
    </cfRule>
  </conditionalFormatting>
  <conditionalFormatting sqref="E15:H22">
    <cfRule type="expression" dxfId="64" priority="6">
      <formula>_xlfn.ISFORMULA(E15)=TRUE</formula>
    </cfRule>
  </conditionalFormatting>
  <conditionalFormatting sqref="G25:H26">
    <cfRule type="expression" dxfId="63" priority="5">
      <formula>_xlfn.ISFORMULA(G25)=TRUE</formula>
    </cfRule>
  </conditionalFormatting>
  <conditionalFormatting sqref="O8">
    <cfRule type="expression" dxfId="62" priority="3">
      <formula>_xlfn.ISFORMULA(O8)=TRUE</formula>
    </cfRule>
  </conditionalFormatting>
  <conditionalFormatting sqref="D47:K47">
    <cfRule type="expression" dxfId="61" priority="2">
      <formula>_xlfn.ISFORMULA(D47)=TRUE</formula>
    </cfRule>
  </conditionalFormatting>
  <conditionalFormatting sqref="G6:N6">
    <cfRule type="expression" dxfId="60" priority="1">
      <formula>_xlfn.ISFORMULA(G6)=TRUE</formula>
    </cfRule>
  </conditionalFormatting>
  <printOptions horizontalCentered="1"/>
  <pageMargins left="0.59055118110236227" right="0.39370078740157483" top="0.59055118110236227" bottom="0.35433070866141736" header="0.31496062992125984" footer="0.11811023622047245"/>
  <pageSetup paperSize="9" scale="50" orientation="portrait" r:id="rId1"/>
  <headerFooter scaleWithDoc="0">
    <oddFooter>&amp;R&amp;8R3超高層ZEH-M_ver.1</oddFooter>
  </headerFooter>
  <ignoredErrors>
    <ignoredError sqref="G4" numberStoredAsText="1"/>
    <ignoredError sqref="M23:M3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DBF6-3DA9-4BDD-AC44-870A3A875B22}">
  <sheetPr codeName="Sheet11"/>
  <dimension ref="A1:S49"/>
  <sheetViews>
    <sheetView showGridLines="0" view="pageBreakPreview" zoomScale="80" zoomScaleNormal="100" zoomScaleSheetLayoutView="80" workbookViewId="0">
      <selection activeCell="G4" sqref="G4:H4"/>
    </sheetView>
  </sheetViews>
  <sheetFormatPr defaultRowHeight="21"/>
  <cols>
    <col min="1" max="1" width="2.625" style="569" customWidth="1"/>
    <col min="2" max="4" width="4.625" style="65" customWidth="1"/>
    <col min="5" max="6" width="8.625" style="65" customWidth="1"/>
    <col min="7" max="7" width="15.625" style="65" customWidth="1"/>
    <col min="8" max="8" width="10.625" style="570" customWidth="1"/>
    <col min="9" max="9" width="15.625" style="418" customWidth="1"/>
    <col min="10" max="10" width="5.625" style="570" customWidth="1"/>
    <col min="11" max="11" width="10.625" style="65" customWidth="1"/>
    <col min="12" max="12" width="5.625" style="570" customWidth="1"/>
    <col min="13" max="13" width="15.625" style="418" customWidth="1"/>
    <col min="14" max="14" width="5.625" style="570" customWidth="1"/>
    <col min="15" max="15" width="48.625" style="571" customWidth="1"/>
    <col min="16" max="16" width="9.25" style="67" bestFit="1" customWidth="1"/>
    <col min="17" max="16384" width="9" style="65"/>
  </cols>
  <sheetData>
    <row r="1" spans="1:19" s="740" customFormat="1">
      <c r="A1" s="768"/>
      <c r="B1" s="1604" t="s">
        <v>259</v>
      </c>
      <c r="C1" s="1604"/>
      <c r="D1" s="1604"/>
      <c r="E1" s="1604"/>
      <c r="F1" s="1604"/>
      <c r="G1" s="1604"/>
      <c r="H1" s="1604"/>
      <c r="I1" s="1604"/>
      <c r="J1" s="1604"/>
      <c r="K1" s="1604"/>
      <c r="L1" s="1604"/>
      <c r="M1" s="1604"/>
      <c r="N1" s="1604"/>
      <c r="O1" s="1604"/>
    </row>
    <row r="2" spans="1:19">
      <c r="B2" s="1406" t="s">
        <v>555</v>
      </c>
      <c r="C2" s="1406"/>
      <c r="D2" s="1406"/>
      <c r="E2" s="1406"/>
      <c r="F2" s="1406"/>
      <c r="G2" s="1406"/>
    </row>
    <row r="3" spans="1:19" s="572" customFormat="1" ht="13.5">
      <c r="H3" s="573"/>
      <c r="I3" s="574"/>
      <c r="J3" s="573"/>
      <c r="L3" s="573"/>
      <c r="M3" s="574"/>
      <c r="N3" s="573"/>
      <c r="O3" s="575"/>
      <c r="P3" s="576"/>
    </row>
    <row r="4" spans="1:19" ht="30.75">
      <c r="A4" s="577"/>
      <c r="B4" s="1430" t="s">
        <v>260</v>
      </c>
      <c r="C4" s="1431"/>
      <c r="D4" s="1431"/>
      <c r="E4" s="1431"/>
      <c r="F4" s="1432"/>
      <c r="G4" s="1407" t="s">
        <v>500</v>
      </c>
      <c r="H4" s="1408"/>
    </row>
    <row r="5" spans="1:19" s="572" customFormat="1" ht="13.5">
      <c r="B5" s="578"/>
      <c r="C5" s="578"/>
      <c r="D5" s="578"/>
      <c r="E5" s="578"/>
      <c r="H5" s="573"/>
      <c r="I5" s="574"/>
      <c r="J5" s="573"/>
      <c r="L5" s="573"/>
      <c r="M5" s="574"/>
      <c r="N5" s="573"/>
      <c r="O5" s="575"/>
      <c r="P5" s="576"/>
    </row>
    <row r="6" spans="1:19" ht="30.75">
      <c r="A6" s="577"/>
      <c r="B6" s="1430" t="s">
        <v>261</v>
      </c>
      <c r="C6" s="1431"/>
      <c r="D6" s="1431"/>
      <c r="E6" s="1431"/>
      <c r="F6" s="1432"/>
      <c r="G6" s="1433" t="str">
        <f>入力シート!F11</f>
        <v>(例)　○○○○マンション</v>
      </c>
      <c r="H6" s="1434"/>
      <c r="I6" s="1434"/>
      <c r="J6" s="1434"/>
      <c r="K6" s="1434"/>
      <c r="L6" s="1434"/>
      <c r="M6" s="1434"/>
      <c r="N6" s="1434"/>
      <c r="O6" s="579" t="str">
        <f>入力シート!H11</f>
        <v>超高層ZEH-M実証事業</v>
      </c>
      <c r="P6" s="580"/>
      <c r="Q6" s="513"/>
      <c r="R6" s="513"/>
      <c r="S6" s="513"/>
    </row>
    <row r="7" spans="1:19" s="572" customFormat="1" ht="13.5">
      <c r="H7" s="573"/>
      <c r="I7" s="574"/>
      <c r="J7" s="573"/>
      <c r="L7" s="573"/>
      <c r="M7" s="574"/>
      <c r="N7" s="573"/>
      <c r="O7" s="575"/>
      <c r="P7" s="576"/>
    </row>
    <row r="8" spans="1:19" ht="21" customHeight="1">
      <c r="B8" s="1487" t="s">
        <v>296</v>
      </c>
      <c r="C8" s="1488"/>
      <c r="D8" s="1430" t="s">
        <v>262</v>
      </c>
      <c r="E8" s="1431"/>
      <c r="F8" s="1431"/>
      <c r="G8" s="1431"/>
      <c r="H8" s="1431"/>
      <c r="I8" s="1431"/>
      <c r="J8" s="1432"/>
      <c r="K8" s="1430" t="s">
        <v>263</v>
      </c>
      <c r="L8" s="1432"/>
      <c r="M8" s="1431" t="s">
        <v>264</v>
      </c>
      <c r="N8" s="1431"/>
      <c r="O8" s="641" t="s">
        <v>265</v>
      </c>
    </row>
    <row r="9" spans="1:19" ht="28.5" customHeight="1">
      <c r="A9" s="581"/>
      <c r="B9" s="1489"/>
      <c r="C9" s="1490"/>
      <c r="D9" s="1435" t="s">
        <v>597</v>
      </c>
      <c r="E9" s="1436"/>
      <c r="F9" s="1436"/>
      <c r="G9" s="1436"/>
      <c r="H9" s="1436"/>
      <c r="I9" s="1436"/>
      <c r="J9" s="582" t="s">
        <v>407</v>
      </c>
      <c r="K9" s="1428"/>
      <c r="L9" s="1429"/>
      <c r="M9" s="1600"/>
      <c r="N9" s="1601"/>
      <c r="O9" s="586" t="s">
        <v>413</v>
      </c>
    </row>
    <row r="10" spans="1:19" ht="28.5" customHeight="1">
      <c r="A10" s="581"/>
      <c r="B10" s="1489"/>
      <c r="C10" s="1490"/>
      <c r="D10" s="1437" t="s">
        <v>402</v>
      </c>
      <c r="E10" s="1438"/>
      <c r="F10" s="1439"/>
      <c r="G10" s="1426" t="s">
        <v>266</v>
      </c>
      <c r="H10" s="1426"/>
      <c r="I10" s="1426"/>
      <c r="J10" s="587" t="s">
        <v>408</v>
      </c>
      <c r="K10" s="1428"/>
      <c r="L10" s="1429"/>
      <c r="M10" s="1600"/>
      <c r="N10" s="1601"/>
      <c r="O10" s="590" t="s">
        <v>596</v>
      </c>
    </row>
    <row r="11" spans="1:19" ht="28.5">
      <c r="A11" s="581"/>
      <c r="B11" s="1489"/>
      <c r="C11" s="1490"/>
      <c r="D11" s="1440"/>
      <c r="E11" s="1441"/>
      <c r="F11" s="1442"/>
      <c r="G11" s="1448" t="s">
        <v>267</v>
      </c>
      <c r="H11" s="1449"/>
      <c r="I11" s="1449"/>
      <c r="J11" s="591" t="s">
        <v>409</v>
      </c>
      <c r="K11" s="1428"/>
      <c r="L11" s="1429"/>
      <c r="M11" s="1600"/>
      <c r="N11" s="1601"/>
      <c r="O11" s="595" t="s">
        <v>268</v>
      </c>
    </row>
    <row r="12" spans="1:19" ht="29.25" thickBot="1">
      <c r="A12" s="581"/>
      <c r="B12" s="1489"/>
      <c r="C12" s="1490"/>
      <c r="D12" s="1443"/>
      <c r="E12" s="1444"/>
      <c r="F12" s="1445"/>
      <c r="G12" s="1446" t="s">
        <v>507</v>
      </c>
      <c r="H12" s="1447"/>
      <c r="I12" s="1447"/>
      <c r="J12" s="596" t="s">
        <v>410</v>
      </c>
      <c r="K12" s="1409"/>
      <c r="L12" s="1410"/>
      <c r="M12" s="1602"/>
      <c r="N12" s="1603"/>
      <c r="O12" s="599"/>
    </row>
    <row r="13" spans="1:19" ht="29.25" thickTop="1">
      <c r="A13" s="581"/>
      <c r="B13" s="1491"/>
      <c r="C13" s="1492"/>
      <c r="D13" s="1450" t="s">
        <v>412</v>
      </c>
      <c r="E13" s="1451"/>
      <c r="F13" s="1451"/>
      <c r="G13" s="1451"/>
      <c r="H13" s="1451"/>
      <c r="I13" s="1451"/>
      <c r="J13" s="1451"/>
      <c r="K13" s="1451"/>
      <c r="L13" s="600" t="s">
        <v>484</v>
      </c>
      <c r="M13" s="601">
        <f>M9+M12</f>
        <v>0</v>
      </c>
      <c r="N13" s="602" t="s">
        <v>195</v>
      </c>
      <c r="O13" s="603" t="s">
        <v>485</v>
      </c>
    </row>
    <row r="14" spans="1:19" ht="108" customHeight="1" thickBot="1">
      <c r="A14" s="581"/>
      <c r="B14" s="604" t="s">
        <v>502</v>
      </c>
      <c r="C14" s="1423" t="s">
        <v>269</v>
      </c>
      <c r="D14" s="1421" t="s">
        <v>270</v>
      </c>
      <c r="E14" s="1422"/>
      <c r="F14" s="1422"/>
      <c r="G14" s="1422"/>
      <c r="H14" s="605" t="s">
        <v>483</v>
      </c>
      <c r="I14" s="1454"/>
      <c r="J14" s="1455"/>
      <c r="K14" s="1454"/>
      <c r="L14" s="1455"/>
      <c r="M14" s="606">
        <f>SUMIF('6.住戸情報入力'!P:P,G4,'6.住戸情報入力'!O:O)</f>
        <v>0</v>
      </c>
      <c r="N14" s="607" t="s">
        <v>195</v>
      </c>
      <c r="O14" s="608" t="s">
        <v>564</v>
      </c>
    </row>
    <row r="15" spans="1:19" ht="28.5" customHeight="1" thickTop="1">
      <c r="A15" s="581"/>
      <c r="B15" s="1486" t="s">
        <v>271</v>
      </c>
      <c r="C15" s="1423"/>
      <c r="D15" s="1456" t="s">
        <v>272</v>
      </c>
      <c r="E15" s="1457" t="s">
        <v>631</v>
      </c>
      <c r="F15" s="1458"/>
      <c r="G15" s="1458"/>
      <c r="H15" s="1458"/>
      <c r="I15" s="609">
        <v>150000</v>
      </c>
      <c r="J15" s="610" t="s">
        <v>195</v>
      </c>
      <c r="K15" s="611">
        <f>SUMIFS('6.住戸情報入力'!R:R,'6.住戸情報入力'!Q:Q,E15,'6.住戸情報入力'!S:S,$G$4)+SUMIFS('6.住戸情報入力'!U:U,'6.住戸情報入力'!T:T,E15,'6.住戸情報入力'!V:V,$G$4)</f>
        <v>0</v>
      </c>
      <c r="L15" s="610" t="s">
        <v>273</v>
      </c>
      <c r="M15" s="612">
        <f t="shared" ref="M15:M22" si="0">I15*K15</f>
        <v>0</v>
      </c>
      <c r="N15" s="610" t="s">
        <v>195</v>
      </c>
      <c r="O15" s="1483" t="s">
        <v>563</v>
      </c>
    </row>
    <row r="16" spans="1:19" ht="28.5">
      <c r="A16" s="581"/>
      <c r="B16" s="1486"/>
      <c r="C16" s="1423"/>
      <c r="D16" s="1423"/>
      <c r="E16" s="1452" t="s">
        <v>625</v>
      </c>
      <c r="F16" s="1453"/>
      <c r="G16" s="1453"/>
      <c r="H16" s="1453"/>
      <c r="I16" s="613">
        <v>160000</v>
      </c>
      <c r="J16" s="593" t="s">
        <v>195</v>
      </c>
      <c r="K16" s="592">
        <f>SUMIFS('6.住戸情報入力'!R:R,'6.住戸情報入力'!Q:Q,E16,'6.住戸情報入力'!S:S,$G$4)+SUMIFS('6.住戸情報入力'!U:U,'6.住戸情報入力'!T:T,E16,'6.住戸情報入力'!V:V,$G$4)</f>
        <v>0</v>
      </c>
      <c r="L16" s="593" t="s">
        <v>273</v>
      </c>
      <c r="M16" s="594">
        <f t="shared" si="0"/>
        <v>0</v>
      </c>
      <c r="N16" s="593" t="s">
        <v>195</v>
      </c>
      <c r="O16" s="1484"/>
    </row>
    <row r="17" spans="1:15" ht="28.5">
      <c r="A17" s="581"/>
      <c r="B17" s="1486"/>
      <c r="C17" s="1423"/>
      <c r="D17" s="1423"/>
      <c r="E17" s="1452" t="s">
        <v>626</v>
      </c>
      <c r="F17" s="1453"/>
      <c r="G17" s="1453"/>
      <c r="H17" s="1453"/>
      <c r="I17" s="613">
        <v>170000</v>
      </c>
      <c r="J17" s="593" t="s">
        <v>195</v>
      </c>
      <c r="K17" s="592">
        <f>SUMIFS('6.住戸情報入力'!R:R,'6.住戸情報入力'!Q:Q,E17,'6.住戸情報入力'!S:S,$G$4)+SUMIFS('6.住戸情報入力'!U:U,'6.住戸情報入力'!T:T,E17,'6.住戸情報入力'!V:V,$G$4)</f>
        <v>0</v>
      </c>
      <c r="L17" s="593" t="s">
        <v>273</v>
      </c>
      <c r="M17" s="594">
        <f t="shared" si="0"/>
        <v>0</v>
      </c>
      <c r="N17" s="593" t="s">
        <v>195</v>
      </c>
      <c r="O17" s="1484"/>
    </row>
    <row r="18" spans="1:15" ht="28.5">
      <c r="A18" s="581"/>
      <c r="B18" s="1486"/>
      <c r="C18" s="1423"/>
      <c r="D18" s="1423"/>
      <c r="E18" s="1452" t="s">
        <v>627</v>
      </c>
      <c r="F18" s="1453"/>
      <c r="G18" s="1453"/>
      <c r="H18" s="1453"/>
      <c r="I18" s="613">
        <v>180000</v>
      </c>
      <c r="J18" s="593" t="s">
        <v>195</v>
      </c>
      <c r="K18" s="592">
        <f>SUMIFS('6.住戸情報入力'!R:R,'6.住戸情報入力'!Q:Q,E18,'6.住戸情報入力'!S:S,$G$4)+SUMIFS('6.住戸情報入力'!U:U,'6.住戸情報入力'!T:T,E18,'6.住戸情報入力'!V:V,$G$4)</f>
        <v>0</v>
      </c>
      <c r="L18" s="593" t="s">
        <v>273</v>
      </c>
      <c r="M18" s="594">
        <f t="shared" si="0"/>
        <v>0</v>
      </c>
      <c r="N18" s="593" t="s">
        <v>195</v>
      </c>
      <c r="O18" s="1484"/>
    </row>
    <row r="19" spans="1:15" ht="28.5">
      <c r="A19" s="581"/>
      <c r="B19" s="1486"/>
      <c r="C19" s="1423"/>
      <c r="D19" s="1423"/>
      <c r="E19" s="1452" t="s">
        <v>628</v>
      </c>
      <c r="F19" s="1453"/>
      <c r="G19" s="1453"/>
      <c r="H19" s="1453"/>
      <c r="I19" s="613">
        <v>190000</v>
      </c>
      <c r="J19" s="593" t="s">
        <v>195</v>
      </c>
      <c r="K19" s="592">
        <f>SUMIFS('6.住戸情報入力'!R:R,'6.住戸情報入力'!Q:Q,E19,'6.住戸情報入力'!S:S,$G$4)+SUMIFS('6.住戸情報入力'!U:U,'6.住戸情報入力'!T:T,E19,'6.住戸情報入力'!V:V,$G$4)</f>
        <v>0</v>
      </c>
      <c r="L19" s="593" t="s">
        <v>273</v>
      </c>
      <c r="M19" s="594">
        <f t="shared" si="0"/>
        <v>0</v>
      </c>
      <c r="N19" s="593" t="s">
        <v>195</v>
      </c>
      <c r="O19" s="1484"/>
    </row>
    <row r="20" spans="1:15" ht="28.5">
      <c r="A20" s="581"/>
      <c r="B20" s="1486"/>
      <c r="C20" s="1423"/>
      <c r="D20" s="1423"/>
      <c r="E20" s="1452" t="s">
        <v>629</v>
      </c>
      <c r="F20" s="1453"/>
      <c r="G20" s="1453"/>
      <c r="H20" s="1453"/>
      <c r="I20" s="613">
        <v>200000</v>
      </c>
      <c r="J20" s="593" t="s">
        <v>195</v>
      </c>
      <c r="K20" s="592">
        <f>SUMIFS('6.住戸情報入力'!R:R,'6.住戸情報入力'!Q:Q,E20,'6.住戸情報入力'!S:S,$G$4)+SUMIFS('6.住戸情報入力'!U:U,'6.住戸情報入力'!T:T,E20,'6.住戸情報入力'!V:V,$G$4)</f>
        <v>0</v>
      </c>
      <c r="L20" s="593" t="s">
        <v>273</v>
      </c>
      <c r="M20" s="594">
        <f t="shared" si="0"/>
        <v>0</v>
      </c>
      <c r="N20" s="593" t="s">
        <v>195</v>
      </c>
      <c r="O20" s="1484"/>
    </row>
    <row r="21" spans="1:15" ht="28.5">
      <c r="A21" s="581"/>
      <c r="B21" s="1486"/>
      <c r="C21" s="1423"/>
      <c r="D21" s="1423"/>
      <c r="E21" s="1452" t="s">
        <v>630</v>
      </c>
      <c r="F21" s="1453"/>
      <c r="G21" s="1453"/>
      <c r="H21" s="1453"/>
      <c r="I21" s="613">
        <v>220000</v>
      </c>
      <c r="J21" s="593" t="s">
        <v>195</v>
      </c>
      <c r="K21" s="592">
        <f>SUMIFS('6.住戸情報入力'!R:R,'6.住戸情報入力'!Q:Q,E21,'6.住戸情報入力'!S:S,$G$4)+SUMIFS('6.住戸情報入力'!U:U,'6.住戸情報入力'!T:T,E21,'6.住戸情報入力'!V:V,$G$4)</f>
        <v>0</v>
      </c>
      <c r="L21" s="593" t="s">
        <v>273</v>
      </c>
      <c r="M21" s="594">
        <f t="shared" si="0"/>
        <v>0</v>
      </c>
      <c r="N21" s="593" t="s">
        <v>195</v>
      </c>
      <c r="O21" s="1484"/>
    </row>
    <row r="22" spans="1:15" ht="29.25" thickBot="1">
      <c r="A22" s="581"/>
      <c r="B22" s="1486"/>
      <c r="C22" s="1423"/>
      <c r="D22" s="1424"/>
      <c r="E22" s="1459" t="s">
        <v>632</v>
      </c>
      <c r="F22" s="1425"/>
      <c r="G22" s="1425"/>
      <c r="H22" s="1425"/>
      <c r="I22" s="614">
        <v>240000</v>
      </c>
      <c r="J22" s="615" t="s">
        <v>195</v>
      </c>
      <c r="K22" s="616">
        <f>SUMIFS('6.住戸情報入力'!R:R,'6.住戸情報入力'!Q:Q,E22,'6.住戸情報入力'!S:S,$G$4)+SUMIFS('6.住戸情報入力'!U:U,'6.住戸情報入力'!T:T,E22,'6.住戸情報入力'!V:V,$G$4)</f>
        <v>0</v>
      </c>
      <c r="L22" s="615" t="s">
        <v>273</v>
      </c>
      <c r="M22" s="617">
        <f t="shared" si="0"/>
        <v>0</v>
      </c>
      <c r="N22" s="615" t="s">
        <v>195</v>
      </c>
      <c r="O22" s="1485"/>
    </row>
    <row r="23" spans="1:15" ht="28.5">
      <c r="A23" s="581"/>
      <c r="B23" s="1486"/>
      <c r="C23" s="1423"/>
      <c r="D23" s="1450" t="s">
        <v>487</v>
      </c>
      <c r="E23" s="1451"/>
      <c r="F23" s="1451"/>
      <c r="G23" s="1451"/>
      <c r="H23" s="1451"/>
      <c r="I23" s="1451"/>
      <c r="J23" s="1451"/>
      <c r="K23" s="1451"/>
      <c r="L23" s="600" t="s">
        <v>443</v>
      </c>
      <c r="M23" s="601">
        <f>SUM(M15:M22)</f>
        <v>0</v>
      </c>
      <c r="N23" s="602" t="s">
        <v>195</v>
      </c>
      <c r="O23" s="618"/>
    </row>
    <row r="24" spans="1:15" ht="28.5" customHeight="1">
      <c r="A24" s="581"/>
      <c r="B24" s="1486"/>
      <c r="C24" s="1423"/>
      <c r="D24" s="1423" t="s">
        <v>274</v>
      </c>
      <c r="E24" s="1427" t="s">
        <v>275</v>
      </c>
      <c r="F24" s="1427"/>
      <c r="G24" s="1427"/>
      <c r="H24" s="1427"/>
      <c r="I24" s="619">
        <v>100000</v>
      </c>
      <c r="J24" s="584" t="s">
        <v>195</v>
      </c>
      <c r="K24" s="583">
        <f>COUNTIFS('6.住戸情報入力'!W:W,"床暖房",'6.住戸情報入力'!X:X,$G$4)</f>
        <v>0</v>
      </c>
      <c r="L24" s="584" t="s">
        <v>273</v>
      </c>
      <c r="M24" s="585">
        <f>I24*K24</f>
        <v>0</v>
      </c>
      <c r="N24" s="584" t="s">
        <v>195</v>
      </c>
      <c r="O24" s="1502" t="s">
        <v>563</v>
      </c>
    </row>
    <row r="25" spans="1:15" ht="28.5">
      <c r="A25" s="581"/>
      <c r="B25" s="1486"/>
      <c r="C25" s="1423"/>
      <c r="D25" s="1423"/>
      <c r="E25" s="1498" t="s">
        <v>276</v>
      </c>
      <c r="F25" s="1499"/>
      <c r="G25" s="1426" t="s">
        <v>633</v>
      </c>
      <c r="H25" s="1426"/>
      <c r="I25" s="620">
        <v>530000</v>
      </c>
      <c r="J25" s="621" t="s">
        <v>195</v>
      </c>
      <c r="K25" s="622">
        <f>COUNTIFS('6.住戸情報入力'!W:W,"エアコン*"&amp;G25,'6.住戸情報入力'!X:X,$G$4)</f>
        <v>0</v>
      </c>
      <c r="L25" s="621" t="s">
        <v>273</v>
      </c>
      <c r="M25" s="623">
        <f>I25*K25</f>
        <v>0</v>
      </c>
      <c r="N25" s="621" t="s">
        <v>195</v>
      </c>
      <c r="O25" s="1484"/>
    </row>
    <row r="26" spans="1:15" ht="29.25" thickBot="1">
      <c r="A26" s="581"/>
      <c r="B26" s="1486"/>
      <c r="C26" s="1423"/>
      <c r="D26" s="1424"/>
      <c r="E26" s="1500"/>
      <c r="F26" s="1501"/>
      <c r="G26" s="1425" t="s">
        <v>634</v>
      </c>
      <c r="H26" s="1425"/>
      <c r="I26" s="614">
        <v>460000</v>
      </c>
      <c r="J26" s="615" t="s">
        <v>195</v>
      </c>
      <c r="K26" s="616">
        <f>COUNTIFS('6.住戸情報入力'!W:W,"エアコン*"&amp;G26,'6.住戸情報入力'!X:X,$G$4)</f>
        <v>0</v>
      </c>
      <c r="L26" s="615" t="s">
        <v>273</v>
      </c>
      <c r="M26" s="617">
        <f>I26*K26</f>
        <v>0</v>
      </c>
      <c r="N26" s="615" t="s">
        <v>195</v>
      </c>
      <c r="O26" s="1485"/>
    </row>
    <row r="27" spans="1:15" ht="29.25" thickTop="1">
      <c r="A27" s="581"/>
      <c r="B27" s="1486"/>
      <c r="C27" s="1423"/>
      <c r="D27" s="1450" t="s">
        <v>487</v>
      </c>
      <c r="E27" s="1451"/>
      <c r="F27" s="1451"/>
      <c r="G27" s="1451"/>
      <c r="H27" s="1451"/>
      <c r="I27" s="1451"/>
      <c r="J27" s="1451"/>
      <c r="K27" s="1451"/>
      <c r="L27" s="600" t="s">
        <v>444</v>
      </c>
      <c r="M27" s="601">
        <f>SUM(M24:M26)</f>
        <v>0</v>
      </c>
      <c r="N27" s="602" t="s">
        <v>195</v>
      </c>
      <c r="O27" s="624"/>
    </row>
    <row r="28" spans="1:15" ht="28.5">
      <c r="A28" s="581"/>
      <c r="B28" s="1486"/>
      <c r="C28" s="1423"/>
      <c r="D28" s="1423" t="s">
        <v>277</v>
      </c>
      <c r="E28" s="1464" t="s">
        <v>506</v>
      </c>
      <c r="F28" s="1465"/>
      <c r="G28" s="1465"/>
      <c r="H28" s="1465"/>
      <c r="I28" s="620">
        <v>300000</v>
      </c>
      <c r="J28" s="621" t="s">
        <v>195</v>
      </c>
      <c r="K28" s="622">
        <f>COUNTIFS('6.住戸情報入力'!AA:AA,E28,'6.住戸情報入力'!AF:AF,$G$4)</f>
        <v>0</v>
      </c>
      <c r="L28" s="621" t="s">
        <v>273</v>
      </c>
      <c r="M28" s="623">
        <f t="shared" ref="M28:M37" si="1">I28*K28</f>
        <v>0</v>
      </c>
      <c r="N28" s="621" t="s">
        <v>195</v>
      </c>
      <c r="O28" s="1460" t="s">
        <v>563</v>
      </c>
    </row>
    <row r="29" spans="1:15" ht="28.5">
      <c r="A29" s="581"/>
      <c r="B29" s="1486"/>
      <c r="C29" s="1423"/>
      <c r="D29" s="1423"/>
      <c r="E29" s="1466" t="s">
        <v>505</v>
      </c>
      <c r="F29" s="1467"/>
      <c r="G29" s="1467"/>
      <c r="H29" s="1467"/>
      <c r="I29" s="613">
        <v>160000</v>
      </c>
      <c r="J29" s="593" t="s">
        <v>195</v>
      </c>
      <c r="K29" s="592">
        <f>COUNTIFS('6.住戸情報入力'!AA:AA,E29,'6.住戸情報入力'!AF:AF,$G$4)</f>
        <v>0</v>
      </c>
      <c r="L29" s="593" t="s">
        <v>273</v>
      </c>
      <c r="M29" s="594">
        <f t="shared" si="1"/>
        <v>0</v>
      </c>
      <c r="N29" s="593" t="s">
        <v>195</v>
      </c>
      <c r="O29" s="1461"/>
    </row>
    <row r="30" spans="1:15" ht="28.5">
      <c r="A30" s="581"/>
      <c r="B30" s="1486"/>
      <c r="C30" s="1423"/>
      <c r="D30" s="1423"/>
      <c r="E30" s="1466" t="s">
        <v>278</v>
      </c>
      <c r="F30" s="1467"/>
      <c r="G30" s="1467"/>
      <c r="H30" s="1467"/>
      <c r="I30" s="613">
        <v>400000</v>
      </c>
      <c r="J30" s="593" t="s">
        <v>195</v>
      </c>
      <c r="K30" s="592">
        <f>COUNTIFS('6.住戸情報入力'!AA:AA,E30,'6.住戸情報入力'!AF:AF,$G$4)</f>
        <v>0</v>
      </c>
      <c r="L30" s="593" t="s">
        <v>273</v>
      </c>
      <c r="M30" s="594">
        <f t="shared" si="1"/>
        <v>0</v>
      </c>
      <c r="N30" s="593" t="s">
        <v>195</v>
      </c>
      <c r="O30" s="1461"/>
    </row>
    <row r="31" spans="1:15" ht="28.5">
      <c r="A31" s="581"/>
      <c r="B31" s="1486"/>
      <c r="C31" s="1423"/>
      <c r="D31" s="1423"/>
      <c r="E31" s="1466" t="s">
        <v>420</v>
      </c>
      <c r="F31" s="1467"/>
      <c r="G31" s="1467"/>
      <c r="H31" s="1467"/>
      <c r="I31" s="613">
        <v>1000000</v>
      </c>
      <c r="J31" s="593" t="s">
        <v>195</v>
      </c>
      <c r="K31" s="592">
        <f>COUNTIFS('6.住戸情報入力'!AA:AA,E31,'6.住戸情報入力'!AF:AF,$G$4)</f>
        <v>0</v>
      </c>
      <c r="L31" s="593" t="s">
        <v>273</v>
      </c>
      <c r="M31" s="594">
        <f t="shared" si="1"/>
        <v>0</v>
      </c>
      <c r="N31" s="593" t="s">
        <v>195</v>
      </c>
      <c r="O31" s="1461"/>
    </row>
    <row r="32" spans="1:15" ht="28.5">
      <c r="A32" s="581"/>
      <c r="B32" s="1486"/>
      <c r="C32" s="1423"/>
      <c r="D32" s="1423"/>
      <c r="E32" s="1466" t="s">
        <v>580</v>
      </c>
      <c r="F32" s="1467"/>
      <c r="G32" s="1467"/>
      <c r="H32" s="1467"/>
      <c r="I32" s="613">
        <v>1230000</v>
      </c>
      <c r="J32" s="593" t="s">
        <v>195</v>
      </c>
      <c r="K32" s="592">
        <f>COUNTIFS('6.住戸情報入力'!AA:AA,E32,'6.住戸情報入力'!AF:AF,$G$4)</f>
        <v>0</v>
      </c>
      <c r="L32" s="593" t="s">
        <v>273</v>
      </c>
      <c r="M32" s="594">
        <f t="shared" si="1"/>
        <v>0</v>
      </c>
      <c r="N32" s="593" t="s">
        <v>195</v>
      </c>
      <c r="O32" s="1461"/>
    </row>
    <row r="33" spans="1:15" ht="28.5">
      <c r="A33" s="581"/>
      <c r="B33" s="1486"/>
      <c r="C33" s="1423"/>
      <c r="D33" s="1423"/>
      <c r="E33" s="1468" t="s">
        <v>421</v>
      </c>
      <c r="F33" s="1469"/>
      <c r="G33" s="1469"/>
      <c r="H33" s="1469"/>
      <c r="I33" s="625">
        <v>990000</v>
      </c>
      <c r="J33" s="626" t="s">
        <v>195</v>
      </c>
      <c r="K33" s="627">
        <f>COUNTIFS('6.住戸情報入力'!AA:AA,E33,'6.住戸情報入力'!AF:AF,$G$4)</f>
        <v>0</v>
      </c>
      <c r="L33" s="626" t="s">
        <v>273</v>
      </c>
      <c r="M33" s="628">
        <f t="shared" si="1"/>
        <v>0</v>
      </c>
      <c r="N33" s="626" t="s">
        <v>195</v>
      </c>
      <c r="O33" s="1461"/>
    </row>
    <row r="34" spans="1:15" ht="30.75">
      <c r="A34" s="577"/>
      <c r="B34" s="1486"/>
      <c r="C34" s="1423"/>
      <c r="D34" s="1423"/>
      <c r="E34" s="1478" t="s">
        <v>403</v>
      </c>
      <c r="F34" s="1476" t="s">
        <v>279</v>
      </c>
      <c r="G34" s="1477"/>
      <c r="H34" s="1477"/>
      <c r="I34" s="620">
        <v>250000</v>
      </c>
      <c r="J34" s="621" t="s">
        <v>195</v>
      </c>
      <c r="K34" s="622">
        <f>COUNTIFS('6.住戸情報入力'!AB:AB,"●",'6.住戸情報入力'!AF:AF,$G$4)</f>
        <v>0</v>
      </c>
      <c r="L34" s="621" t="s">
        <v>273</v>
      </c>
      <c r="M34" s="623">
        <f t="shared" si="1"/>
        <v>0</v>
      </c>
      <c r="N34" s="621" t="s">
        <v>195</v>
      </c>
      <c r="O34" s="1461"/>
    </row>
    <row r="35" spans="1:15" ht="30.75">
      <c r="A35" s="577"/>
      <c r="B35" s="1486"/>
      <c r="C35" s="1423"/>
      <c r="D35" s="1423"/>
      <c r="E35" s="1423"/>
      <c r="F35" s="1474" t="s">
        <v>280</v>
      </c>
      <c r="G35" s="1475"/>
      <c r="H35" s="1475"/>
      <c r="I35" s="613">
        <v>100000</v>
      </c>
      <c r="J35" s="593" t="s">
        <v>195</v>
      </c>
      <c r="K35" s="592">
        <f>COUNTIFS('6.住戸情報入力'!AC:AC,"●",'6.住戸情報入力'!AF:AF,$G$4)</f>
        <v>0</v>
      </c>
      <c r="L35" s="593" t="s">
        <v>273</v>
      </c>
      <c r="M35" s="594">
        <f t="shared" si="1"/>
        <v>0</v>
      </c>
      <c r="N35" s="593" t="s">
        <v>195</v>
      </c>
      <c r="O35" s="1461"/>
    </row>
    <row r="36" spans="1:15" ht="30.75">
      <c r="A36" s="577"/>
      <c r="B36" s="1486"/>
      <c r="C36" s="1423"/>
      <c r="D36" s="1423"/>
      <c r="E36" s="1423"/>
      <c r="F36" s="1472" t="s">
        <v>281</v>
      </c>
      <c r="G36" s="1473"/>
      <c r="H36" s="1473"/>
      <c r="I36" s="613">
        <v>120000</v>
      </c>
      <c r="J36" s="593" t="s">
        <v>195</v>
      </c>
      <c r="K36" s="592">
        <f>COUNTIFS('6.住戸情報入力'!AD:AD,"●",'6.住戸情報入力'!AF:AF,$G$4)</f>
        <v>0</v>
      </c>
      <c r="L36" s="593" t="s">
        <v>273</v>
      </c>
      <c r="M36" s="594">
        <f t="shared" si="1"/>
        <v>0</v>
      </c>
      <c r="N36" s="593" t="s">
        <v>195</v>
      </c>
      <c r="O36" s="1461"/>
    </row>
    <row r="37" spans="1:15" ht="31.5" thickBot="1">
      <c r="A37" s="577"/>
      <c r="B37" s="1486"/>
      <c r="C37" s="1423"/>
      <c r="D37" s="1424"/>
      <c r="E37" s="1424"/>
      <c r="F37" s="1470" t="s">
        <v>282</v>
      </c>
      <c r="G37" s="1471"/>
      <c r="H37" s="1471"/>
      <c r="I37" s="614">
        <v>60000</v>
      </c>
      <c r="J37" s="615" t="s">
        <v>195</v>
      </c>
      <c r="K37" s="616">
        <f>COUNTIFS('6.住戸情報入力'!AE:AE,"●",'6.住戸情報入力'!AF:AF,$G$4)</f>
        <v>0</v>
      </c>
      <c r="L37" s="615" t="s">
        <v>273</v>
      </c>
      <c r="M37" s="617">
        <f t="shared" si="1"/>
        <v>0</v>
      </c>
      <c r="N37" s="615" t="s">
        <v>195</v>
      </c>
      <c r="O37" s="1462"/>
    </row>
    <row r="38" spans="1:15" ht="29.25" thickTop="1">
      <c r="A38" s="581"/>
      <c r="B38" s="1486"/>
      <c r="C38" s="1423"/>
      <c r="D38" s="1450" t="s">
        <v>487</v>
      </c>
      <c r="E38" s="1451"/>
      <c r="F38" s="1451"/>
      <c r="G38" s="1451"/>
      <c r="H38" s="1451"/>
      <c r="I38" s="1451"/>
      <c r="J38" s="1451"/>
      <c r="K38" s="1451"/>
      <c r="L38" s="600" t="s">
        <v>445</v>
      </c>
      <c r="M38" s="601">
        <f>SUM(M28:M37)</f>
        <v>0</v>
      </c>
      <c r="N38" s="602" t="s">
        <v>195</v>
      </c>
      <c r="O38" s="624"/>
    </row>
    <row r="39" spans="1:15" ht="28.5">
      <c r="A39" s="581"/>
      <c r="B39" s="1486"/>
      <c r="C39" s="1423"/>
      <c r="D39" s="1463" t="s">
        <v>283</v>
      </c>
      <c r="E39" s="1427"/>
      <c r="F39" s="1427"/>
      <c r="G39" s="1427"/>
      <c r="H39" s="582"/>
      <c r="I39" s="619">
        <v>80000</v>
      </c>
      <c r="J39" s="584" t="s">
        <v>195</v>
      </c>
      <c r="K39" s="583">
        <f>COUNTIFS('6.住戸情報入力'!Y:Y,"ダクト*",'6.住戸情報入力'!Z:Z,$G$4)</f>
        <v>0</v>
      </c>
      <c r="L39" s="584" t="s">
        <v>273</v>
      </c>
      <c r="M39" s="585">
        <f>I39*K39</f>
        <v>0</v>
      </c>
      <c r="N39" s="584" t="s">
        <v>195</v>
      </c>
      <c r="O39" s="1479" t="s">
        <v>563</v>
      </c>
    </row>
    <row r="40" spans="1:15" ht="28.5">
      <c r="A40" s="581"/>
      <c r="B40" s="1486"/>
      <c r="C40" s="1423"/>
      <c r="D40" s="1463" t="s">
        <v>404</v>
      </c>
      <c r="E40" s="1427"/>
      <c r="F40" s="1427"/>
      <c r="G40" s="1427"/>
      <c r="H40" s="582"/>
      <c r="I40" s="619">
        <v>6000</v>
      </c>
      <c r="J40" s="584" t="s">
        <v>195</v>
      </c>
      <c r="K40" s="583">
        <f>SUMIF('6.住戸情報入力'!AH:AH,$G$4,'6.住戸情報入力'!AG:AG)</f>
        <v>0</v>
      </c>
      <c r="L40" s="584" t="s">
        <v>273</v>
      </c>
      <c r="M40" s="585">
        <f>I40*K40</f>
        <v>0</v>
      </c>
      <c r="N40" s="584" t="s">
        <v>195</v>
      </c>
      <c r="O40" s="1480"/>
    </row>
    <row r="41" spans="1:15" ht="28.5">
      <c r="A41" s="581"/>
      <c r="B41" s="1486"/>
      <c r="C41" s="1423"/>
      <c r="D41" s="1497" t="s">
        <v>284</v>
      </c>
      <c r="E41" s="1426"/>
      <c r="F41" s="1426"/>
      <c r="G41" s="1426"/>
      <c r="H41" s="587"/>
      <c r="I41" s="620">
        <v>100000</v>
      </c>
      <c r="J41" s="621" t="s">
        <v>195</v>
      </c>
      <c r="K41" s="622">
        <f>COUNTIFS('6.住戸情報入力'!AI:AI,"有り",'6.住戸情報入力'!AJ:AJ,$G$4)</f>
        <v>0</v>
      </c>
      <c r="L41" s="621" t="s">
        <v>273</v>
      </c>
      <c r="M41" s="623">
        <f>I41*K41</f>
        <v>0</v>
      </c>
      <c r="N41" s="621" t="s">
        <v>195</v>
      </c>
      <c r="O41" s="1480"/>
    </row>
    <row r="42" spans="1:15" ht="28.5">
      <c r="A42" s="581"/>
      <c r="B42" s="1486"/>
      <c r="C42" s="1423"/>
      <c r="D42" s="1468" t="s">
        <v>406</v>
      </c>
      <c r="E42" s="1469"/>
      <c r="F42" s="1469"/>
      <c r="G42" s="1469"/>
      <c r="H42" s="1482"/>
      <c r="I42" s="629">
        <v>115000</v>
      </c>
      <c r="J42" s="602" t="s">
        <v>195</v>
      </c>
      <c r="K42" s="630">
        <f>COUNTIFS('6.住戸情報入力'!AI:AI,"有り（*",'6.住戸情報入力'!AJ:AJ,$G$4)</f>
        <v>0</v>
      </c>
      <c r="L42" s="602" t="s">
        <v>273</v>
      </c>
      <c r="M42" s="601">
        <f>I42*K42</f>
        <v>0</v>
      </c>
      <c r="N42" s="602" t="s">
        <v>195</v>
      </c>
      <c r="O42" s="1481"/>
    </row>
    <row r="43" spans="1:15" ht="29.25" thickBot="1">
      <c r="A43" s="581"/>
      <c r="B43" s="1486"/>
      <c r="C43" s="1423"/>
      <c r="D43" s="1421" t="s">
        <v>405</v>
      </c>
      <c r="E43" s="1422"/>
      <c r="F43" s="1422"/>
      <c r="G43" s="1422"/>
      <c r="H43" s="605"/>
      <c r="I43" s="1416"/>
      <c r="J43" s="1417"/>
      <c r="K43" s="1417"/>
      <c r="L43" s="1418"/>
      <c r="M43" s="631">
        <f>'9-1.費用明細書（専有部）'!AG51</f>
        <v>0</v>
      </c>
      <c r="N43" s="607" t="s">
        <v>195</v>
      </c>
      <c r="O43" s="632"/>
    </row>
    <row r="44" spans="1:15" ht="30" thickTop="1" thickBot="1">
      <c r="A44" s="581"/>
      <c r="B44" s="1486"/>
      <c r="C44" s="1424"/>
      <c r="D44" s="1411" t="s">
        <v>487</v>
      </c>
      <c r="E44" s="1412"/>
      <c r="F44" s="1412"/>
      <c r="G44" s="1412"/>
      <c r="H44" s="1412"/>
      <c r="I44" s="1412"/>
      <c r="J44" s="1412"/>
      <c r="K44" s="1412"/>
      <c r="L44" s="633" t="s">
        <v>446</v>
      </c>
      <c r="M44" s="597">
        <f>SUM(M39:M43)</f>
        <v>0</v>
      </c>
      <c r="N44" s="598" t="s">
        <v>195</v>
      </c>
      <c r="O44" s="599"/>
    </row>
    <row r="45" spans="1:15" ht="29.25" thickTop="1">
      <c r="A45" s="581"/>
      <c r="B45" s="1486"/>
      <c r="C45" s="1598" t="s">
        <v>503</v>
      </c>
      <c r="D45" s="1599"/>
      <c r="E45" s="1599"/>
      <c r="F45" s="1599"/>
      <c r="G45" s="1599"/>
      <c r="H45" s="1599"/>
      <c r="I45" s="1599"/>
      <c r="J45" s="1599"/>
      <c r="K45" s="1599"/>
      <c r="L45" s="600" t="s">
        <v>447</v>
      </c>
      <c r="M45" s="601">
        <f>SUM(M14,M23,M27,M38,M44)</f>
        <v>0</v>
      </c>
      <c r="N45" s="602" t="s">
        <v>195</v>
      </c>
      <c r="O45" s="634" t="s">
        <v>846</v>
      </c>
    </row>
    <row r="46" spans="1:15" ht="29.25" thickBot="1">
      <c r="A46" s="581"/>
      <c r="B46" s="1495" t="s">
        <v>434</v>
      </c>
      <c r="C46" s="1413" t="s">
        <v>848</v>
      </c>
      <c r="D46" s="1415" t="s">
        <v>433</v>
      </c>
      <c r="E46" s="1415"/>
      <c r="F46" s="1415"/>
      <c r="G46" s="1415"/>
      <c r="H46" s="1415"/>
      <c r="I46" s="1416"/>
      <c r="J46" s="1417"/>
      <c r="K46" s="1417"/>
      <c r="L46" s="1418"/>
      <c r="M46" s="631">
        <f>'9-2.費用明細書（共用部）'!AG76</f>
        <v>0</v>
      </c>
      <c r="N46" s="607" t="s">
        <v>195</v>
      </c>
      <c r="O46" s="632"/>
    </row>
    <row r="47" spans="1:15" ht="30" thickTop="1" thickBot="1">
      <c r="A47" s="581"/>
      <c r="B47" s="1496"/>
      <c r="C47" s="1414"/>
      <c r="D47" s="1411" t="s">
        <v>487</v>
      </c>
      <c r="E47" s="1412"/>
      <c r="F47" s="1412"/>
      <c r="G47" s="1412"/>
      <c r="H47" s="1412"/>
      <c r="I47" s="1412"/>
      <c r="J47" s="1412"/>
      <c r="K47" s="1412"/>
      <c r="L47" s="635" t="s">
        <v>486</v>
      </c>
      <c r="M47" s="597">
        <f>SUM(M46:M46)</f>
        <v>0</v>
      </c>
      <c r="N47" s="598" t="s">
        <v>195</v>
      </c>
      <c r="O47" s="599"/>
    </row>
    <row r="48" spans="1:15" ht="29.25" customHeight="1" thickTop="1">
      <c r="A48" s="636"/>
      <c r="B48" s="1493" t="s">
        <v>637</v>
      </c>
      <c r="C48" s="1494"/>
      <c r="D48" s="1494"/>
      <c r="E48" s="1494"/>
      <c r="F48" s="1494"/>
      <c r="G48" s="1494"/>
      <c r="H48" s="1494"/>
      <c r="I48" s="1494"/>
      <c r="J48" s="1494"/>
      <c r="K48" s="1494"/>
      <c r="L48" s="637" t="s">
        <v>508</v>
      </c>
      <c r="M48" s="638">
        <f>M45+M47</f>
        <v>0</v>
      </c>
      <c r="N48" s="639" t="s">
        <v>195</v>
      </c>
      <c r="O48" s="640" t="s">
        <v>847</v>
      </c>
    </row>
    <row r="49" spans="1:1" ht="28.5">
      <c r="A49" s="581"/>
    </row>
  </sheetData>
  <sheetProtection sheet="1" selectLockedCells="1"/>
  <mergeCells count="76">
    <mergeCell ref="B2:G2"/>
    <mergeCell ref="B1:O1"/>
    <mergeCell ref="B4:F4"/>
    <mergeCell ref="G4:H4"/>
    <mergeCell ref="B6:F6"/>
    <mergeCell ref="G6:N6"/>
    <mergeCell ref="B8:C13"/>
    <mergeCell ref="D8:J8"/>
    <mergeCell ref="K8:L8"/>
    <mergeCell ref="M8:N8"/>
    <mergeCell ref="D9:I9"/>
    <mergeCell ref="D10:F12"/>
    <mergeCell ref="K9:L9"/>
    <mergeCell ref="K11:L11"/>
    <mergeCell ref="M9:N9"/>
    <mergeCell ref="M10:N10"/>
    <mergeCell ref="M11:N11"/>
    <mergeCell ref="M12:N12"/>
    <mergeCell ref="D23:K23"/>
    <mergeCell ref="D24:D26"/>
    <mergeCell ref="E24:H24"/>
    <mergeCell ref="G10:I10"/>
    <mergeCell ref="K10:L10"/>
    <mergeCell ref="G11:I11"/>
    <mergeCell ref="G12:I12"/>
    <mergeCell ref="K12:L12"/>
    <mergeCell ref="D13:K13"/>
    <mergeCell ref="O15:O22"/>
    <mergeCell ref="E16:H16"/>
    <mergeCell ref="E17:H17"/>
    <mergeCell ref="E18:H18"/>
    <mergeCell ref="E19:H19"/>
    <mergeCell ref="E20:H20"/>
    <mergeCell ref="E21:H21"/>
    <mergeCell ref="E22:H22"/>
    <mergeCell ref="E15:H15"/>
    <mergeCell ref="D28:D37"/>
    <mergeCell ref="E28:H28"/>
    <mergeCell ref="O28:O37"/>
    <mergeCell ref="E29:H29"/>
    <mergeCell ref="E30:H30"/>
    <mergeCell ref="E31:H31"/>
    <mergeCell ref="E32:H32"/>
    <mergeCell ref="E33:H33"/>
    <mergeCell ref="E34:E37"/>
    <mergeCell ref="F34:H34"/>
    <mergeCell ref="F35:H35"/>
    <mergeCell ref="F36:H36"/>
    <mergeCell ref="F37:H37"/>
    <mergeCell ref="O24:O26"/>
    <mergeCell ref="E25:F26"/>
    <mergeCell ref="G25:H25"/>
    <mergeCell ref="G26:H26"/>
    <mergeCell ref="D27:K27"/>
    <mergeCell ref="D38:K38"/>
    <mergeCell ref="D39:G39"/>
    <mergeCell ref="O39:O42"/>
    <mergeCell ref="D40:G40"/>
    <mergeCell ref="D41:G41"/>
    <mergeCell ref="D42:H42"/>
    <mergeCell ref="B48:K48"/>
    <mergeCell ref="D43:G43"/>
    <mergeCell ref="I43:L43"/>
    <mergeCell ref="D44:K44"/>
    <mergeCell ref="C45:K45"/>
    <mergeCell ref="B46:B47"/>
    <mergeCell ref="C46:C47"/>
    <mergeCell ref="D46:H46"/>
    <mergeCell ref="I46:L46"/>
    <mergeCell ref="D47:K47"/>
    <mergeCell ref="C14:C44"/>
    <mergeCell ref="D14:G14"/>
    <mergeCell ref="I14:J14"/>
    <mergeCell ref="K14:L14"/>
    <mergeCell ref="B15:B45"/>
    <mergeCell ref="D15:D22"/>
  </mergeCells>
  <phoneticPr fontId="8"/>
  <conditionalFormatting sqref="A8:B8 D8 D10 A9:A13 A4:G4 K8:N8 A49:XFD1048576 D13:XFD13 A5:XFD5 I4:XFD4 D9:L9 G10:L12 O9:XFD12 A7:XFD7 A6:F6 P6:XFD6 A1:XFD3 P8:XFD8">
    <cfRule type="expression" dxfId="59" priority="17">
      <formula>_xlfn.ISFORMULA(A1)=TRUE</formula>
    </cfRule>
  </conditionalFormatting>
  <conditionalFormatting sqref="M9:M12">
    <cfRule type="expression" dxfId="58" priority="16">
      <formula>_xlfn.ISFORMULA(M9)=TRUE</formula>
    </cfRule>
  </conditionalFormatting>
  <conditionalFormatting sqref="O6">
    <cfRule type="expression" dxfId="57" priority="10">
      <formula>_xlfn.ISFORMULA(O6)=TRUE</formula>
    </cfRule>
  </conditionalFormatting>
  <conditionalFormatting sqref="M43">
    <cfRule type="containsBlanks" dxfId="56" priority="9">
      <formula>LEN(TRIM(M43))=0</formula>
    </cfRule>
  </conditionalFormatting>
  <conditionalFormatting sqref="Y41:XFD41 A46:D46 A47:B48 I46:XFD46 L47:XFD48 A43:XFD45 A14:XFD14 A42:D42 I42:J42 L42:XFD42 A39:J41 L39:XFD40 L41:W41 A23:XFD24 A15:D22 I15:XFD22 A27:XFD38 A25:F26 I25:XFD26">
    <cfRule type="expression" dxfId="55" priority="8">
      <formula>_xlfn.ISFORMULA(A14)=TRUE</formula>
    </cfRule>
  </conditionalFormatting>
  <conditionalFormatting sqref="K39:K42">
    <cfRule type="expression" dxfId="54" priority="7">
      <formula>_xlfn.ISFORMULA(K39)=TRUE</formula>
    </cfRule>
  </conditionalFormatting>
  <conditionalFormatting sqref="E15:H22">
    <cfRule type="expression" dxfId="53" priority="6">
      <formula>_xlfn.ISFORMULA(E15)=TRUE</formula>
    </cfRule>
  </conditionalFormatting>
  <conditionalFormatting sqref="G25:H26">
    <cfRule type="expression" dxfId="52" priority="5">
      <formula>_xlfn.ISFORMULA(G25)=TRUE</formula>
    </cfRule>
  </conditionalFormatting>
  <conditionalFormatting sqref="O8">
    <cfRule type="expression" dxfId="51" priority="3">
      <formula>_xlfn.ISFORMULA(O8)=TRUE</formula>
    </cfRule>
  </conditionalFormatting>
  <conditionalFormatting sqref="D47:K47">
    <cfRule type="expression" dxfId="50" priority="2">
      <formula>_xlfn.ISFORMULA(D47)=TRUE</formula>
    </cfRule>
  </conditionalFormatting>
  <conditionalFormatting sqref="G6:N6">
    <cfRule type="expression" dxfId="49" priority="1">
      <formula>_xlfn.ISFORMULA(G6)=TRUE</formula>
    </cfRule>
  </conditionalFormatting>
  <printOptions horizontalCentered="1"/>
  <pageMargins left="0.59055118110236227" right="0.39370078740157483" top="0.59055118110236227" bottom="0.35433070866141736" header="0.31496062992125984" footer="0.11811023622047245"/>
  <pageSetup paperSize="9" scale="50" orientation="portrait" r:id="rId1"/>
  <headerFooter scaleWithDoc="0">
    <oddFooter>&amp;R&amp;8R3超高層ZEH-M_ver.1</oddFooter>
  </headerFooter>
  <ignoredErrors>
    <ignoredError sqref="G4" numberStoredAsText="1"/>
    <ignoredError sqref="M23:M3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8FF4-4B92-4F04-A00C-E3FD8D6E3423}">
  <sheetPr codeName="Sheet13"/>
  <dimension ref="A1:S49"/>
  <sheetViews>
    <sheetView showGridLines="0" view="pageBreakPreview" zoomScale="80" zoomScaleNormal="100" zoomScaleSheetLayoutView="80" workbookViewId="0">
      <selection activeCell="G4" sqref="G4:H4"/>
    </sheetView>
  </sheetViews>
  <sheetFormatPr defaultRowHeight="21"/>
  <cols>
    <col min="1" max="1" width="2.625" style="78" customWidth="1"/>
    <col min="2" max="4" width="4.625" style="169" customWidth="1"/>
    <col min="5" max="6" width="8.625" style="169" customWidth="1"/>
    <col min="7" max="7" width="15.625" style="169" customWidth="1"/>
    <col min="8" max="8" width="10.625" style="95" customWidth="1"/>
    <col min="9" max="9" width="15.625" style="56" customWidth="1"/>
    <col min="10" max="10" width="5.625" style="95" customWidth="1"/>
    <col min="11" max="11" width="10.625" style="169" customWidth="1"/>
    <col min="12" max="12" width="5.625" style="95" customWidth="1"/>
    <col min="13" max="13" width="15.625" style="56" customWidth="1"/>
    <col min="14" max="14" width="5.625" style="95" customWidth="1"/>
    <col min="15" max="15" width="48.625" style="94" customWidth="1"/>
    <col min="16" max="16" width="9.25" style="168" bestFit="1" customWidth="1"/>
    <col min="17" max="16384" width="9" style="169"/>
  </cols>
  <sheetData>
    <row r="1" spans="1:19" s="168" customFormat="1">
      <c r="A1" s="83"/>
      <c r="B1" s="1612" t="s">
        <v>259</v>
      </c>
      <c r="C1" s="1612"/>
      <c r="D1" s="1612"/>
      <c r="E1" s="1612"/>
      <c r="F1" s="1612"/>
      <c r="G1" s="1612"/>
      <c r="H1" s="1612"/>
      <c r="I1" s="1612"/>
      <c r="J1" s="1612"/>
      <c r="K1" s="1612"/>
      <c r="L1" s="1612"/>
      <c r="M1" s="1612"/>
      <c r="N1" s="1612"/>
      <c r="O1" s="1612"/>
    </row>
    <row r="2" spans="1:19">
      <c r="B2" s="1346" t="s">
        <v>556</v>
      </c>
      <c r="C2" s="1346"/>
      <c r="D2" s="1346"/>
      <c r="E2" s="1346"/>
      <c r="F2" s="1346"/>
      <c r="G2" s="1346"/>
    </row>
    <row r="3" spans="1:19" s="96" customFormat="1" ht="13.5">
      <c r="H3" s="97"/>
      <c r="I3" s="177"/>
      <c r="J3" s="97"/>
      <c r="L3" s="97"/>
      <c r="M3" s="177"/>
      <c r="N3" s="97"/>
      <c r="O3" s="99"/>
      <c r="P3" s="100"/>
    </row>
    <row r="4" spans="1:19" ht="30.75">
      <c r="A4" s="76"/>
      <c r="B4" s="1578" t="s">
        <v>260</v>
      </c>
      <c r="C4" s="1579"/>
      <c r="D4" s="1579"/>
      <c r="E4" s="1579"/>
      <c r="F4" s="1580"/>
      <c r="G4" s="1596" t="s">
        <v>501</v>
      </c>
      <c r="H4" s="1597"/>
    </row>
    <row r="5" spans="1:19" s="96" customFormat="1" ht="13.5">
      <c r="B5" s="98"/>
      <c r="C5" s="98"/>
      <c r="D5" s="98"/>
      <c r="E5" s="98"/>
      <c r="H5" s="97"/>
      <c r="I5" s="177"/>
      <c r="J5" s="97"/>
      <c r="L5" s="97"/>
      <c r="M5" s="177"/>
      <c r="N5" s="97"/>
      <c r="O5" s="99"/>
      <c r="P5" s="100"/>
    </row>
    <row r="6" spans="1:19" ht="30.75">
      <c r="A6" s="76"/>
      <c r="B6" s="1430" t="s">
        <v>261</v>
      </c>
      <c r="C6" s="1431"/>
      <c r="D6" s="1431"/>
      <c r="E6" s="1431"/>
      <c r="F6" s="1432"/>
      <c r="G6" s="1433" t="str">
        <f>入力シート!F11</f>
        <v>(例)　○○○○マンション</v>
      </c>
      <c r="H6" s="1434"/>
      <c r="I6" s="1434"/>
      <c r="J6" s="1434"/>
      <c r="K6" s="1434"/>
      <c r="L6" s="1434"/>
      <c r="M6" s="1434"/>
      <c r="N6" s="1434"/>
      <c r="O6" s="69" t="str">
        <f>入力シート!H11</f>
        <v>超高層ZEH-M実証事業</v>
      </c>
      <c r="P6" s="101"/>
      <c r="Q6" s="81"/>
      <c r="R6" s="81"/>
      <c r="S6" s="81"/>
    </row>
    <row r="7" spans="1:19" s="96" customFormat="1" ht="13.5">
      <c r="H7" s="97"/>
      <c r="I7" s="177"/>
      <c r="J7" s="97"/>
      <c r="L7" s="97"/>
      <c r="M7" s="177"/>
      <c r="N7" s="97"/>
      <c r="O7" s="99"/>
      <c r="P7" s="100"/>
    </row>
    <row r="8" spans="1:19" ht="21" customHeight="1">
      <c r="B8" s="1572" t="s">
        <v>296</v>
      </c>
      <c r="C8" s="1573"/>
      <c r="D8" s="1578" t="s">
        <v>262</v>
      </c>
      <c r="E8" s="1579"/>
      <c r="F8" s="1579"/>
      <c r="G8" s="1579"/>
      <c r="H8" s="1579"/>
      <c r="I8" s="1579"/>
      <c r="J8" s="1580"/>
      <c r="K8" s="1578" t="s">
        <v>263</v>
      </c>
      <c r="L8" s="1580"/>
      <c r="M8" s="1579" t="s">
        <v>264</v>
      </c>
      <c r="N8" s="1579"/>
      <c r="O8" s="641" t="s">
        <v>265</v>
      </c>
    </row>
    <row r="9" spans="1:19" ht="28.5" customHeight="1">
      <c r="A9" s="93"/>
      <c r="B9" s="1574"/>
      <c r="C9" s="1575"/>
      <c r="D9" s="1581" t="s">
        <v>597</v>
      </c>
      <c r="E9" s="1582"/>
      <c r="F9" s="1582"/>
      <c r="G9" s="1582"/>
      <c r="H9" s="1582"/>
      <c r="I9" s="1582"/>
      <c r="J9" s="103" t="s">
        <v>407</v>
      </c>
      <c r="K9" s="1564"/>
      <c r="L9" s="1565"/>
      <c r="M9" s="1592"/>
      <c r="N9" s="1593"/>
      <c r="O9" s="102" t="s">
        <v>413</v>
      </c>
    </row>
    <row r="10" spans="1:19" ht="28.5" customHeight="1">
      <c r="A10" s="93"/>
      <c r="B10" s="1574"/>
      <c r="C10" s="1575"/>
      <c r="D10" s="1583" t="s">
        <v>402</v>
      </c>
      <c r="E10" s="1584"/>
      <c r="F10" s="1585"/>
      <c r="G10" s="1533" t="s">
        <v>266</v>
      </c>
      <c r="H10" s="1533"/>
      <c r="I10" s="1533"/>
      <c r="J10" s="105" t="s">
        <v>408</v>
      </c>
      <c r="K10" s="1564"/>
      <c r="L10" s="1565"/>
      <c r="M10" s="1592"/>
      <c r="N10" s="1593"/>
      <c r="O10" s="152" t="s">
        <v>596</v>
      </c>
    </row>
    <row r="11" spans="1:19" ht="28.5">
      <c r="A11" s="93"/>
      <c r="B11" s="1574"/>
      <c r="C11" s="1575"/>
      <c r="D11" s="1586"/>
      <c r="E11" s="1587"/>
      <c r="F11" s="1588"/>
      <c r="G11" s="1566" t="s">
        <v>267</v>
      </c>
      <c r="H11" s="1567"/>
      <c r="I11" s="1567"/>
      <c r="J11" s="150" t="s">
        <v>409</v>
      </c>
      <c r="K11" s="1564"/>
      <c r="L11" s="1565"/>
      <c r="M11" s="1592"/>
      <c r="N11" s="1593"/>
      <c r="O11" s="151" t="s">
        <v>268</v>
      </c>
    </row>
    <row r="12" spans="1:19" ht="29.25" thickBot="1">
      <c r="A12" s="93"/>
      <c r="B12" s="1574"/>
      <c r="C12" s="1575"/>
      <c r="D12" s="1589"/>
      <c r="E12" s="1590"/>
      <c r="F12" s="1591"/>
      <c r="G12" s="1568" t="s">
        <v>507</v>
      </c>
      <c r="H12" s="1569"/>
      <c r="I12" s="1569"/>
      <c r="J12" s="148" t="s">
        <v>410</v>
      </c>
      <c r="K12" s="1570"/>
      <c r="L12" s="1571"/>
      <c r="M12" s="1594"/>
      <c r="N12" s="1595"/>
      <c r="O12" s="346"/>
    </row>
    <row r="13" spans="1:19" ht="29.25" thickTop="1">
      <c r="A13" s="93"/>
      <c r="B13" s="1576"/>
      <c r="C13" s="1577"/>
      <c r="D13" s="1525" t="s">
        <v>412</v>
      </c>
      <c r="E13" s="1526"/>
      <c r="F13" s="1526"/>
      <c r="G13" s="1526"/>
      <c r="H13" s="1526"/>
      <c r="I13" s="1526"/>
      <c r="J13" s="1526"/>
      <c r="K13" s="1526"/>
      <c r="L13" s="144" t="s">
        <v>484</v>
      </c>
      <c r="M13" s="187">
        <f>M9+M12</f>
        <v>0</v>
      </c>
      <c r="N13" s="167" t="s">
        <v>195</v>
      </c>
      <c r="O13" s="345" t="s">
        <v>485</v>
      </c>
    </row>
    <row r="14" spans="1:19" s="236" customFormat="1" ht="108" customHeight="1" thickBot="1">
      <c r="A14" s="93"/>
      <c r="B14" s="158" t="s">
        <v>502</v>
      </c>
      <c r="C14" s="1519" t="s">
        <v>269</v>
      </c>
      <c r="D14" s="1505" t="s">
        <v>270</v>
      </c>
      <c r="E14" s="1506"/>
      <c r="F14" s="1506"/>
      <c r="G14" s="1506"/>
      <c r="H14" s="350" t="s">
        <v>483</v>
      </c>
      <c r="I14" s="1521"/>
      <c r="J14" s="1522"/>
      <c r="K14" s="1521"/>
      <c r="L14" s="1522"/>
      <c r="M14" s="191">
        <f>SUMIF('6.住戸情報入力'!P:P,G4,'6.住戸情報入力'!O:O)</f>
        <v>0</v>
      </c>
      <c r="N14" s="104" t="s">
        <v>195</v>
      </c>
      <c r="O14" s="359" t="s">
        <v>564</v>
      </c>
      <c r="P14" s="234"/>
    </row>
    <row r="15" spans="1:19" s="236" customFormat="1" ht="28.5" customHeight="1" thickTop="1">
      <c r="A15" s="93"/>
      <c r="B15" s="1523" t="s">
        <v>271</v>
      </c>
      <c r="C15" s="1519"/>
      <c r="D15" s="1607" t="s">
        <v>272</v>
      </c>
      <c r="E15" s="1562" t="s">
        <v>631</v>
      </c>
      <c r="F15" s="1563"/>
      <c r="G15" s="1563"/>
      <c r="H15" s="1563"/>
      <c r="I15" s="360">
        <v>150000</v>
      </c>
      <c r="J15" s="361" t="s">
        <v>195</v>
      </c>
      <c r="K15" s="362">
        <f>SUMIFS('6.住戸情報入力'!R:R,'6.住戸情報入力'!Q:Q,E15,'6.住戸情報入力'!S:S,$G$4)+SUMIFS('6.住戸情報入力'!U:U,'6.住戸情報入力'!T:T,E15,'6.住戸情報入力'!V:V,$G$4)</f>
        <v>0</v>
      </c>
      <c r="L15" s="361" t="s">
        <v>273</v>
      </c>
      <c r="M15" s="363">
        <f t="shared" ref="M15:M22" si="0">I15*K15</f>
        <v>0</v>
      </c>
      <c r="N15" s="361" t="s">
        <v>195</v>
      </c>
      <c r="O15" s="1611" t="s">
        <v>563</v>
      </c>
      <c r="P15" s="234"/>
    </row>
    <row r="16" spans="1:19" s="236" customFormat="1" ht="28.5">
      <c r="A16" s="93"/>
      <c r="B16" s="1523"/>
      <c r="C16" s="1519"/>
      <c r="D16" s="1519"/>
      <c r="E16" s="1559" t="s">
        <v>625</v>
      </c>
      <c r="F16" s="1560"/>
      <c r="G16" s="1560"/>
      <c r="H16" s="1560"/>
      <c r="I16" s="179">
        <v>160000</v>
      </c>
      <c r="J16" s="108" t="s">
        <v>195</v>
      </c>
      <c r="K16" s="171">
        <f>SUMIFS('6.住戸情報入力'!R:R,'6.住戸情報入力'!Q:Q,E16,'6.住戸情報入力'!S:S,$G$4)+SUMIFS('6.住戸情報入力'!U:U,'6.住戸情報入力'!T:T,E16,'6.住戸情報入力'!V:V,$G$4)</f>
        <v>0</v>
      </c>
      <c r="L16" s="108" t="s">
        <v>273</v>
      </c>
      <c r="M16" s="185">
        <f t="shared" si="0"/>
        <v>0</v>
      </c>
      <c r="N16" s="108" t="s">
        <v>195</v>
      </c>
      <c r="O16" s="1538"/>
      <c r="P16" s="234"/>
    </row>
    <row r="17" spans="1:16" s="236" customFormat="1" ht="28.5">
      <c r="A17" s="93"/>
      <c r="B17" s="1523"/>
      <c r="C17" s="1519"/>
      <c r="D17" s="1519"/>
      <c r="E17" s="1559" t="s">
        <v>626</v>
      </c>
      <c r="F17" s="1560"/>
      <c r="G17" s="1560"/>
      <c r="H17" s="1560"/>
      <c r="I17" s="179">
        <v>170000</v>
      </c>
      <c r="J17" s="108" t="s">
        <v>195</v>
      </c>
      <c r="K17" s="171">
        <f>SUMIFS('6.住戸情報入力'!R:R,'6.住戸情報入力'!Q:Q,E17,'6.住戸情報入力'!S:S,$G$4)+SUMIFS('6.住戸情報入力'!U:U,'6.住戸情報入力'!T:T,E17,'6.住戸情報入力'!V:V,$G$4)</f>
        <v>0</v>
      </c>
      <c r="L17" s="108" t="s">
        <v>273</v>
      </c>
      <c r="M17" s="185">
        <f t="shared" si="0"/>
        <v>0</v>
      </c>
      <c r="N17" s="108" t="s">
        <v>195</v>
      </c>
      <c r="O17" s="1538"/>
      <c r="P17" s="234"/>
    </row>
    <row r="18" spans="1:16" s="236" customFormat="1" ht="28.5">
      <c r="A18" s="93"/>
      <c r="B18" s="1523"/>
      <c r="C18" s="1519"/>
      <c r="D18" s="1519"/>
      <c r="E18" s="1559" t="s">
        <v>627</v>
      </c>
      <c r="F18" s="1560"/>
      <c r="G18" s="1560"/>
      <c r="H18" s="1560"/>
      <c r="I18" s="179">
        <v>180000</v>
      </c>
      <c r="J18" s="108" t="s">
        <v>195</v>
      </c>
      <c r="K18" s="171">
        <f>SUMIFS('6.住戸情報入力'!R:R,'6.住戸情報入力'!Q:Q,E18,'6.住戸情報入力'!S:S,$G$4)+SUMIFS('6.住戸情報入力'!U:U,'6.住戸情報入力'!T:T,E18,'6.住戸情報入力'!V:V,$G$4)</f>
        <v>0</v>
      </c>
      <c r="L18" s="108" t="s">
        <v>273</v>
      </c>
      <c r="M18" s="185">
        <f t="shared" si="0"/>
        <v>0</v>
      </c>
      <c r="N18" s="108" t="s">
        <v>195</v>
      </c>
      <c r="O18" s="1538"/>
      <c r="P18" s="234"/>
    </row>
    <row r="19" spans="1:16" s="236" customFormat="1" ht="28.5">
      <c r="A19" s="93"/>
      <c r="B19" s="1523"/>
      <c r="C19" s="1519"/>
      <c r="D19" s="1519"/>
      <c r="E19" s="1559" t="s">
        <v>628</v>
      </c>
      <c r="F19" s="1560"/>
      <c r="G19" s="1560"/>
      <c r="H19" s="1560"/>
      <c r="I19" s="179">
        <v>190000</v>
      </c>
      <c r="J19" s="108" t="s">
        <v>195</v>
      </c>
      <c r="K19" s="171">
        <f>SUMIFS('6.住戸情報入力'!R:R,'6.住戸情報入力'!Q:Q,E19,'6.住戸情報入力'!S:S,$G$4)+SUMIFS('6.住戸情報入力'!U:U,'6.住戸情報入力'!T:T,E19,'6.住戸情報入力'!V:V,$G$4)</f>
        <v>0</v>
      </c>
      <c r="L19" s="108" t="s">
        <v>273</v>
      </c>
      <c r="M19" s="185">
        <f t="shared" si="0"/>
        <v>0</v>
      </c>
      <c r="N19" s="108" t="s">
        <v>195</v>
      </c>
      <c r="O19" s="1538"/>
      <c r="P19" s="234"/>
    </row>
    <row r="20" spans="1:16" s="236" customFormat="1" ht="28.5">
      <c r="A20" s="93"/>
      <c r="B20" s="1523"/>
      <c r="C20" s="1519"/>
      <c r="D20" s="1519"/>
      <c r="E20" s="1559" t="s">
        <v>629</v>
      </c>
      <c r="F20" s="1560"/>
      <c r="G20" s="1560"/>
      <c r="H20" s="1560"/>
      <c r="I20" s="179">
        <v>200000</v>
      </c>
      <c r="J20" s="108" t="s">
        <v>195</v>
      </c>
      <c r="K20" s="171">
        <f>SUMIFS('6.住戸情報入力'!R:R,'6.住戸情報入力'!Q:Q,E20,'6.住戸情報入力'!S:S,$G$4)+SUMIFS('6.住戸情報入力'!U:U,'6.住戸情報入力'!T:T,E20,'6.住戸情報入力'!V:V,$G$4)</f>
        <v>0</v>
      </c>
      <c r="L20" s="108" t="s">
        <v>273</v>
      </c>
      <c r="M20" s="185">
        <f t="shared" si="0"/>
        <v>0</v>
      </c>
      <c r="N20" s="108" t="s">
        <v>195</v>
      </c>
      <c r="O20" s="1538"/>
      <c r="P20" s="234"/>
    </row>
    <row r="21" spans="1:16" s="236" customFormat="1" ht="28.5">
      <c r="A21" s="93"/>
      <c r="B21" s="1523"/>
      <c r="C21" s="1519"/>
      <c r="D21" s="1519"/>
      <c r="E21" s="1559" t="s">
        <v>630</v>
      </c>
      <c r="F21" s="1560"/>
      <c r="G21" s="1560"/>
      <c r="H21" s="1560"/>
      <c r="I21" s="179">
        <v>220000</v>
      </c>
      <c r="J21" s="108" t="s">
        <v>195</v>
      </c>
      <c r="K21" s="171">
        <f>SUMIFS('6.住戸情報入力'!R:R,'6.住戸情報入力'!Q:Q,E21,'6.住戸情報入力'!S:S,$G$4)+SUMIFS('6.住戸情報入力'!U:U,'6.住戸情報入力'!T:T,E21,'6.住戸情報入力'!V:V,$G$4)</f>
        <v>0</v>
      </c>
      <c r="L21" s="108" t="s">
        <v>273</v>
      </c>
      <c r="M21" s="185">
        <f t="shared" si="0"/>
        <v>0</v>
      </c>
      <c r="N21" s="108" t="s">
        <v>195</v>
      </c>
      <c r="O21" s="1538"/>
      <c r="P21" s="234"/>
    </row>
    <row r="22" spans="1:16" s="236" customFormat="1" ht="29.25" thickBot="1">
      <c r="A22" s="93"/>
      <c r="B22" s="1523"/>
      <c r="C22" s="1519"/>
      <c r="D22" s="1520"/>
      <c r="E22" s="1561" t="s">
        <v>632</v>
      </c>
      <c r="F22" s="1544"/>
      <c r="G22" s="1544"/>
      <c r="H22" s="1544"/>
      <c r="I22" s="180">
        <v>240000</v>
      </c>
      <c r="J22" s="109" t="s">
        <v>195</v>
      </c>
      <c r="K22" s="174">
        <f>SUMIFS('6.住戸情報入力'!R:R,'6.住戸情報入力'!Q:Q,E22,'6.住戸情報入力'!S:S,$G$4)+SUMIFS('6.住戸情報入力'!U:U,'6.住戸情報入力'!T:T,E22,'6.住戸情報入力'!V:V,$G$4)</f>
        <v>0</v>
      </c>
      <c r="L22" s="109" t="s">
        <v>273</v>
      </c>
      <c r="M22" s="189">
        <f t="shared" si="0"/>
        <v>0</v>
      </c>
      <c r="N22" s="109" t="s">
        <v>195</v>
      </c>
      <c r="O22" s="1539"/>
      <c r="P22" s="234"/>
    </row>
    <row r="23" spans="1:16" s="236" customFormat="1" ht="28.5">
      <c r="A23" s="93"/>
      <c r="B23" s="1523"/>
      <c r="C23" s="1519"/>
      <c r="D23" s="1525" t="s">
        <v>487</v>
      </c>
      <c r="E23" s="1526"/>
      <c r="F23" s="1526"/>
      <c r="G23" s="1526"/>
      <c r="H23" s="1526"/>
      <c r="I23" s="1526"/>
      <c r="J23" s="1526"/>
      <c r="K23" s="1526"/>
      <c r="L23" s="144" t="s">
        <v>443</v>
      </c>
      <c r="M23" s="187">
        <f>SUM(M15:M22)</f>
        <v>0</v>
      </c>
      <c r="N23" s="233" t="s">
        <v>195</v>
      </c>
      <c r="O23" s="347"/>
      <c r="P23" s="234"/>
    </row>
    <row r="24" spans="1:16" s="236" customFormat="1" ht="28.5" customHeight="1">
      <c r="A24" s="93"/>
      <c r="B24" s="1523"/>
      <c r="C24" s="1519"/>
      <c r="D24" s="1519" t="s">
        <v>274</v>
      </c>
      <c r="E24" s="1528" t="s">
        <v>275</v>
      </c>
      <c r="F24" s="1528"/>
      <c r="G24" s="1528"/>
      <c r="H24" s="1528"/>
      <c r="I24" s="181">
        <v>100000</v>
      </c>
      <c r="J24" s="73" t="s">
        <v>195</v>
      </c>
      <c r="K24" s="170">
        <f>COUNTIFS('6.住戸情報入力'!W:W,"床暖房",'6.住戸情報入力'!X:X,$G$4)</f>
        <v>0</v>
      </c>
      <c r="L24" s="73" t="s">
        <v>273</v>
      </c>
      <c r="M24" s="184">
        <f>I24*K24</f>
        <v>0</v>
      </c>
      <c r="N24" s="73" t="s">
        <v>195</v>
      </c>
      <c r="O24" s="1537" t="s">
        <v>563</v>
      </c>
      <c r="P24" s="234"/>
    </row>
    <row r="25" spans="1:16" s="236" customFormat="1" ht="28.5">
      <c r="A25" s="93"/>
      <c r="B25" s="1523"/>
      <c r="C25" s="1519"/>
      <c r="D25" s="1519"/>
      <c r="E25" s="1540" t="s">
        <v>276</v>
      </c>
      <c r="F25" s="1541"/>
      <c r="G25" s="1533" t="s">
        <v>633</v>
      </c>
      <c r="H25" s="1533"/>
      <c r="I25" s="178">
        <v>530000</v>
      </c>
      <c r="J25" s="106" t="s">
        <v>195</v>
      </c>
      <c r="K25" s="172">
        <f>COUNTIFS('6.住戸情報入力'!W:W,"エアコン*"&amp;G25,'6.住戸情報入力'!X:X,$G$4)</f>
        <v>0</v>
      </c>
      <c r="L25" s="106" t="s">
        <v>273</v>
      </c>
      <c r="M25" s="188">
        <f>I25*K25</f>
        <v>0</v>
      </c>
      <c r="N25" s="106" t="s">
        <v>195</v>
      </c>
      <c r="O25" s="1538"/>
      <c r="P25" s="234"/>
    </row>
    <row r="26" spans="1:16" s="236" customFormat="1" ht="29.25" thickBot="1">
      <c r="A26" s="93"/>
      <c r="B26" s="1523"/>
      <c r="C26" s="1519"/>
      <c r="D26" s="1520"/>
      <c r="E26" s="1542"/>
      <c r="F26" s="1543"/>
      <c r="G26" s="1544" t="s">
        <v>634</v>
      </c>
      <c r="H26" s="1544"/>
      <c r="I26" s="180">
        <v>460000</v>
      </c>
      <c r="J26" s="109" t="s">
        <v>195</v>
      </c>
      <c r="K26" s="174">
        <f>COUNTIFS('6.住戸情報入力'!W:W,"エアコン*"&amp;G26,'6.住戸情報入力'!X:X,$G$4)</f>
        <v>0</v>
      </c>
      <c r="L26" s="109" t="s">
        <v>273</v>
      </c>
      <c r="M26" s="189">
        <f>I26*K26</f>
        <v>0</v>
      </c>
      <c r="N26" s="109" t="s">
        <v>195</v>
      </c>
      <c r="O26" s="1539"/>
      <c r="P26" s="234"/>
    </row>
    <row r="27" spans="1:16" s="236" customFormat="1" ht="29.25" thickTop="1">
      <c r="A27" s="93"/>
      <c r="B27" s="1523"/>
      <c r="C27" s="1519"/>
      <c r="D27" s="1525" t="s">
        <v>487</v>
      </c>
      <c r="E27" s="1526"/>
      <c r="F27" s="1526"/>
      <c r="G27" s="1526"/>
      <c r="H27" s="1526"/>
      <c r="I27" s="1526"/>
      <c r="J27" s="1526"/>
      <c r="K27" s="1526"/>
      <c r="L27" s="144" t="s">
        <v>444</v>
      </c>
      <c r="M27" s="187">
        <f>SUM(M24:M26)</f>
        <v>0</v>
      </c>
      <c r="N27" s="233" t="s">
        <v>195</v>
      </c>
      <c r="O27" s="348"/>
      <c r="P27" s="234"/>
    </row>
    <row r="28" spans="1:16" s="236" customFormat="1" ht="28.5">
      <c r="A28" s="93"/>
      <c r="B28" s="1523"/>
      <c r="C28" s="1519"/>
      <c r="D28" s="1519" t="s">
        <v>277</v>
      </c>
      <c r="E28" s="1545" t="s">
        <v>506</v>
      </c>
      <c r="F28" s="1546"/>
      <c r="G28" s="1546"/>
      <c r="H28" s="1546"/>
      <c r="I28" s="178">
        <v>300000</v>
      </c>
      <c r="J28" s="106" t="s">
        <v>195</v>
      </c>
      <c r="K28" s="172">
        <f>COUNTIFS('6.住戸情報入力'!AA:AA,E28,'6.住戸情報入力'!AF:AF,$G$4)</f>
        <v>0</v>
      </c>
      <c r="L28" s="106" t="s">
        <v>273</v>
      </c>
      <c r="M28" s="188">
        <f t="shared" ref="M28:M37" si="1">I28*K28</f>
        <v>0</v>
      </c>
      <c r="N28" s="106" t="s">
        <v>195</v>
      </c>
      <c r="O28" s="1529" t="s">
        <v>563</v>
      </c>
      <c r="P28" s="234"/>
    </row>
    <row r="29" spans="1:16" s="236" customFormat="1" ht="28.5">
      <c r="A29" s="93"/>
      <c r="B29" s="1523"/>
      <c r="C29" s="1519"/>
      <c r="D29" s="1519"/>
      <c r="E29" s="1548" t="s">
        <v>505</v>
      </c>
      <c r="F29" s="1549"/>
      <c r="G29" s="1549"/>
      <c r="H29" s="1549"/>
      <c r="I29" s="179">
        <v>160000</v>
      </c>
      <c r="J29" s="108" t="s">
        <v>195</v>
      </c>
      <c r="K29" s="171">
        <f>COUNTIFS('6.住戸情報入力'!AA:AA,E29,'6.住戸情報入力'!AF:AF,$G$4)</f>
        <v>0</v>
      </c>
      <c r="L29" s="108" t="s">
        <v>273</v>
      </c>
      <c r="M29" s="185">
        <f t="shared" si="1"/>
        <v>0</v>
      </c>
      <c r="N29" s="108" t="s">
        <v>195</v>
      </c>
      <c r="O29" s="1530"/>
      <c r="P29" s="234"/>
    </row>
    <row r="30" spans="1:16" s="236" customFormat="1" ht="28.5">
      <c r="A30" s="93"/>
      <c r="B30" s="1523"/>
      <c r="C30" s="1519"/>
      <c r="D30" s="1519"/>
      <c r="E30" s="1548" t="s">
        <v>278</v>
      </c>
      <c r="F30" s="1549"/>
      <c r="G30" s="1549"/>
      <c r="H30" s="1549"/>
      <c r="I30" s="179">
        <v>400000</v>
      </c>
      <c r="J30" s="108" t="s">
        <v>195</v>
      </c>
      <c r="K30" s="171">
        <f>COUNTIFS('6.住戸情報入力'!AA:AA,E30,'6.住戸情報入力'!AF:AF,$G$4)</f>
        <v>0</v>
      </c>
      <c r="L30" s="108" t="s">
        <v>273</v>
      </c>
      <c r="M30" s="185">
        <f t="shared" si="1"/>
        <v>0</v>
      </c>
      <c r="N30" s="108" t="s">
        <v>195</v>
      </c>
      <c r="O30" s="1530"/>
      <c r="P30" s="234"/>
    </row>
    <row r="31" spans="1:16" s="236" customFormat="1" ht="28.5">
      <c r="A31" s="93"/>
      <c r="B31" s="1523"/>
      <c r="C31" s="1519"/>
      <c r="D31" s="1519"/>
      <c r="E31" s="1548" t="s">
        <v>420</v>
      </c>
      <c r="F31" s="1549"/>
      <c r="G31" s="1549"/>
      <c r="H31" s="1549"/>
      <c r="I31" s="179">
        <v>1000000</v>
      </c>
      <c r="J31" s="108" t="s">
        <v>195</v>
      </c>
      <c r="K31" s="171">
        <f>COUNTIFS('6.住戸情報入力'!AA:AA,E31,'6.住戸情報入力'!AF:AF,$G$4)</f>
        <v>0</v>
      </c>
      <c r="L31" s="108" t="s">
        <v>273</v>
      </c>
      <c r="M31" s="185">
        <f t="shared" si="1"/>
        <v>0</v>
      </c>
      <c r="N31" s="108" t="s">
        <v>195</v>
      </c>
      <c r="O31" s="1530"/>
      <c r="P31" s="234"/>
    </row>
    <row r="32" spans="1:16" s="236" customFormat="1" ht="28.5">
      <c r="A32" s="93"/>
      <c r="B32" s="1523"/>
      <c r="C32" s="1519"/>
      <c r="D32" s="1519"/>
      <c r="E32" s="1548" t="s">
        <v>580</v>
      </c>
      <c r="F32" s="1549"/>
      <c r="G32" s="1549"/>
      <c r="H32" s="1549"/>
      <c r="I32" s="179">
        <v>1230000</v>
      </c>
      <c r="J32" s="108" t="s">
        <v>195</v>
      </c>
      <c r="K32" s="171">
        <f>COUNTIFS('6.住戸情報入力'!AA:AA,E32,'6.住戸情報入力'!AF:AF,$G$4)</f>
        <v>0</v>
      </c>
      <c r="L32" s="108" t="s">
        <v>273</v>
      </c>
      <c r="M32" s="185">
        <f t="shared" si="1"/>
        <v>0</v>
      </c>
      <c r="N32" s="108" t="s">
        <v>195</v>
      </c>
      <c r="O32" s="1530"/>
      <c r="P32" s="234"/>
    </row>
    <row r="33" spans="1:16" s="236" customFormat="1" ht="28.5">
      <c r="A33" s="93"/>
      <c r="B33" s="1523"/>
      <c r="C33" s="1519"/>
      <c r="D33" s="1519"/>
      <c r="E33" s="1534" t="s">
        <v>421</v>
      </c>
      <c r="F33" s="1535"/>
      <c r="G33" s="1535"/>
      <c r="H33" s="1535"/>
      <c r="I33" s="182">
        <v>990000</v>
      </c>
      <c r="J33" s="110" t="s">
        <v>195</v>
      </c>
      <c r="K33" s="173">
        <f>COUNTIFS('6.住戸情報入力'!AA:AA,E33,'6.住戸情報入力'!AF:AF,$G$4)</f>
        <v>0</v>
      </c>
      <c r="L33" s="110" t="s">
        <v>273</v>
      </c>
      <c r="M33" s="190">
        <f t="shared" si="1"/>
        <v>0</v>
      </c>
      <c r="N33" s="110" t="s">
        <v>195</v>
      </c>
      <c r="O33" s="1530"/>
      <c r="P33" s="234"/>
    </row>
    <row r="34" spans="1:16" s="236" customFormat="1" ht="30.75">
      <c r="A34" s="76"/>
      <c r="B34" s="1523"/>
      <c r="C34" s="1519"/>
      <c r="D34" s="1519"/>
      <c r="E34" s="1550" t="s">
        <v>403</v>
      </c>
      <c r="F34" s="1551" t="s">
        <v>279</v>
      </c>
      <c r="G34" s="1552"/>
      <c r="H34" s="1552"/>
      <c r="I34" s="178">
        <v>250000</v>
      </c>
      <c r="J34" s="106" t="s">
        <v>195</v>
      </c>
      <c r="K34" s="172">
        <f>COUNTIFS('6.住戸情報入力'!AB:AB,"●",'6.住戸情報入力'!AF:AF,$G$4)</f>
        <v>0</v>
      </c>
      <c r="L34" s="106" t="s">
        <v>273</v>
      </c>
      <c r="M34" s="188">
        <f t="shared" si="1"/>
        <v>0</v>
      </c>
      <c r="N34" s="106" t="s">
        <v>195</v>
      </c>
      <c r="O34" s="1530"/>
      <c r="P34" s="234"/>
    </row>
    <row r="35" spans="1:16" s="236" customFormat="1" ht="30.75">
      <c r="A35" s="76"/>
      <c r="B35" s="1523"/>
      <c r="C35" s="1519"/>
      <c r="D35" s="1519"/>
      <c r="E35" s="1519"/>
      <c r="F35" s="1553" t="s">
        <v>280</v>
      </c>
      <c r="G35" s="1554"/>
      <c r="H35" s="1554"/>
      <c r="I35" s="179">
        <v>100000</v>
      </c>
      <c r="J35" s="108" t="s">
        <v>195</v>
      </c>
      <c r="K35" s="171">
        <f>COUNTIFS('6.住戸情報入力'!AC:AC,"●",'6.住戸情報入力'!AF:AF,$G$4)</f>
        <v>0</v>
      </c>
      <c r="L35" s="108" t="s">
        <v>273</v>
      </c>
      <c r="M35" s="185">
        <f t="shared" si="1"/>
        <v>0</v>
      </c>
      <c r="N35" s="108" t="s">
        <v>195</v>
      </c>
      <c r="O35" s="1530"/>
      <c r="P35" s="234"/>
    </row>
    <row r="36" spans="1:16" s="236" customFormat="1" ht="30.75">
      <c r="A36" s="76"/>
      <c r="B36" s="1523"/>
      <c r="C36" s="1519"/>
      <c r="D36" s="1519"/>
      <c r="E36" s="1519"/>
      <c r="F36" s="1555" t="s">
        <v>281</v>
      </c>
      <c r="G36" s="1556"/>
      <c r="H36" s="1556"/>
      <c r="I36" s="179">
        <v>120000</v>
      </c>
      <c r="J36" s="108" t="s">
        <v>195</v>
      </c>
      <c r="K36" s="171">
        <f>COUNTIFS('6.住戸情報入力'!AD:AD,"●",'6.住戸情報入力'!AF:AF,$G$4)</f>
        <v>0</v>
      </c>
      <c r="L36" s="108" t="s">
        <v>273</v>
      </c>
      <c r="M36" s="185">
        <f t="shared" si="1"/>
        <v>0</v>
      </c>
      <c r="N36" s="108" t="s">
        <v>195</v>
      </c>
      <c r="O36" s="1530"/>
      <c r="P36" s="234"/>
    </row>
    <row r="37" spans="1:16" s="236" customFormat="1" ht="31.5" thickBot="1">
      <c r="A37" s="76"/>
      <c r="B37" s="1523"/>
      <c r="C37" s="1519"/>
      <c r="D37" s="1520"/>
      <c r="E37" s="1520"/>
      <c r="F37" s="1557" t="s">
        <v>282</v>
      </c>
      <c r="G37" s="1558"/>
      <c r="H37" s="1558"/>
      <c r="I37" s="180">
        <v>60000</v>
      </c>
      <c r="J37" s="109" t="s">
        <v>195</v>
      </c>
      <c r="K37" s="174">
        <f>COUNTIFS('6.住戸情報入力'!AE:AE,"●",'6.住戸情報入力'!AF:AF,$G$4)</f>
        <v>0</v>
      </c>
      <c r="L37" s="109" t="s">
        <v>273</v>
      </c>
      <c r="M37" s="189">
        <f t="shared" si="1"/>
        <v>0</v>
      </c>
      <c r="N37" s="109" t="s">
        <v>195</v>
      </c>
      <c r="O37" s="1547"/>
      <c r="P37" s="234"/>
    </row>
    <row r="38" spans="1:16" s="236" customFormat="1" ht="29.25" thickTop="1">
      <c r="A38" s="93"/>
      <c r="B38" s="1523"/>
      <c r="C38" s="1519"/>
      <c r="D38" s="1525" t="s">
        <v>487</v>
      </c>
      <c r="E38" s="1526"/>
      <c r="F38" s="1526"/>
      <c r="G38" s="1526"/>
      <c r="H38" s="1526"/>
      <c r="I38" s="1526"/>
      <c r="J38" s="1526"/>
      <c r="K38" s="1526"/>
      <c r="L38" s="144" t="s">
        <v>445</v>
      </c>
      <c r="M38" s="187">
        <f>SUM(M28:M37)</f>
        <v>0</v>
      </c>
      <c r="N38" s="233" t="s">
        <v>195</v>
      </c>
      <c r="O38" s="348"/>
      <c r="P38" s="234"/>
    </row>
    <row r="39" spans="1:16" s="236" customFormat="1" ht="28.5">
      <c r="A39" s="93"/>
      <c r="B39" s="1523"/>
      <c r="C39" s="1519"/>
      <c r="D39" s="1527" t="s">
        <v>283</v>
      </c>
      <c r="E39" s="1528"/>
      <c r="F39" s="1528"/>
      <c r="G39" s="1528"/>
      <c r="H39" s="103"/>
      <c r="I39" s="181">
        <v>80000</v>
      </c>
      <c r="J39" s="73" t="s">
        <v>195</v>
      </c>
      <c r="K39" s="170">
        <f>COUNTIFS('6.住戸情報入力'!Y:Y,"ダクト*",'6.住戸情報入力'!Z:Z,$G$4)</f>
        <v>0</v>
      </c>
      <c r="L39" s="73" t="s">
        <v>273</v>
      </c>
      <c r="M39" s="184">
        <f>I39*K39</f>
        <v>0</v>
      </c>
      <c r="N39" s="73" t="s">
        <v>195</v>
      </c>
      <c r="O39" s="1608" t="s">
        <v>563</v>
      </c>
      <c r="P39" s="234"/>
    </row>
    <row r="40" spans="1:16" s="236" customFormat="1" ht="28.5">
      <c r="A40" s="93"/>
      <c r="B40" s="1523"/>
      <c r="C40" s="1519"/>
      <c r="D40" s="1527" t="s">
        <v>404</v>
      </c>
      <c r="E40" s="1528"/>
      <c r="F40" s="1528"/>
      <c r="G40" s="1528"/>
      <c r="H40" s="103"/>
      <c r="I40" s="181">
        <v>6000</v>
      </c>
      <c r="J40" s="73" t="s">
        <v>195</v>
      </c>
      <c r="K40" s="170">
        <f>SUMIF('6.住戸情報入力'!AH:AH,$G$4,'6.住戸情報入力'!AG:AG)</f>
        <v>0</v>
      </c>
      <c r="L40" s="73" t="s">
        <v>273</v>
      </c>
      <c r="M40" s="184">
        <f>I40*K40</f>
        <v>0</v>
      </c>
      <c r="N40" s="73" t="s">
        <v>195</v>
      </c>
      <c r="O40" s="1609"/>
      <c r="P40" s="234"/>
    </row>
    <row r="41" spans="1:16" s="236" customFormat="1" ht="28.5">
      <c r="A41" s="93"/>
      <c r="B41" s="1523"/>
      <c r="C41" s="1519"/>
      <c r="D41" s="1532" t="s">
        <v>284</v>
      </c>
      <c r="E41" s="1533"/>
      <c r="F41" s="1533"/>
      <c r="G41" s="1533"/>
      <c r="H41" s="105"/>
      <c r="I41" s="178">
        <v>100000</v>
      </c>
      <c r="J41" s="106" t="s">
        <v>195</v>
      </c>
      <c r="K41" s="172">
        <f>COUNTIFS('6.住戸情報入力'!AI:AI,"有り",'6.住戸情報入力'!AJ:AJ,$G$4)</f>
        <v>0</v>
      </c>
      <c r="L41" s="106" t="s">
        <v>273</v>
      </c>
      <c r="M41" s="188">
        <f>I41*K41</f>
        <v>0</v>
      </c>
      <c r="N41" s="106" t="s">
        <v>195</v>
      </c>
      <c r="O41" s="1609"/>
      <c r="P41" s="234"/>
    </row>
    <row r="42" spans="1:16" s="236" customFormat="1" ht="28.5">
      <c r="A42" s="93"/>
      <c r="B42" s="1523"/>
      <c r="C42" s="1519"/>
      <c r="D42" s="1534" t="s">
        <v>406</v>
      </c>
      <c r="E42" s="1535"/>
      <c r="F42" s="1535"/>
      <c r="G42" s="1535"/>
      <c r="H42" s="1536"/>
      <c r="I42" s="183">
        <v>115000</v>
      </c>
      <c r="J42" s="233" t="s">
        <v>195</v>
      </c>
      <c r="K42" s="175">
        <f>COUNTIFS('6.住戸情報入力'!AI:AI,"有り（*",'6.住戸情報入力'!AJ:AJ,$G$4)</f>
        <v>0</v>
      </c>
      <c r="L42" s="233" t="s">
        <v>273</v>
      </c>
      <c r="M42" s="187">
        <f>I42*K42</f>
        <v>0</v>
      </c>
      <c r="N42" s="233" t="s">
        <v>195</v>
      </c>
      <c r="O42" s="1610"/>
      <c r="P42" s="234"/>
    </row>
    <row r="43" spans="1:16" s="236" customFormat="1" ht="29.25" thickBot="1">
      <c r="A43" s="93"/>
      <c r="B43" s="1523"/>
      <c r="C43" s="1519"/>
      <c r="D43" s="1505" t="s">
        <v>405</v>
      </c>
      <c r="E43" s="1506"/>
      <c r="F43" s="1506"/>
      <c r="G43" s="1506"/>
      <c r="H43" s="350"/>
      <c r="I43" s="1507"/>
      <c r="J43" s="1508"/>
      <c r="K43" s="1508"/>
      <c r="L43" s="1509"/>
      <c r="M43" s="351">
        <f>'9-1.費用明細書（専有部）'!AS51</f>
        <v>0</v>
      </c>
      <c r="N43" s="104" t="s">
        <v>195</v>
      </c>
      <c r="O43" s="352"/>
      <c r="P43" s="234"/>
    </row>
    <row r="44" spans="1:16" s="236" customFormat="1" ht="30" thickTop="1" thickBot="1">
      <c r="A44" s="93"/>
      <c r="B44" s="1523"/>
      <c r="C44" s="1520"/>
      <c r="D44" s="1605" t="s">
        <v>487</v>
      </c>
      <c r="E44" s="1606"/>
      <c r="F44" s="1606"/>
      <c r="G44" s="1606"/>
      <c r="H44" s="1606"/>
      <c r="I44" s="1606"/>
      <c r="J44" s="1606"/>
      <c r="K44" s="1606"/>
      <c r="L44" s="364" t="s">
        <v>446</v>
      </c>
      <c r="M44" s="365">
        <f>SUM(M39:M43)</f>
        <v>0</v>
      </c>
      <c r="N44" s="366" t="s">
        <v>195</v>
      </c>
      <c r="O44" s="367"/>
      <c r="P44" s="234"/>
    </row>
    <row r="45" spans="1:16" s="236" customFormat="1" ht="29.25" thickTop="1">
      <c r="A45" s="93"/>
      <c r="B45" s="1523"/>
      <c r="C45" s="1512" t="s">
        <v>503</v>
      </c>
      <c r="D45" s="1513"/>
      <c r="E45" s="1513"/>
      <c r="F45" s="1513"/>
      <c r="G45" s="1513"/>
      <c r="H45" s="1513"/>
      <c r="I45" s="1513"/>
      <c r="J45" s="1513"/>
      <c r="K45" s="1513"/>
      <c r="L45" s="144" t="s">
        <v>447</v>
      </c>
      <c r="M45" s="187">
        <f>SUM(M14,M23,M27,M38,M44)</f>
        <v>0</v>
      </c>
      <c r="N45" s="233" t="s">
        <v>195</v>
      </c>
      <c r="O45" s="107" t="s">
        <v>846</v>
      </c>
      <c r="P45" s="234"/>
    </row>
    <row r="46" spans="1:16" s="236" customFormat="1" ht="29.25" thickBot="1">
      <c r="A46" s="93"/>
      <c r="B46" s="1514" t="s">
        <v>434</v>
      </c>
      <c r="C46" s="1516" t="s">
        <v>848</v>
      </c>
      <c r="D46" s="1518" t="s">
        <v>433</v>
      </c>
      <c r="E46" s="1518"/>
      <c r="F46" s="1518"/>
      <c r="G46" s="1518"/>
      <c r="H46" s="1518"/>
      <c r="I46" s="1507"/>
      <c r="J46" s="1508"/>
      <c r="K46" s="1508"/>
      <c r="L46" s="1509"/>
      <c r="M46" s="351">
        <f>'9-2.費用明細書（共用部）'!AS76</f>
        <v>0</v>
      </c>
      <c r="N46" s="104" t="s">
        <v>195</v>
      </c>
      <c r="O46" s="352"/>
      <c r="P46" s="234"/>
    </row>
    <row r="47" spans="1:16" s="236" customFormat="1" ht="30" thickTop="1" thickBot="1">
      <c r="A47" s="93"/>
      <c r="B47" s="1515"/>
      <c r="C47" s="1517"/>
      <c r="D47" s="1411" t="s">
        <v>487</v>
      </c>
      <c r="E47" s="1412"/>
      <c r="F47" s="1412"/>
      <c r="G47" s="1412"/>
      <c r="H47" s="1412"/>
      <c r="I47" s="1412"/>
      <c r="J47" s="1412"/>
      <c r="K47" s="1412"/>
      <c r="L47" s="353" t="s">
        <v>486</v>
      </c>
      <c r="M47" s="186">
        <f>SUM(M46:M46)</f>
        <v>0</v>
      </c>
      <c r="N47" s="149" t="s">
        <v>195</v>
      </c>
      <c r="O47" s="346"/>
      <c r="P47" s="234"/>
    </row>
    <row r="48" spans="1:16" s="236" customFormat="1" ht="29.25" customHeight="1" thickTop="1">
      <c r="A48" s="117"/>
      <c r="B48" s="1503" t="s">
        <v>637</v>
      </c>
      <c r="C48" s="1504"/>
      <c r="D48" s="1504"/>
      <c r="E48" s="1504"/>
      <c r="F48" s="1504"/>
      <c r="G48" s="1504"/>
      <c r="H48" s="1504"/>
      <c r="I48" s="1504"/>
      <c r="J48" s="1504"/>
      <c r="K48" s="1504"/>
      <c r="L48" s="193" t="s">
        <v>508</v>
      </c>
      <c r="M48" s="194">
        <f>M45+M47</f>
        <v>0</v>
      </c>
      <c r="N48" s="195" t="s">
        <v>195</v>
      </c>
      <c r="O48" s="192" t="s">
        <v>847</v>
      </c>
      <c r="P48" s="234"/>
    </row>
    <row r="49" spans="1:1" ht="28.5">
      <c r="A49" s="93"/>
    </row>
  </sheetData>
  <sheetProtection sheet="1" selectLockedCells="1"/>
  <mergeCells count="76">
    <mergeCell ref="B2:G2"/>
    <mergeCell ref="B1:O1"/>
    <mergeCell ref="B4:F4"/>
    <mergeCell ref="G4:H4"/>
    <mergeCell ref="B6:F6"/>
    <mergeCell ref="G6:N6"/>
    <mergeCell ref="B8:C13"/>
    <mergeCell ref="D8:J8"/>
    <mergeCell ref="K8:L8"/>
    <mergeCell ref="M8:N8"/>
    <mergeCell ref="D9:I9"/>
    <mergeCell ref="D10:F12"/>
    <mergeCell ref="K9:L9"/>
    <mergeCell ref="K11:L11"/>
    <mergeCell ref="M9:N9"/>
    <mergeCell ref="M10:N10"/>
    <mergeCell ref="M11:N11"/>
    <mergeCell ref="M12:N12"/>
    <mergeCell ref="D23:K23"/>
    <mergeCell ref="D24:D26"/>
    <mergeCell ref="E24:H24"/>
    <mergeCell ref="G10:I10"/>
    <mergeCell ref="K10:L10"/>
    <mergeCell ref="G11:I11"/>
    <mergeCell ref="G12:I12"/>
    <mergeCell ref="K12:L12"/>
    <mergeCell ref="D13:K13"/>
    <mergeCell ref="O15:O22"/>
    <mergeCell ref="E16:H16"/>
    <mergeCell ref="E17:H17"/>
    <mergeCell ref="E18:H18"/>
    <mergeCell ref="E19:H19"/>
    <mergeCell ref="E20:H20"/>
    <mergeCell ref="E21:H21"/>
    <mergeCell ref="E22:H22"/>
    <mergeCell ref="E15:H15"/>
    <mergeCell ref="D28:D37"/>
    <mergeCell ref="E28:H28"/>
    <mergeCell ref="O28:O37"/>
    <mergeCell ref="E29:H29"/>
    <mergeCell ref="E30:H30"/>
    <mergeCell ref="E31:H31"/>
    <mergeCell ref="E32:H32"/>
    <mergeCell ref="E33:H33"/>
    <mergeCell ref="E34:E37"/>
    <mergeCell ref="F34:H34"/>
    <mergeCell ref="F35:H35"/>
    <mergeCell ref="F36:H36"/>
    <mergeCell ref="F37:H37"/>
    <mergeCell ref="O24:O26"/>
    <mergeCell ref="E25:F26"/>
    <mergeCell ref="G25:H25"/>
    <mergeCell ref="G26:H26"/>
    <mergeCell ref="D27:K27"/>
    <mergeCell ref="D38:K38"/>
    <mergeCell ref="D39:G39"/>
    <mergeCell ref="O39:O42"/>
    <mergeCell ref="D40:G40"/>
    <mergeCell ref="D41:G41"/>
    <mergeCell ref="D42:H42"/>
    <mergeCell ref="B48:K48"/>
    <mergeCell ref="D43:G43"/>
    <mergeCell ref="I43:L43"/>
    <mergeCell ref="D44:K44"/>
    <mergeCell ref="C45:K45"/>
    <mergeCell ref="B46:B47"/>
    <mergeCell ref="C46:C47"/>
    <mergeCell ref="D46:H46"/>
    <mergeCell ref="I46:L46"/>
    <mergeCell ref="D47:K47"/>
    <mergeCell ref="C14:C44"/>
    <mergeCell ref="D14:G14"/>
    <mergeCell ref="I14:J14"/>
    <mergeCell ref="K14:L14"/>
    <mergeCell ref="B15:B45"/>
    <mergeCell ref="D15:D22"/>
  </mergeCells>
  <phoneticPr fontId="8"/>
  <conditionalFormatting sqref="A8:B8 D8 D10 A9:A13 A4:G4 K8:N8 A49:XFD1048576 D13:XFD13 A5:XFD5 I4:XFD4 D9:L9 G10:L12 O9:XFD12 A7:XFD7 A6:F6 P6:XFD6 A1:XFD3 P8:XFD8">
    <cfRule type="expression" dxfId="48" priority="17">
      <formula>_xlfn.ISFORMULA(A1)=TRUE</formula>
    </cfRule>
  </conditionalFormatting>
  <conditionalFormatting sqref="M9:M12">
    <cfRule type="expression" dxfId="47" priority="16">
      <formula>_xlfn.ISFORMULA(M9)=TRUE</formula>
    </cfRule>
  </conditionalFormatting>
  <conditionalFormatting sqref="O6">
    <cfRule type="expression" dxfId="46" priority="10">
      <formula>_xlfn.ISFORMULA(O6)=TRUE</formula>
    </cfRule>
  </conditionalFormatting>
  <conditionalFormatting sqref="M43">
    <cfRule type="containsBlanks" dxfId="45" priority="9">
      <formula>LEN(TRIM(M43))=0</formula>
    </cfRule>
  </conditionalFormatting>
  <conditionalFormatting sqref="Y41:XFD41 A46:D46 A47:B48 I46:XFD46 L47:XFD48 A43:XFD45 A14:XFD14 A42:D42 I42:J42 L42:XFD42 A39:J41 L39:XFD40 L41:W41 A23:XFD24 A15:D22 I15:XFD22 A27:XFD38 A25:F26 I25:XFD26">
    <cfRule type="expression" dxfId="44" priority="8">
      <formula>_xlfn.ISFORMULA(A14)=TRUE</formula>
    </cfRule>
  </conditionalFormatting>
  <conditionalFormatting sqref="K39:K42">
    <cfRule type="expression" dxfId="43" priority="7">
      <formula>_xlfn.ISFORMULA(K39)=TRUE</formula>
    </cfRule>
  </conditionalFormatting>
  <conditionalFormatting sqref="E15:H22">
    <cfRule type="expression" dxfId="42" priority="6">
      <formula>_xlfn.ISFORMULA(E15)=TRUE</formula>
    </cfRule>
  </conditionalFormatting>
  <conditionalFormatting sqref="G25:H26">
    <cfRule type="expression" dxfId="41" priority="5">
      <formula>_xlfn.ISFORMULA(G25)=TRUE</formula>
    </cfRule>
  </conditionalFormatting>
  <conditionalFormatting sqref="O8">
    <cfRule type="expression" dxfId="40" priority="3">
      <formula>_xlfn.ISFORMULA(O8)=TRUE</formula>
    </cfRule>
  </conditionalFormatting>
  <conditionalFormatting sqref="D47:K47">
    <cfRule type="expression" dxfId="39" priority="2">
      <formula>_xlfn.ISFORMULA(D47)=TRUE</formula>
    </cfRule>
  </conditionalFormatting>
  <conditionalFormatting sqref="G6:N6">
    <cfRule type="expression" dxfId="38" priority="1">
      <formula>_xlfn.ISFORMULA(G6)=TRUE</formula>
    </cfRule>
  </conditionalFormatting>
  <printOptions horizontalCentered="1"/>
  <pageMargins left="0.59055118110236227" right="0.39370078740157483" top="0.59055118110236227" bottom="0.35433070866141736" header="0.31496062992125984" footer="0.11811023622047245"/>
  <pageSetup paperSize="9" scale="50" orientation="portrait" r:id="rId1"/>
  <headerFooter scaleWithDoc="0">
    <oddFooter>&amp;R&amp;8R3超高層ZEH-M_ver.1</oddFooter>
  </headerFooter>
  <ignoredErrors>
    <ignoredError sqref="G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BF3B-17C7-4D4F-9940-3992BDCB231F}">
  <sheetPr codeName="Sheet14"/>
  <dimension ref="A1:S49"/>
  <sheetViews>
    <sheetView showGridLines="0" view="pageBreakPreview" zoomScale="80" zoomScaleNormal="100" zoomScaleSheetLayoutView="80" workbookViewId="0">
      <selection activeCell="G4" sqref="G4:H4"/>
    </sheetView>
  </sheetViews>
  <sheetFormatPr defaultRowHeight="21"/>
  <cols>
    <col min="1" max="1" width="2.625" style="569" customWidth="1"/>
    <col min="2" max="4" width="4.625" style="65" customWidth="1"/>
    <col min="5" max="6" width="8.625" style="65" customWidth="1"/>
    <col min="7" max="7" width="15.625" style="65" customWidth="1"/>
    <col min="8" max="8" width="10.625" style="570" customWidth="1"/>
    <col min="9" max="9" width="15.625" style="418" customWidth="1"/>
    <col min="10" max="10" width="5.625" style="570" customWidth="1"/>
    <col min="11" max="11" width="10.625" style="65" customWidth="1"/>
    <col min="12" max="12" width="5.625" style="570" customWidth="1"/>
    <col min="13" max="13" width="15.625" style="418" customWidth="1"/>
    <col min="14" max="14" width="5.625" style="570" customWidth="1"/>
    <col min="15" max="15" width="48.625" style="571" customWidth="1"/>
    <col min="16" max="16" width="9.25" style="685" bestFit="1" customWidth="1"/>
    <col min="17" max="16384" width="9" style="65"/>
  </cols>
  <sheetData>
    <row r="1" spans="1:19" s="740" customFormat="1">
      <c r="A1" s="768"/>
      <c r="B1" s="1604" t="s">
        <v>259</v>
      </c>
      <c r="C1" s="1604"/>
      <c r="D1" s="1604"/>
      <c r="E1" s="1604"/>
      <c r="F1" s="1604"/>
      <c r="G1" s="1604"/>
      <c r="H1" s="1604"/>
      <c r="I1" s="1604"/>
      <c r="J1" s="1604"/>
      <c r="K1" s="1604"/>
      <c r="L1" s="1604"/>
      <c r="M1" s="1604"/>
      <c r="N1" s="1604"/>
      <c r="O1" s="1604"/>
    </row>
    <row r="2" spans="1:19">
      <c r="B2" s="1406" t="s">
        <v>598</v>
      </c>
      <c r="C2" s="1406"/>
      <c r="D2" s="1406"/>
      <c r="E2" s="1406"/>
      <c r="F2" s="1406"/>
      <c r="G2" s="1406"/>
    </row>
    <row r="3" spans="1:19" s="572" customFormat="1" ht="13.5">
      <c r="H3" s="573"/>
      <c r="I3" s="574"/>
      <c r="J3" s="573"/>
      <c r="L3" s="573"/>
      <c r="M3" s="574"/>
      <c r="N3" s="573"/>
      <c r="O3" s="575"/>
      <c r="P3" s="576"/>
    </row>
    <row r="4" spans="1:19" ht="30.75">
      <c r="A4" s="577"/>
      <c r="B4" s="1430" t="s">
        <v>260</v>
      </c>
      <c r="C4" s="1431"/>
      <c r="D4" s="1431"/>
      <c r="E4" s="1431"/>
      <c r="F4" s="1432"/>
      <c r="G4" s="1407" t="s">
        <v>517</v>
      </c>
      <c r="H4" s="1408"/>
    </row>
    <row r="5" spans="1:19" s="572" customFormat="1" ht="13.5">
      <c r="B5" s="578"/>
      <c r="C5" s="578"/>
      <c r="D5" s="578"/>
      <c r="E5" s="578"/>
      <c r="H5" s="573"/>
      <c r="I5" s="574"/>
      <c r="J5" s="573"/>
      <c r="L5" s="573"/>
      <c r="M5" s="574"/>
      <c r="N5" s="573"/>
      <c r="O5" s="575"/>
      <c r="P5" s="576"/>
    </row>
    <row r="6" spans="1:19" ht="30.75">
      <c r="A6" s="577"/>
      <c r="B6" s="1430" t="s">
        <v>261</v>
      </c>
      <c r="C6" s="1431"/>
      <c r="D6" s="1431"/>
      <c r="E6" s="1431"/>
      <c r="F6" s="1432"/>
      <c r="G6" s="1433" t="str">
        <f>入力シート!F11</f>
        <v>(例)　○○○○マンション</v>
      </c>
      <c r="H6" s="1434"/>
      <c r="I6" s="1434"/>
      <c r="J6" s="1434"/>
      <c r="K6" s="1434"/>
      <c r="L6" s="1434"/>
      <c r="M6" s="1434"/>
      <c r="N6" s="1434"/>
      <c r="O6" s="579" t="str">
        <f>入力シート!H11</f>
        <v>超高層ZEH-M実証事業</v>
      </c>
      <c r="P6" s="580"/>
      <c r="Q6" s="684"/>
      <c r="R6" s="684"/>
      <c r="S6" s="684"/>
    </row>
    <row r="7" spans="1:19" s="572" customFormat="1" ht="13.5">
      <c r="H7" s="573"/>
      <c r="I7" s="574"/>
      <c r="J7" s="573"/>
      <c r="L7" s="573"/>
      <c r="M7" s="574"/>
      <c r="N7" s="573"/>
      <c r="O7" s="575"/>
      <c r="P7" s="576"/>
    </row>
    <row r="8" spans="1:19" ht="21" customHeight="1">
      <c r="B8" s="1487" t="s">
        <v>296</v>
      </c>
      <c r="C8" s="1488"/>
      <c r="D8" s="1430" t="s">
        <v>262</v>
      </c>
      <c r="E8" s="1431"/>
      <c r="F8" s="1431"/>
      <c r="G8" s="1431"/>
      <c r="H8" s="1431"/>
      <c r="I8" s="1431"/>
      <c r="J8" s="1432"/>
      <c r="K8" s="1430" t="s">
        <v>263</v>
      </c>
      <c r="L8" s="1432"/>
      <c r="M8" s="1431" t="s">
        <v>264</v>
      </c>
      <c r="N8" s="1431"/>
      <c r="O8" s="641" t="s">
        <v>265</v>
      </c>
    </row>
    <row r="9" spans="1:19" ht="28.5" customHeight="1">
      <c r="A9" s="581"/>
      <c r="B9" s="1489"/>
      <c r="C9" s="1490"/>
      <c r="D9" s="1435" t="s">
        <v>597</v>
      </c>
      <c r="E9" s="1436"/>
      <c r="F9" s="1436"/>
      <c r="G9" s="1436"/>
      <c r="H9" s="1436"/>
      <c r="I9" s="1436"/>
      <c r="J9" s="582" t="s">
        <v>407</v>
      </c>
      <c r="K9" s="1428"/>
      <c r="L9" s="1429"/>
      <c r="M9" s="1600"/>
      <c r="N9" s="1601"/>
      <c r="O9" s="586" t="s">
        <v>413</v>
      </c>
    </row>
    <row r="10" spans="1:19" ht="28.5" customHeight="1">
      <c r="A10" s="581"/>
      <c r="B10" s="1489"/>
      <c r="C10" s="1490"/>
      <c r="D10" s="1437" t="s">
        <v>402</v>
      </c>
      <c r="E10" s="1438"/>
      <c r="F10" s="1439"/>
      <c r="G10" s="1426" t="s">
        <v>266</v>
      </c>
      <c r="H10" s="1426"/>
      <c r="I10" s="1426"/>
      <c r="J10" s="587" t="s">
        <v>408</v>
      </c>
      <c r="K10" s="1428"/>
      <c r="L10" s="1429"/>
      <c r="M10" s="1600"/>
      <c r="N10" s="1601"/>
      <c r="O10" s="590" t="s">
        <v>596</v>
      </c>
    </row>
    <row r="11" spans="1:19" ht="28.5">
      <c r="A11" s="581"/>
      <c r="B11" s="1489"/>
      <c r="C11" s="1490"/>
      <c r="D11" s="1440"/>
      <c r="E11" s="1441"/>
      <c r="F11" s="1442"/>
      <c r="G11" s="1448" t="s">
        <v>267</v>
      </c>
      <c r="H11" s="1449"/>
      <c r="I11" s="1449"/>
      <c r="J11" s="591" t="s">
        <v>409</v>
      </c>
      <c r="K11" s="1428"/>
      <c r="L11" s="1429"/>
      <c r="M11" s="1600"/>
      <c r="N11" s="1601"/>
      <c r="O11" s="595" t="s">
        <v>268</v>
      </c>
    </row>
    <row r="12" spans="1:19" ht="29.25" thickBot="1">
      <c r="A12" s="581"/>
      <c r="B12" s="1489"/>
      <c r="C12" s="1490"/>
      <c r="D12" s="1443"/>
      <c r="E12" s="1444"/>
      <c r="F12" s="1445"/>
      <c r="G12" s="1446" t="s">
        <v>507</v>
      </c>
      <c r="H12" s="1447"/>
      <c r="I12" s="1447"/>
      <c r="J12" s="596" t="s">
        <v>410</v>
      </c>
      <c r="K12" s="1409"/>
      <c r="L12" s="1410"/>
      <c r="M12" s="1602"/>
      <c r="N12" s="1603"/>
      <c r="O12" s="599"/>
    </row>
    <row r="13" spans="1:19" ht="29.25" thickTop="1">
      <c r="A13" s="581"/>
      <c r="B13" s="1491"/>
      <c r="C13" s="1492"/>
      <c r="D13" s="1450" t="s">
        <v>412</v>
      </c>
      <c r="E13" s="1451"/>
      <c r="F13" s="1451"/>
      <c r="G13" s="1451"/>
      <c r="H13" s="1451"/>
      <c r="I13" s="1451"/>
      <c r="J13" s="1451"/>
      <c r="K13" s="1451"/>
      <c r="L13" s="600" t="s">
        <v>484</v>
      </c>
      <c r="M13" s="601">
        <f>M9+M12</f>
        <v>0</v>
      </c>
      <c r="N13" s="602" t="s">
        <v>195</v>
      </c>
      <c r="O13" s="603" t="s">
        <v>485</v>
      </c>
    </row>
    <row r="14" spans="1:19" ht="108" customHeight="1" thickBot="1">
      <c r="A14" s="581"/>
      <c r="B14" s="604" t="s">
        <v>502</v>
      </c>
      <c r="C14" s="1423" t="s">
        <v>269</v>
      </c>
      <c r="D14" s="1421" t="s">
        <v>270</v>
      </c>
      <c r="E14" s="1422"/>
      <c r="F14" s="1422"/>
      <c r="G14" s="1422"/>
      <c r="H14" s="605" t="s">
        <v>483</v>
      </c>
      <c r="I14" s="1454"/>
      <c r="J14" s="1455"/>
      <c r="K14" s="1454"/>
      <c r="L14" s="1455"/>
      <c r="M14" s="606">
        <f>SUMIF('6.住戸情報入力'!P:P,G4,'6.住戸情報入力'!O:O)</f>
        <v>0</v>
      </c>
      <c r="N14" s="607" t="s">
        <v>195</v>
      </c>
      <c r="O14" s="608" t="s">
        <v>564</v>
      </c>
    </row>
    <row r="15" spans="1:19" ht="28.5" customHeight="1" thickTop="1">
      <c r="A15" s="581"/>
      <c r="B15" s="1486" t="s">
        <v>271</v>
      </c>
      <c r="C15" s="1423"/>
      <c r="D15" s="1456" t="s">
        <v>272</v>
      </c>
      <c r="E15" s="1457" t="s">
        <v>631</v>
      </c>
      <c r="F15" s="1458"/>
      <c r="G15" s="1458"/>
      <c r="H15" s="1458"/>
      <c r="I15" s="609">
        <v>150000</v>
      </c>
      <c r="J15" s="610" t="s">
        <v>195</v>
      </c>
      <c r="K15" s="611">
        <f>SUMIFS('6.住戸情報入力'!R:R,'6.住戸情報入力'!Q:Q,E15,'6.住戸情報入力'!S:S,$G$4)+SUMIFS('6.住戸情報入力'!U:U,'6.住戸情報入力'!T:T,E15,'6.住戸情報入力'!V:V,$G$4)</f>
        <v>0</v>
      </c>
      <c r="L15" s="610" t="s">
        <v>273</v>
      </c>
      <c r="M15" s="612">
        <f t="shared" ref="M15:M22" si="0">I15*K15</f>
        <v>0</v>
      </c>
      <c r="N15" s="610" t="s">
        <v>195</v>
      </c>
      <c r="O15" s="1483" t="s">
        <v>563</v>
      </c>
    </row>
    <row r="16" spans="1:19" ht="28.5">
      <c r="A16" s="581"/>
      <c r="B16" s="1486"/>
      <c r="C16" s="1423"/>
      <c r="D16" s="1423"/>
      <c r="E16" s="1452" t="s">
        <v>625</v>
      </c>
      <c r="F16" s="1453"/>
      <c r="G16" s="1453"/>
      <c r="H16" s="1453"/>
      <c r="I16" s="613">
        <v>160000</v>
      </c>
      <c r="J16" s="593" t="s">
        <v>195</v>
      </c>
      <c r="K16" s="592">
        <f>SUMIFS('6.住戸情報入力'!R:R,'6.住戸情報入力'!Q:Q,E16,'6.住戸情報入力'!S:S,$G$4)+SUMIFS('6.住戸情報入力'!U:U,'6.住戸情報入力'!T:T,E16,'6.住戸情報入力'!V:V,$G$4)</f>
        <v>0</v>
      </c>
      <c r="L16" s="593" t="s">
        <v>273</v>
      </c>
      <c r="M16" s="594">
        <f t="shared" si="0"/>
        <v>0</v>
      </c>
      <c r="N16" s="593" t="s">
        <v>195</v>
      </c>
      <c r="O16" s="1484"/>
    </row>
    <row r="17" spans="1:15" ht="28.5">
      <c r="A17" s="581"/>
      <c r="B17" s="1486"/>
      <c r="C17" s="1423"/>
      <c r="D17" s="1423"/>
      <c r="E17" s="1452" t="s">
        <v>626</v>
      </c>
      <c r="F17" s="1453"/>
      <c r="G17" s="1453"/>
      <c r="H17" s="1453"/>
      <c r="I17" s="613">
        <v>170000</v>
      </c>
      <c r="J17" s="593" t="s">
        <v>195</v>
      </c>
      <c r="K17" s="592">
        <f>SUMIFS('6.住戸情報入力'!R:R,'6.住戸情報入力'!Q:Q,E17,'6.住戸情報入力'!S:S,$G$4)+SUMIFS('6.住戸情報入力'!U:U,'6.住戸情報入力'!T:T,E17,'6.住戸情報入力'!V:V,$G$4)</f>
        <v>0</v>
      </c>
      <c r="L17" s="593" t="s">
        <v>273</v>
      </c>
      <c r="M17" s="594">
        <f t="shared" si="0"/>
        <v>0</v>
      </c>
      <c r="N17" s="593" t="s">
        <v>195</v>
      </c>
      <c r="O17" s="1484"/>
    </row>
    <row r="18" spans="1:15" ht="28.5">
      <c r="A18" s="581"/>
      <c r="B18" s="1486"/>
      <c r="C18" s="1423"/>
      <c r="D18" s="1423"/>
      <c r="E18" s="1452" t="s">
        <v>627</v>
      </c>
      <c r="F18" s="1453"/>
      <c r="G18" s="1453"/>
      <c r="H18" s="1453"/>
      <c r="I18" s="613">
        <v>180000</v>
      </c>
      <c r="J18" s="593" t="s">
        <v>195</v>
      </c>
      <c r="K18" s="592">
        <f>SUMIFS('6.住戸情報入力'!R:R,'6.住戸情報入力'!Q:Q,E18,'6.住戸情報入力'!S:S,$G$4)+SUMIFS('6.住戸情報入力'!U:U,'6.住戸情報入力'!T:T,E18,'6.住戸情報入力'!V:V,$G$4)</f>
        <v>0</v>
      </c>
      <c r="L18" s="593" t="s">
        <v>273</v>
      </c>
      <c r="M18" s="594">
        <f t="shared" si="0"/>
        <v>0</v>
      </c>
      <c r="N18" s="593" t="s">
        <v>195</v>
      </c>
      <c r="O18" s="1484"/>
    </row>
    <row r="19" spans="1:15" ht="28.5">
      <c r="A19" s="581"/>
      <c r="B19" s="1486"/>
      <c r="C19" s="1423"/>
      <c r="D19" s="1423"/>
      <c r="E19" s="1452" t="s">
        <v>628</v>
      </c>
      <c r="F19" s="1453"/>
      <c r="G19" s="1453"/>
      <c r="H19" s="1453"/>
      <c r="I19" s="613">
        <v>190000</v>
      </c>
      <c r="J19" s="593" t="s">
        <v>195</v>
      </c>
      <c r="K19" s="592">
        <f>SUMIFS('6.住戸情報入力'!R:R,'6.住戸情報入力'!Q:Q,E19,'6.住戸情報入力'!S:S,$G$4)+SUMIFS('6.住戸情報入力'!U:U,'6.住戸情報入力'!T:T,E19,'6.住戸情報入力'!V:V,$G$4)</f>
        <v>0</v>
      </c>
      <c r="L19" s="593" t="s">
        <v>273</v>
      </c>
      <c r="M19" s="594">
        <f t="shared" si="0"/>
        <v>0</v>
      </c>
      <c r="N19" s="593" t="s">
        <v>195</v>
      </c>
      <c r="O19" s="1484"/>
    </row>
    <row r="20" spans="1:15" ht="28.5">
      <c r="A20" s="581"/>
      <c r="B20" s="1486"/>
      <c r="C20" s="1423"/>
      <c r="D20" s="1423"/>
      <c r="E20" s="1452" t="s">
        <v>629</v>
      </c>
      <c r="F20" s="1453"/>
      <c r="G20" s="1453"/>
      <c r="H20" s="1453"/>
      <c r="I20" s="613">
        <v>200000</v>
      </c>
      <c r="J20" s="593" t="s">
        <v>195</v>
      </c>
      <c r="K20" s="592">
        <f>SUMIFS('6.住戸情報入力'!R:R,'6.住戸情報入力'!Q:Q,E20,'6.住戸情報入力'!S:S,$G$4)+SUMIFS('6.住戸情報入力'!U:U,'6.住戸情報入力'!T:T,E20,'6.住戸情報入力'!V:V,$G$4)</f>
        <v>0</v>
      </c>
      <c r="L20" s="593" t="s">
        <v>273</v>
      </c>
      <c r="M20" s="594">
        <f t="shared" si="0"/>
        <v>0</v>
      </c>
      <c r="N20" s="593" t="s">
        <v>195</v>
      </c>
      <c r="O20" s="1484"/>
    </row>
    <row r="21" spans="1:15" ht="28.5">
      <c r="A21" s="581"/>
      <c r="B21" s="1486"/>
      <c r="C21" s="1423"/>
      <c r="D21" s="1423"/>
      <c r="E21" s="1452" t="s">
        <v>630</v>
      </c>
      <c r="F21" s="1453"/>
      <c r="G21" s="1453"/>
      <c r="H21" s="1453"/>
      <c r="I21" s="613">
        <v>220000</v>
      </c>
      <c r="J21" s="593" t="s">
        <v>195</v>
      </c>
      <c r="K21" s="592">
        <f>SUMIFS('6.住戸情報入力'!R:R,'6.住戸情報入力'!Q:Q,E21,'6.住戸情報入力'!S:S,$G$4)+SUMIFS('6.住戸情報入力'!U:U,'6.住戸情報入力'!T:T,E21,'6.住戸情報入力'!V:V,$G$4)</f>
        <v>0</v>
      </c>
      <c r="L21" s="593" t="s">
        <v>273</v>
      </c>
      <c r="M21" s="594">
        <f t="shared" si="0"/>
        <v>0</v>
      </c>
      <c r="N21" s="593" t="s">
        <v>195</v>
      </c>
      <c r="O21" s="1484"/>
    </row>
    <row r="22" spans="1:15" ht="29.25" thickBot="1">
      <c r="A22" s="581"/>
      <c r="B22" s="1486"/>
      <c r="C22" s="1423"/>
      <c r="D22" s="1424"/>
      <c r="E22" s="1459" t="s">
        <v>632</v>
      </c>
      <c r="F22" s="1425"/>
      <c r="G22" s="1425"/>
      <c r="H22" s="1425"/>
      <c r="I22" s="614">
        <v>240000</v>
      </c>
      <c r="J22" s="615" t="s">
        <v>195</v>
      </c>
      <c r="K22" s="616">
        <f>SUMIFS('6.住戸情報入力'!R:R,'6.住戸情報入力'!Q:Q,E22,'6.住戸情報入力'!S:S,$G$4)+SUMIFS('6.住戸情報入力'!U:U,'6.住戸情報入力'!T:T,E22,'6.住戸情報入力'!V:V,$G$4)</f>
        <v>0</v>
      </c>
      <c r="L22" s="615" t="s">
        <v>273</v>
      </c>
      <c r="M22" s="617">
        <f t="shared" si="0"/>
        <v>0</v>
      </c>
      <c r="N22" s="615" t="s">
        <v>195</v>
      </c>
      <c r="O22" s="1485"/>
    </row>
    <row r="23" spans="1:15" ht="28.5">
      <c r="A23" s="581"/>
      <c r="B23" s="1486"/>
      <c r="C23" s="1423"/>
      <c r="D23" s="1450" t="s">
        <v>487</v>
      </c>
      <c r="E23" s="1451"/>
      <c r="F23" s="1451"/>
      <c r="G23" s="1451"/>
      <c r="H23" s="1451"/>
      <c r="I23" s="1451"/>
      <c r="J23" s="1451"/>
      <c r="K23" s="1451"/>
      <c r="L23" s="600" t="s">
        <v>443</v>
      </c>
      <c r="M23" s="601">
        <f>SUM(M15:M22)</f>
        <v>0</v>
      </c>
      <c r="N23" s="602" t="s">
        <v>195</v>
      </c>
      <c r="O23" s="618"/>
    </row>
    <row r="24" spans="1:15" ht="28.5" customHeight="1">
      <c r="A24" s="581"/>
      <c r="B24" s="1486"/>
      <c r="C24" s="1423"/>
      <c r="D24" s="1423" t="s">
        <v>274</v>
      </c>
      <c r="E24" s="1427" t="s">
        <v>275</v>
      </c>
      <c r="F24" s="1427"/>
      <c r="G24" s="1427"/>
      <c r="H24" s="1427"/>
      <c r="I24" s="619">
        <v>100000</v>
      </c>
      <c r="J24" s="584" t="s">
        <v>195</v>
      </c>
      <c r="K24" s="583">
        <f>COUNTIFS('6.住戸情報入力'!W:W,"床暖房",'6.住戸情報入力'!X:X,$G$4)</f>
        <v>0</v>
      </c>
      <c r="L24" s="584" t="s">
        <v>273</v>
      </c>
      <c r="M24" s="585">
        <f>I24*K24</f>
        <v>0</v>
      </c>
      <c r="N24" s="584" t="s">
        <v>195</v>
      </c>
      <c r="O24" s="1502" t="s">
        <v>563</v>
      </c>
    </row>
    <row r="25" spans="1:15" ht="28.5">
      <c r="A25" s="581"/>
      <c r="B25" s="1486"/>
      <c r="C25" s="1423"/>
      <c r="D25" s="1423"/>
      <c r="E25" s="1498" t="s">
        <v>276</v>
      </c>
      <c r="F25" s="1499"/>
      <c r="G25" s="1426" t="s">
        <v>633</v>
      </c>
      <c r="H25" s="1426"/>
      <c r="I25" s="620">
        <v>530000</v>
      </c>
      <c r="J25" s="621" t="s">
        <v>195</v>
      </c>
      <c r="K25" s="622">
        <f>COUNTIFS('6.住戸情報入力'!W:W,"エアコン*"&amp;G25,'6.住戸情報入力'!X:X,$G$4)</f>
        <v>0</v>
      </c>
      <c r="L25" s="621" t="s">
        <v>273</v>
      </c>
      <c r="M25" s="623">
        <f>I25*K25</f>
        <v>0</v>
      </c>
      <c r="N25" s="621" t="s">
        <v>195</v>
      </c>
      <c r="O25" s="1484"/>
    </row>
    <row r="26" spans="1:15" ht="29.25" thickBot="1">
      <c r="A26" s="581"/>
      <c r="B26" s="1486"/>
      <c r="C26" s="1423"/>
      <c r="D26" s="1424"/>
      <c r="E26" s="1500"/>
      <c r="F26" s="1501"/>
      <c r="G26" s="1425" t="s">
        <v>634</v>
      </c>
      <c r="H26" s="1425"/>
      <c r="I26" s="614">
        <v>460000</v>
      </c>
      <c r="J26" s="615" t="s">
        <v>195</v>
      </c>
      <c r="K26" s="616">
        <f>COUNTIFS('6.住戸情報入力'!W:W,"エアコン*"&amp;G26,'6.住戸情報入力'!X:X,$G$4)</f>
        <v>0</v>
      </c>
      <c r="L26" s="615" t="s">
        <v>273</v>
      </c>
      <c r="M26" s="617">
        <f>I26*K26</f>
        <v>0</v>
      </c>
      <c r="N26" s="615" t="s">
        <v>195</v>
      </c>
      <c r="O26" s="1485"/>
    </row>
    <row r="27" spans="1:15" ht="29.25" thickTop="1">
      <c r="A27" s="581"/>
      <c r="B27" s="1486"/>
      <c r="C27" s="1423"/>
      <c r="D27" s="1450" t="s">
        <v>487</v>
      </c>
      <c r="E27" s="1451"/>
      <c r="F27" s="1451"/>
      <c r="G27" s="1451"/>
      <c r="H27" s="1451"/>
      <c r="I27" s="1451"/>
      <c r="J27" s="1451"/>
      <c r="K27" s="1451"/>
      <c r="L27" s="600" t="s">
        <v>444</v>
      </c>
      <c r="M27" s="601">
        <f>SUM(M24:M26)</f>
        <v>0</v>
      </c>
      <c r="N27" s="602" t="s">
        <v>195</v>
      </c>
      <c r="O27" s="624"/>
    </row>
    <row r="28" spans="1:15" ht="28.5">
      <c r="A28" s="581"/>
      <c r="B28" s="1486"/>
      <c r="C28" s="1423"/>
      <c r="D28" s="1423" t="s">
        <v>277</v>
      </c>
      <c r="E28" s="1464" t="s">
        <v>506</v>
      </c>
      <c r="F28" s="1465"/>
      <c r="G28" s="1465"/>
      <c r="H28" s="1465"/>
      <c r="I28" s="620">
        <v>300000</v>
      </c>
      <c r="J28" s="621" t="s">
        <v>195</v>
      </c>
      <c r="K28" s="622">
        <f>COUNTIFS('6.住戸情報入力'!AA:AA,E28,'6.住戸情報入力'!AF:AF,$G$4)</f>
        <v>0</v>
      </c>
      <c r="L28" s="621" t="s">
        <v>273</v>
      </c>
      <c r="M28" s="623">
        <f t="shared" ref="M28:M37" si="1">I28*K28</f>
        <v>0</v>
      </c>
      <c r="N28" s="621" t="s">
        <v>195</v>
      </c>
      <c r="O28" s="1460" t="s">
        <v>563</v>
      </c>
    </row>
    <row r="29" spans="1:15" ht="28.5">
      <c r="A29" s="581"/>
      <c r="B29" s="1486"/>
      <c r="C29" s="1423"/>
      <c r="D29" s="1423"/>
      <c r="E29" s="1466" t="s">
        <v>505</v>
      </c>
      <c r="F29" s="1467"/>
      <c r="G29" s="1467"/>
      <c r="H29" s="1467"/>
      <c r="I29" s="613">
        <v>160000</v>
      </c>
      <c r="J29" s="593" t="s">
        <v>195</v>
      </c>
      <c r="K29" s="592">
        <f>COUNTIFS('6.住戸情報入力'!AA:AA,E29,'6.住戸情報入力'!AF:AF,$G$4)</f>
        <v>0</v>
      </c>
      <c r="L29" s="593" t="s">
        <v>273</v>
      </c>
      <c r="M29" s="594">
        <f t="shared" si="1"/>
        <v>0</v>
      </c>
      <c r="N29" s="593" t="s">
        <v>195</v>
      </c>
      <c r="O29" s="1461"/>
    </row>
    <row r="30" spans="1:15" ht="28.5">
      <c r="A30" s="581"/>
      <c r="B30" s="1486"/>
      <c r="C30" s="1423"/>
      <c r="D30" s="1423"/>
      <c r="E30" s="1466" t="s">
        <v>278</v>
      </c>
      <c r="F30" s="1467"/>
      <c r="G30" s="1467"/>
      <c r="H30" s="1467"/>
      <c r="I30" s="613">
        <v>400000</v>
      </c>
      <c r="J30" s="593" t="s">
        <v>195</v>
      </c>
      <c r="K30" s="592">
        <f>COUNTIFS('6.住戸情報入力'!AA:AA,E30,'6.住戸情報入力'!AF:AF,$G$4)</f>
        <v>0</v>
      </c>
      <c r="L30" s="593" t="s">
        <v>273</v>
      </c>
      <c r="M30" s="594">
        <f t="shared" si="1"/>
        <v>0</v>
      </c>
      <c r="N30" s="593" t="s">
        <v>195</v>
      </c>
      <c r="O30" s="1461"/>
    </row>
    <row r="31" spans="1:15" ht="28.5">
      <c r="A31" s="581"/>
      <c r="B31" s="1486"/>
      <c r="C31" s="1423"/>
      <c r="D31" s="1423"/>
      <c r="E31" s="1466" t="s">
        <v>420</v>
      </c>
      <c r="F31" s="1467"/>
      <c r="G31" s="1467"/>
      <c r="H31" s="1467"/>
      <c r="I31" s="613">
        <v>1000000</v>
      </c>
      <c r="J31" s="593" t="s">
        <v>195</v>
      </c>
      <c r="K31" s="592">
        <f>COUNTIFS('6.住戸情報入力'!AA:AA,E31,'6.住戸情報入力'!AF:AF,$G$4)</f>
        <v>0</v>
      </c>
      <c r="L31" s="593" t="s">
        <v>273</v>
      </c>
      <c r="M31" s="594">
        <f t="shared" si="1"/>
        <v>0</v>
      </c>
      <c r="N31" s="593" t="s">
        <v>195</v>
      </c>
      <c r="O31" s="1461"/>
    </row>
    <row r="32" spans="1:15" ht="28.5">
      <c r="A32" s="581"/>
      <c r="B32" s="1486"/>
      <c r="C32" s="1423"/>
      <c r="D32" s="1423"/>
      <c r="E32" s="1466" t="s">
        <v>580</v>
      </c>
      <c r="F32" s="1467"/>
      <c r="G32" s="1467"/>
      <c r="H32" s="1467"/>
      <c r="I32" s="613">
        <v>1230000</v>
      </c>
      <c r="J32" s="593" t="s">
        <v>195</v>
      </c>
      <c r="K32" s="592">
        <f>COUNTIFS('6.住戸情報入力'!AA:AA,E32,'6.住戸情報入力'!AF:AF,$G$4)</f>
        <v>0</v>
      </c>
      <c r="L32" s="593" t="s">
        <v>273</v>
      </c>
      <c r="M32" s="594">
        <f t="shared" si="1"/>
        <v>0</v>
      </c>
      <c r="N32" s="593" t="s">
        <v>195</v>
      </c>
      <c r="O32" s="1461"/>
    </row>
    <row r="33" spans="1:15" ht="28.5">
      <c r="A33" s="581"/>
      <c r="B33" s="1486"/>
      <c r="C33" s="1423"/>
      <c r="D33" s="1423"/>
      <c r="E33" s="1468" t="s">
        <v>421</v>
      </c>
      <c r="F33" s="1469"/>
      <c r="G33" s="1469"/>
      <c r="H33" s="1469"/>
      <c r="I33" s="625">
        <v>990000</v>
      </c>
      <c r="J33" s="626" t="s">
        <v>195</v>
      </c>
      <c r="K33" s="627">
        <f>COUNTIFS('6.住戸情報入力'!AA:AA,E33,'6.住戸情報入力'!AF:AF,$G$4)</f>
        <v>0</v>
      </c>
      <c r="L33" s="626" t="s">
        <v>273</v>
      </c>
      <c r="M33" s="628">
        <f t="shared" si="1"/>
        <v>0</v>
      </c>
      <c r="N33" s="626" t="s">
        <v>195</v>
      </c>
      <c r="O33" s="1461"/>
    </row>
    <row r="34" spans="1:15" ht="30.75">
      <c r="A34" s="577"/>
      <c r="B34" s="1486"/>
      <c r="C34" s="1423"/>
      <c r="D34" s="1423"/>
      <c r="E34" s="1478" t="s">
        <v>403</v>
      </c>
      <c r="F34" s="1476" t="s">
        <v>279</v>
      </c>
      <c r="G34" s="1477"/>
      <c r="H34" s="1477"/>
      <c r="I34" s="620">
        <v>250000</v>
      </c>
      <c r="J34" s="621" t="s">
        <v>195</v>
      </c>
      <c r="K34" s="622">
        <f>COUNTIFS('6.住戸情報入力'!AB:AB,"●",'6.住戸情報入力'!AF:AF,$G$4)</f>
        <v>0</v>
      </c>
      <c r="L34" s="621" t="s">
        <v>273</v>
      </c>
      <c r="M34" s="623">
        <f t="shared" si="1"/>
        <v>0</v>
      </c>
      <c r="N34" s="621" t="s">
        <v>195</v>
      </c>
      <c r="O34" s="1461"/>
    </row>
    <row r="35" spans="1:15" ht="30.75">
      <c r="A35" s="577"/>
      <c r="B35" s="1486"/>
      <c r="C35" s="1423"/>
      <c r="D35" s="1423"/>
      <c r="E35" s="1423"/>
      <c r="F35" s="1474" t="s">
        <v>280</v>
      </c>
      <c r="G35" s="1475"/>
      <c r="H35" s="1475"/>
      <c r="I35" s="613">
        <v>100000</v>
      </c>
      <c r="J35" s="593" t="s">
        <v>195</v>
      </c>
      <c r="K35" s="592">
        <f>COUNTIFS('6.住戸情報入力'!AC:AC,"●",'6.住戸情報入力'!AF:AF,$G$4)</f>
        <v>0</v>
      </c>
      <c r="L35" s="593" t="s">
        <v>273</v>
      </c>
      <c r="M35" s="594">
        <f t="shared" si="1"/>
        <v>0</v>
      </c>
      <c r="N35" s="593" t="s">
        <v>195</v>
      </c>
      <c r="O35" s="1461"/>
    </row>
    <row r="36" spans="1:15" ht="30.75">
      <c r="A36" s="577"/>
      <c r="B36" s="1486"/>
      <c r="C36" s="1423"/>
      <c r="D36" s="1423"/>
      <c r="E36" s="1423"/>
      <c r="F36" s="1472" t="s">
        <v>281</v>
      </c>
      <c r="G36" s="1473"/>
      <c r="H36" s="1473"/>
      <c r="I36" s="613">
        <v>120000</v>
      </c>
      <c r="J36" s="593" t="s">
        <v>195</v>
      </c>
      <c r="K36" s="592">
        <f>COUNTIFS('6.住戸情報入力'!AD:AD,"●",'6.住戸情報入力'!AF:AF,$G$4)</f>
        <v>0</v>
      </c>
      <c r="L36" s="593" t="s">
        <v>273</v>
      </c>
      <c r="M36" s="594">
        <f t="shared" si="1"/>
        <v>0</v>
      </c>
      <c r="N36" s="593" t="s">
        <v>195</v>
      </c>
      <c r="O36" s="1461"/>
    </row>
    <row r="37" spans="1:15" ht="31.5" thickBot="1">
      <c r="A37" s="577"/>
      <c r="B37" s="1486"/>
      <c r="C37" s="1423"/>
      <c r="D37" s="1424"/>
      <c r="E37" s="1424"/>
      <c r="F37" s="1470" t="s">
        <v>282</v>
      </c>
      <c r="G37" s="1471"/>
      <c r="H37" s="1471"/>
      <c r="I37" s="614">
        <v>60000</v>
      </c>
      <c r="J37" s="615" t="s">
        <v>195</v>
      </c>
      <c r="K37" s="616">
        <f>COUNTIFS('6.住戸情報入力'!AE:AE,"●",'6.住戸情報入力'!AF:AF,$G$4)</f>
        <v>0</v>
      </c>
      <c r="L37" s="615" t="s">
        <v>273</v>
      </c>
      <c r="M37" s="617">
        <f t="shared" si="1"/>
        <v>0</v>
      </c>
      <c r="N37" s="615" t="s">
        <v>195</v>
      </c>
      <c r="O37" s="1462"/>
    </row>
    <row r="38" spans="1:15" ht="29.25" thickTop="1">
      <c r="A38" s="581"/>
      <c r="B38" s="1486"/>
      <c r="C38" s="1423"/>
      <c r="D38" s="1450" t="s">
        <v>487</v>
      </c>
      <c r="E38" s="1451"/>
      <c r="F38" s="1451"/>
      <c r="G38" s="1451"/>
      <c r="H38" s="1451"/>
      <c r="I38" s="1451"/>
      <c r="J38" s="1451"/>
      <c r="K38" s="1451"/>
      <c r="L38" s="600" t="s">
        <v>445</v>
      </c>
      <c r="M38" s="601">
        <f>SUM(M28:M37)</f>
        <v>0</v>
      </c>
      <c r="N38" s="602" t="s">
        <v>195</v>
      </c>
      <c r="O38" s="624"/>
    </row>
    <row r="39" spans="1:15" ht="28.5">
      <c r="A39" s="581"/>
      <c r="B39" s="1486"/>
      <c r="C39" s="1423"/>
      <c r="D39" s="1463" t="s">
        <v>283</v>
      </c>
      <c r="E39" s="1427"/>
      <c r="F39" s="1427"/>
      <c r="G39" s="1427"/>
      <c r="H39" s="582"/>
      <c r="I39" s="619">
        <v>80000</v>
      </c>
      <c r="J39" s="584" t="s">
        <v>195</v>
      </c>
      <c r="K39" s="583">
        <f>COUNTIFS('6.住戸情報入力'!Y:Y,"ダクト*",'6.住戸情報入力'!Z:Z,$G$4)</f>
        <v>0</v>
      </c>
      <c r="L39" s="584" t="s">
        <v>273</v>
      </c>
      <c r="M39" s="585">
        <f>I39*K39</f>
        <v>0</v>
      </c>
      <c r="N39" s="584" t="s">
        <v>195</v>
      </c>
      <c r="O39" s="1479" t="s">
        <v>563</v>
      </c>
    </row>
    <row r="40" spans="1:15" ht="28.5">
      <c r="A40" s="581"/>
      <c r="B40" s="1486"/>
      <c r="C40" s="1423"/>
      <c r="D40" s="1463" t="s">
        <v>404</v>
      </c>
      <c r="E40" s="1427"/>
      <c r="F40" s="1427"/>
      <c r="G40" s="1427"/>
      <c r="H40" s="582"/>
      <c r="I40" s="619">
        <v>6000</v>
      </c>
      <c r="J40" s="584" t="s">
        <v>195</v>
      </c>
      <c r="K40" s="583">
        <f>SUMIF('6.住戸情報入力'!AH:AH,$G$4,'6.住戸情報入力'!AG:AG)</f>
        <v>0</v>
      </c>
      <c r="L40" s="584" t="s">
        <v>273</v>
      </c>
      <c r="M40" s="585">
        <f>I40*K40</f>
        <v>0</v>
      </c>
      <c r="N40" s="584" t="s">
        <v>195</v>
      </c>
      <c r="O40" s="1480"/>
    </row>
    <row r="41" spans="1:15" ht="28.5">
      <c r="A41" s="581"/>
      <c r="B41" s="1486"/>
      <c r="C41" s="1423"/>
      <c r="D41" s="1497" t="s">
        <v>284</v>
      </c>
      <c r="E41" s="1426"/>
      <c r="F41" s="1426"/>
      <c r="G41" s="1426"/>
      <c r="H41" s="587"/>
      <c r="I41" s="620">
        <v>100000</v>
      </c>
      <c r="J41" s="621" t="s">
        <v>195</v>
      </c>
      <c r="K41" s="622">
        <f>COUNTIFS('6.住戸情報入力'!AI:AI,"有り",'6.住戸情報入力'!AJ:AJ,$G$4)</f>
        <v>0</v>
      </c>
      <c r="L41" s="621" t="s">
        <v>273</v>
      </c>
      <c r="M41" s="623">
        <f>I41*K41</f>
        <v>0</v>
      </c>
      <c r="N41" s="621" t="s">
        <v>195</v>
      </c>
      <c r="O41" s="1480"/>
    </row>
    <row r="42" spans="1:15" ht="28.5">
      <c r="A42" s="581"/>
      <c r="B42" s="1486"/>
      <c r="C42" s="1423"/>
      <c r="D42" s="1468" t="s">
        <v>406</v>
      </c>
      <c r="E42" s="1469"/>
      <c r="F42" s="1469"/>
      <c r="G42" s="1469"/>
      <c r="H42" s="1482"/>
      <c r="I42" s="629">
        <v>115000</v>
      </c>
      <c r="J42" s="602" t="s">
        <v>195</v>
      </c>
      <c r="K42" s="630">
        <f>COUNTIFS('6.住戸情報入力'!AI:AI,"有り（*",'6.住戸情報入力'!AJ:AJ,$G$4)</f>
        <v>0</v>
      </c>
      <c r="L42" s="602" t="s">
        <v>273</v>
      </c>
      <c r="M42" s="601">
        <f>I42*K42</f>
        <v>0</v>
      </c>
      <c r="N42" s="602" t="s">
        <v>195</v>
      </c>
      <c r="O42" s="1481"/>
    </row>
    <row r="43" spans="1:15" ht="28.5">
      <c r="A43" s="581"/>
      <c r="B43" s="1486"/>
      <c r="C43" s="1423"/>
      <c r="D43" s="1463" t="s">
        <v>405</v>
      </c>
      <c r="E43" s="1427"/>
      <c r="F43" s="1427"/>
      <c r="G43" s="1427"/>
      <c r="H43" s="582"/>
      <c r="I43" s="1613"/>
      <c r="J43" s="1614"/>
      <c r="K43" s="1614"/>
      <c r="L43" s="1615"/>
      <c r="M43" s="687">
        <f>'9-1.費用明細書（専有部）'!BE51</f>
        <v>0</v>
      </c>
      <c r="N43" s="584" t="s">
        <v>195</v>
      </c>
      <c r="O43" s="688"/>
    </row>
    <row r="44" spans="1:15" ht="29.25" thickBot="1">
      <c r="A44" s="581"/>
      <c r="B44" s="1486"/>
      <c r="C44" s="1424"/>
      <c r="D44" s="1411" t="s">
        <v>487</v>
      </c>
      <c r="E44" s="1412"/>
      <c r="F44" s="1412"/>
      <c r="G44" s="1412"/>
      <c r="H44" s="1412"/>
      <c r="I44" s="1412"/>
      <c r="J44" s="1412"/>
      <c r="K44" s="1412"/>
      <c r="L44" s="633" t="s">
        <v>446</v>
      </c>
      <c r="M44" s="606">
        <f>SUM(M39:M43)</f>
        <v>0</v>
      </c>
      <c r="N44" s="607" t="s">
        <v>195</v>
      </c>
      <c r="O44" s="689"/>
    </row>
    <row r="45" spans="1:15" ht="29.25" thickTop="1">
      <c r="A45" s="581"/>
      <c r="B45" s="1486"/>
      <c r="C45" s="1616" t="s">
        <v>503</v>
      </c>
      <c r="D45" s="1617"/>
      <c r="E45" s="1617"/>
      <c r="F45" s="1617"/>
      <c r="G45" s="1617"/>
      <c r="H45" s="1617"/>
      <c r="I45" s="1617"/>
      <c r="J45" s="1617"/>
      <c r="K45" s="1617"/>
      <c r="L45" s="637" t="s">
        <v>447</v>
      </c>
      <c r="M45" s="690">
        <f>SUM(M14,M23,M27,M38,M44)</f>
        <v>0</v>
      </c>
      <c r="N45" s="639" t="s">
        <v>195</v>
      </c>
      <c r="O45" s="691" t="s">
        <v>846</v>
      </c>
    </row>
    <row r="46" spans="1:15" ht="29.25" thickBot="1">
      <c r="A46" s="581"/>
      <c r="B46" s="1495" t="s">
        <v>434</v>
      </c>
      <c r="C46" s="1618" t="s">
        <v>848</v>
      </c>
      <c r="D46" s="1619" t="s">
        <v>433</v>
      </c>
      <c r="E46" s="1619"/>
      <c r="F46" s="1619"/>
      <c r="G46" s="1619"/>
      <c r="H46" s="1619"/>
      <c r="I46" s="1620"/>
      <c r="J46" s="1621"/>
      <c r="K46" s="1621"/>
      <c r="L46" s="1622"/>
      <c r="M46" s="692">
        <f>'9-2.費用明細書（共用部）'!BE76</f>
        <v>0</v>
      </c>
      <c r="N46" s="598" t="s">
        <v>195</v>
      </c>
      <c r="O46" s="693"/>
    </row>
    <row r="47" spans="1:15" ht="30" thickTop="1" thickBot="1">
      <c r="A47" s="581"/>
      <c r="B47" s="1496"/>
      <c r="C47" s="1414"/>
      <c r="D47" s="1411" t="s">
        <v>487</v>
      </c>
      <c r="E47" s="1412"/>
      <c r="F47" s="1412"/>
      <c r="G47" s="1412"/>
      <c r="H47" s="1412"/>
      <c r="I47" s="1412"/>
      <c r="J47" s="1412"/>
      <c r="K47" s="1412"/>
      <c r="L47" s="635" t="s">
        <v>486</v>
      </c>
      <c r="M47" s="597">
        <f>SUM(M46:M46)</f>
        <v>0</v>
      </c>
      <c r="N47" s="598" t="s">
        <v>195</v>
      </c>
      <c r="O47" s="599"/>
    </row>
    <row r="48" spans="1:15" ht="29.25" customHeight="1" thickTop="1">
      <c r="A48" s="636"/>
      <c r="B48" s="1493" t="s">
        <v>637</v>
      </c>
      <c r="C48" s="1494"/>
      <c r="D48" s="1494"/>
      <c r="E48" s="1494"/>
      <c r="F48" s="1494"/>
      <c r="G48" s="1494"/>
      <c r="H48" s="1494"/>
      <c r="I48" s="1494"/>
      <c r="J48" s="1494"/>
      <c r="K48" s="1494"/>
      <c r="L48" s="637" t="s">
        <v>508</v>
      </c>
      <c r="M48" s="638">
        <f>M45+M47</f>
        <v>0</v>
      </c>
      <c r="N48" s="639" t="s">
        <v>195</v>
      </c>
      <c r="O48" s="640" t="s">
        <v>847</v>
      </c>
    </row>
    <row r="49" spans="1:1" ht="28.5">
      <c r="A49" s="581"/>
    </row>
  </sheetData>
  <sheetProtection sheet="1" selectLockedCells="1"/>
  <mergeCells count="76">
    <mergeCell ref="O39:O42"/>
    <mergeCell ref="D40:G40"/>
    <mergeCell ref="D41:G41"/>
    <mergeCell ref="D42:H42"/>
    <mergeCell ref="B48:K48"/>
    <mergeCell ref="D43:G43"/>
    <mergeCell ref="I43:L43"/>
    <mergeCell ref="D44:K44"/>
    <mergeCell ref="C45:K45"/>
    <mergeCell ref="B46:B47"/>
    <mergeCell ref="C46:C47"/>
    <mergeCell ref="D46:H46"/>
    <mergeCell ref="I46:L46"/>
    <mergeCell ref="D47:K47"/>
    <mergeCell ref="B15:B45"/>
    <mergeCell ref="D15:D22"/>
    <mergeCell ref="O28:O37"/>
    <mergeCell ref="E29:H29"/>
    <mergeCell ref="E30:H30"/>
    <mergeCell ref="O24:O26"/>
    <mergeCell ref="E25:F26"/>
    <mergeCell ref="G25:H25"/>
    <mergeCell ref="G26:H26"/>
    <mergeCell ref="D27:K27"/>
    <mergeCell ref="E31:H31"/>
    <mergeCell ref="E32:H32"/>
    <mergeCell ref="E33:H33"/>
    <mergeCell ref="E34:E37"/>
    <mergeCell ref="F34:H34"/>
    <mergeCell ref="F35:H35"/>
    <mergeCell ref="F36:H36"/>
    <mergeCell ref="F37:H37"/>
    <mergeCell ref="O15:O22"/>
    <mergeCell ref="E16:H16"/>
    <mergeCell ref="E17:H17"/>
    <mergeCell ref="E18:H18"/>
    <mergeCell ref="E19:H19"/>
    <mergeCell ref="E20:H20"/>
    <mergeCell ref="E21:H21"/>
    <mergeCell ref="E15:H15"/>
    <mergeCell ref="D13:K13"/>
    <mergeCell ref="C14:C44"/>
    <mergeCell ref="D14:G14"/>
    <mergeCell ref="I14:J14"/>
    <mergeCell ref="K14:L14"/>
    <mergeCell ref="E22:H22"/>
    <mergeCell ref="D23:K23"/>
    <mergeCell ref="D24:D26"/>
    <mergeCell ref="E24:H24"/>
    <mergeCell ref="D28:D37"/>
    <mergeCell ref="E28:H28"/>
    <mergeCell ref="D38:K38"/>
    <mergeCell ref="D39:G39"/>
    <mergeCell ref="B8:C13"/>
    <mergeCell ref="D8:J8"/>
    <mergeCell ref="K8:L8"/>
    <mergeCell ref="M8:N8"/>
    <mergeCell ref="D9:I9"/>
    <mergeCell ref="K9:L9"/>
    <mergeCell ref="M9:N9"/>
    <mergeCell ref="D10:F12"/>
    <mergeCell ref="G10:I10"/>
    <mergeCell ref="K10:L10"/>
    <mergeCell ref="M10:N10"/>
    <mergeCell ref="G11:I11"/>
    <mergeCell ref="K11:L11"/>
    <mergeCell ref="M11:N11"/>
    <mergeCell ref="G12:I12"/>
    <mergeCell ref="K12:L12"/>
    <mergeCell ref="M12:N12"/>
    <mergeCell ref="B2:G2"/>
    <mergeCell ref="B1:O1"/>
    <mergeCell ref="B4:F4"/>
    <mergeCell ref="G4:H4"/>
    <mergeCell ref="B6:F6"/>
    <mergeCell ref="G6:N6"/>
  </mergeCells>
  <phoneticPr fontId="8"/>
  <conditionalFormatting sqref="A8:B8 D8 D10 A9:A13 A4:G4 K8:N8 A49:XFD1048576 D13:XFD13 A5:XFD5 I4:XFD4 D9:L9 G10:L12 O9:XFD12 A7:XFD7 A6:F6 P6:XFD6 A1:XFD3 P8:XFD8">
    <cfRule type="expression" dxfId="37" priority="14">
      <formula>_xlfn.ISFORMULA(A1)=TRUE</formula>
    </cfRule>
  </conditionalFormatting>
  <conditionalFormatting sqref="M9:M12">
    <cfRule type="expression" dxfId="36" priority="13">
      <formula>_xlfn.ISFORMULA(M9)=TRUE</formula>
    </cfRule>
  </conditionalFormatting>
  <conditionalFormatting sqref="O6">
    <cfRule type="expression" dxfId="35" priority="10">
      <formula>_xlfn.ISFORMULA(O6)=TRUE</formula>
    </cfRule>
  </conditionalFormatting>
  <conditionalFormatting sqref="M43">
    <cfRule type="containsBlanks" dxfId="34" priority="9">
      <formula>LEN(TRIM(M43))=0</formula>
    </cfRule>
  </conditionalFormatting>
  <conditionalFormatting sqref="Y41:XFD41 A46:D46 A47:B48 I46:XFD46 L47:XFD48 A43:XFD45 A14:XFD14 A42:D42 I42:J42 L42:XFD42 A39:J41 L39:XFD40 L41:W41 A23:XFD24 A15:D22 I15:XFD22 A27:XFD38 A25:F26 I25:XFD26">
    <cfRule type="expression" dxfId="33" priority="8">
      <formula>_xlfn.ISFORMULA(A14)=TRUE</formula>
    </cfRule>
  </conditionalFormatting>
  <conditionalFormatting sqref="K39:K42">
    <cfRule type="expression" dxfId="32" priority="7">
      <formula>_xlfn.ISFORMULA(K39)=TRUE</formula>
    </cfRule>
  </conditionalFormatting>
  <conditionalFormatting sqref="E15:H22">
    <cfRule type="expression" dxfId="31" priority="6">
      <formula>_xlfn.ISFORMULA(E15)=TRUE</formula>
    </cfRule>
  </conditionalFormatting>
  <conditionalFormatting sqref="G25:H26">
    <cfRule type="expression" dxfId="30" priority="5">
      <formula>_xlfn.ISFORMULA(G25)=TRUE</formula>
    </cfRule>
  </conditionalFormatting>
  <conditionalFormatting sqref="O8">
    <cfRule type="expression" dxfId="29" priority="3">
      <formula>_xlfn.ISFORMULA(O8)=TRUE</formula>
    </cfRule>
  </conditionalFormatting>
  <conditionalFormatting sqref="D47:K47">
    <cfRule type="expression" dxfId="28" priority="2">
      <formula>_xlfn.ISFORMULA(D47)=TRUE</formula>
    </cfRule>
  </conditionalFormatting>
  <conditionalFormatting sqref="G6:N6">
    <cfRule type="expression" dxfId="27" priority="1">
      <formula>_xlfn.ISFORMULA(G6)=TRUE</formula>
    </cfRule>
  </conditionalFormatting>
  <printOptions horizontalCentered="1"/>
  <pageMargins left="0.59055118110236227" right="0.39370078740157483" top="0.59055118110236227" bottom="0.35433070866141736" header="0.31496062992125984" footer="0.11811023622047245"/>
  <pageSetup paperSize="9" scale="50" orientation="portrait" r:id="rId1"/>
  <headerFooter scaleWithDoc="0">
    <oddFooter>&amp;R&amp;8R3超高層ZEH-M_ver.1</oddFooter>
  </headerFooter>
  <ignoredErrors>
    <ignoredError sqref="G4" numberStoredAsText="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211B5-8FE1-4F04-A819-8B54ADCDCCE6}">
  <sheetPr codeName="Sheet15"/>
  <dimension ref="A1:BH63"/>
  <sheetViews>
    <sheetView showGridLines="0" view="pageBreakPreview" zoomScale="80" zoomScaleNormal="100" zoomScaleSheetLayoutView="80" workbookViewId="0">
      <selection activeCell="B16" sqref="B16"/>
    </sheetView>
  </sheetViews>
  <sheetFormatPr defaultRowHeight="24"/>
  <cols>
    <col min="1" max="1" width="2.625" style="310" customWidth="1"/>
    <col min="2" max="2" width="30.625" style="312" customWidth="1"/>
    <col min="3" max="3" width="20.625" style="312" customWidth="1"/>
    <col min="4" max="4" width="6.625" style="312" customWidth="1"/>
    <col min="5" max="5" width="10.625" style="313" customWidth="1"/>
    <col min="6" max="6" width="5.625" style="312" customWidth="1"/>
    <col min="7" max="7" width="13.625" style="312" customWidth="1"/>
    <col min="8" max="8" width="5.625" style="312" customWidth="1"/>
    <col min="9" max="9" width="13.625" style="312" customWidth="1"/>
    <col min="10" max="10" width="5.625" style="312" customWidth="1"/>
    <col min="11" max="11" width="13.625" style="312" customWidth="1"/>
    <col min="12" max="12" width="20.625" style="312" customWidth="1"/>
    <col min="13" max="13" width="1.625" style="230" customWidth="1"/>
    <col min="14" max="14" width="30.625" style="312" customWidth="1"/>
    <col min="15" max="15" width="20.625" style="312" customWidth="1"/>
    <col min="16" max="16" width="6.625" style="312" customWidth="1"/>
    <col min="17" max="17" width="10.625" style="313" customWidth="1"/>
    <col min="18" max="18" width="5.625" style="312" customWidth="1"/>
    <col min="19" max="19" width="13.625" style="312" customWidth="1"/>
    <col min="20" max="20" width="5.625" style="312" customWidth="1"/>
    <col min="21" max="21" width="13.625" style="312" customWidth="1"/>
    <col min="22" max="22" width="5.625" style="312" customWidth="1"/>
    <col min="23" max="23" width="13.625" style="312" customWidth="1"/>
    <col min="24" max="24" width="20.625" style="312" customWidth="1"/>
    <col min="25" max="25" width="1.625" style="230" customWidth="1"/>
    <col min="26" max="26" width="30.625" style="312" customWidth="1"/>
    <col min="27" max="27" width="20.625" style="312" customWidth="1"/>
    <col min="28" max="28" width="6.625" style="312" customWidth="1"/>
    <col min="29" max="29" width="10.625" style="313" customWidth="1"/>
    <col min="30" max="30" width="5.625" style="312" customWidth="1"/>
    <col min="31" max="31" width="13.625" style="312" customWidth="1"/>
    <col min="32" max="32" width="5.625" style="312" customWidth="1"/>
    <col min="33" max="33" width="13.625" style="312" customWidth="1"/>
    <col min="34" max="34" width="5.625" style="312" customWidth="1"/>
    <col min="35" max="35" width="13.625" style="312" customWidth="1"/>
    <col min="36" max="36" width="20.625" style="312" customWidth="1"/>
    <col min="37" max="37" width="1.625" style="230" customWidth="1"/>
    <col min="38" max="38" width="30.625" style="312" customWidth="1"/>
    <col min="39" max="39" width="20.625" style="312" customWidth="1"/>
    <col min="40" max="40" width="6.625" style="312" customWidth="1"/>
    <col min="41" max="41" width="10.625" style="313" customWidth="1"/>
    <col min="42" max="42" width="5.625" style="312" customWidth="1"/>
    <col min="43" max="43" width="13.625" style="312" customWidth="1"/>
    <col min="44" max="44" width="5.625" style="312" customWidth="1"/>
    <col min="45" max="45" width="13.625" style="312" customWidth="1"/>
    <col min="46" max="46" width="5.625" style="312" customWidth="1"/>
    <col min="47" max="47" width="13.625" style="312" customWidth="1"/>
    <col min="48" max="48" width="20.625" style="312" customWidth="1"/>
    <col min="49" max="49" width="1.625" style="230" customWidth="1"/>
    <col min="50" max="50" width="30.625" style="312" customWidth="1"/>
    <col min="51" max="51" width="20.625" style="312" customWidth="1"/>
    <col min="52" max="52" width="6.625" style="312" customWidth="1"/>
    <col min="53" max="53" width="10.625" style="313" customWidth="1"/>
    <col min="54" max="54" width="5.625" style="312" customWidth="1"/>
    <col min="55" max="55" width="13.625" style="312" customWidth="1"/>
    <col min="56" max="56" width="5.625" style="312" customWidth="1"/>
    <col min="57" max="57" width="13.625" style="312" customWidth="1"/>
    <col min="58" max="58" width="5.625" style="312" customWidth="1"/>
    <col min="59" max="59" width="13.625" style="312" customWidth="1"/>
    <col min="60" max="60" width="20.625" style="312" customWidth="1"/>
    <col min="61" max="66" width="9" style="223"/>
    <col min="67" max="67" width="9" style="223" customWidth="1"/>
    <col min="68" max="16384" width="9" style="223"/>
  </cols>
  <sheetData>
    <row r="1" spans="1:60" s="780" customFormat="1">
      <c r="A1" s="773"/>
      <c r="B1" s="774" t="s">
        <v>849</v>
      </c>
      <c r="C1" s="774"/>
      <c r="D1" s="775"/>
      <c r="E1" s="776"/>
      <c r="F1" s="775"/>
      <c r="G1" s="775"/>
      <c r="H1" s="775"/>
      <c r="I1" s="775"/>
      <c r="J1" s="777"/>
      <c r="K1" s="777"/>
      <c r="L1" s="777"/>
      <c r="M1" s="778"/>
      <c r="N1" s="779"/>
      <c r="O1" s="774"/>
      <c r="P1" s="775"/>
      <c r="Q1" s="776"/>
      <c r="R1" s="775"/>
      <c r="S1" s="775"/>
      <c r="T1" s="775"/>
      <c r="U1" s="775"/>
      <c r="V1" s="777"/>
      <c r="W1" s="777"/>
      <c r="X1" s="777"/>
      <c r="Y1" s="778"/>
      <c r="Z1" s="779"/>
      <c r="AA1" s="774"/>
      <c r="AB1" s="775"/>
      <c r="AC1" s="776"/>
      <c r="AD1" s="775"/>
      <c r="AE1" s="775"/>
      <c r="AF1" s="775"/>
      <c r="AG1" s="775"/>
      <c r="AH1" s="777"/>
      <c r="AI1" s="777"/>
      <c r="AJ1" s="777"/>
      <c r="AK1" s="778"/>
      <c r="AL1" s="779"/>
      <c r="AM1" s="774"/>
      <c r="AN1" s="775"/>
      <c r="AO1" s="776"/>
      <c r="AP1" s="775"/>
      <c r="AQ1" s="775"/>
      <c r="AR1" s="775"/>
      <c r="AS1" s="775"/>
      <c r="AT1" s="777"/>
      <c r="AU1" s="777"/>
      <c r="AV1" s="777"/>
      <c r="AW1" s="778"/>
      <c r="AX1" s="779"/>
      <c r="AY1" s="774"/>
      <c r="AZ1" s="775"/>
      <c r="BA1" s="776"/>
      <c r="BB1" s="775"/>
      <c r="BC1" s="775"/>
      <c r="BD1" s="775"/>
      <c r="BE1" s="775"/>
      <c r="BF1" s="777"/>
      <c r="BG1" s="777"/>
      <c r="BH1" s="777"/>
    </row>
    <row r="2" spans="1:60" s="787" customFormat="1">
      <c r="A2" s="781"/>
      <c r="B2" s="774" t="s">
        <v>585</v>
      </c>
      <c r="C2" s="774"/>
      <c r="D2" s="779"/>
      <c r="E2" s="782"/>
      <c r="F2" s="783"/>
      <c r="G2" s="783"/>
      <c r="H2" s="784"/>
      <c r="I2" s="785"/>
      <c r="J2" s="785"/>
      <c r="K2" s="786"/>
      <c r="L2" s="785"/>
      <c r="M2" s="778"/>
      <c r="N2" s="779"/>
      <c r="O2" s="774"/>
      <c r="P2" s="779"/>
      <c r="Q2" s="782"/>
      <c r="R2" s="783"/>
      <c r="S2" s="783"/>
      <c r="T2" s="784"/>
      <c r="U2" s="785"/>
      <c r="V2" s="785"/>
      <c r="W2" s="786"/>
      <c r="X2" s="785"/>
      <c r="Y2" s="778"/>
      <c r="Z2" s="779"/>
      <c r="AA2" s="774"/>
      <c r="AB2" s="779"/>
      <c r="AC2" s="782"/>
      <c r="AD2" s="783"/>
      <c r="AE2" s="783"/>
      <c r="AF2" s="784"/>
      <c r="AG2" s="785"/>
      <c r="AH2" s="785"/>
      <c r="AI2" s="786"/>
      <c r="AJ2" s="785"/>
      <c r="AK2" s="778"/>
      <c r="AL2" s="779"/>
      <c r="AM2" s="774"/>
      <c r="AN2" s="779"/>
      <c r="AO2" s="782"/>
      <c r="AP2" s="783"/>
      <c r="AQ2" s="783"/>
      <c r="AR2" s="784"/>
      <c r="AS2" s="785"/>
      <c r="AT2" s="785"/>
      <c r="AU2" s="786"/>
      <c r="AV2" s="785"/>
      <c r="AW2" s="778"/>
      <c r="AX2" s="779"/>
      <c r="AY2" s="774"/>
      <c r="AZ2" s="779"/>
      <c r="BA2" s="782"/>
      <c r="BB2" s="783"/>
      <c r="BC2" s="783"/>
      <c r="BD2" s="784"/>
      <c r="BE2" s="785"/>
      <c r="BF2" s="785"/>
      <c r="BG2" s="786"/>
      <c r="BH2" s="785"/>
    </row>
    <row r="3" spans="1:60" s="787" customFormat="1">
      <c r="A3" s="781"/>
      <c r="B3" s="774" t="s">
        <v>851</v>
      </c>
      <c r="C3" s="774"/>
      <c r="D3" s="779"/>
      <c r="E3" s="782"/>
      <c r="F3" s="783"/>
      <c r="G3" s="783"/>
      <c r="H3" s="784"/>
      <c r="I3" s="785"/>
      <c r="J3" s="785"/>
      <c r="K3" s="786"/>
      <c r="L3" s="785"/>
      <c r="M3" s="778"/>
      <c r="N3" s="779"/>
      <c r="O3" s="774"/>
      <c r="P3" s="779"/>
      <c r="Q3" s="782"/>
      <c r="R3" s="783"/>
      <c r="S3" s="783"/>
      <c r="T3" s="784"/>
      <c r="U3" s="785"/>
      <c r="V3" s="785"/>
      <c r="W3" s="786"/>
      <c r="X3" s="785"/>
      <c r="Y3" s="778"/>
      <c r="Z3" s="779"/>
      <c r="AA3" s="774"/>
      <c r="AB3" s="779"/>
      <c r="AC3" s="782"/>
      <c r="AD3" s="783"/>
      <c r="AE3" s="783"/>
      <c r="AF3" s="784"/>
      <c r="AG3" s="785"/>
      <c r="AH3" s="785"/>
      <c r="AI3" s="786"/>
      <c r="AJ3" s="785"/>
      <c r="AK3" s="778"/>
      <c r="AL3" s="779"/>
      <c r="AM3" s="774"/>
      <c r="AN3" s="779"/>
      <c r="AO3" s="782"/>
      <c r="AP3" s="783"/>
      <c r="AQ3" s="783"/>
      <c r="AR3" s="784"/>
      <c r="AS3" s="785"/>
      <c r="AT3" s="785"/>
      <c r="AU3" s="786"/>
      <c r="AV3" s="785"/>
      <c r="AW3" s="778"/>
      <c r="AX3" s="779"/>
      <c r="AY3" s="774"/>
      <c r="AZ3" s="779"/>
      <c r="BA3" s="782"/>
      <c r="BB3" s="783"/>
      <c r="BC3" s="783"/>
      <c r="BD3" s="784"/>
      <c r="BE3" s="785"/>
      <c r="BF3" s="785"/>
      <c r="BG3" s="786"/>
      <c r="BH3" s="785"/>
    </row>
    <row r="4" spans="1:60" s="787" customFormat="1">
      <c r="A4" s="781"/>
      <c r="B4" s="774" t="s">
        <v>850</v>
      </c>
      <c r="C4" s="774"/>
      <c r="D4" s="779"/>
      <c r="E4" s="782"/>
      <c r="F4" s="783"/>
      <c r="G4" s="783"/>
      <c r="H4" s="784"/>
      <c r="I4" s="785"/>
      <c r="J4" s="785"/>
      <c r="K4" s="786"/>
      <c r="L4" s="785"/>
      <c r="M4" s="778"/>
      <c r="N4" s="779"/>
      <c r="O4" s="774"/>
      <c r="P4" s="779"/>
      <c r="Q4" s="782"/>
      <c r="R4" s="783"/>
      <c r="S4" s="783"/>
      <c r="T4" s="784"/>
      <c r="U4" s="785"/>
      <c r="V4" s="785"/>
      <c r="W4" s="786"/>
      <c r="X4" s="785"/>
      <c r="Y4" s="778"/>
      <c r="Z4" s="779"/>
      <c r="AA4" s="774"/>
      <c r="AB4" s="779"/>
      <c r="AC4" s="782"/>
      <c r="AD4" s="783"/>
      <c r="AE4" s="783"/>
      <c r="AF4" s="784"/>
      <c r="AG4" s="785"/>
      <c r="AH4" s="785"/>
      <c r="AI4" s="786"/>
      <c r="AJ4" s="785"/>
      <c r="AK4" s="778"/>
      <c r="AL4" s="779"/>
      <c r="AM4" s="774"/>
      <c r="AN4" s="779"/>
      <c r="AO4" s="782"/>
      <c r="AP4" s="783"/>
      <c r="AQ4" s="783"/>
      <c r="AR4" s="784"/>
      <c r="AS4" s="785"/>
      <c r="AT4" s="785"/>
      <c r="AU4" s="786"/>
      <c r="AV4" s="785"/>
      <c r="AW4" s="778"/>
      <c r="AX4" s="779"/>
      <c r="AY4" s="774"/>
      <c r="AZ4" s="779"/>
      <c r="BA4" s="782"/>
      <c r="BB4" s="783"/>
      <c r="BC4" s="783"/>
      <c r="BD4" s="784"/>
      <c r="BE4" s="785"/>
      <c r="BF4" s="785"/>
      <c r="BG4" s="786"/>
      <c r="BH4" s="785"/>
    </row>
    <row r="5" spans="1:60" s="222" customFormat="1">
      <c r="A5" s="304"/>
      <c r="B5" s="305"/>
      <c r="C5" s="305"/>
      <c r="D5" s="305"/>
      <c r="E5" s="305"/>
      <c r="F5" s="306"/>
      <c r="G5" s="306"/>
      <c r="H5" s="307"/>
      <c r="I5" s="308"/>
      <c r="J5" s="308"/>
      <c r="K5" s="309"/>
      <c r="L5" s="308"/>
      <c r="M5" s="230"/>
      <c r="N5" s="305"/>
      <c r="O5" s="305"/>
      <c r="P5" s="305"/>
      <c r="Q5" s="305"/>
      <c r="R5" s="306"/>
      <c r="S5" s="306"/>
      <c r="T5" s="307"/>
      <c r="U5" s="308"/>
      <c r="V5" s="308"/>
      <c r="W5" s="309"/>
      <c r="X5" s="308"/>
      <c r="Y5" s="230"/>
      <c r="Z5" s="305"/>
      <c r="AA5" s="305"/>
      <c r="AB5" s="305"/>
      <c r="AC5" s="305"/>
      <c r="AD5" s="306"/>
      <c r="AE5" s="306"/>
      <c r="AF5" s="307"/>
      <c r="AG5" s="308"/>
      <c r="AH5" s="308"/>
      <c r="AI5" s="309"/>
      <c r="AJ5" s="308"/>
      <c r="AK5" s="230"/>
      <c r="AL5" s="305"/>
      <c r="AM5" s="305"/>
      <c r="AN5" s="305"/>
      <c r="AO5" s="305"/>
      <c r="AP5" s="306"/>
      <c r="AQ5" s="306"/>
      <c r="AR5" s="307"/>
      <c r="AS5" s="308"/>
      <c r="AT5" s="308"/>
      <c r="AU5" s="309"/>
      <c r="AV5" s="308"/>
      <c r="AW5" s="230"/>
      <c r="AX5" s="305"/>
      <c r="AY5" s="305"/>
      <c r="AZ5" s="305"/>
      <c r="BA5" s="305"/>
      <c r="BB5" s="306"/>
      <c r="BC5" s="306"/>
      <c r="BD5" s="307"/>
      <c r="BE5" s="308"/>
      <c r="BF5" s="308"/>
      <c r="BG5" s="309"/>
      <c r="BH5" s="308"/>
    </row>
    <row r="6" spans="1:60">
      <c r="B6" s="1657" t="s">
        <v>562</v>
      </c>
      <c r="C6" s="1657"/>
      <c r="D6" s="1657"/>
      <c r="E6" s="1657"/>
      <c r="F6" s="1657"/>
      <c r="G6" s="1657"/>
      <c r="H6" s="1657"/>
      <c r="I6" s="1657"/>
      <c r="J6" s="1657"/>
      <c r="K6" s="1657"/>
      <c r="L6" s="1657"/>
      <c r="N6" s="1654"/>
      <c r="O6" s="1654"/>
      <c r="P6" s="1654"/>
      <c r="Q6" s="1654"/>
      <c r="R6" s="1654"/>
      <c r="S6" s="1654"/>
      <c r="T6" s="1654"/>
      <c r="U6" s="1654"/>
      <c r="V6" s="1654"/>
      <c r="W6" s="1654"/>
      <c r="X6" s="1654"/>
      <c r="Z6" s="1654"/>
      <c r="AA6" s="1654"/>
      <c r="AB6" s="1654"/>
      <c r="AC6" s="1654"/>
      <c r="AD6" s="1654"/>
      <c r="AE6" s="1654"/>
      <c r="AF6" s="1654"/>
      <c r="AG6" s="1654"/>
      <c r="AH6" s="1654"/>
      <c r="AI6" s="1654"/>
      <c r="AJ6" s="1654"/>
      <c r="AL6" s="1654"/>
      <c r="AM6" s="1654"/>
      <c r="AN6" s="1654"/>
      <c r="AO6" s="1654"/>
      <c r="AP6" s="1654"/>
      <c r="AQ6" s="1654"/>
      <c r="AR6" s="1654"/>
      <c r="AS6" s="1654"/>
      <c r="AT6" s="1654"/>
      <c r="AU6" s="1654"/>
      <c r="AV6" s="1654"/>
      <c r="AX6" s="1654"/>
      <c r="AY6" s="1654"/>
      <c r="AZ6" s="1654"/>
      <c r="BA6" s="1654"/>
      <c r="BB6" s="1654"/>
      <c r="BC6" s="1654"/>
      <c r="BD6" s="1654"/>
      <c r="BE6" s="1654"/>
      <c r="BF6" s="1654"/>
      <c r="BG6" s="1654"/>
      <c r="BH6" s="1654"/>
    </row>
    <row r="7" spans="1:60" ht="17.25">
      <c r="A7" s="311"/>
      <c r="P7" s="314"/>
      <c r="AB7" s="314"/>
      <c r="AN7" s="314"/>
      <c r="AZ7" s="314"/>
    </row>
    <row r="8" spans="1:60">
      <c r="B8" s="315" t="s">
        <v>559</v>
      </c>
      <c r="C8" s="1655" t="str">
        <f>入力シート!F13</f>
        <v>(例)　2年度事業（1年目）</v>
      </c>
      <c r="D8" s="1655"/>
      <c r="E8" s="1655"/>
      <c r="F8" s="316"/>
      <c r="G8" s="316"/>
      <c r="P8" s="314"/>
      <c r="AB8" s="314"/>
      <c r="AN8" s="314"/>
      <c r="AZ8" s="314"/>
    </row>
    <row r="9" spans="1:60">
      <c r="B9" s="317" t="s">
        <v>422</v>
      </c>
      <c r="C9" s="1656" t="s">
        <v>437</v>
      </c>
      <c r="D9" s="1656"/>
      <c r="E9" s="1656"/>
      <c r="F9" s="318"/>
      <c r="G9" s="318"/>
      <c r="I9" s="319"/>
      <c r="J9" s="319"/>
      <c r="K9" s="319"/>
      <c r="L9" s="319"/>
      <c r="N9" s="319"/>
      <c r="O9" s="319"/>
      <c r="P9" s="319"/>
      <c r="Q9" s="320"/>
      <c r="R9" s="319"/>
      <c r="S9" s="319"/>
      <c r="T9" s="319"/>
      <c r="U9" s="319"/>
      <c r="V9" s="319"/>
      <c r="W9" s="319"/>
      <c r="X9" s="319"/>
      <c r="Z9" s="319"/>
      <c r="AA9" s="319"/>
      <c r="AB9" s="319"/>
      <c r="AC9" s="320"/>
      <c r="AD9" s="319"/>
      <c r="AE9" s="319"/>
      <c r="AF9" s="319"/>
      <c r="AG9" s="319"/>
      <c r="AH9" s="319"/>
      <c r="AI9" s="319"/>
      <c r="AJ9" s="319"/>
      <c r="AL9" s="319"/>
      <c r="AM9" s="319"/>
      <c r="AN9" s="319"/>
      <c r="AO9" s="320"/>
      <c r="AP9" s="319"/>
      <c r="AQ9" s="319"/>
      <c r="AR9" s="319"/>
      <c r="AS9" s="319"/>
      <c r="AT9" s="319"/>
      <c r="AU9" s="319"/>
      <c r="AV9" s="319"/>
      <c r="AX9" s="319"/>
      <c r="AY9" s="319"/>
      <c r="AZ9" s="319"/>
      <c r="BA9" s="320"/>
      <c r="BB9" s="319"/>
      <c r="BC9" s="319"/>
      <c r="BD9" s="319"/>
      <c r="BE9" s="319"/>
      <c r="BF9" s="319"/>
      <c r="BG9" s="319"/>
      <c r="BH9" s="319"/>
    </row>
    <row r="10" spans="1:60">
      <c r="B10" s="317" t="s">
        <v>423</v>
      </c>
      <c r="C10" s="1658" t="s">
        <v>438</v>
      </c>
      <c r="D10" s="1658"/>
      <c r="E10" s="1658"/>
      <c r="F10" s="318"/>
      <c r="G10" s="318"/>
      <c r="I10" s="319"/>
      <c r="J10" s="319"/>
      <c r="K10" s="319"/>
      <c r="L10" s="319"/>
      <c r="N10" s="319"/>
      <c r="O10" s="319"/>
      <c r="P10" s="319"/>
      <c r="Q10" s="320"/>
      <c r="R10" s="319"/>
      <c r="S10" s="319"/>
      <c r="T10" s="319"/>
      <c r="U10" s="319"/>
      <c r="V10" s="319"/>
      <c r="W10" s="319"/>
      <c r="X10" s="319"/>
      <c r="Z10" s="319"/>
      <c r="AA10" s="319"/>
      <c r="AB10" s="319"/>
      <c r="AC10" s="320"/>
      <c r="AD10" s="319"/>
      <c r="AE10" s="319"/>
      <c r="AF10" s="319"/>
      <c r="AG10" s="319"/>
      <c r="AH10" s="319"/>
      <c r="AI10" s="319"/>
      <c r="AJ10" s="319"/>
      <c r="AL10" s="319"/>
      <c r="AM10" s="319"/>
      <c r="AN10" s="319"/>
      <c r="AO10" s="320"/>
      <c r="AP10" s="319"/>
      <c r="AQ10" s="319"/>
      <c r="AR10" s="319"/>
      <c r="AS10" s="319"/>
      <c r="AT10" s="319"/>
      <c r="AU10" s="319"/>
      <c r="AV10" s="319"/>
      <c r="AX10" s="319"/>
      <c r="AY10" s="319"/>
      <c r="AZ10" s="319"/>
      <c r="BA10" s="320"/>
      <c r="BB10" s="319"/>
      <c r="BC10" s="319"/>
      <c r="BD10" s="319"/>
      <c r="BE10" s="319"/>
      <c r="BF10" s="319"/>
      <c r="BG10" s="319"/>
      <c r="BH10" s="319"/>
    </row>
    <row r="11" spans="1:60" ht="17.25">
      <c r="A11" s="311"/>
      <c r="N11" s="319"/>
      <c r="P11" s="319"/>
      <c r="Q11" s="320"/>
      <c r="R11" s="319"/>
      <c r="S11" s="319"/>
      <c r="T11" s="319"/>
      <c r="U11" s="319"/>
      <c r="V11" s="319"/>
      <c r="W11" s="319"/>
      <c r="X11" s="319"/>
      <c r="Z11" s="319"/>
      <c r="AB11" s="319"/>
      <c r="AC11" s="320"/>
      <c r="AD11" s="319"/>
      <c r="AE11" s="319"/>
      <c r="AF11" s="319"/>
      <c r="AG11" s="319"/>
      <c r="AH11" s="319"/>
      <c r="AI11" s="319"/>
      <c r="AJ11" s="319"/>
      <c r="AL11" s="319"/>
      <c r="AN11" s="319"/>
      <c r="AO11" s="320"/>
      <c r="AP11" s="319"/>
      <c r="AQ11" s="319"/>
      <c r="AR11" s="319"/>
      <c r="AS11" s="319"/>
      <c r="AT11" s="319"/>
      <c r="AU11" s="319"/>
      <c r="AV11" s="319"/>
      <c r="AX11" s="319"/>
      <c r="AZ11" s="319"/>
      <c r="BA11" s="320"/>
      <c r="BB11" s="319"/>
      <c r="BC11" s="319"/>
      <c r="BD11" s="319"/>
      <c r="BE11" s="319"/>
      <c r="BF11" s="319"/>
      <c r="BG11" s="319"/>
      <c r="BH11" s="319"/>
    </row>
    <row r="12" spans="1:60" s="222" customFormat="1" ht="24.75" thickBot="1">
      <c r="A12" s="310"/>
      <c r="B12" s="1640" t="s">
        <v>442</v>
      </c>
      <c r="C12" s="1641"/>
      <c r="D12" s="1641"/>
      <c r="E12" s="1641"/>
      <c r="F12" s="1641"/>
      <c r="G12" s="1641"/>
      <c r="H12" s="1641"/>
      <c r="I12" s="1641"/>
      <c r="J12" s="1641"/>
      <c r="K12" s="1641"/>
      <c r="L12" s="1642"/>
      <c r="M12" s="230"/>
      <c r="N12" s="1640" t="s">
        <v>439</v>
      </c>
      <c r="O12" s="1641"/>
      <c r="P12" s="1641"/>
      <c r="Q12" s="1641"/>
      <c r="R12" s="1641"/>
      <c r="S12" s="1641"/>
      <c r="T12" s="1641"/>
      <c r="U12" s="1641"/>
      <c r="V12" s="1641"/>
      <c r="W12" s="1641"/>
      <c r="X12" s="1642"/>
      <c r="Y12" s="230"/>
      <c r="Z12" s="1640" t="s">
        <v>440</v>
      </c>
      <c r="AA12" s="1641"/>
      <c r="AB12" s="1641"/>
      <c r="AC12" s="1641"/>
      <c r="AD12" s="1641"/>
      <c r="AE12" s="1641"/>
      <c r="AF12" s="1641"/>
      <c r="AG12" s="1641"/>
      <c r="AH12" s="1641"/>
      <c r="AI12" s="1641"/>
      <c r="AJ12" s="1642"/>
      <c r="AK12" s="230"/>
      <c r="AL12" s="1640" t="s">
        <v>441</v>
      </c>
      <c r="AM12" s="1641"/>
      <c r="AN12" s="1641"/>
      <c r="AO12" s="1641"/>
      <c r="AP12" s="1641"/>
      <c r="AQ12" s="1641"/>
      <c r="AR12" s="1641"/>
      <c r="AS12" s="1641"/>
      <c r="AT12" s="1641"/>
      <c r="AU12" s="1641"/>
      <c r="AV12" s="1642"/>
      <c r="AW12" s="230"/>
      <c r="AX12" s="1640" t="s">
        <v>518</v>
      </c>
      <c r="AY12" s="1641"/>
      <c r="AZ12" s="1641"/>
      <c r="BA12" s="1641"/>
      <c r="BB12" s="1641"/>
      <c r="BC12" s="1641"/>
      <c r="BD12" s="1641"/>
      <c r="BE12" s="1641"/>
      <c r="BF12" s="1641"/>
      <c r="BG12" s="1641"/>
      <c r="BH12" s="1642"/>
    </row>
    <row r="13" spans="1:60" s="222" customFormat="1" ht="17.25">
      <c r="A13" s="201"/>
      <c r="B13" s="1635" t="s">
        <v>424</v>
      </c>
      <c r="C13" s="1626" t="s">
        <v>511</v>
      </c>
      <c r="D13" s="1629" t="s">
        <v>425</v>
      </c>
      <c r="E13" s="1632" t="s">
        <v>782</v>
      </c>
      <c r="F13" s="1633"/>
      <c r="G13" s="1633"/>
      <c r="H13" s="1633"/>
      <c r="I13" s="1633"/>
      <c r="J13" s="1633"/>
      <c r="K13" s="1634"/>
      <c r="L13" s="1623" t="s">
        <v>426</v>
      </c>
      <c r="M13" s="230"/>
      <c r="N13" s="1635" t="s">
        <v>424</v>
      </c>
      <c r="O13" s="1626" t="s">
        <v>511</v>
      </c>
      <c r="P13" s="1629" t="s">
        <v>425</v>
      </c>
      <c r="Q13" s="1632" t="s">
        <v>782</v>
      </c>
      <c r="R13" s="1633"/>
      <c r="S13" s="1633"/>
      <c r="T13" s="1633"/>
      <c r="U13" s="1633"/>
      <c r="V13" s="1633"/>
      <c r="W13" s="1634"/>
      <c r="X13" s="1623" t="s">
        <v>426</v>
      </c>
      <c r="Y13" s="230"/>
      <c r="Z13" s="1635" t="s">
        <v>424</v>
      </c>
      <c r="AA13" s="1626" t="s">
        <v>511</v>
      </c>
      <c r="AB13" s="1629" t="s">
        <v>425</v>
      </c>
      <c r="AC13" s="1632" t="s">
        <v>782</v>
      </c>
      <c r="AD13" s="1633"/>
      <c r="AE13" s="1633"/>
      <c r="AF13" s="1633"/>
      <c r="AG13" s="1633"/>
      <c r="AH13" s="1633"/>
      <c r="AI13" s="1634"/>
      <c r="AJ13" s="1623" t="s">
        <v>426</v>
      </c>
      <c r="AK13" s="230"/>
      <c r="AL13" s="1635" t="s">
        <v>424</v>
      </c>
      <c r="AM13" s="1626" t="s">
        <v>511</v>
      </c>
      <c r="AN13" s="1629" t="s">
        <v>425</v>
      </c>
      <c r="AO13" s="1632" t="s">
        <v>782</v>
      </c>
      <c r="AP13" s="1633"/>
      <c r="AQ13" s="1633"/>
      <c r="AR13" s="1633"/>
      <c r="AS13" s="1633"/>
      <c r="AT13" s="1633"/>
      <c r="AU13" s="1634"/>
      <c r="AV13" s="1623" t="s">
        <v>426</v>
      </c>
      <c r="AW13" s="230"/>
      <c r="AX13" s="1635" t="s">
        <v>424</v>
      </c>
      <c r="AY13" s="1626" t="s">
        <v>511</v>
      </c>
      <c r="AZ13" s="1629" t="s">
        <v>425</v>
      </c>
      <c r="BA13" s="1632" t="s">
        <v>782</v>
      </c>
      <c r="BB13" s="1633"/>
      <c r="BC13" s="1633"/>
      <c r="BD13" s="1633"/>
      <c r="BE13" s="1633"/>
      <c r="BF13" s="1633"/>
      <c r="BG13" s="1634"/>
      <c r="BH13" s="1623" t="s">
        <v>426</v>
      </c>
    </row>
    <row r="14" spans="1:60" s="222" customFormat="1" ht="17.25">
      <c r="A14" s="201"/>
      <c r="B14" s="1636"/>
      <c r="C14" s="1627"/>
      <c r="D14" s="1630"/>
      <c r="E14" s="1643" t="s">
        <v>427</v>
      </c>
      <c r="F14" s="1645" t="s">
        <v>428</v>
      </c>
      <c r="G14" s="1646"/>
      <c r="H14" s="1647" t="s">
        <v>429</v>
      </c>
      <c r="I14" s="1648"/>
      <c r="J14" s="1649" t="s">
        <v>430</v>
      </c>
      <c r="K14" s="1650"/>
      <c r="L14" s="1624"/>
      <c r="M14" s="230"/>
      <c r="N14" s="1636"/>
      <c r="O14" s="1627"/>
      <c r="P14" s="1630"/>
      <c r="Q14" s="1643" t="s">
        <v>427</v>
      </c>
      <c r="R14" s="1645" t="s">
        <v>428</v>
      </c>
      <c r="S14" s="1646"/>
      <c r="T14" s="1647" t="s">
        <v>429</v>
      </c>
      <c r="U14" s="1648"/>
      <c r="V14" s="1649" t="s">
        <v>430</v>
      </c>
      <c r="W14" s="1650"/>
      <c r="X14" s="1624"/>
      <c r="Y14" s="230"/>
      <c r="Z14" s="1636"/>
      <c r="AA14" s="1627"/>
      <c r="AB14" s="1630"/>
      <c r="AC14" s="1643" t="s">
        <v>427</v>
      </c>
      <c r="AD14" s="1645" t="s">
        <v>428</v>
      </c>
      <c r="AE14" s="1646"/>
      <c r="AF14" s="1647" t="s">
        <v>429</v>
      </c>
      <c r="AG14" s="1648"/>
      <c r="AH14" s="1649" t="s">
        <v>430</v>
      </c>
      <c r="AI14" s="1650"/>
      <c r="AJ14" s="1624"/>
      <c r="AK14" s="230"/>
      <c r="AL14" s="1636"/>
      <c r="AM14" s="1627"/>
      <c r="AN14" s="1630"/>
      <c r="AO14" s="1643" t="s">
        <v>427</v>
      </c>
      <c r="AP14" s="1645" t="s">
        <v>428</v>
      </c>
      <c r="AQ14" s="1646"/>
      <c r="AR14" s="1647" t="s">
        <v>429</v>
      </c>
      <c r="AS14" s="1648"/>
      <c r="AT14" s="1649" t="s">
        <v>430</v>
      </c>
      <c r="AU14" s="1650"/>
      <c r="AV14" s="1624"/>
      <c r="AW14" s="230"/>
      <c r="AX14" s="1636"/>
      <c r="AY14" s="1627"/>
      <c r="AZ14" s="1630"/>
      <c r="BA14" s="1643" t="s">
        <v>427</v>
      </c>
      <c r="BB14" s="1645" t="s">
        <v>428</v>
      </c>
      <c r="BC14" s="1646"/>
      <c r="BD14" s="1647" t="s">
        <v>429</v>
      </c>
      <c r="BE14" s="1648"/>
      <c r="BF14" s="1649" t="s">
        <v>430</v>
      </c>
      <c r="BG14" s="1650"/>
      <c r="BH14" s="1624"/>
    </row>
    <row r="15" spans="1:60" s="221" customFormat="1" ht="18" thickBot="1">
      <c r="A15" s="201"/>
      <c r="B15" s="1637"/>
      <c r="C15" s="1628"/>
      <c r="D15" s="1631"/>
      <c r="E15" s="1644"/>
      <c r="F15" s="198" t="s">
        <v>431</v>
      </c>
      <c r="G15" s="198" t="s">
        <v>432</v>
      </c>
      <c r="H15" s="197" t="s">
        <v>431</v>
      </c>
      <c r="I15" s="197" t="s">
        <v>432</v>
      </c>
      <c r="J15" s="114" t="s">
        <v>431</v>
      </c>
      <c r="K15" s="114" t="s">
        <v>432</v>
      </c>
      <c r="L15" s="1625"/>
      <c r="M15" s="230"/>
      <c r="N15" s="1637"/>
      <c r="O15" s="1628"/>
      <c r="P15" s="1631"/>
      <c r="Q15" s="1644"/>
      <c r="R15" s="198" t="s">
        <v>431</v>
      </c>
      <c r="S15" s="198" t="s">
        <v>432</v>
      </c>
      <c r="T15" s="197" t="s">
        <v>431</v>
      </c>
      <c r="U15" s="197" t="s">
        <v>432</v>
      </c>
      <c r="V15" s="114" t="s">
        <v>431</v>
      </c>
      <c r="W15" s="114" t="s">
        <v>432</v>
      </c>
      <c r="X15" s="1625"/>
      <c r="Y15" s="230"/>
      <c r="Z15" s="1637"/>
      <c r="AA15" s="1628"/>
      <c r="AB15" s="1631"/>
      <c r="AC15" s="1644"/>
      <c r="AD15" s="198" t="s">
        <v>431</v>
      </c>
      <c r="AE15" s="198" t="s">
        <v>432</v>
      </c>
      <c r="AF15" s="197" t="s">
        <v>431</v>
      </c>
      <c r="AG15" s="197" t="s">
        <v>432</v>
      </c>
      <c r="AH15" s="114" t="s">
        <v>431</v>
      </c>
      <c r="AI15" s="114" t="s">
        <v>432</v>
      </c>
      <c r="AJ15" s="1625"/>
      <c r="AK15" s="230"/>
      <c r="AL15" s="1637"/>
      <c r="AM15" s="1628"/>
      <c r="AN15" s="1631"/>
      <c r="AO15" s="1644"/>
      <c r="AP15" s="198" t="s">
        <v>431</v>
      </c>
      <c r="AQ15" s="198" t="s">
        <v>432</v>
      </c>
      <c r="AR15" s="197" t="s">
        <v>431</v>
      </c>
      <c r="AS15" s="197" t="s">
        <v>432</v>
      </c>
      <c r="AT15" s="114" t="s">
        <v>431</v>
      </c>
      <c r="AU15" s="114" t="s">
        <v>432</v>
      </c>
      <c r="AV15" s="1625"/>
      <c r="AW15" s="230"/>
      <c r="AX15" s="1637"/>
      <c r="AY15" s="1628"/>
      <c r="AZ15" s="1631"/>
      <c r="BA15" s="1644"/>
      <c r="BB15" s="198" t="s">
        <v>431</v>
      </c>
      <c r="BC15" s="198" t="s">
        <v>432</v>
      </c>
      <c r="BD15" s="197" t="s">
        <v>431</v>
      </c>
      <c r="BE15" s="197" t="s">
        <v>432</v>
      </c>
      <c r="BF15" s="114" t="s">
        <v>431</v>
      </c>
      <c r="BG15" s="114" t="s">
        <v>432</v>
      </c>
      <c r="BH15" s="1625"/>
    </row>
    <row r="16" spans="1:60" s="221" customFormat="1">
      <c r="A16" s="304"/>
      <c r="B16" s="374"/>
      <c r="C16" s="375"/>
      <c r="D16" s="376"/>
      <c r="E16" s="377"/>
      <c r="F16" s="378"/>
      <c r="G16" s="321">
        <f t="shared" ref="G16:G25" si="0">INT(E16*F16)</f>
        <v>0</v>
      </c>
      <c r="H16" s="389"/>
      <c r="I16" s="322">
        <f t="shared" ref="I16:I25" si="1">INT(E16*H16)</f>
        <v>0</v>
      </c>
      <c r="J16" s="323">
        <f t="shared" ref="J16:J25" si="2">F16-H16</f>
        <v>0</v>
      </c>
      <c r="K16" s="323">
        <f t="shared" ref="K16:K25" si="3">G16-I16</f>
        <v>0</v>
      </c>
      <c r="L16" s="391"/>
      <c r="M16" s="230"/>
      <c r="N16" s="374"/>
      <c r="O16" s="375"/>
      <c r="P16" s="376"/>
      <c r="Q16" s="377"/>
      <c r="R16" s="378"/>
      <c r="S16" s="321">
        <f t="shared" ref="S16:S25" si="4">INT(Q16*R16)</f>
        <v>0</v>
      </c>
      <c r="T16" s="389"/>
      <c r="U16" s="322">
        <f t="shared" ref="U16:U25" si="5">INT(Q16*T16)</f>
        <v>0</v>
      </c>
      <c r="V16" s="323">
        <f t="shared" ref="V16:V25" si="6">R16-T16</f>
        <v>0</v>
      </c>
      <c r="W16" s="323">
        <f t="shared" ref="W16:W25" si="7">S16-U16</f>
        <v>0</v>
      </c>
      <c r="X16" s="391"/>
      <c r="Y16" s="230"/>
      <c r="Z16" s="374"/>
      <c r="AA16" s="375"/>
      <c r="AB16" s="376"/>
      <c r="AC16" s="377"/>
      <c r="AD16" s="378"/>
      <c r="AE16" s="321">
        <f t="shared" ref="AE16:AE25" si="8">INT(AC16*AD16)</f>
        <v>0</v>
      </c>
      <c r="AF16" s="389"/>
      <c r="AG16" s="322">
        <f t="shared" ref="AG16:AG25" si="9">INT(AC16*AF16)</f>
        <v>0</v>
      </c>
      <c r="AH16" s="323">
        <f t="shared" ref="AH16:AH25" si="10">AD16-AF16</f>
        <v>0</v>
      </c>
      <c r="AI16" s="323">
        <f t="shared" ref="AI16:AI25" si="11">AE16-AG16</f>
        <v>0</v>
      </c>
      <c r="AJ16" s="391"/>
      <c r="AK16" s="230"/>
      <c r="AL16" s="374"/>
      <c r="AM16" s="375"/>
      <c r="AN16" s="376"/>
      <c r="AO16" s="377"/>
      <c r="AP16" s="378"/>
      <c r="AQ16" s="321">
        <f t="shared" ref="AQ16:AQ25" si="12">INT(AO16*AP16)</f>
        <v>0</v>
      </c>
      <c r="AR16" s="389"/>
      <c r="AS16" s="322">
        <f t="shared" ref="AS16:AS25" si="13">INT(AO16*AR16)</f>
        <v>0</v>
      </c>
      <c r="AT16" s="323">
        <f t="shared" ref="AT16:AT25" si="14">AP16-AR16</f>
        <v>0</v>
      </c>
      <c r="AU16" s="323">
        <f t="shared" ref="AU16:AU25" si="15">AQ16-AS16</f>
        <v>0</v>
      </c>
      <c r="AV16" s="391"/>
      <c r="AW16" s="230"/>
      <c r="AX16" s="374"/>
      <c r="AY16" s="375"/>
      <c r="AZ16" s="376"/>
      <c r="BA16" s="377"/>
      <c r="BB16" s="378"/>
      <c r="BC16" s="321">
        <f t="shared" ref="BC16:BC25" si="16">INT(BA16*BB16)</f>
        <v>0</v>
      </c>
      <c r="BD16" s="389"/>
      <c r="BE16" s="322">
        <f t="shared" ref="BE16:BE25" si="17">INT(BA16*BD16)</f>
        <v>0</v>
      </c>
      <c r="BF16" s="323">
        <f t="shared" ref="BF16:BF25" si="18">BB16-BD16</f>
        <v>0</v>
      </c>
      <c r="BG16" s="323">
        <f t="shared" ref="BG16:BG25" si="19">BC16-BE16</f>
        <v>0</v>
      </c>
      <c r="BH16" s="391"/>
    </row>
    <row r="17" spans="1:60" s="221" customFormat="1">
      <c r="A17" s="304"/>
      <c r="B17" s="379"/>
      <c r="C17" s="380"/>
      <c r="D17" s="376"/>
      <c r="E17" s="377"/>
      <c r="F17" s="378"/>
      <c r="G17" s="321">
        <f t="shared" si="0"/>
        <v>0</v>
      </c>
      <c r="H17" s="389"/>
      <c r="I17" s="322">
        <f t="shared" si="1"/>
        <v>0</v>
      </c>
      <c r="J17" s="323">
        <f t="shared" si="2"/>
        <v>0</v>
      </c>
      <c r="K17" s="323">
        <f t="shared" si="3"/>
        <v>0</v>
      </c>
      <c r="L17" s="391"/>
      <c r="M17" s="230"/>
      <c r="N17" s="379"/>
      <c r="O17" s="380"/>
      <c r="P17" s="376"/>
      <c r="Q17" s="377"/>
      <c r="R17" s="378"/>
      <c r="S17" s="321">
        <f t="shared" si="4"/>
        <v>0</v>
      </c>
      <c r="T17" s="389"/>
      <c r="U17" s="322">
        <f t="shared" si="5"/>
        <v>0</v>
      </c>
      <c r="V17" s="323">
        <f t="shared" si="6"/>
        <v>0</v>
      </c>
      <c r="W17" s="323">
        <f t="shared" si="7"/>
        <v>0</v>
      </c>
      <c r="X17" s="391"/>
      <c r="Y17" s="230"/>
      <c r="Z17" s="379"/>
      <c r="AA17" s="380"/>
      <c r="AB17" s="376"/>
      <c r="AC17" s="377"/>
      <c r="AD17" s="378"/>
      <c r="AE17" s="321">
        <f t="shared" si="8"/>
        <v>0</v>
      </c>
      <c r="AF17" s="389"/>
      <c r="AG17" s="322">
        <f t="shared" si="9"/>
        <v>0</v>
      </c>
      <c r="AH17" s="323">
        <f t="shared" si="10"/>
        <v>0</v>
      </c>
      <c r="AI17" s="323">
        <f t="shared" si="11"/>
        <v>0</v>
      </c>
      <c r="AJ17" s="391"/>
      <c r="AK17" s="230"/>
      <c r="AL17" s="379"/>
      <c r="AM17" s="380"/>
      <c r="AN17" s="376"/>
      <c r="AO17" s="377"/>
      <c r="AP17" s="378"/>
      <c r="AQ17" s="321">
        <f t="shared" si="12"/>
        <v>0</v>
      </c>
      <c r="AR17" s="389"/>
      <c r="AS17" s="322">
        <f t="shared" si="13"/>
        <v>0</v>
      </c>
      <c r="AT17" s="323">
        <f t="shared" si="14"/>
        <v>0</v>
      </c>
      <c r="AU17" s="323">
        <f t="shared" si="15"/>
        <v>0</v>
      </c>
      <c r="AV17" s="391"/>
      <c r="AW17" s="230"/>
      <c r="AX17" s="379"/>
      <c r="AY17" s="380"/>
      <c r="AZ17" s="376"/>
      <c r="BA17" s="377"/>
      <c r="BB17" s="378"/>
      <c r="BC17" s="321">
        <f t="shared" si="16"/>
        <v>0</v>
      </c>
      <c r="BD17" s="389"/>
      <c r="BE17" s="322">
        <f t="shared" si="17"/>
        <v>0</v>
      </c>
      <c r="BF17" s="323">
        <f t="shared" si="18"/>
        <v>0</v>
      </c>
      <c r="BG17" s="323">
        <f t="shared" si="19"/>
        <v>0</v>
      </c>
      <c r="BH17" s="391"/>
    </row>
    <row r="18" spans="1:60" s="221" customFormat="1">
      <c r="A18" s="304"/>
      <c r="B18" s="379"/>
      <c r="C18" s="380"/>
      <c r="D18" s="376"/>
      <c r="E18" s="377"/>
      <c r="F18" s="378"/>
      <c r="G18" s="321">
        <f t="shared" si="0"/>
        <v>0</v>
      </c>
      <c r="H18" s="389"/>
      <c r="I18" s="322">
        <f t="shared" si="1"/>
        <v>0</v>
      </c>
      <c r="J18" s="323">
        <f t="shared" si="2"/>
        <v>0</v>
      </c>
      <c r="K18" s="323">
        <f t="shared" si="3"/>
        <v>0</v>
      </c>
      <c r="L18" s="391"/>
      <c r="M18" s="230"/>
      <c r="N18" s="379"/>
      <c r="O18" s="380"/>
      <c r="P18" s="376"/>
      <c r="Q18" s="377"/>
      <c r="R18" s="378"/>
      <c r="S18" s="321">
        <f t="shared" si="4"/>
        <v>0</v>
      </c>
      <c r="T18" s="389"/>
      <c r="U18" s="322">
        <f t="shared" si="5"/>
        <v>0</v>
      </c>
      <c r="V18" s="323">
        <f t="shared" si="6"/>
        <v>0</v>
      </c>
      <c r="W18" s="323">
        <f t="shared" si="7"/>
        <v>0</v>
      </c>
      <c r="X18" s="391"/>
      <c r="Y18" s="230"/>
      <c r="Z18" s="379"/>
      <c r="AA18" s="380"/>
      <c r="AB18" s="376"/>
      <c r="AC18" s="377"/>
      <c r="AD18" s="378"/>
      <c r="AE18" s="321">
        <f t="shared" si="8"/>
        <v>0</v>
      </c>
      <c r="AF18" s="389"/>
      <c r="AG18" s="322">
        <f t="shared" si="9"/>
        <v>0</v>
      </c>
      <c r="AH18" s="323">
        <f t="shared" si="10"/>
        <v>0</v>
      </c>
      <c r="AI18" s="323">
        <f t="shared" si="11"/>
        <v>0</v>
      </c>
      <c r="AJ18" s="391"/>
      <c r="AK18" s="230"/>
      <c r="AL18" s="379"/>
      <c r="AM18" s="380"/>
      <c r="AN18" s="376"/>
      <c r="AO18" s="377"/>
      <c r="AP18" s="378"/>
      <c r="AQ18" s="321">
        <f t="shared" si="12"/>
        <v>0</v>
      </c>
      <c r="AR18" s="389"/>
      <c r="AS18" s="322">
        <f t="shared" si="13"/>
        <v>0</v>
      </c>
      <c r="AT18" s="323">
        <f t="shared" si="14"/>
        <v>0</v>
      </c>
      <c r="AU18" s="323">
        <f t="shared" si="15"/>
        <v>0</v>
      </c>
      <c r="AV18" s="391"/>
      <c r="AW18" s="230"/>
      <c r="AX18" s="379"/>
      <c r="AY18" s="380"/>
      <c r="AZ18" s="376"/>
      <c r="BA18" s="377"/>
      <c r="BB18" s="378"/>
      <c r="BC18" s="321">
        <f t="shared" si="16"/>
        <v>0</v>
      </c>
      <c r="BD18" s="389"/>
      <c r="BE18" s="322">
        <f t="shared" si="17"/>
        <v>0</v>
      </c>
      <c r="BF18" s="323">
        <f t="shared" si="18"/>
        <v>0</v>
      </c>
      <c r="BG18" s="323">
        <f t="shared" si="19"/>
        <v>0</v>
      </c>
      <c r="BH18" s="391"/>
    </row>
    <row r="19" spans="1:60" s="221" customFormat="1">
      <c r="A19" s="304"/>
      <c r="B19" s="379"/>
      <c r="C19" s="380"/>
      <c r="D19" s="376"/>
      <c r="E19" s="377"/>
      <c r="F19" s="378"/>
      <c r="G19" s="321">
        <f t="shared" si="0"/>
        <v>0</v>
      </c>
      <c r="H19" s="389"/>
      <c r="I19" s="322">
        <f t="shared" si="1"/>
        <v>0</v>
      </c>
      <c r="J19" s="323">
        <f t="shared" si="2"/>
        <v>0</v>
      </c>
      <c r="K19" s="323">
        <f t="shared" si="3"/>
        <v>0</v>
      </c>
      <c r="L19" s="391"/>
      <c r="M19" s="230"/>
      <c r="N19" s="379"/>
      <c r="O19" s="380"/>
      <c r="P19" s="376"/>
      <c r="Q19" s="377"/>
      <c r="R19" s="378"/>
      <c r="S19" s="321">
        <f t="shared" si="4"/>
        <v>0</v>
      </c>
      <c r="T19" s="389"/>
      <c r="U19" s="322">
        <f t="shared" si="5"/>
        <v>0</v>
      </c>
      <c r="V19" s="323">
        <f t="shared" si="6"/>
        <v>0</v>
      </c>
      <c r="W19" s="323">
        <f t="shared" si="7"/>
        <v>0</v>
      </c>
      <c r="X19" s="391"/>
      <c r="Y19" s="230"/>
      <c r="Z19" s="379"/>
      <c r="AA19" s="380"/>
      <c r="AB19" s="376"/>
      <c r="AC19" s="377"/>
      <c r="AD19" s="378"/>
      <c r="AE19" s="321">
        <f t="shared" si="8"/>
        <v>0</v>
      </c>
      <c r="AF19" s="389"/>
      <c r="AG19" s="322">
        <f t="shared" si="9"/>
        <v>0</v>
      </c>
      <c r="AH19" s="323">
        <f t="shared" si="10"/>
        <v>0</v>
      </c>
      <c r="AI19" s="323">
        <f t="shared" si="11"/>
        <v>0</v>
      </c>
      <c r="AJ19" s="391"/>
      <c r="AK19" s="230"/>
      <c r="AL19" s="379"/>
      <c r="AM19" s="380"/>
      <c r="AN19" s="376"/>
      <c r="AO19" s="377"/>
      <c r="AP19" s="378"/>
      <c r="AQ19" s="321">
        <f t="shared" si="12"/>
        <v>0</v>
      </c>
      <c r="AR19" s="389"/>
      <c r="AS19" s="322">
        <f t="shared" si="13"/>
        <v>0</v>
      </c>
      <c r="AT19" s="323">
        <f t="shared" si="14"/>
        <v>0</v>
      </c>
      <c r="AU19" s="323">
        <f t="shared" si="15"/>
        <v>0</v>
      </c>
      <c r="AV19" s="391"/>
      <c r="AW19" s="230"/>
      <c r="AX19" s="379"/>
      <c r="AY19" s="380"/>
      <c r="AZ19" s="376"/>
      <c r="BA19" s="377"/>
      <c r="BB19" s="378"/>
      <c r="BC19" s="321">
        <f t="shared" si="16"/>
        <v>0</v>
      </c>
      <c r="BD19" s="389"/>
      <c r="BE19" s="322">
        <f t="shared" si="17"/>
        <v>0</v>
      </c>
      <c r="BF19" s="323">
        <f t="shared" si="18"/>
        <v>0</v>
      </c>
      <c r="BG19" s="323">
        <f t="shared" si="19"/>
        <v>0</v>
      </c>
      <c r="BH19" s="391"/>
    </row>
    <row r="20" spans="1:60" s="221" customFormat="1">
      <c r="A20" s="304"/>
      <c r="B20" s="379"/>
      <c r="C20" s="380"/>
      <c r="D20" s="376"/>
      <c r="E20" s="377"/>
      <c r="F20" s="378"/>
      <c r="G20" s="321">
        <f t="shared" si="0"/>
        <v>0</v>
      </c>
      <c r="H20" s="389"/>
      <c r="I20" s="322">
        <f t="shared" si="1"/>
        <v>0</v>
      </c>
      <c r="J20" s="323">
        <f t="shared" si="2"/>
        <v>0</v>
      </c>
      <c r="K20" s="323">
        <f t="shared" si="3"/>
        <v>0</v>
      </c>
      <c r="L20" s="391"/>
      <c r="M20" s="230"/>
      <c r="N20" s="379"/>
      <c r="O20" s="380"/>
      <c r="P20" s="376"/>
      <c r="Q20" s="377"/>
      <c r="R20" s="378"/>
      <c r="S20" s="321">
        <f t="shared" si="4"/>
        <v>0</v>
      </c>
      <c r="T20" s="389"/>
      <c r="U20" s="322">
        <f t="shared" si="5"/>
        <v>0</v>
      </c>
      <c r="V20" s="323">
        <f t="shared" si="6"/>
        <v>0</v>
      </c>
      <c r="W20" s="323">
        <f t="shared" si="7"/>
        <v>0</v>
      </c>
      <c r="X20" s="391"/>
      <c r="Y20" s="230"/>
      <c r="Z20" s="379"/>
      <c r="AA20" s="380"/>
      <c r="AB20" s="376"/>
      <c r="AC20" s="377"/>
      <c r="AD20" s="378"/>
      <c r="AE20" s="321">
        <f t="shared" si="8"/>
        <v>0</v>
      </c>
      <c r="AF20" s="389"/>
      <c r="AG20" s="322">
        <f t="shared" si="9"/>
        <v>0</v>
      </c>
      <c r="AH20" s="323">
        <f t="shared" si="10"/>
        <v>0</v>
      </c>
      <c r="AI20" s="323">
        <f t="shared" si="11"/>
        <v>0</v>
      </c>
      <c r="AJ20" s="391"/>
      <c r="AK20" s="230"/>
      <c r="AL20" s="379"/>
      <c r="AM20" s="380"/>
      <c r="AN20" s="376"/>
      <c r="AO20" s="377"/>
      <c r="AP20" s="378"/>
      <c r="AQ20" s="321">
        <f t="shared" si="12"/>
        <v>0</v>
      </c>
      <c r="AR20" s="389"/>
      <c r="AS20" s="322">
        <f t="shared" si="13"/>
        <v>0</v>
      </c>
      <c r="AT20" s="323">
        <f t="shared" si="14"/>
        <v>0</v>
      </c>
      <c r="AU20" s="323">
        <f t="shared" si="15"/>
        <v>0</v>
      </c>
      <c r="AV20" s="391"/>
      <c r="AW20" s="230"/>
      <c r="AX20" s="379"/>
      <c r="AY20" s="380"/>
      <c r="AZ20" s="376"/>
      <c r="BA20" s="377"/>
      <c r="BB20" s="378"/>
      <c r="BC20" s="321">
        <f t="shared" si="16"/>
        <v>0</v>
      </c>
      <c r="BD20" s="389"/>
      <c r="BE20" s="322">
        <f t="shared" si="17"/>
        <v>0</v>
      </c>
      <c r="BF20" s="323">
        <f t="shared" si="18"/>
        <v>0</v>
      </c>
      <c r="BG20" s="323">
        <f t="shared" si="19"/>
        <v>0</v>
      </c>
      <c r="BH20" s="391"/>
    </row>
    <row r="21" spans="1:60" s="221" customFormat="1">
      <c r="A21" s="304"/>
      <c r="B21" s="379"/>
      <c r="C21" s="380"/>
      <c r="D21" s="376"/>
      <c r="E21" s="377"/>
      <c r="F21" s="378"/>
      <c r="G21" s="321">
        <f t="shared" si="0"/>
        <v>0</v>
      </c>
      <c r="H21" s="389"/>
      <c r="I21" s="322">
        <f t="shared" si="1"/>
        <v>0</v>
      </c>
      <c r="J21" s="323">
        <f t="shared" si="2"/>
        <v>0</v>
      </c>
      <c r="K21" s="323">
        <f t="shared" si="3"/>
        <v>0</v>
      </c>
      <c r="L21" s="391"/>
      <c r="M21" s="230"/>
      <c r="N21" s="379"/>
      <c r="O21" s="380"/>
      <c r="P21" s="376"/>
      <c r="Q21" s="377"/>
      <c r="R21" s="378"/>
      <c r="S21" s="321">
        <f t="shared" si="4"/>
        <v>0</v>
      </c>
      <c r="T21" s="389"/>
      <c r="U21" s="322">
        <f t="shared" si="5"/>
        <v>0</v>
      </c>
      <c r="V21" s="323">
        <f t="shared" si="6"/>
        <v>0</v>
      </c>
      <c r="W21" s="323">
        <f t="shared" si="7"/>
        <v>0</v>
      </c>
      <c r="X21" s="391"/>
      <c r="Y21" s="230"/>
      <c r="Z21" s="379"/>
      <c r="AA21" s="380"/>
      <c r="AB21" s="376"/>
      <c r="AC21" s="377"/>
      <c r="AD21" s="378"/>
      <c r="AE21" s="321">
        <f t="shared" si="8"/>
        <v>0</v>
      </c>
      <c r="AF21" s="389"/>
      <c r="AG21" s="322">
        <f t="shared" si="9"/>
        <v>0</v>
      </c>
      <c r="AH21" s="323">
        <f t="shared" si="10"/>
        <v>0</v>
      </c>
      <c r="AI21" s="323">
        <f t="shared" si="11"/>
        <v>0</v>
      </c>
      <c r="AJ21" s="391"/>
      <c r="AK21" s="230"/>
      <c r="AL21" s="379"/>
      <c r="AM21" s="380"/>
      <c r="AN21" s="376"/>
      <c r="AO21" s="377"/>
      <c r="AP21" s="378"/>
      <c r="AQ21" s="321">
        <f t="shared" si="12"/>
        <v>0</v>
      </c>
      <c r="AR21" s="389"/>
      <c r="AS21" s="322">
        <f t="shared" si="13"/>
        <v>0</v>
      </c>
      <c r="AT21" s="323">
        <f t="shared" si="14"/>
        <v>0</v>
      </c>
      <c r="AU21" s="323">
        <f t="shared" si="15"/>
        <v>0</v>
      </c>
      <c r="AV21" s="391"/>
      <c r="AW21" s="230"/>
      <c r="AX21" s="379"/>
      <c r="AY21" s="380"/>
      <c r="AZ21" s="376"/>
      <c r="BA21" s="377"/>
      <c r="BB21" s="378"/>
      <c r="BC21" s="321">
        <f t="shared" si="16"/>
        <v>0</v>
      </c>
      <c r="BD21" s="389"/>
      <c r="BE21" s="322">
        <f t="shared" si="17"/>
        <v>0</v>
      </c>
      <c r="BF21" s="323">
        <f t="shared" si="18"/>
        <v>0</v>
      </c>
      <c r="BG21" s="323">
        <f t="shared" si="19"/>
        <v>0</v>
      </c>
      <c r="BH21" s="391"/>
    </row>
    <row r="22" spans="1:60" s="221" customFormat="1">
      <c r="A22" s="304"/>
      <c r="B22" s="379"/>
      <c r="C22" s="381"/>
      <c r="D22" s="376"/>
      <c r="E22" s="377"/>
      <c r="F22" s="378"/>
      <c r="G22" s="321">
        <f t="shared" si="0"/>
        <v>0</v>
      </c>
      <c r="H22" s="389"/>
      <c r="I22" s="322">
        <f t="shared" si="1"/>
        <v>0</v>
      </c>
      <c r="J22" s="323">
        <f t="shared" si="2"/>
        <v>0</v>
      </c>
      <c r="K22" s="323">
        <f t="shared" si="3"/>
        <v>0</v>
      </c>
      <c r="L22" s="391"/>
      <c r="M22" s="230"/>
      <c r="N22" s="379"/>
      <c r="O22" s="381"/>
      <c r="P22" s="376"/>
      <c r="Q22" s="377"/>
      <c r="R22" s="378"/>
      <c r="S22" s="321">
        <f t="shared" si="4"/>
        <v>0</v>
      </c>
      <c r="T22" s="389"/>
      <c r="U22" s="322">
        <f t="shared" si="5"/>
        <v>0</v>
      </c>
      <c r="V22" s="323">
        <f t="shared" si="6"/>
        <v>0</v>
      </c>
      <c r="W22" s="323">
        <f t="shared" si="7"/>
        <v>0</v>
      </c>
      <c r="X22" s="391"/>
      <c r="Y22" s="230"/>
      <c r="Z22" s="379"/>
      <c r="AA22" s="381"/>
      <c r="AB22" s="376"/>
      <c r="AC22" s="377"/>
      <c r="AD22" s="378"/>
      <c r="AE22" s="321">
        <f t="shared" si="8"/>
        <v>0</v>
      </c>
      <c r="AF22" s="389"/>
      <c r="AG22" s="322">
        <f t="shared" si="9"/>
        <v>0</v>
      </c>
      <c r="AH22" s="323">
        <f t="shared" si="10"/>
        <v>0</v>
      </c>
      <c r="AI22" s="323">
        <f t="shared" si="11"/>
        <v>0</v>
      </c>
      <c r="AJ22" s="391"/>
      <c r="AK22" s="230"/>
      <c r="AL22" s="379"/>
      <c r="AM22" s="381"/>
      <c r="AN22" s="376"/>
      <c r="AO22" s="377"/>
      <c r="AP22" s="378"/>
      <c r="AQ22" s="321">
        <f t="shared" si="12"/>
        <v>0</v>
      </c>
      <c r="AR22" s="389"/>
      <c r="AS22" s="322">
        <f t="shared" si="13"/>
        <v>0</v>
      </c>
      <c r="AT22" s="323">
        <f t="shared" si="14"/>
        <v>0</v>
      </c>
      <c r="AU22" s="323">
        <f t="shared" si="15"/>
        <v>0</v>
      </c>
      <c r="AV22" s="391"/>
      <c r="AW22" s="230"/>
      <c r="AX22" s="379"/>
      <c r="AY22" s="381"/>
      <c r="AZ22" s="376"/>
      <c r="BA22" s="377"/>
      <c r="BB22" s="378"/>
      <c r="BC22" s="321">
        <f t="shared" si="16"/>
        <v>0</v>
      </c>
      <c r="BD22" s="389"/>
      <c r="BE22" s="322">
        <f t="shared" si="17"/>
        <v>0</v>
      </c>
      <c r="BF22" s="323">
        <f t="shared" si="18"/>
        <v>0</v>
      </c>
      <c r="BG22" s="323">
        <f t="shared" si="19"/>
        <v>0</v>
      </c>
      <c r="BH22" s="391"/>
    </row>
    <row r="23" spans="1:60" s="221" customFormat="1">
      <c r="A23" s="304"/>
      <c r="B23" s="379"/>
      <c r="C23" s="381"/>
      <c r="D23" s="376"/>
      <c r="E23" s="377"/>
      <c r="F23" s="378"/>
      <c r="G23" s="321">
        <f t="shared" si="0"/>
        <v>0</v>
      </c>
      <c r="H23" s="389"/>
      <c r="I23" s="322">
        <f t="shared" si="1"/>
        <v>0</v>
      </c>
      <c r="J23" s="323">
        <f t="shared" si="2"/>
        <v>0</v>
      </c>
      <c r="K23" s="323">
        <f t="shared" si="3"/>
        <v>0</v>
      </c>
      <c r="L23" s="391"/>
      <c r="M23" s="230"/>
      <c r="N23" s="379"/>
      <c r="O23" s="381"/>
      <c r="P23" s="376"/>
      <c r="Q23" s="377"/>
      <c r="R23" s="378"/>
      <c r="S23" s="321">
        <f t="shared" si="4"/>
        <v>0</v>
      </c>
      <c r="T23" s="389"/>
      <c r="U23" s="322">
        <f t="shared" si="5"/>
        <v>0</v>
      </c>
      <c r="V23" s="323">
        <f t="shared" si="6"/>
        <v>0</v>
      </c>
      <c r="W23" s="323">
        <f t="shared" si="7"/>
        <v>0</v>
      </c>
      <c r="X23" s="391"/>
      <c r="Y23" s="230"/>
      <c r="Z23" s="379"/>
      <c r="AA23" s="381"/>
      <c r="AB23" s="376"/>
      <c r="AC23" s="377"/>
      <c r="AD23" s="378"/>
      <c r="AE23" s="321">
        <f t="shared" si="8"/>
        <v>0</v>
      </c>
      <c r="AF23" s="389"/>
      <c r="AG23" s="322">
        <f t="shared" si="9"/>
        <v>0</v>
      </c>
      <c r="AH23" s="323">
        <f t="shared" si="10"/>
        <v>0</v>
      </c>
      <c r="AI23" s="323">
        <f t="shared" si="11"/>
        <v>0</v>
      </c>
      <c r="AJ23" s="391"/>
      <c r="AK23" s="230"/>
      <c r="AL23" s="379"/>
      <c r="AM23" s="381"/>
      <c r="AN23" s="376"/>
      <c r="AO23" s="377"/>
      <c r="AP23" s="378"/>
      <c r="AQ23" s="321">
        <f t="shared" si="12"/>
        <v>0</v>
      </c>
      <c r="AR23" s="389"/>
      <c r="AS23" s="322">
        <f t="shared" si="13"/>
        <v>0</v>
      </c>
      <c r="AT23" s="323">
        <f t="shared" si="14"/>
        <v>0</v>
      </c>
      <c r="AU23" s="323">
        <f t="shared" si="15"/>
        <v>0</v>
      </c>
      <c r="AV23" s="391"/>
      <c r="AW23" s="230"/>
      <c r="AX23" s="379"/>
      <c r="AY23" s="381"/>
      <c r="AZ23" s="376"/>
      <c r="BA23" s="377"/>
      <c r="BB23" s="378"/>
      <c r="BC23" s="321">
        <f t="shared" si="16"/>
        <v>0</v>
      </c>
      <c r="BD23" s="389"/>
      <c r="BE23" s="322">
        <f t="shared" si="17"/>
        <v>0</v>
      </c>
      <c r="BF23" s="323">
        <f t="shared" si="18"/>
        <v>0</v>
      </c>
      <c r="BG23" s="323">
        <f t="shared" si="19"/>
        <v>0</v>
      </c>
      <c r="BH23" s="391"/>
    </row>
    <row r="24" spans="1:60" s="221" customFormat="1">
      <c r="A24" s="304"/>
      <c r="B24" s="379"/>
      <c r="C24" s="381"/>
      <c r="D24" s="376"/>
      <c r="E24" s="377"/>
      <c r="F24" s="378"/>
      <c r="G24" s="321">
        <f t="shared" si="0"/>
        <v>0</v>
      </c>
      <c r="H24" s="389"/>
      <c r="I24" s="322">
        <f t="shared" si="1"/>
        <v>0</v>
      </c>
      <c r="J24" s="323">
        <f t="shared" si="2"/>
        <v>0</v>
      </c>
      <c r="K24" s="323">
        <f t="shared" si="3"/>
        <v>0</v>
      </c>
      <c r="L24" s="391"/>
      <c r="M24" s="230"/>
      <c r="N24" s="379"/>
      <c r="O24" s="381"/>
      <c r="P24" s="376"/>
      <c r="Q24" s="377"/>
      <c r="R24" s="378"/>
      <c r="S24" s="321">
        <f t="shared" si="4"/>
        <v>0</v>
      </c>
      <c r="T24" s="389"/>
      <c r="U24" s="322">
        <f t="shared" si="5"/>
        <v>0</v>
      </c>
      <c r="V24" s="323">
        <f t="shared" si="6"/>
        <v>0</v>
      </c>
      <c r="W24" s="323">
        <f t="shared" si="7"/>
        <v>0</v>
      </c>
      <c r="X24" s="391"/>
      <c r="Y24" s="230"/>
      <c r="Z24" s="379"/>
      <c r="AA24" s="381"/>
      <c r="AB24" s="376"/>
      <c r="AC24" s="377"/>
      <c r="AD24" s="378"/>
      <c r="AE24" s="321">
        <f t="shared" si="8"/>
        <v>0</v>
      </c>
      <c r="AF24" s="389"/>
      <c r="AG24" s="322">
        <f t="shared" si="9"/>
        <v>0</v>
      </c>
      <c r="AH24" s="323">
        <f t="shared" si="10"/>
        <v>0</v>
      </c>
      <c r="AI24" s="323">
        <f t="shared" si="11"/>
        <v>0</v>
      </c>
      <c r="AJ24" s="391"/>
      <c r="AK24" s="230"/>
      <c r="AL24" s="379"/>
      <c r="AM24" s="381"/>
      <c r="AN24" s="376"/>
      <c r="AO24" s="377"/>
      <c r="AP24" s="378"/>
      <c r="AQ24" s="321">
        <f t="shared" si="12"/>
        <v>0</v>
      </c>
      <c r="AR24" s="389"/>
      <c r="AS24" s="322">
        <f t="shared" si="13"/>
        <v>0</v>
      </c>
      <c r="AT24" s="323">
        <f t="shared" si="14"/>
        <v>0</v>
      </c>
      <c r="AU24" s="323">
        <f t="shared" si="15"/>
        <v>0</v>
      </c>
      <c r="AV24" s="391"/>
      <c r="AW24" s="230"/>
      <c r="AX24" s="379"/>
      <c r="AY24" s="381"/>
      <c r="AZ24" s="376"/>
      <c r="BA24" s="377"/>
      <c r="BB24" s="378"/>
      <c r="BC24" s="321">
        <f t="shared" si="16"/>
        <v>0</v>
      </c>
      <c r="BD24" s="389"/>
      <c r="BE24" s="322">
        <f t="shared" si="17"/>
        <v>0</v>
      </c>
      <c r="BF24" s="323">
        <f t="shared" si="18"/>
        <v>0</v>
      </c>
      <c r="BG24" s="323">
        <f t="shared" si="19"/>
        <v>0</v>
      </c>
      <c r="BH24" s="391"/>
    </row>
    <row r="25" spans="1:60" s="221" customFormat="1" ht="24.75" thickBot="1">
      <c r="A25" s="304"/>
      <c r="B25" s="382"/>
      <c r="C25" s="383"/>
      <c r="D25" s="384"/>
      <c r="E25" s="385"/>
      <c r="F25" s="386"/>
      <c r="G25" s="324">
        <f t="shared" si="0"/>
        <v>0</v>
      </c>
      <c r="H25" s="390"/>
      <c r="I25" s="325">
        <f t="shared" si="1"/>
        <v>0</v>
      </c>
      <c r="J25" s="326">
        <f t="shared" si="2"/>
        <v>0</v>
      </c>
      <c r="K25" s="326">
        <f t="shared" si="3"/>
        <v>0</v>
      </c>
      <c r="L25" s="392"/>
      <c r="M25" s="230"/>
      <c r="N25" s="382"/>
      <c r="O25" s="383"/>
      <c r="P25" s="384"/>
      <c r="Q25" s="385"/>
      <c r="R25" s="386"/>
      <c r="S25" s="324">
        <f t="shared" si="4"/>
        <v>0</v>
      </c>
      <c r="T25" s="390"/>
      <c r="U25" s="325">
        <f t="shared" si="5"/>
        <v>0</v>
      </c>
      <c r="V25" s="326">
        <f t="shared" si="6"/>
        <v>0</v>
      </c>
      <c r="W25" s="326">
        <f t="shared" si="7"/>
        <v>0</v>
      </c>
      <c r="X25" s="392"/>
      <c r="Y25" s="230"/>
      <c r="Z25" s="382"/>
      <c r="AA25" s="383"/>
      <c r="AB25" s="384"/>
      <c r="AC25" s="385"/>
      <c r="AD25" s="386"/>
      <c r="AE25" s="324">
        <f t="shared" si="8"/>
        <v>0</v>
      </c>
      <c r="AF25" s="390"/>
      <c r="AG25" s="325">
        <f t="shared" si="9"/>
        <v>0</v>
      </c>
      <c r="AH25" s="326">
        <f t="shared" si="10"/>
        <v>0</v>
      </c>
      <c r="AI25" s="326">
        <f t="shared" si="11"/>
        <v>0</v>
      </c>
      <c r="AJ25" s="392"/>
      <c r="AK25" s="230"/>
      <c r="AL25" s="382"/>
      <c r="AM25" s="383"/>
      <c r="AN25" s="384"/>
      <c r="AO25" s="385"/>
      <c r="AP25" s="386"/>
      <c r="AQ25" s="324">
        <f t="shared" si="12"/>
        <v>0</v>
      </c>
      <c r="AR25" s="390"/>
      <c r="AS25" s="325">
        <f t="shared" si="13"/>
        <v>0</v>
      </c>
      <c r="AT25" s="326">
        <f t="shared" si="14"/>
        <v>0</v>
      </c>
      <c r="AU25" s="326">
        <f t="shared" si="15"/>
        <v>0</v>
      </c>
      <c r="AV25" s="392"/>
      <c r="AW25" s="230"/>
      <c r="AX25" s="382"/>
      <c r="AY25" s="383"/>
      <c r="AZ25" s="384"/>
      <c r="BA25" s="385"/>
      <c r="BB25" s="386"/>
      <c r="BC25" s="324">
        <f t="shared" si="16"/>
        <v>0</v>
      </c>
      <c r="BD25" s="390"/>
      <c r="BE25" s="325">
        <f t="shared" si="17"/>
        <v>0</v>
      </c>
      <c r="BF25" s="326">
        <f t="shared" si="18"/>
        <v>0</v>
      </c>
      <c r="BG25" s="326">
        <f t="shared" si="19"/>
        <v>0</v>
      </c>
      <c r="BH25" s="392"/>
    </row>
    <row r="26" spans="1:60" s="221" customFormat="1" ht="25.5" thickTop="1" thickBot="1">
      <c r="A26" s="304"/>
      <c r="B26" s="1651" t="s">
        <v>436</v>
      </c>
      <c r="C26" s="1652"/>
      <c r="D26" s="1652"/>
      <c r="E26" s="1652"/>
      <c r="F26" s="327"/>
      <c r="G26" s="327">
        <f>SUM(G16:G25)</f>
        <v>0</v>
      </c>
      <c r="H26" s="328"/>
      <c r="I26" s="328">
        <f>SUM(I16:I25)</f>
        <v>0</v>
      </c>
      <c r="J26" s="329"/>
      <c r="K26" s="329">
        <f>SUM(K16:K25)</f>
        <v>0</v>
      </c>
      <c r="L26" s="330"/>
      <c r="M26" s="230"/>
      <c r="N26" s="1651" t="s">
        <v>436</v>
      </c>
      <c r="O26" s="1652"/>
      <c r="P26" s="1652"/>
      <c r="Q26" s="1652"/>
      <c r="R26" s="327"/>
      <c r="S26" s="327">
        <f>SUM(S16:S25)</f>
        <v>0</v>
      </c>
      <c r="T26" s="328"/>
      <c r="U26" s="328">
        <f>SUM(U16:U25)</f>
        <v>0</v>
      </c>
      <c r="V26" s="329"/>
      <c r="W26" s="329">
        <f>SUM(W16:W25)</f>
        <v>0</v>
      </c>
      <c r="X26" s="330"/>
      <c r="Y26" s="230"/>
      <c r="Z26" s="1651" t="s">
        <v>436</v>
      </c>
      <c r="AA26" s="1652"/>
      <c r="AB26" s="1652"/>
      <c r="AC26" s="1652"/>
      <c r="AD26" s="327"/>
      <c r="AE26" s="327">
        <f>SUM(AE16:AE25)</f>
        <v>0</v>
      </c>
      <c r="AF26" s="328"/>
      <c r="AG26" s="328">
        <f>SUM(AG16:AG25)</f>
        <v>0</v>
      </c>
      <c r="AH26" s="329"/>
      <c r="AI26" s="329">
        <f>SUM(AI16:AI25)</f>
        <v>0</v>
      </c>
      <c r="AJ26" s="330"/>
      <c r="AK26" s="230"/>
      <c r="AL26" s="1651" t="s">
        <v>436</v>
      </c>
      <c r="AM26" s="1652"/>
      <c r="AN26" s="1652"/>
      <c r="AO26" s="1652"/>
      <c r="AP26" s="327"/>
      <c r="AQ26" s="327">
        <f>SUM(AQ16:AQ25)</f>
        <v>0</v>
      </c>
      <c r="AR26" s="328"/>
      <c r="AS26" s="328">
        <f>SUM(AS16:AS25)</f>
        <v>0</v>
      </c>
      <c r="AT26" s="329"/>
      <c r="AU26" s="329">
        <f>SUM(AU16:AU25)</f>
        <v>0</v>
      </c>
      <c r="AV26" s="330"/>
      <c r="AW26" s="230"/>
      <c r="AX26" s="1651" t="s">
        <v>436</v>
      </c>
      <c r="AY26" s="1652"/>
      <c r="AZ26" s="1652"/>
      <c r="BA26" s="1652"/>
      <c r="BB26" s="327"/>
      <c r="BC26" s="327">
        <f>SUM(BC16:BC25)</f>
        <v>0</v>
      </c>
      <c r="BD26" s="328"/>
      <c r="BE26" s="328">
        <f>SUM(BE16:BE25)</f>
        <v>0</v>
      </c>
      <c r="BF26" s="329"/>
      <c r="BG26" s="329">
        <f>SUM(BG16:BG25)</f>
        <v>0</v>
      </c>
      <c r="BH26" s="330"/>
    </row>
    <row r="27" spans="1:60" s="221" customFormat="1">
      <c r="A27" s="304"/>
      <c r="B27" s="374"/>
      <c r="C27" s="375"/>
      <c r="D27" s="376"/>
      <c r="E27" s="377"/>
      <c r="F27" s="378"/>
      <c r="G27" s="321">
        <f t="shared" ref="G27:G38" si="20">INT(E27*F27)</f>
        <v>0</v>
      </c>
      <c r="H27" s="389"/>
      <c r="I27" s="322">
        <f t="shared" ref="I27:I38" si="21">INT(E27*H27)</f>
        <v>0</v>
      </c>
      <c r="J27" s="323">
        <f t="shared" ref="J27:J38" si="22">F27-H27</f>
        <v>0</v>
      </c>
      <c r="K27" s="323">
        <f t="shared" ref="K27:K38" si="23">G27-I27</f>
        <v>0</v>
      </c>
      <c r="L27" s="391"/>
      <c r="M27" s="230"/>
      <c r="N27" s="374"/>
      <c r="O27" s="375"/>
      <c r="P27" s="376"/>
      <c r="Q27" s="377"/>
      <c r="R27" s="378"/>
      <c r="S27" s="321">
        <f t="shared" ref="S27:S38" si="24">INT(Q27*R27)</f>
        <v>0</v>
      </c>
      <c r="T27" s="389"/>
      <c r="U27" s="322">
        <f t="shared" ref="U27:U38" si="25">INT(Q27*T27)</f>
        <v>0</v>
      </c>
      <c r="V27" s="323">
        <f t="shared" ref="V27:V38" si="26">R27-T27</f>
        <v>0</v>
      </c>
      <c r="W27" s="323">
        <f t="shared" ref="W27:W38" si="27">S27-U27</f>
        <v>0</v>
      </c>
      <c r="X27" s="391"/>
      <c r="Y27" s="230"/>
      <c r="Z27" s="374"/>
      <c r="AA27" s="375"/>
      <c r="AB27" s="376"/>
      <c r="AC27" s="377"/>
      <c r="AD27" s="378"/>
      <c r="AE27" s="321">
        <f t="shared" ref="AE27:AE38" si="28">INT(AC27*AD27)</f>
        <v>0</v>
      </c>
      <c r="AF27" s="389"/>
      <c r="AG27" s="322">
        <f t="shared" ref="AG27:AG38" si="29">INT(AC27*AF27)</f>
        <v>0</v>
      </c>
      <c r="AH27" s="323">
        <f t="shared" ref="AH27:AH38" si="30">AD27-AF27</f>
        <v>0</v>
      </c>
      <c r="AI27" s="323">
        <f t="shared" ref="AI27:AI38" si="31">AE27-AG27</f>
        <v>0</v>
      </c>
      <c r="AJ27" s="391"/>
      <c r="AK27" s="230"/>
      <c r="AL27" s="374"/>
      <c r="AM27" s="375"/>
      <c r="AN27" s="376"/>
      <c r="AO27" s="377"/>
      <c r="AP27" s="378"/>
      <c r="AQ27" s="321">
        <f t="shared" ref="AQ27:AQ38" si="32">INT(AO27*AP27)</f>
        <v>0</v>
      </c>
      <c r="AR27" s="389"/>
      <c r="AS27" s="322">
        <f t="shared" ref="AS27:AS38" si="33">INT(AO27*AR27)</f>
        <v>0</v>
      </c>
      <c r="AT27" s="323">
        <f t="shared" ref="AT27:AT38" si="34">AP27-AR27</f>
        <v>0</v>
      </c>
      <c r="AU27" s="323">
        <f t="shared" ref="AU27:AU38" si="35">AQ27-AS27</f>
        <v>0</v>
      </c>
      <c r="AV27" s="391"/>
      <c r="AW27" s="230"/>
      <c r="AX27" s="374"/>
      <c r="AY27" s="375"/>
      <c r="AZ27" s="376"/>
      <c r="BA27" s="377"/>
      <c r="BB27" s="378"/>
      <c r="BC27" s="321">
        <f t="shared" ref="BC27:BC38" si="36">INT(BA27*BB27)</f>
        <v>0</v>
      </c>
      <c r="BD27" s="389"/>
      <c r="BE27" s="322">
        <f t="shared" ref="BE27:BE38" si="37">INT(BA27*BD27)</f>
        <v>0</v>
      </c>
      <c r="BF27" s="323">
        <f t="shared" ref="BF27:BF38" si="38">BB27-BD27</f>
        <v>0</v>
      </c>
      <c r="BG27" s="323">
        <f t="shared" ref="BG27:BG38" si="39">BC27-BE27</f>
        <v>0</v>
      </c>
      <c r="BH27" s="391"/>
    </row>
    <row r="28" spans="1:60" s="221" customFormat="1">
      <c r="A28" s="304"/>
      <c r="B28" s="379"/>
      <c r="C28" s="380"/>
      <c r="D28" s="376"/>
      <c r="E28" s="377"/>
      <c r="F28" s="378"/>
      <c r="G28" s="321">
        <f t="shared" si="20"/>
        <v>0</v>
      </c>
      <c r="H28" s="389"/>
      <c r="I28" s="322">
        <f t="shared" si="21"/>
        <v>0</v>
      </c>
      <c r="J28" s="323">
        <f t="shared" si="22"/>
        <v>0</v>
      </c>
      <c r="K28" s="323">
        <f t="shared" si="23"/>
        <v>0</v>
      </c>
      <c r="L28" s="391"/>
      <c r="M28" s="230"/>
      <c r="N28" s="379"/>
      <c r="O28" s="380"/>
      <c r="P28" s="376"/>
      <c r="Q28" s="377"/>
      <c r="R28" s="378"/>
      <c r="S28" s="321">
        <f t="shared" si="24"/>
        <v>0</v>
      </c>
      <c r="T28" s="389"/>
      <c r="U28" s="322">
        <f t="shared" si="25"/>
        <v>0</v>
      </c>
      <c r="V28" s="323">
        <f t="shared" si="26"/>
        <v>0</v>
      </c>
      <c r="W28" s="323">
        <f t="shared" si="27"/>
        <v>0</v>
      </c>
      <c r="X28" s="391"/>
      <c r="Y28" s="230"/>
      <c r="Z28" s="379"/>
      <c r="AA28" s="380"/>
      <c r="AB28" s="376"/>
      <c r="AC28" s="377"/>
      <c r="AD28" s="378"/>
      <c r="AE28" s="321">
        <f t="shared" si="28"/>
        <v>0</v>
      </c>
      <c r="AF28" s="389"/>
      <c r="AG28" s="322">
        <f t="shared" si="29"/>
        <v>0</v>
      </c>
      <c r="AH28" s="323">
        <f t="shared" si="30"/>
        <v>0</v>
      </c>
      <c r="AI28" s="323">
        <f t="shared" si="31"/>
        <v>0</v>
      </c>
      <c r="AJ28" s="391"/>
      <c r="AK28" s="230"/>
      <c r="AL28" s="379"/>
      <c r="AM28" s="380"/>
      <c r="AN28" s="376"/>
      <c r="AO28" s="377"/>
      <c r="AP28" s="378"/>
      <c r="AQ28" s="321">
        <f t="shared" si="32"/>
        <v>0</v>
      </c>
      <c r="AR28" s="389"/>
      <c r="AS28" s="322">
        <f t="shared" si="33"/>
        <v>0</v>
      </c>
      <c r="AT28" s="323">
        <f t="shared" si="34"/>
        <v>0</v>
      </c>
      <c r="AU28" s="323">
        <f t="shared" si="35"/>
        <v>0</v>
      </c>
      <c r="AV28" s="391"/>
      <c r="AW28" s="230"/>
      <c r="AX28" s="379"/>
      <c r="AY28" s="380"/>
      <c r="AZ28" s="376"/>
      <c r="BA28" s="377"/>
      <c r="BB28" s="378"/>
      <c r="BC28" s="321">
        <f t="shared" si="36"/>
        <v>0</v>
      </c>
      <c r="BD28" s="389"/>
      <c r="BE28" s="322">
        <f t="shared" si="37"/>
        <v>0</v>
      </c>
      <c r="BF28" s="323">
        <f t="shared" si="38"/>
        <v>0</v>
      </c>
      <c r="BG28" s="323">
        <f t="shared" si="39"/>
        <v>0</v>
      </c>
      <c r="BH28" s="391"/>
    </row>
    <row r="29" spans="1:60" s="221" customFormat="1">
      <c r="A29" s="304"/>
      <c r="B29" s="379"/>
      <c r="C29" s="380"/>
      <c r="D29" s="376"/>
      <c r="E29" s="377"/>
      <c r="F29" s="378"/>
      <c r="G29" s="321">
        <f t="shared" si="20"/>
        <v>0</v>
      </c>
      <c r="H29" s="389"/>
      <c r="I29" s="322">
        <f t="shared" si="21"/>
        <v>0</v>
      </c>
      <c r="J29" s="323">
        <f t="shared" si="22"/>
        <v>0</v>
      </c>
      <c r="K29" s="323">
        <f t="shared" si="23"/>
        <v>0</v>
      </c>
      <c r="L29" s="391"/>
      <c r="M29" s="230"/>
      <c r="N29" s="379"/>
      <c r="O29" s="380"/>
      <c r="P29" s="376"/>
      <c r="Q29" s="377"/>
      <c r="R29" s="378"/>
      <c r="S29" s="321">
        <f t="shared" si="24"/>
        <v>0</v>
      </c>
      <c r="T29" s="389"/>
      <c r="U29" s="322">
        <f t="shared" si="25"/>
        <v>0</v>
      </c>
      <c r="V29" s="323">
        <f t="shared" si="26"/>
        <v>0</v>
      </c>
      <c r="W29" s="323">
        <f t="shared" si="27"/>
        <v>0</v>
      </c>
      <c r="X29" s="391"/>
      <c r="Y29" s="230"/>
      <c r="Z29" s="379"/>
      <c r="AA29" s="380"/>
      <c r="AB29" s="376"/>
      <c r="AC29" s="377"/>
      <c r="AD29" s="378"/>
      <c r="AE29" s="321">
        <f t="shared" si="28"/>
        <v>0</v>
      </c>
      <c r="AF29" s="389"/>
      <c r="AG29" s="322">
        <f t="shared" si="29"/>
        <v>0</v>
      </c>
      <c r="AH29" s="323">
        <f t="shared" si="30"/>
        <v>0</v>
      </c>
      <c r="AI29" s="323">
        <f t="shared" si="31"/>
        <v>0</v>
      </c>
      <c r="AJ29" s="391"/>
      <c r="AK29" s="230"/>
      <c r="AL29" s="379"/>
      <c r="AM29" s="380"/>
      <c r="AN29" s="376"/>
      <c r="AO29" s="377"/>
      <c r="AP29" s="378"/>
      <c r="AQ29" s="321">
        <f t="shared" si="32"/>
        <v>0</v>
      </c>
      <c r="AR29" s="389"/>
      <c r="AS29" s="322">
        <f t="shared" si="33"/>
        <v>0</v>
      </c>
      <c r="AT29" s="323">
        <f t="shared" si="34"/>
        <v>0</v>
      </c>
      <c r="AU29" s="323">
        <f t="shared" si="35"/>
        <v>0</v>
      </c>
      <c r="AV29" s="391"/>
      <c r="AW29" s="230"/>
      <c r="AX29" s="379"/>
      <c r="AY29" s="380"/>
      <c r="AZ29" s="376"/>
      <c r="BA29" s="377"/>
      <c r="BB29" s="378"/>
      <c r="BC29" s="321">
        <f t="shared" si="36"/>
        <v>0</v>
      </c>
      <c r="BD29" s="389"/>
      <c r="BE29" s="322">
        <f t="shared" si="37"/>
        <v>0</v>
      </c>
      <c r="BF29" s="323">
        <f t="shared" si="38"/>
        <v>0</v>
      </c>
      <c r="BG29" s="323">
        <f t="shared" si="39"/>
        <v>0</v>
      </c>
      <c r="BH29" s="391"/>
    </row>
    <row r="30" spans="1:60" s="222" customFormat="1">
      <c r="A30" s="304"/>
      <c r="B30" s="379"/>
      <c r="C30" s="380"/>
      <c r="D30" s="376"/>
      <c r="E30" s="377"/>
      <c r="F30" s="378"/>
      <c r="G30" s="321">
        <f t="shared" si="20"/>
        <v>0</v>
      </c>
      <c r="H30" s="389"/>
      <c r="I30" s="322">
        <f t="shared" si="21"/>
        <v>0</v>
      </c>
      <c r="J30" s="323">
        <f t="shared" si="22"/>
        <v>0</v>
      </c>
      <c r="K30" s="323">
        <f t="shared" si="23"/>
        <v>0</v>
      </c>
      <c r="L30" s="391"/>
      <c r="M30" s="230"/>
      <c r="N30" s="379"/>
      <c r="O30" s="380"/>
      <c r="P30" s="376"/>
      <c r="Q30" s="377"/>
      <c r="R30" s="378"/>
      <c r="S30" s="321">
        <f t="shared" si="24"/>
        <v>0</v>
      </c>
      <c r="T30" s="389"/>
      <c r="U30" s="322">
        <f t="shared" si="25"/>
        <v>0</v>
      </c>
      <c r="V30" s="323">
        <f t="shared" si="26"/>
        <v>0</v>
      </c>
      <c r="W30" s="323">
        <f t="shared" si="27"/>
        <v>0</v>
      </c>
      <c r="X30" s="391"/>
      <c r="Y30" s="230"/>
      <c r="Z30" s="379"/>
      <c r="AA30" s="380"/>
      <c r="AB30" s="376"/>
      <c r="AC30" s="377"/>
      <c r="AD30" s="378"/>
      <c r="AE30" s="321">
        <f t="shared" si="28"/>
        <v>0</v>
      </c>
      <c r="AF30" s="389"/>
      <c r="AG30" s="322">
        <f t="shared" si="29"/>
        <v>0</v>
      </c>
      <c r="AH30" s="323">
        <f t="shared" si="30"/>
        <v>0</v>
      </c>
      <c r="AI30" s="323">
        <f t="shared" si="31"/>
        <v>0</v>
      </c>
      <c r="AJ30" s="391"/>
      <c r="AK30" s="230"/>
      <c r="AL30" s="379"/>
      <c r="AM30" s="380"/>
      <c r="AN30" s="376"/>
      <c r="AO30" s="377"/>
      <c r="AP30" s="378"/>
      <c r="AQ30" s="321">
        <f t="shared" si="32"/>
        <v>0</v>
      </c>
      <c r="AR30" s="389"/>
      <c r="AS30" s="322">
        <f t="shared" si="33"/>
        <v>0</v>
      </c>
      <c r="AT30" s="323">
        <f t="shared" si="34"/>
        <v>0</v>
      </c>
      <c r="AU30" s="323">
        <f t="shared" si="35"/>
        <v>0</v>
      </c>
      <c r="AV30" s="391"/>
      <c r="AW30" s="230"/>
      <c r="AX30" s="379"/>
      <c r="AY30" s="380"/>
      <c r="AZ30" s="376"/>
      <c r="BA30" s="377"/>
      <c r="BB30" s="378"/>
      <c r="BC30" s="321">
        <f t="shared" si="36"/>
        <v>0</v>
      </c>
      <c r="BD30" s="389"/>
      <c r="BE30" s="322">
        <f t="shared" si="37"/>
        <v>0</v>
      </c>
      <c r="BF30" s="323">
        <f t="shared" si="38"/>
        <v>0</v>
      </c>
      <c r="BG30" s="323">
        <f t="shared" si="39"/>
        <v>0</v>
      </c>
      <c r="BH30" s="391"/>
    </row>
    <row r="31" spans="1:60" s="221" customFormat="1">
      <c r="A31" s="304"/>
      <c r="B31" s="379"/>
      <c r="C31" s="380"/>
      <c r="D31" s="376"/>
      <c r="E31" s="377"/>
      <c r="F31" s="378"/>
      <c r="G31" s="321">
        <f t="shared" si="20"/>
        <v>0</v>
      </c>
      <c r="H31" s="389"/>
      <c r="I31" s="322">
        <f t="shared" si="21"/>
        <v>0</v>
      </c>
      <c r="J31" s="323">
        <f t="shared" si="22"/>
        <v>0</v>
      </c>
      <c r="K31" s="323">
        <f t="shared" si="23"/>
        <v>0</v>
      </c>
      <c r="L31" s="391"/>
      <c r="M31" s="230"/>
      <c r="N31" s="379"/>
      <c r="O31" s="380"/>
      <c r="P31" s="376"/>
      <c r="Q31" s="377"/>
      <c r="R31" s="378"/>
      <c r="S31" s="321">
        <f t="shared" si="24"/>
        <v>0</v>
      </c>
      <c r="T31" s="389"/>
      <c r="U31" s="322">
        <f t="shared" si="25"/>
        <v>0</v>
      </c>
      <c r="V31" s="323">
        <f t="shared" si="26"/>
        <v>0</v>
      </c>
      <c r="W31" s="323">
        <f t="shared" si="27"/>
        <v>0</v>
      </c>
      <c r="X31" s="391"/>
      <c r="Y31" s="230"/>
      <c r="Z31" s="379"/>
      <c r="AA31" s="380"/>
      <c r="AB31" s="376"/>
      <c r="AC31" s="377"/>
      <c r="AD31" s="378"/>
      <c r="AE31" s="321">
        <f t="shared" si="28"/>
        <v>0</v>
      </c>
      <c r="AF31" s="389"/>
      <c r="AG31" s="322">
        <f t="shared" si="29"/>
        <v>0</v>
      </c>
      <c r="AH31" s="323">
        <f t="shared" si="30"/>
        <v>0</v>
      </c>
      <c r="AI31" s="323">
        <f t="shared" si="31"/>
        <v>0</v>
      </c>
      <c r="AJ31" s="391"/>
      <c r="AK31" s="230"/>
      <c r="AL31" s="379"/>
      <c r="AM31" s="380"/>
      <c r="AN31" s="376"/>
      <c r="AO31" s="377"/>
      <c r="AP31" s="378"/>
      <c r="AQ31" s="321">
        <f t="shared" si="32"/>
        <v>0</v>
      </c>
      <c r="AR31" s="389"/>
      <c r="AS31" s="322">
        <f t="shared" si="33"/>
        <v>0</v>
      </c>
      <c r="AT31" s="323">
        <f t="shared" si="34"/>
        <v>0</v>
      </c>
      <c r="AU31" s="323">
        <f t="shared" si="35"/>
        <v>0</v>
      </c>
      <c r="AV31" s="391"/>
      <c r="AW31" s="230"/>
      <c r="AX31" s="379"/>
      <c r="AY31" s="380"/>
      <c r="AZ31" s="376"/>
      <c r="BA31" s="377"/>
      <c r="BB31" s="378"/>
      <c r="BC31" s="321">
        <f t="shared" si="36"/>
        <v>0</v>
      </c>
      <c r="BD31" s="389"/>
      <c r="BE31" s="322">
        <f t="shared" si="37"/>
        <v>0</v>
      </c>
      <c r="BF31" s="323">
        <f t="shared" si="38"/>
        <v>0</v>
      </c>
      <c r="BG31" s="323">
        <f t="shared" si="39"/>
        <v>0</v>
      </c>
      <c r="BH31" s="391"/>
    </row>
    <row r="32" spans="1:60" s="221" customFormat="1">
      <c r="A32" s="304"/>
      <c r="B32" s="379"/>
      <c r="C32" s="380"/>
      <c r="D32" s="376"/>
      <c r="E32" s="377"/>
      <c r="F32" s="378"/>
      <c r="G32" s="321">
        <f t="shared" si="20"/>
        <v>0</v>
      </c>
      <c r="H32" s="389"/>
      <c r="I32" s="322">
        <f t="shared" si="21"/>
        <v>0</v>
      </c>
      <c r="J32" s="323">
        <f t="shared" si="22"/>
        <v>0</v>
      </c>
      <c r="K32" s="323">
        <f t="shared" si="23"/>
        <v>0</v>
      </c>
      <c r="L32" s="391"/>
      <c r="M32" s="230"/>
      <c r="N32" s="379"/>
      <c r="O32" s="380"/>
      <c r="P32" s="376"/>
      <c r="Q32" s="377"/>
      <c r="R32" s="378"/>
      <c r="S32" s="321">
        <f t="shared" si="24"/>
        <v>0</v>
      </c>
      <c r="T32" s="389"/>
      <c r="U32" s="322">
        <f t="shared" si="25"/>
        <v>0</v>
      </c>
      <c r="V32" s="323">
        <f t="shared" si="26"/>
        <v>0</v>
      </c>
      <c r="W32" s="323">
        <f t="shared" si="27"/>
        <v>0</v>
      </c>
      <c r="X32" s="391"/>
      <c r="Y32" s="230"/>
      <c r="Z32" s="379"/>
      <c r="AA32" s="380"/>
      <c r="AB32" s="376"/>
      <c r="AC32" s="377"/>
      <c r="AD32" s="378"/>
      <c r="AE32" s="321">
        <f t="shared" si="28"/>
        <v>0</v>
      </c>
      <c r="AF32" s="389"/>
      <c r="AG32" s="322">
        <f t="shared" si="29"/>
        <v>0</v>
      </c>
      <c r="AH32" s="323">
        <f t="shared" si="30"/>
        <v>0</v>
      </c>
      <c r="AI32" s="323">
        <f t="shared" si="31"/>
        <v>0</v>
      </c>
      <c r="AJ32" s="391"/>
      <c r="AK32" s="230"/>
      <c r="AL32" s="379"/>
      <c r="AM32" s="380"/>
      <c r="AN32" s="376"/>
      <c r="AO32" s="377"/>
      <c r="AP32" s="378"/>
      <c r="AQ32" s="321">
        <f t="shared" si="32"/>
        <v>0</v>
      </c>
      <c r="AR32" s="389"/>
      <c r="AS32" s="322">
        <f t="shared" si="33"/>
        <v>0</v>
      </c>
      <c r="AT32" s="323">
        <f t="shared" si="34"/>
        <v>0</v>
      </c>
      <c r="AU32" s="323">
        <f t="shared" si="35"/>
        <v>0</v>
      </c>
      <c r="AV32" s="391"/>
      <c r="AW32" s="230"/>
      <c r="AX32" s="379"/>
      <c r="AY32" s="380"/>
      <c r="AZ32" s="376"/>
      <c r="BA32" s="377"/>
      <c r="BB32" s="378"/>
      <c r="BC32" s="321">
        <f t="shared" si="36"/>
        <v>0</v>
      </c>
      <c r="BD32" s="389"/>
      <c r="BE32" s="322">
        <f t="shared" si="37"/>
        <v>0</v>
      </c>
      <c r="BF32" s="323">
        <f t="shared" si="38"/>
        <v>0</v>
      </c>
      <c r="BG32" s="323">
        <f t="shared" si="39"/>
        <v>0</v>
      </c>
      <c r="BH32" s="391"/>
    </row>
    <row r="33" spans="1:60" s="221" customFormat="1">
      <c r="A33" s="304"/>
      <c r="B33" s="379"/>
      <c r="C33" s="381"/>
      <c r="D33" s="376"/>
      <c r="E33" s="377"/>
      <c r="F33" s="378"/>
      <c r="G33" s="321">
        <f t="shared" si="20"/>
        <v>0</v>
      </c>
      <c r="H33" s="389"/>
      <c r="I33" s="322">
        <f t="shared" si="21"/>
        <v>0</v>
      </c>
      <c r="J33" s="323">
        <f t="shared" si="22"/>
        <v>0</v>
      </c>
      <c r="K33" s="323">
        <f t="shared" si="23"/>
        <v>0</v>
      </c>
      <c r="L33" s="391"/>
      <c r="M33" s="230"/>
      <c r="N33" s="379"/>
      <c r="O33" s="381"/>
      <c r="P33" s="376"/>
      <c r="Q33" s="377"/>
      <c r="R33" s="378"/>
      <c r="S33" s="321">
        <f t="shared" si="24"/>
        <v>0</v>
      </c>
      <c r="T33" s="389"/>
      <c r="U33" s="322">
        <f t="shared" si="25"/>
        <v>0</v>
      </c>
      <c r="V33" s="323">
        <f t="shared" si="26"/>
        <v>0</v>
      </c>
      <c r="W33" s="323">
        <f t="shared" si="27"/>
        <v>0</v>
      </c>
      <c r="X33" s="391"/>
      <c r="Y33" s="230"/>
      <c r="Z33" s="379"/>
      <c r="AA33" s="381"/>
      <c r="AB33" s="376"/>
      <c r="AC33" s="377"/>
      <c r="AD33" s="378"/>
      <c r="AE33" s="321">
        <f t="shared" si="28"/>
        <v>0</v>
      </c>
      <c r="AF33" s="389"/>
      <c r="AG33" s="322">
        <f t="shared" si="29"/>
        <v>0</v>
      </c>
      <c r="AH33" s="323">
        <f t="shared" si="30"/>
        <v>0</v>
      </c>
      <c r="AI33" s="323">
        <f t="shared" si="31"/>
        <v>0</v>
      </c>
      <c r="AJ33" s="391"/>
      <c r="AK33" s="230"/>
      <c r="AL33" s="379"/>
      <c r="AM33" s="381"/>
      <c r="AN33" s="376"/>
      <c r="AO33" s="377"/>
      <c r="AP33" s="378"/>
      <c r="AQ33" s="321">
        <f t="shared" si="32"/>
        <v>0</v>
      </c>
      <c r="AR33" s="389"/>
      <c r="AS33" s="322">
        <f t="shared" si="33"/>
        <v>0</v>
      </c>
      <c r="AT33" s="323">
        <f t="shared" si="34"/>
        <v>0</v>
      </c>
      <c r="AU33" s="323">
        <f t="shared" si="35"/>
        <v>0</v>
      </c>
      <c r="AV33" s="391"/>
      <c r="AW33" s="230"/>
      <c r="AX33" s="379"/>
      <c r="AY33" s="381"/>
      <c r="AZ33" s="376"/>
      <c r="BA33" s="377"/>
      <c r="BB33" s="378"/>
      <c r="BC33" s="321">
        <f t="shared" si="36"/>
        <v>0</v>
      </c>
      <c r="BD33" s="389"/>
      <c r="BE33" s="322">
        <f t="shared" si="37"/>
        <v>0</v>
      </c>
      <c r="BF33" s="323">
        <f t="shared" si="38"/>
        <v>0</v>
      </c>
      <c r="BG33" s="323">
        <f t="shared" si="39"/>
        <v>0</v>
      </c>
      <c r="BH33" s="391"/>
    </row>
    <row r="34" spans="1:60" s="221" customFormat="1">
      <c r="A34" s="304"/>
      <c r="B34" s="379"/>
      <c r="C34" s="381"/>
      <c r="D34" s="376"/>
      <c r="E34" s="377"/>
      <c r="F34" s="378"/>
      <c r="G34" s="321">
        <f t="shared" si="20"/>
        <v>0</v>
      </c>
      <c r="H34" s="389"/>
      <c r="I34" s="322">
        <f t="shared" si="21"/>
        <v>0</v>
      </c>
      <c r="J34" s="323">
        <f t="shared" si="22"/>
        <v>0</v>
      </c>
      <c r="K34" s="323">
        <f t="shared" si="23"/>
        <v>0</v>
      </c>
      <c r="L34" s="391"/>
      <c r="M34" s="230"/>
      <c r="N34" s="379"/>
      <c r="O34" s="381"/>
      <c r="P34" s="376"/>
      <c r="Q34" s="377"/>
      <c r="R34" s="378"/>
      <c r="S34" s="321">
        <f t="shared" si="24"/>
        <v>0</v>
      </c>
      <c r="T34" s="389"/>
      <c r="U34" s="322">
        <f t="shared" si="25"/>
        <v>0</v>
      </c>
      <c r="V34" s="323">
        <f t="shared" si="26"/>
        <v>0</v>
      </c>
      <c r="W34" s="323">
        <f t="shared" si="27"/>
        <v>0</v>
      </c>
      <c r="X34" s="391"/>
      <c r="Y34" s="230"/>
      <c r="Z34" s="379"/>
      <c r="AA34" s="381"/>
      <c r="AB34" s="376"/>
      <c r="AC34" s="377"/>
      <c r="AD34" s="378"/>
      <c r="AE34" s="321">
        <f t="shared" si="28"/>
        <v>0</v>
      </c>
      <c r="AF34" s="389"/>
      <c r="AG34" s="322">
        <f t="shared" si="29"/>
        <v>0</v>
      </c>
      <c r="AH34" s="323">
        <f t="shared" si="30"/>
        <v>0</v>
      </c>
      <c r="AI34" s="323">
        <f t="shared" si="31"/>
        <v>0</v>
      </c>
      <c r="AJ34" s="391"/>
      <c r="AK34" s="230"/>
      <c r="AL34" s="379"/>
      <c r="AM34" s="381"/>
      <c r="AN34" s="376"/>
      <c r="AO34" s="377"/>
      <c r="AP34" s="378"/>
      <c r="AQ34" s="321">
        <f t="shared" si="32"/>
        <v>0</v>
      </c>
      <c r="AR34" s="389"/>
      <c r="AS34" s="322">
        <f t="shared" si="33"/>
        <v>0</v>
      </c>
      <c r="AT34" s="323">
        <f t="shared" si="34"/>
        <v>0</v>
      </c>
      <c r="AU34" s="323">
        <f t="shared" si="35"/>
        <v>0</v>
      </c>
      <c r="AV34" s="391"/>
      <c r="AW34" s="230"/>
      <c r="AX34" s="379"/>
      <c r="AY34" s="381"/>
      <c r="AZ34" s="376"/>
      <c r="BA34" s="377"/>
      <c r="BB34" s="378"/>
      <c r="BC34" s="321">
        <f t="shared" si="36"/>
        <v>0</v>
      </c>
      <c r="BD34" s="389"/>
      <c r="BE34" s="322">
        <f t="shared" si="37"/>
        <v>0</v>
      </c>
      <c r="BF34" s="323">
        <f t="shared" si="38"/>
        <v>0</v>
      </c>
      <c r="BG34" s="323">
        <f t="shared" si="39"/>
        <v>0</v>
      </c>
      <c r="BH34" s="391"/>
    </row>
    <row r="35" spans="1:60" s="221" customFormat="1">
      <c r="A35" s="304"/>
      <c r="B35" s="379"/>
      <c r="C35" s="381"/>
      <c r="D35" s="376"/>
      <c r="E35" s="377"/>
      <c r="F35" s="378"/>
      <c r="G35" s="321">
        <f t="shared" si="20"/>
        <v>0</v>
      </c>
      <c r="H35" s="389"/>
      <c r="I35" s="322">
        <f t="shared" si="21"/>
        <v>0</v>
      </c>
      <c r="J35" s="323">
        <f t="shared" si="22"/>
        <v>0</v>
      </c>
      <c r="K35" s="323">
        <f t="shared" si="23"/>
        <v>0</v>
      </c>
      <c r="L35" s="391"/>
      <c r="M35" s="230"/>
      <c r="N35" s="379"/>
      <c r="O35" s="381"/>
      <c r="P35" s="376"/>
      <c r="Q35" s="377"/>
      <c r="R35" s="378"/>
      <c r="S35" s="321">
        <f t="shared" si="24"/>
        <v>0</v>
      </c>
      <c r="T35" s="389"/>
      <c r="U35" s="322">
        <f t="shared" si="25"/>
        <v>0</v>
      </c>
      <c r="V35" s="323">
        <f t="shared" si="26"/>
        <v>0</v>
      </c>
      <c r="W35" s="323">
        <f t="shared" si="27"/>
        <v>0</v>
      </c>
      <c r="X35" s="391"/>
      <c r="Y35" s="230"/>
      <c r="Z35" s="379"/>
      <c r="AA35" s="381"/>
      <c r="AB35" s="376"/>
      <c r="AC35" s="377"/>
      <c r="AD35" s="378"/>
      <c r="AE35" s="321">
        <f t="shared" si="28"/>
        <v>0</v>
      </c>
      <c r="AF35" s="389"/>
      <c r="AG35" s="322">
        <f t="shared" si="29"/>
        <v>0</v>
      </c>
      <c r="AH35" s="323">
        <f t="shared" si="30"/>
        <v>0</v>
      </c>
      <c r="AI35" s="323">
        <f t="shared" si="31"/>
        <v>0</v>
      </c>
      <c r="AJ35" s="391"/>
      <c r="AK35" s="230"/>
      <c r="AL35" s="379"/>
      <c r="AM35" s="381"/>
      <c r="AN35" s="376"/>
      <c r="AO35" s="377"/>
      <c r="AP35" s="378"/>
      <c r="AQ35" s="321">
        <f t="shared" si="32"/>
        <v>0</v>
      </c>
      <c r="AR35" s="389"/>
      <c r="AS35" s="322">
        <f t="shared" si="33"/>
        <v>0</v>
      </c>
      <c r="AT35" s="323">
        <f t="shared" si="34"/>
        <v>0</v>
      </c>
      <c r="AU35" s="323">
        <f t="shared" si="35"/>
        <v>0</v>
      </c>
      <c r="AV35" s="391"/>
      <c r="AW35" s="230"/>
      <c r="AX35" s="379"/>
      <c r="AY35" s="381"/>
      <c r="AZ35" s="376"/>
      <c r="BA35" s="377"/>
      <c r="BB35" s="378"/>
      <c r="BC35" s="321">
        <f t="shared" si="36"/>
        <v>0</v>
      </c>
      <c r="BD35" s="389"/>
      <c r="BE35" s="322">
        <f t="shared" si="37"/>
        <v>0</v>
      </c>
      <c r="BF35" s="323">
        <f t="shared" si="38"/>
        <v>0</v>
      </c>
      <c r="BG35" s="323">
        <f t="shared" si="39"/>
        <v>0</v>
      </c>
      <c r="BH35" s="391"/>
    </row>
    <row r="36" spans="1:60" s="221" customFormat="1">
      <c r="A36" s="304"/>
      <c r="B36" s="379"/>
      <c r="C36" s="381"/>
      <c r="D36" s="376"/>
      <c r="E36" s="377"/>
      <c r="F36" s="378"/>
      <c r="G36" s="321">
        <f t="shared" si="20"/>
        <v>0</v>
      </c>
      <c r="H36" s="389"/>
      <c r="I36" s="322">
        <f t="shared" si="21"/>
        <v>0</v>
      </c>
      <c r="J36" s="323">
        <f t="shared" si="22"/>
        <v>0</v>
      </c>
      <c r="K36" s="323">
        <f t="shared" si="23"/>
        <v>0</v>
      </c>
      <c r="L36" s="391"/>
      <c r="M36" s="230"/>
      <c r="N36" s="379"/>
      <c r="O36" s="381"/>
      <c r="P36" s="376"/>
      <c r="Q36" s="377"/>
      <c r="R36" s="378"/>
      <c r="S36" s="321">
        <f t="shared" si="24"/>
        <v>0</v>
      </c>
      <c r="T36" s="389"/>
      <c r="U36" s="322">
        <f t="shared" si="25"/>
        <v>0</v>
      </c>
      <c r="V36" s="323">
        <f t="shared" si="26"/>
        <v>0</v>
      </c>
      <c r="W36" s="323">
        <f t="shared" si="27"/>
        <v>0</v>
      </c>
      <c r="X36" s="391"/>
      <c r="Y36" s="230"/>
      <c r="Z36" s="379"/>
      <c r="AA36" s="381"/>
      <c r="AB36" s="376"/>
      <c r="AC36" s="377"/>
      <c r="AD36" s="378"/>
      <c r="AE36" s="321">
        <f t="shared" si="28"/>
        <v>0</v>
      </c>
      <c r="AF36" s="389"/>
      <c r="AG36" s="322">
        <f t="shared" si="29"/>
        <v>0</v>
      </c>
      <c r="AH36" s="323">
        <f t="shared" si="30"/>
        <v>0</v>
      </c>
      <c r="AI36" s="323">
        <f t="shared" si="31"/>
        <v>0</v>
      </c>
      <c r="AJ36" s="391"/>
      <c r="AK36" s="230"/>
      <c r="AL36" s="379"/>
      <c r="AM36" s="381"/>
      <c r="AN36" s="376"/>
      <c r="AO36" s="377"/>
      <c r="AP36" s="378"/>
      <c r="AQ36" s="321">
        <f t="shared" si="32"/>
        <v>0</v>
      </c>
      <c r="AR36" s="389"/>
      <c r="AS36" s="322">
        <f t="shared" si="33"/>
        <v>0</v>
      </c>
      <c r="AT36" s="323">
        <f t="shared" si="34"/>
        <v>0</v>
      </c>
      <c r="AU36" s="323">
        <f t="shared" si="35"/>
        <v>0</v>
      </c>
      <c r="AV36" s="391"/>
      <c r="AW36" s="230"/>
      <c r="AX36" s="379"/>
      <c r="AY36" s="381"/>
      <c r="AZ36" s="376"/>
      <c r="BA36" s="377"/>
      <c r="BB36" s="378"/>
      <c r="BC36" s="321">
        <f t="shared" si="36"/>
        <v>0</v>
      </c>
      <c r="BD36" s="389"/>
      <c r="BE36" s="322">
        <f t="shared" si="37"/>
        <v>0</v>
      </c>
      <c r="BF36" s="323">
        <f t="shared" si="38"/>
        <v>0</v>
      </c>
      <c r="BG36" s="323">
        <f t="shared" si="39"/>
        <v>0</v>
      </c>
      <c r="BH36" s="391"/>
    </row>
    <row r="37" spans="1:60" s="221" customFormat="1">
      <c r="A37" s="304"/>
      <c r="B37" s="379"/>
      <c r="C37" s="381"/>
      <c r="D37" s="376"/>
      <c r="E37" s="377"/>
      <c r="F37" s="378"/>
      <c r="G37" s="321">
        <f t="shared" si="20"/>
        <v>0</v>
      </c>
      <c r="H37" s="389"/>
      <c r="I37" s="322">
        <f t="shared" si="21"/>
        <v>0</v>
      </c>
      <c r="J37" s="323">
        <f t="shared" si="22"/>
        <v>0</v>
      </c>
      <c r="K37" s="323">
        <f t="shared" si="23"/>
        <v>0</v>
      </c>
      <c r="L37" s="391"/>
      <c r="M37" s="230"/>
      <c r="N37" s="379"/>
      <c r="O37" s="381"/>
      <c r="P37" s="376"/>
      <c r="Q37" s="377"/>
      <c r="R37" s="378"/>
      <c r="S37" s="321">
        <f t="shared" si="24"/>
        <v>0</v>
      </c>
      <c r="T37" s="389"/>
      <c r="U37" s="322">
        <f t="shared" si="25"/>
        <v>0</v>
      </c>
      <c r="V37" s="323">
        <f t="shared" si="26"/>
        <v>0</v>
      </c>
      <c r="W37" s="323">
        <f t="shared" si="27"/>
        <v>0</v>
      </c>
      <c r="X37" s="391"/>
      <c r="Y37" s="230"/>
      <c r="Z37" s="379"/>
      <c r="AA37" s="381"/>
      <c r="AB37" s="376"/>
      <c r="AC37" s="377"/>
      <c r="AD37" s="378"/>
      <c r="AE37" s="321">
        <f t="shared" si="28"/>
        <v>0</v>
      </c>
      <c r="AF37" s="389"/>
      <c r="AG37" s="322">
        <f t="shared" si="29"/>
        <v>0</v>
      </c>
      <c r="AH37" s="323">
        <f t="shared" si="30"/>
        <v>0</v>
      </c>
      <c r="AI37" s="323">
        <f t="shared" si="31"/>
        <v>0</v>
      </c>
      <c r="AJ37" s="391"/>
      <c r="AK37" s="230"/>
      <c r="AL37" s="379"/>
      <c r="AM37" s="381"/>
      <c r="AN37" s="376"/>
      <c r="AO37" s="377"/>
      <c r="AP37" s="378"/>
      <c r="AQ37" s="321">
        <f t="shared" si="32"/>
        <v>0</v>
      </c>
      <c r="AR37" s="389"/>
      <c r="AS37" s="322">
        <f t="shared" si="33"/>
        <v>0</v>
      </c>
      <c r="AT37" s="323">
        <f t="shared" si="34"/>
        <v>0</v>
      </c>
      <c r="AU37" s="323">
        <f t="shared" si="35"/>
        <v>0</v>
      </c>
      <c r="AV37" s="391"/>
      <c r="AW37" s="230"/>
      <c r="AX37" s="379"/>
      <c r="AY37" s="381"/>
      <c r="AZ37" s="376"/>
      <c r="BA37" s="377"/>
      <c r="BB37" s="378"/>
      <c r="BC37" s="321">
        <f t="shared" si="36"/>
        <v>0</v>
      </c>
      <c r="BD37" s="389"/>
      <c r="BE37" s="322">
        <f t="shared" si="37"/>
        <v>0</v>
      </c>
      <c r="BF37" s="323">
        <f t="shared" si="38"/>
        <v>0</v>
      </c>
      <c r="BG37" s="323">
        <f t="shared" si="39"/>
        <v>0</v>
      </c>
      <c r="BH37" s="391"/>
    </row>
    <row r="38" spans="1:60" s="221" customFormat="1" ht="24.75" thickBot="1">
      <c r="A38" s="304"/>
      <c r="B38" s="379"/>
      <c r="C38" s="381"/>
      <c r="D38" s="376"/>
      <c r="E38" s="377"/>
      <c r="F38" s="378"/>
      <c r="G38" s="321">
        <f t="shared" si="20"/>
        <v>0</v>
      </c>
      <c r="H38" s="389"/>
      <c r="I38" s="322">
        <f t="shared" si="21"/>
        <v>0</v>
      </c>
      <c r="J38" s="323">
        <f t="shared" si="22"/>
        <v>0</v>
      </c>
      <c r="K38" s="323">
        <f t="shared" si="23"/>
        <v>0</v>
      </c>
      <c r="L38" s="391"/>
      <c r="M38" s="230"/>
      <c r="N38" s="379"/>
      <c r="O38" s="381"/>
      <c r="P38" s="376"/>
      <c r="Q38" s="377"/>
      <c r="R38" s="378"/>
      <c r="S38" s="321">
        <f t="shared" si="24"/>
        <v>0</v>
      </c>
      <c r="T38" s="389"/>
      <c r="U38" s="322">
        <f t="shared" si="25"/>
        <v>0</v>
      </c>
      <c r="V38" s="323">
        <f t="shared" si="26"/>
        <v>0</v>
      </c>
      <c r="W38" s="323">
        <f t="shared" si="27"/>
        <v>0</v>
      </c>
      <c r="X38" s="391"/>
      <c r="Y38" s="230"/>
      <c r="Z38" s="379"/>
      <c r="AA38" s="381"/>
      <c r="AB38" s="376"/>
      <c r="AC38" s="377"/>
      <c r="AD38" s="378"/>
      <c r="AE38" s="321">
        <f t="shared" si="28"/>
        <v>0</v>
      </c>
      <c r="AF38" s="389"/>
      <c r="AG38" s="322">
        <f t="shared" si="29"/>
        <v>0</v>
      </c>
      <c r="AH38" s="323">
        <f t="shared" si="30"/>
        <v>0</v>
      </c>
      <c r="AI38" s="323">
        <f t="shared" si="31"/>
        <v>0</v>
      </c>
      <c r="AJ38" s="391"/>
      <c r="AK38" s="230"/>
      <c r="AL38" s="379"/>
      <c r="AM38" s="381"/>
      <c r="AN38" s="376"/>
      <c r="AO38" s="377"/>
      <c r="AP38" s="378"/>
      <c r="AQ38" s="321">
        <f t="shared" si="32"/>
        <v>0</v>
      </c>
      <c r="AR38" s="389"/>
      <c r="AS38" s="322">
        <f t="shared" si="33"/>
        <v>0</v>
      </c>
      <c r="AT38" s="323">
        <f t="shared" si="34"/>
        <v>0</v>
      </c>
      <c r="AU38" s="323">
        <f t="shared" si="35"/>
        <v>0</v>
      </c>
      <c r="AV38" s="391"/>
      <c r="AW38" s="230"/>
      <c r="AX38" s="379"/>
      <c r="AY38" s="381"/>
      <c r="AZ38" s="376"/>
      <c r="BA38" s="377"/>
      <c r="BB38" s="378"/>
      <c r="BC38" s="321">
        <f t="shared" si="36"/>
        <v>0</v>
      </c>
      <c r="BD38" s="389"/>
      <c r="BE38" s="322">
        <f t="shared" si="37"/>
        <v>0</v>
      </c>
      <c r="BF38" s="323">
        <f t="shared" si="38"/>
        <v>0</v>
      </c>
      <c r="BG38" s="323">
        <f t="shared" si="39"/>
        <v>0</v>
      </c>
      <c r="BH38" s="391"/>
    </row>
    <row r="39" spans="1:60" s="221" customFormat="1" ht="25.5" thickTop="1" thickBot="1">
      <c r="A39" s="304"/>
      <c r="B39" s="1651" t="s">
        <v>510</v>
      </c>
      <c r="C39" s="1652"/>
      <c r="D39" s="1652"/>
      <c r="E39" s="1652"/>
      <c r="F39" s="327"/>
      <c r="G39" s="327">
        <f>SUM(G27:G38)</f>
        <v>0</v>
      </c>
      <c r="H39" s="328"/>
      <c r="I39" s="328">
        <f>SUM(I27:I38)</f>
        <v>0</v>
      </c>
      <c r="J39" s="329"/>
      <c r="K39" s="329">
        <f>SUM(K27:K38)</f>
        <v>0</v>
      </c>
      <c r="L39" s="330"/>
      <c r="M39" s="230"/>
      <c r="N39" s="1651" t="s">
        <v>510</v>
      </c>
      <c r="O39" s="1652"/>
      <c r="P39" s="1652"/>
      <c r="Q39" s="1652"/>
      <c r="R39" s="327"/>
      <c r="S39" s="327">
        <f>SUM(S27:S38)</f>
        <v>0</v>
      </c>
      <c r="T39" s="328"/>
      <c r="U39" s="328">
        <f>SUM(U27:U38)</f>
        <v>0</v>
      </c>
      <c r="V39" s="329"/>
      <c r="W39" s="329">
        <f>SUM(W27:W38)</f>
        <v>0</v>
      </c>
      <c r="X39" s="330"/>
      <c r="Y39" s="230"/>
      <c r="Z39" s="1651" t="s">
        <v>510</v>
      </c>
      <c r="AA39" s="1652"/>
      <c r="AB39" s="1652"/>
      <c r="AC39" s="1652"/>
      <c r="AD39" s="327"/>
      <c r="AE39" s="327">
        <f>SUM(AE27:AE38)</f>
        <v>0</v>
      </c>
      <c r="AF39" s="328"/>
      <c r="AG39" s="328">
        <f>SUM(AG27:AG38)</f>
        <v>0</v>
      </c>
      <c r="AH39" s="329"/>
      <c r="AI39" s="329">
        <f>SUM(AI27:AI38)</f>
        <v>0</v>
      </c>
      <c r="AJ39" s="330"/>
      <c r="AK39" s="230"/>
      <c r="AL39" s="1651" t="s">
        <v>510</v>
      </c>
      <c r="AM39" s="1652"/>
      <c r="AN39" s="1652"/>
      <c r="AO39" s="1652"/>
      <c r="AP39" s="327"/>
      <c r="AQ39" s="327">
        <f>SUM(AQ27:AQ38)</f>
        <v>0</v>
      </c>
      <c r="AR39" s="328"/>
      <c r="AS39" s="328">
        <f>SUM(AS27:AS38)</f>
        <v>0</v>
      </c>
      <c r="AT39" s="329"/>
      <c r="AU39" s="329">
        <f>SUM(AU27:AU38)</f>
        <v>0</v>
      </c>
      <c r="AV39" s="330"/>
      <c r="AW39" s="230"/>
      <c r="AX39" s="1651" t="s">
        <v>510</v>
      </c>
      <c r="AY39" s="1652"/>
      <c r="AZ39" s="1652"/>
      <c r="BA39" s="1652"/>
      <c r="BB39" s="327"/>
      <c r="BC39" s="327">
        <f>SUM(BC27:BC38)</f>
        <v>0</v>
      </c>
      <c r="BD39" s="328"/>
      <c r="BE39" s="328">
        <f>SUM(BE27:BE38)</f>
        <v>0</v>
      </c>
      <c r="BF39" s="329"/>
      <c r="BG39" s="329">
        <f>SUM(BG27:BG38)</f>
        <v>0</v>
      </c>
      <c r="BH39" s="330"/>
    </row>
    <row r="40" spans="1:60" s="221" customFormat="1">
      <c r="A40" s="304"/>
      <c r="B40" s="374"/>
      <c r="C40" s="375"/>
      <c r="D40" s="376"/>
      <c r="E40" s="377"/>
      <c r="F40" s="378"/>
      <c r="G40" s="321">
        <f t="shared" ref="G40:G49" si="40">INT(E40*F40)</f>
        <v>0</v>
      </c>
      <c r="H40" s="389"/>
      <c r="I40" s="322">
        <f t="shared" ref="I40:I49" si="41">INT(E40*H40)</f>
        <v>0</v>
      </c>
      <c r="J40" s="323">
        <f t="shared" ref="J40:J49" si="42">F40-H40</f>
        <v>0</v>
      </c>
      <c r="K40" s="323">
        <f t="shared" ref="K40:K49" si="43">G40-I40</f>
        <v>0</v>
      </c>
      <c r="L40" s="391"/>
      <c r="M40" s="230"/>
      <c r="N40" s="374"/>
      <c r="O40" s="375"/>
      <c r="P40" s="376"/>
      <c r="Q40" s="377"/>
      <c r="R40" s="378"/>
      <c r="S40" s="321">
        <f t="shared" ref="S40:S49" si="44">INT(Q40*R40)</f>
        <v>0</v>
      </c>
      <c r="T40" s="389"/>
      <c r="U40" s="322">
        <f t="shared" ref="U40:U49" si="45">INT(Q40*T40)</f>
        <v>0</v>
      </c>
      <c r="V40" s="323">
        <f t="shared" ref="V40:V49" si="46">R40-T40</f>
        <v>0</v>
      </c>
      <c r="W40" s="323">
        <f t="shared" ref="W40:W49" si="47">S40-U40</f>
        <v>0</v>
      </c>
      <c r="X40" s="391"/>
      <c r="Y40" s="230"/>
      <c r="Z40" s="374"/>
      <c r="AA40" s="375"/>
      <c r="AB40" s="376"/>
      <c r="AC40" s="377"/>
      <c r="AD40" s="378"/>
      <c r="AE40" s="321">
        <f t="shared" ref="AE40:AE49" si="48">INT(AC40*AD40)</f>
        <v>0</v>
      </c>
      <c r="AF40" s="389"/>
      <c r="AG40" s="322">
        <f t="shared" ref="AG40:AG49" si="49">INT(AC40*AF40)</f>
        <v>0</v>
      </c>
      <c r="AH40" s="323">
        <f t="shared" ref="AH40:AH49" si="50">AD40-AF40</f>
        <v>0</v>
      </c>
      <c r="AI40" s="323">
        <f t="shared" ref="AI40:AI49" si="51">AE40-AG40</f>
        <v>0</v>
      </c>
      <c r="AJ40" s="391"/>
      <c r="AK40" s="230"/>
      <c r="AL40" s="374"/>
      <c r="AM40" s="375"/>
      <c r="AN40" s="376"/>
      <c r="AO40" s="377"/>
      <c r="AP40" s="378"/>
      <c r="AQ40" s="321">
        <f t="shared" ref="AQ40:AQ49" si="52">INT(AO40*AP40)</f>
        <v>0</v>
      </c>
      <c r="AR40" s="389"/>
      <c r="AS40" s="322">
        <f t="shared" ref="AS40:AS49" si="53">INT(AO40*AR40)</f>
        <v>0</v>
      </c>
      <c r="AT40" s="323">
        <f t="shared" ref="AT40:AT49" si="54">AP40-AR40</f>
        <v>0</v>
      </c>
      <c r="AU40" s="323">
        <f t="shared" ref="AU40:AU49" si="55">AQ40-AS40</f>
        <v>0</v>
      </c>
      <c r="AV40" s="391"/>
      <c r="AW40" s="230"/>
      <c r="AX40" s="374"/>
      <c r="AY40" s="375"/>
      <c r="AZ40" s="376"/>
      <c r="BA40" s="377"/>
      <c r="BB40" s="378"/>
      <c r="BC40" s="321">
        <f t="shared" ref="BC40:BC49" si="56">INT(BA40*BB40)</f>
        <v>0</v>
      </c>
      <c r="BD40" s="389"/>
      <c r="BE40" s="322">
        <f t="shared" ref="BE40:BE49" si="57">INT(BA40*BD40)</f>
        <v>0</v>
      </c>
      <c r="BF40" s="323">
        <f t="shared" ref="BF40:BF49" si="58">BB40-BD40</f>
        <v>0</v>
      </c>
      <c r="BG40" s="323">
        <f t="shared" ref="BG40:BG49" si="59">BC40-BE40</f>
        <v>0</v>
      </c>
      <c r="BH40" s="391"/>
    </row>
    <row r="41" spans="1:60" s="221" customFormat="1">
      <c r="A41" s="304"/>
      <c r="B41" s="379"/>
      <c r="C41" s="380"/>
      <c r="D41" s="376"/>
      <c r="E41" s="377"/>
      <c r="F41" s="378"/>
      <c r="G41" s="321">
        <f t="shared" si="40"/>
        <v>0</v>
      </c>
      <c r="H41" s="389"/>
      <c r="I41" s="322">
        <f t="shared" si="41"/>
        <v>0</v>
      </c>
      <c r="J41" s="323">
        <f t="shared" si="42"/>
        <v>0</v>
      </c>
      <c r="K41" s="323">
        <f t="shared" si="43"/>
        <v>0</v>
      </c>
      <c r="L41" s="391"/>
      <c r="M41" s="230"/>
      <c r="N41" s="379"/>
      <c r="O41" s="380"/>
      <c r="P41" s="376"/>
      <c r="Q41" s="377"/>
      <c r="R41" s="378"/>
      <c r="S41" s="321">
        <f t="shared" si="44"/>
        <v>0</v>
      </c>
      <c r="T41" s="389"/>
      <c r="U41" s="322">
        <f t="shared" si="45"/>
        <v>0</v>
      </c>
      <c r="V41" s="323">
        <f t="shared" si="46"/>
        <v>0</v>
      </c>
      <c r="W41" s="323">
        <f t="shared" si="47"/>
        <v>0</v>
      </c>
      <c r="X41" s="391"/>
      <c r="Y41" s="230"/>
      <c r="Z41" s="379"/>
      <c r="AA41" s="380"/>
      <c r="AB41" s="376"/>
      <c r="AC41" s="377"/>
      <c r="AD41" s="378"/>
      <c r="AE41" s="321">
        <f t="shared" si="48"/>
        <v>0</v>
      </c>
      <c r="AF41" s="389"/>
      <c r="AG41" s="322">
        <f t="shared" si="49"/>
        <v>0</v>
      </c>
      <c r="AH41" s="323">
        <f t="shared" si="50"/>
        <v>0</v>
      </c>
      <c r="AI41" s="323">
        <f t="shared" si="51"/>
        <v>0</v>
      </c>
      <c r="AJ41" s="391"/>
      <c r="AK41" s="230"/>
      <c r="AL41" s="379"/>
      <c r="AM41" s="380"/>
      <c r="AN41" s="376"/>
      <c r="AO41" s="377"/>
      <c r="AP41" s="378"/>
      <c r="AQ41" s="321">
        <f t="shared" si="52"/>
        <v>0</v>
      </c>
      <c r="AR41" s="389"/>
      <c r="AS41" s="322">
        <f t="shared" si="53"/>
        <v>0</v>
      </c>
      <c r="AT41" s="323">
        <f t="shared" si="54"/>
        <v>0</v>
      </c>
      <c r="AU41" s="323">
        <f t="shared" si="55"/>
        <v>0</v>
      </c>
      <c r="AV41" s="391"/>
      <c r="AW41" s="230"/>
      <c r="AX41" s="379"/>
      <c r="AY41" s="380"/>
      <c r="AZ41" s="376"/>
      <c r="BA41" s="377"/>
      <c r="BB41" s="378"/>
      <c r="BC41" s="321">
        <f t="shared" si="56"/>
        <v>0</v>
      </c>
      <c r="BD41" s="389"/>
      <c r="BE41" s="322">
        <f t="shared" si="57"/>
        <v>0</v>
      </c>
      <c r="BF41" s="323">
        <f t="shared" si="58"/>
        <v>0</v>
      </c>
      <c r="BG41" s="323">
        <f t="shared" si="59"/>
        <v>0</v>
      </c>
      <c r="BH41" s="391"/>
    </row>
    <row r="42" spans="1:60" s="221" customFormat="1">
      <c r="A42" s="304"/>
      <c r="B42" s="379"/>
      <c r="C42" s="380"/>
      <c r="D42" s="376"/>
      <c r="E42" s="377"/>
      <c r="F42" s="378"/>
      <c r="G42" s="321">
        <f t="shared" si="40"/>
        <v>0</v>
      </c>
      <c r="H42" s="389"/>
      <c r="I42" s="322">
        <f t="shared" si="41"/>
        <v>0</v>
      </c>
      <c r="J42" s="323">
        <f t="shared" si="42"/>
        <v>0</v>
      </c>
      <c r="K42" s="323">
        <f t="shared" si="43"/>
        <v>0</v>
      </c>
      <c r="L42" s="391"/>
      <c r="M42" s="230"/>
      <c r="N42" s="379"/>
      <c r="O42" s="380"/>
      <c r="P42" s="376"/>
      <c r="Q42" s="377"/>
      <c r="R42" s="378"/>
      <c r="S42" s="321">
        <f t="shared" si="44"/>
        <v>0</v>
      </c>
      <c r="T42" s="389"/>
      <c r="U42" s="322">
        <f t="shared" si="45"/>
        <v>0</v>
      </c>
      <c r="V42" s="323">
        <f t="shared" si="46"/>
        <v>0</v>
      </c>
      <c r="W42" s="323">
        <f t="shared" si="47"/>
        <v>0</v>
      </c>
      <c r="X42" s="391"/>
      <c r="Y42" s="230"/>
      <c r="Z42" s="379"/>
      <c r="AA42" s="380"/>
      <c r="AB42" s="376"/>
      <c r="AC42" s="377"/>
      <c r="AD42" s="378"/>
      <c r="AE42" s="321">
        <f t="shared" si="48"/>
        <v>0</v>
      </c>
      <c r="AF42" s="389"/>
      <c r="AG42" s="322">
        <f t="shared" si="49"/>
        <v>0</v>
      </c>
      <c r="AH42" s="323">
        <f t="shared" si="50"/>
        <v>0</v>
      </c>
      <c r="AI42" s="323">
        <f t="shared" si="51"/>
        <v>0</v>
      </c>
      <c r="AJ42" s="391"/>
      <c r="AK42" s="230"/>
      <c r="AL42" s="379"/>
      <c r="AM42" s="380"/>
      <c r="AN42" s="376"/>
      <c r="AO42" s="377"/>
      <c r="AP42" s="378"/>
      <c r="AQ42" s="321">
        <f t="shared" si="52"/>
        <v>0</v>
      </c>
      <c r="AR42" s="389"/>
      <c r="AS42" s="322">
        <f t="shared" si="53"/>
        <v>0</v>
      </c>
      <c r="AT42" s="323">
        <f t="shared" si="54"/>
        <v>0</v>
      </c>
      <c r="AU42" s="323">
        <f t="shared" si="55"/>
        <v>0</v>
      </c>
      <c r="AV42" s="391"/>
      <c r="AW42" s="230"/>
      <c r="AX42" s="379"/>
      <c r="AY42" s="380"/>
      <c r="AZ42" s="376"/>
      <c r="BA42" s="377"/>
      <c r="BB42" s="378"/>
      <c r="BC42" s="321">
        <f t="shared" si="56"/>
        <v>0</v>
      </c>
      <c r="BD42" s="389"/>
      <c r="BE42" s="322">
        <f t="shared" si="57"/>
        <v>0</v>
      </c>
      <c r="BF42" s="323">
        <f t="shared" si="58"/>
        <v>0</v>
      </c>
      <c r="BG42" s="323">
        <f t="shared" si="59"/>
        <v>0</v>
      </c>
      <c r="BH42" s="391"/>
    </row>
    <row r="43" spans="1:60" s="221" customFormat="1">
      <c r="A43" s="304"/>
      <c r="B43" s="379"/>
      <c r="C43" s="380"/>
      <c r="D43" s="376"/>
      <c r="E43" s="377"/>
      <c r="F43" s="378"/>
      <c r="G43" s="321">
        <f t="shared" si="40"/>
        <v>0</v>
      </c>
      <c r="H43" s="389"/>
      <c r="I43" s="322">
        <f t="shared" si="41"/>
        <v>0</v>
      </c>
      <c r="J43" s="323">
        <f t="shared" si="42"/>
        <v>0</v>
      </c>
      <c r="K43" s="323">
        <f t="shared" si="43"/>
        <v>0</v>
      </c>
      <c r="L43" s="391"/>
      <c r="M43" s="230"/>
      <c r="N43" s="379"/>
      <c r="O43" s="380"/>
      <c r="P43" s="376"/>
      <c r="Q43" s="377"/>
      <c r="R43" s="378"/>
      <c r="S43" s="321">
        <f t="shared" si="44"/>
        <v>0</v>
      </c>
      <c r="T43" s="389"/>
      <c r="U43" s="322">
        <f t="shared" si="45"/>
        <v>0</v>
      </c>
      <c r="V43" s="323">
        <f t="shared" si="46"/>
        <v>0</v>
      </c>
      <c r="W43" s="323">
        <f t="shared" si="47"/>
        <v>0</v>
      </c>
      <c r="X43" s="391"/>
      <c r="Y43" s="230"/>
      <c r="Z43" s="379"/>
      <c r="AA43" s="380"/>
      <c r="AB43" s="376"/>
      <c r="AC43" s="377"/>
      <c r="AD43" s="378"/>
      <c r="AE43" s="321">
        <f t="shared" si="48"/>
        <v>0</v>
      </c>
      <c r="AF43" s="389"/>
      <c r="AG43" s="322">
        <f t="shared" si="49"/>
        <v>0</v>
      </c>
      <c r="AH43" s="323">
        <f t="shared" si="50"/>
        <v>0</v>
      </c>
      <c r="AI43" s="323">
        <f t="shared" si="51"/>
        <v>0</v>
      </c>
      <c r="AJ43" s="391"/>
      <c r="AK43" s="230"/>
      <c r="AL43" s="379"/>
      <c r="AM43" s="380"/>
      <c r="AN43" s="376"/>
      <c r="AO43" s="377"/>
      <c r="AP43" s="378"/>
      <c r="AQ43" s="321">
        <f t="shared" si="52"/>
        <v>0</v>
      </c>
      <c r="AR43" s="389"/>
      <c r="AS43" s="322">
        <f t="shared" si="53"/>
        <v>0</v>
      </c>
      <c r="AT43" s="323">
        <f t="shared" si="54"/>
        <v>0</v>
      </c>
      <c r="AU43" s="323">
        <f t="shared" si="55"/>
        <v>0</v>
      </c>
      <c r="AV43" s="391"/>
      <c r="AW43" s="230"/>
      <c r="AX43" s="379"/>
      <c r="AY43" s="380"/>
      <c r="AZ43" s="376"/>
      <c r="BA43" s="377"/>
      <c r="BB43" s="378"/>
      <c r="BC43" s="321">
        <f t="shared" si="56"/>
        <v>0</v>
      </c>
      <c r="BD43" s="389"/>
      <c r="BE43" s="322">
        <f t="shared" si="57"/>
        <v>0</v>
      </c>
      <c r="BF43" s="323">
        <f t="shared" si="58"/>
        <v>0</v>
      </c>
      <c r="BG43" s="323">
        <f t="shared" si="59"/>
        <v>0</v>
      </c>
      <c r="BH43" s="391"/>
    </row>
    <row r="44" spans="1:60" s="221" customFormat="1">
      <c r="A44" s="304"/>
      <c r="B44" s="379"/>
      <c r="C44" s="380"/>
      <c r="D44" s="376"/>
      <c r="E44" s="377"/>
      <c r="F44" s="378"/>
      <c r="G44" s="321">
        <f t="shared" si="40"/>
        <v>0</v>
      </c>
      <c r="H44" s="389"/>
      <c r="I44" s="322">
        <f t="shared" si="41"/>
        <v>0</v>
      </c>
      <c r="J44" s="323">
        <f t="shared" si="42"/>
        <v>0</v>
      </c>
      <c r="K44" s="323">
        <f t="shared" si="43"/>
        <v>0</v>
      </c>
      <c r="L44" s="391"/>
      <c r="M44" s="230"/>
      <c r="N44" s="379"/>
      <c r="O44" s="380"/>
      <c r="P44" s="376"/>
      <c r="Q44" s="377"/>
      <c r="R44" s="378"/>
      <c r="S44" s="321">
        <f t="shared" si="44"/>
        <v>0</v>
      </c>
      <c r="T44" s="389"/>
      <c r="U44" s="322">
        <f t="shared" si="45"/>
        <v>0</v>
      </c>
      <c r="V44" s="323">
        <f t="shared" si="46"/>
        <v>0</v>
      </c>
      <c r="W44" s="323">
        <f t="shared" si="47"/>
        <v>0</v>
      </c>
      <c r="X44" s="391"/>
      <c r="Y44" s="230"/>
      <c r="Z44" s="379"/>
      <c r="AA44" s="380"/>
      <c r="AB44" s="376"/>
      <c r="AC44" s="377"/>
      <c r="AD44" s="378"/>
      <c r="AE44" s="321">
        <f t="shared" si="48"/>
        <v>0</v>
      </c>
      <c r="AF44" s="389"/>
      <c r="AG44" s="322">
        <f t="shared" si="49"/>
        <v>0</v>
      </c>
      <c r="AH44" s="323">
        <f t="shared" si="50"/>
        <v>0</v>
      </c>
      <c r="AI44" s="323">
        <f t="shared" si="51"/>
        <v>0</v>
      </c>
      <c r="AJ44" s="391"/>
      <c r="AK44" s="230"/>
      <c r="AL44" s="379"/>
      <c r="AM44" s="380"/>
      <c r="AN44" s="376"/>
      <c r="AO44" s="377"/>
      <c r="AP44" s="378"/>
      <c r="AQ44" s="321">
        <f t="shared" si="52"/>
        <v>0</v>
      </c>
      <c r="AR44" s="389"/>
      <c r="AS44" s="322">
        <f t="shared" si="53"/>
        <v>0</v>
      </c>
      <c r="AT44" s="323">
        <f t="shared" si="54"/>
        <v>0</v>
      </c>
      <c r="AU44" s="323">
        <f t="shared" si="55"/>
        <v>0</v>
      </c>
      <c r="AV44" s="391"/>
      <c r="AW44" s="230"/>
      <c r="AX44" s="379"/>
      <c r="AY44" s="380"/>
      <c r="AZ44" s="376"/>
      <c r="BA44" s="377"/>
      <c r="BB44" s="378"/>
      <c r="BC44" s="321">
        <f t="shared" si="56"/>
        <v>0</v>
      </c>
      <c r="BD44" s="389"/>
      <c r="BE44" s="322">
        <f t="shared" si="57"/>
        <v>0</v>
      </c>
      <c r="BF44" s="323">
        <f t="shared" si="58"/>
        <v>0</v>
      </c>
      <c r="BG44" s="323">
        <f t="shared" si="59"/>
        <v>0</v>
      </c>
      <c r="BH44" s="391"/>
    </row>
    <row r="45" spans="1:60" s="221" customFormat="1">
      <c r="A45" s="304"/>
      <c r="B45" s="379"/>
      <c r="C45" s="380"/>
      <c r="D45" s="376"/>
      <c r="E45" s="377"/>
      <c r="F45" s="378"/>
      <c r="G45" s="321">
        <f t="shared" si="40"/>
        <v>0</v>
      </c>
      <c r="H45" s="389"/>
      <c r="I45" s="322">
        <f t="shared" si="41"/>
        <v>0</v>
      </c>
      <c r="J45" s="323">
        <f t="shared" si="42"/>
        <v>0</v>
      </c>
      <c r="K45" s="323">
        <f t="shared" si="43"/>
        <v>0</v>
      </c>
      <c r="L45" s="391"/>
      <c r="M45" s="230"/>
      <c r="N45" s="379"/>
      <c r="O45" s="380"/>
      <c r="P45" s="376"/>
      <c r="Q45" s="377"/>
      <c r="R45" s="378"/>
      <c r="S45" s="321">
        <f t="shared" si="44"/>
        <v>0</v>
      </c>
      <c r="T45" s="389"/>
      <c r="U45" s="322">
        <f t="shared" si="45"/>
        <v>0</v>
      </c>
      <c r="V45" s="323">
        <f t="shared" si="46"/>
        <v>0</v>
      </c>
      <c r="W45" s="323">
        <f t="shared" si="47"/>
        <v>0</v>
      </c>
      <c r="X45" s="391"/>
      <c r="Y45" s="230"/>
      <c r="Z45" s="379"/>
      <c r="AA45" s="380"/>
      <c r="AB45" s="376"/>
      <c r="AC45" s="377"/>
      <c r="AD45" s="378"/>
      <c r="AE45" s="321">
        <f t="shared" si="48"/>
        <v>0</v>
      </c>
      <c r="AF45" s="389"/>
      <c r="AG45" s="322">
        <f t="shared" si="49"/>
        <v>0</v>
      </c>
      <c r="AH45" s="323">
        <f t="shared" si="50"/>
        <v>0</v>
      </c>
      <c r="AI45" s="323">
        <f t="shared" si="51"/>
        <v>0</v>
      </c>
      <c r="AJ45" s="391"/>
      <c r="AK45" s="230"/>
      <c r="AL45" s="379"/>
      <c r="AM45" s="380"/>
      <c r="AN45" s="376"/>
      <c r="AO45" s="377"/>
      <c r="AP45" s="378"/>
      <c r="AQ45" s="321">
        <f t="shared" si="52"/>
        <v>0</v>
      </c>
      <c r="AR45" s="389"/>
      <c r="AS45" s="322">
        <f t="shared" si="53"/>
        <v>0</v>
      </c>
      <c r="AT45" s="323">
        <f t="shared" si="54"/>
        <v>0</v>
      </c>
      <c r="AU45" s="323">
        <f t="shared" si="55"/>
        <v>0</v>
      </c>
      <c r="AV45" s="391"/>
      <c r="AW45" s="230"/>
      <c r="AX45" s="379"/>
      <c r="AY45" s="380"/>
      <c r="AZ45" s="376"/>
      <c r="BA45" s="377"/>
      <c r="BB45" s="378"/>
      <c r="BC45" s="321">
        <f t="shared" si="56"/>
        <v>0</v>
      </c>
      <c r="BD45" s="389"/>
      <c r="BE45" s="322">
        <f t="shared" si="57"/>
        <v>0</v>
      </c>
      <c r="BF45" s="323">
        <f t="shared" si="58"/>
        <v>0</v>
      </c>
      <c r="BG45" s="323">
        <f t="shared" si="59"/>
        <v>0</v>
      </c>
      <c r="BH45" s="391"/>
    </row>
    <row r="46" spans="1:60" s="222" customFormat="1">
      <c r="A46" s="304"/>
      <c r="B46" s="379"/>
      <c r="C46" s="381"/>
      <c r="D46" s="376"/>
      <c r="E46" s="377"/>
      <c r="F46" s="378"/>
      <c r="G46" s="321">
        <f t="shared" si="40"/>
        <v>0</v>
      </c>
      <c r="H46" s="389"/>
      <c r="I46" s="322">
        <f t="shared" si="41"/>
        <v>0</v>
      </c>
      <c r="J46" s="323">
        <f t="shared" si="42"/>
        <v>0</v>
      </c>
      <c r="K46" s="323">
        <f t="shared" si="43"/>
        <v>0</v>
      </c>
      <c r="L46" s="391"/>
      <c r="M46" s="230"/>
      <c r="N46" s="379"/>
      <c r="O46" s="381"/>
      <c r="P46" s="376"/>
      <c r="Q46" s="377"/>
      <c r="R46" s="378"/>
      <c r="S46" s="321">
        <f t="shared" si="44"/>
        <v>0</v>
      </c>
      <c r="T46" s="389"/>
      <c r="U46" s="322">
        <f t="shared" si="45"/>
        <v>0</v>
      </c>
      <c r="V46" s="323">
        <f t="shared" si="46"/>
        <v>0</v>
      </c>
      <c r="W46" s="323">
        <f t="shared" si="47"/>
        <v>0</v>
      </c>
      <c r="X46" s="391"/>
      <c r="Y46" s="230"/>
      <c r="Z46" s="379"/>
      <c r="AA46" s="381"/>
      <c r="AB46" s="376"/>
      <c r="AC46" s="377"/>
      <c r="AD46" s="378"/>
      <c r="AE46" s="321">
        <f t="shared" si="48"/>
        <v>0</v>
      </c>
      <c r="AF46" s="389"/>
      <c r="AG46" s="322">
        <f t="shared" si="49"/>
        <v>0</v>
      </c>
      <c r="AH46" s="323">
        <f t="shared" si="50"/>
        <v>0</v>
      </c>
      <c r="AI46" s="323">
        <f t="shared" si="51"/>
        <v>0</v>
      </c>
      <c r="AJ46" s="391"/>
      <c r="AK46" s="230"/>
      <c r="AL46" s="379"/>
      <c r="AM46" s="381"/>
      <c r="AN46" s="376"/>
      <c r="AO46" s="377"/>
      <c r="AP46" s="378"/>
      <c r="AQ46" s="321">
        <f t="shared" si="52"/>
        <v>0</v>
      </c>
      <c r="AR46" s="389"/>
      <c r="AS46" s="322">
        <f t="shared" si="53"/>
        <v>0</v>
      </c>
      <c r="AT46" s="323">
        <f t="shared" si="54"/>
        <v>0</v>
      </c>
      <c r="AU46" s="323">
        <f t="shared" si="55"/>
        <v>0</v>
      </c>
      <c r="AV46" s="391"/>
      <c r="AW46" s="230"/>
      <c r="AX46" s="379"/>
      <c r="AY46" s="381"/>
      <c r="AZ46" s="376"/>
      <c r="BA46" s="377"/>
      <c r="BB46" s="378"/>
      <c r="BC46" s="321">
        <f t="shared" si="56"/>
        <v>0</v>
      </c>
      <c r="BD46" s="389"/>
      <c r="BE46" s="322">
        <f t="shared" si="57"/>
        <v>0</v>
      </c>
      <c r="BF46" s="323">
        <f t="shared" si="58"/>
        <v>0</v>
      </c>
      <c r="BG46" s="323">
        <f t="shared" si="59"/>
        <v>0</v>
      </c>
      <c r="BH46" s="391"/>
    </row>
    <row r="47" spans="1:60" s="221" customFormat="1">
      <c r="A47" s="304"/>
      <c r="B47" s="379"/>
      <c r="C47" s="381"/>
      <c r="D47" s="376"/>
      <c r="E47" s="377"/>
      <c r="F47" s="378"/>
      <c r="G47" s="321">
        <f t="shared" si="40"/>
        <v>0</v>
      </c>
      <c r="H47" s="389"/>
      <c r="I47" s="322">
        <f t="shared" si="41"/>
        <v>0</v>
      </c>
      <c r="J47" s="323">
        <f t="shared" si="42"/>
        <v>0</v>
      </c>
      <c r="K47" s="323">
        <f t="shared" si="43"/>
        <v>0</v>
      </c>
      <c r="L47" s="391"/>
      <c r="M47" s="230"/>
      <c r="N47" s="379"/>
      <c r="O47" s="381"/>
      <c r="P47" s="376"/>
      <c r="Q47" s="377"/>
      <c r="R47" s="378"/>
      <c r="S47" s="321">
        <f t="shared" si="44"/>
        <v>0</v>
      </c>
      <c r="T47" s="389"/>
      <c r="U47" s="322">
        <f t="shared" si="45"/>
        <v>0</v>
      </c>
      <c r="V47" s="323">
        <f t="shared" si="46"/>
        <v>0</v>
      </c>
      <c r="W47" s="323">
        <f t="shared" si="47"/>
        <v>0</v>
      </c>
      <c r="X47" s="391"/>
      <c r="Y47" s="230"/>
      <c r="Z47" s="379"/>
      <c r="AA47" s="381"/>
      <c r="AB47" s="376"/>
      <c r="AC47" s="377"/>
      <c r="AD47" s="378"/>
      <c r="AE47" s="321">
        <f t="shared" si="48"/>
        <v>0</v>
      </c>
      <c r="AF47" s="389"/>
      <c r="AG47" s="322">
        <f t="shared" si="49"/>
        <v>0</v>
      </c>
      <c r="AH47" s="323">
        <f t="shared" si="50"/>
        <v>0</v>
      </c>
      <c r="AI47" s="323">
        <f t="shared" si="51"/>
        <v>0</v>
      </c>
      <c r="AJ47" s="391"/>
      <c r="AK47" s="230"/>
      <c r="AL47" s="379"/>
      <c r="AM47" s="381"/>
      <c r="AN47" s="376"/>
      <c r="AO47" s="377"/>
      <c r="AP47" s="378"/>
      <c r="AQ47" s="321">
        <f t="shared" si="52"/>
        <v>0</v>
      </c>
      <c r="AR47" s="389"/>
      <c r="AS47" s="322">
        <f t="shared" si="53"/>
        <v>0</v>
      </c>
      <c r="AT47" s="323">
        <f t="shared" si="54"/>
        <v>0</v>
      </c>
      <c r="AU47" s="323">
        <f t="shared" si="55"/>
        <v>0</v>
      </c>
      <c r="AV47" s="391"/>
      <c r="AW47" s="230"/>
      <c r="AX47" s="379"/>
      <c r="AY47" s="381"/>
      <c r="AZ47" s="376"/>
      <c r="BA47" s="377"/>
      <c r="BB47" s="378"/>
      <c r="BC47" s="321">
        <f t="shared" si="56"/>
        <v>0</v>
      </c>
      <c r="BD47" s="389"/>
      <c r="BE47" s="322">
        <f t="shared" si="57"/>
        <v>0</v>
      </c>
      <c r="BF47" s="323">
        <f t="shared" si="58"/>
        <v>0</v>
      </c>
      <c r="BG47" s="323">
        <f t="shared" si="59"/>
        <v>0</v>
      </c>
      <c r="BH47" s="391"/>
    </row>
    <row r="48" spans="1:60" s="221" customFormat="1">
      <c r="A48" s="304"/>
      <c r="B48" s="379"/>
      <c r="C48" s="381"/>
      <c r="D48" s="376"/>
      <c r="E48" s="377"/>
      <c r="F48" s="378"/>
      <c r="G48" s="321">
        <f t="shared" si="40"/>
        <v>0</v>
      </c>
      <c r="H48" s="389"/>
      <c r="I48" s="322">
        <f t="shared" si="41"/>
        <v>0</v>
      </c>
      <c r="J48" s="323">
        <f t="shared" si="42"/>
        <v>0</v>
      </c>
      <c r="K48" s="323">
        <f t="shared" si="43"/>
        <v>0</v>
      </c>
      <c r="L48" s="391"/>
      <c r="M48" s="230"/>
      <c r="N48" s="379"/>
      <c r="O48" s="381"/>
      <c r="P48" s="376"/>
      <c r="Q48" s="377"/>
      <c r="R48" s="378"/>
      <c r="S48" s="321">
        <f t="shared" si="44"/>
        <v>0</v>
      </c>
      <c r="T48" s="389"/>
      <c r="U48" s="322">
        <f t="shared" si="45"/>
        <v>0</v>
      </c>
      <c r="V48" s="323">
        <f t="shared" si="46"/>
        <v>0</v>
      </c>
      <c r="W48" s="323">
        <f t="shared" si="47"/>
        <v>0</v>
      </c>
      <c r="X48" s="391"/>
      <c r="Y48" s="230"/>
      <c r="Z48" s="379"/>
      <c r="AA48" s="381"/>
      <c r="AB48" s="376"/>
      <c r="AC48" s="377"/>
      <c r="AD48" s="378"/>
      <c r="AE48" s="321">
        <f t="shared" si="48"/>
        <v>0</v>
      </c>
      <c r="AF48" s="389"/>
      <c r="AG48" s="322">
        <f t="shared" si="49"/>
        <v>0</v>
      </c>
      <c r="AH48" s="323">
        <f t="shared" si="50"/>
        <v>0</v>
      </c>
      <c r="AI48" s="323">
        <f t="shared" si="51"/>
        <v>0</v>
      </c>
      <c r="AJ48" s="391"/>
      <c r="AK48" s="230"/>
      <c r="AL48" s="379"/>
      <c r="AM48" s="381"/>
      <c r="AN48" s="376"/>
      <c r="AO48" s="377"/>
      <c r="AP48" s="378"/>
      <c r="AQ48" s="321">
        <f t="shared" si="52"/>
        <v>0</v>
      </c>
      <c r="AR48" s="389"/>
      <c r="AS48" s="322">
        <f t="shared" si="53"/>
        <v>0</v>
      </c>
      <c r="AT48" s="323">
        <f t="shared" si="54"/>
        <v>0</v>
      </c>
      <c r="AU48" s="323">
        <f t="shared" si="55"/>
        <v>0</v>
      </c>
      <c r="AV48" s="391"/>
      <c r="AW48" s="230"/>
      <c r="AX48" s="379"/>
      <c r="AY48" s="381"/>
      <c r="AZ48" s="376"/>
      <c r="BA48" s="377"/>
      <c r="BB48" s="378"/>
      <c r="BC48" s="321">
        <f t="shared" si="56"/>
        <v>0</v>
      </c>
      <c r="BD48" s="389"/>
      <c r="BE48" s="322">
        <f t="shared" si="57"/>
        <v>0</v>
      </c>
      <c r="BF48" s="323">
        <f t="shared" si="58"/>
        <v>0</v>
      </c>
      <c r="BG48" s="323">
        <f t="shared" si="59"/>
        <v>0</v>
      </c>
      <c r="BH48" s="391"/>
    </row>
    <row r="49" spans="1:60" s="221" customFormat="1" ht="24.75" thickBot="1">
      <c r="A49" s="304"/>
      <c r="B49" s="382"/>
      <c r="C49" s="383"/>
      <c r="D49" s="384"/>
      <c r="E49" s="385"/>
      <c r="F49" s="386"/>
      <c r="G49" s="324">
        <f t="shared" si="40"/>
        <v>0</v>
      </c>
      <c r="H49" s="390"/>
      <c r="I49" s="325">
        <f t="shared" si="41"/>
        <v>0</v>
      </c>
      <c r="J49" s="326">
        <f t="shared" si="42"/>
        <v>0</v>
      </c>
      <c r="K49" s="326">
        <f t="shared" si="43"/>
        <v>0</v>
      </c>
      <c r="L49" s="392"/>
      <c r="M49" s="230"/>
      <c r="N49" s="382"/>
      <c r="O49" s="383"/>
      <c r="P49" s="384"/>
      <c r="Q49" s="385"/>
      <c r="R49" s="386"/>
      <c r="S49" s="324">
        <f t="shared" si="44"/>
        <v>0</v>
      </c>
      <c r="T49" s="390"/>
      <c r="U49" s="325">
        <f t="shared" si="45"/>
        <v>0</v>
      </c>
      <c r="V49" s="326">
        <f t="shared" si="46"/>
        <v>0</v>
      </c>
      <c r="W49" s="326">
        <f t="shared" si="47"/>
        <v>0</v>
      </c>
      <c r="X49" s="392"/>
      <c r="Y49" s="230"/>
      <c r="Z49" s="382"/>
      <c r="AA49" s="383"/>
      <c r="AB49" s="384"/>
      <c r="AC49" s="385"/>
      <c r="AD49" s="386"/>
      <c r="AE49" s="324">
        <f t="shared" si="48"/>
        <v>0</v>
      </c>
      <c r="AF49" s="390"/>
      <c r="AG49" s="325">
        <f t="shared" si="49"/>
        <v>0</v>
      </c>
      <c r="AH49" s="326">
        <f t="shared" si="50"/>
        <v>0</v>
      </c>
      <c r="AI49" s="326">
        <f t="shared" si="51"/>
        <v>0</v>
      </c>
      <c r="AJ49" s="392"/>
      <c r="AK49" s="230"/>
      <c r="AL49" s="382"/>
      <c r="AM49" s="383"/>
      <c r="AN49" s="384"/>
      <c r="AO49" s="385"/>
      <c r="AP49" s="386"/>
      <c r="AQ49" s="324">
        <f t="shared" si="52"/>
        <v>0</v>
      </c>
      <c r="AR49" s="390"/>
      <c r="AS49" s="325">
        <f t="shared" si="53"/>
        <v>0</v>
      </c>
      <c r="AT49" s="326">
        <f t="shared" si="54"/>
        <v>0</v>
      </c>
      <c r="AU49" s="326">
        <f t="shared" si="55"/>
        <v>0</v>
      </c>
      <c r="AV49" s="392"/>
      <c r="AW49" s="230"/>
      <c r="AX49" s="382"/>
      <c r="AY49" s="383"/>
      <c r="AZ49" s="384"/>
      <c r="BA49" s="385"/>
      <c r="BB49" s="386"/>
      <c r="BC49" s="324">
        <f t="shared" si="56"/>
        <v>0</v>
      </c>
      <c r="BD49" s="390"/>
      <c r="BE49" s="325">
        <f t="shared" si="57"/>
        <v>0</v>
      </c>
      <c r="BF49" s="326">
        <f t="shared" si="58"/>
        <v>0</v>
      </c>
      <c r="BG49" s="326">
        <f t="shared" si="59"/>
        <v>0</v>
      </c>
      <c r="BH49" s="392"/>
    </row>
    <row r="50" spans="1:60" s="221" customFormat="1" ht="25.5" thickTop="1" thickBot="1">
      <c r="A50" s="304"/>
      <c r="B50" s="1651" t="s">
        <v>509</v>
      </c>
      <c r="C50" s="1652"/>
      <c r="D50" s="1652"/>
      <c r="E50" s="1653"/>
      <c r="F50" s="327"/>
      <c r="G50" s="327">
        <f>SUM(G40:G49)</f>
        <v>0</v>
      </c>
      <c r="H50" s="328"/>
      <c r="I50" s="328">
        <f>SUM(I40:I49)</f>
        <v>0</v>
      </c>
      <c r="J50" s="329"/>
      <c r="K50" s="329">
        <f>SUM(K40:K49)</f>
        <v>0</v>
      </c>
      <c r="L50" s="331"/>
      <c r="M50" s="230"/>
      <c r="N50" s="1651" t="s">
        <v>509</v>
      </c>
      <c r="O50" s="1652"/>
      <c r="P50" s="1652"/>
      <c r="Q50" s="1653"/>
      <c r="R50" s="327"/>
      <c r="S50" s="327">
        <f>SUM(S40:S49)</f>
        <v>0</v>
      </c>
      <c r="T50" s="328"/>
      <c r="U50" s="328">
        <f>SUM(U40:U49)</f>
        <v>0</v>
      </c>
      <c r="V50" s="329"/>
      <c r="W50" s="329">
        <f>SUM(W40:W49)</f>
        <v>0</v>
      </c>
      <c r="X50" s="331"/>
      <c r="Y50" s="230"/>
      <c r="Z50" s="1651" t="s">
        <v>509</v>
      </c>
      <c r="AA50" s="1652"/>
      <c r="AB50" s="1652"/>
      <c r="AC50" s="1653"/>
      <c r="AD50" s="327"/>
      <c r="AE50" s="327">
        <f>SUM(AE40:AE49)</f>
        <v>0</v>
      </c>
      <c r="AF50" s="328"/>
      <c r="AG50" s="328">
        <f>SUM(AG40:AG49)</f>
        <v>0</v>
      </c>
      <c r="AH50" s="329"/>
      <c r="AI50" s="329">
        <f>SUM(AI40:AI49)</f>
        <v>0</v>
      </c>
      <c r="AJ50" s="331"/>
      <c r="AK50" s="230"/>
      <c r="AL50" s="1651" t="s">
        <v>509</v>
      </c>
      <c r="AM50" s="1652"/>
      <c r="AN50" s="1652"/>
      <c r="AO50" s="1653"/>
      <c r="AP50" s="327"/>
      <c r="AQ50" s="327">
        <f>SUM(AQ40:AQ49)</f>
        <v>0</v>
      </c>
      <c r="AR50" s="328"/>
      <c r="AS50" s="328">
        <f>SUM(AS40:AS49)</f>
        <v>0</v>
      </c>
      <c r="AT50" s="329"/>
      <c r="AU50" s="329">
        <f>SUM(AU40:AU49)</f>
        <v>0</v>
      </c>
      <c r="AV50" s="331"/>
      <c r="AW50" s="230"/>
      <c r="AX50" s="1651" t="s">
        <v>509</v>
      </c>
      <c r="AY50" s="1652"/>
      <c r="AZ50" s="1652"/>
      <c r="BA50" s="1653"/>
      <c r="BB50" s="327"/>
      <c r="BC50" s="327">
        <f>SUM(BC40:BC49)</f>
        <v>0</v>
      </c>
      <c r="BD50" s="328"/>
      <c r="BE50" s="328">
        <f>SUM(BE40:BE49)</f>
        <v>0</v>
      </c>
      <c r="BF50" s="329"/>
      <c r="BG50" s="329">
        <f>SUM(BG40:BG49)</f>
        <v>0</v>
      </c>
      <c r="BH50" s="331"/>
    </row>
    <row r="51" spans="1:60" s="221" customFormat="1" ht="42.75" thickBot="1">
      <c r="A51" s="303"/>
      <c r="B51" s="1638" t="s">
        <v>435</v>
      </c>
      <c r="C51" s="1639"/>
      <c r="D51" s="1639"/>
      <c r="E51" s="1639"/>
      <c r="F51" s="332"/>
      <c r="G51" s="332">
        <f>SUM(G26,G39,G50)</f>
        <v>0</v>
      </c>
      <c r="H51" s="333"/>
      <c r="I51" s="333">
        <f>SUM(I26,I39,I50)</f>
        <v>0</v>
      </c>
      <c r="J51" s="334"/>
      <c r="K51" s="334">
        <f>SUM(K26,K39,K50)</f>
        <v>0</v>
      </c>
      <c r="L51" s="335"/>
      <c r="M51" s="230"/>
      <c r="N51" s="1638" t="s">
        <v>435</v>
      </c>
      <c r="O51" s="1639"/>
      <c r="P51" s="1639"/>
      <c r="Q51" s="1639"/>
      <c r="R51" s="332"/>
      <c r="S51" s="332">
        <f>SUM(S26,S39,S50)</f>
        <v>0</v>
      </c>
      <c r="T51" s="333"/>
      <c r="U51" s="333">
        <f>SUM(U26,U39,U50)</f>
        <v>0</v>
      </c>
      <c r="V51" s="334"/>
      <c r="W51" s="334">
        <f>SUM(W26,W39,W50)</f>
        <v>0</v>
      </c>
      <c r="X51" s="335"/>
      <c r="Y51" s="230"/>
      <c r="Z51" s="1638" t="s">
        <v>435</v>
      </c>
      <c r="AA51" s="1639"/>
      <c r="AB51" s="1639"/>
      <c r="AC51" s="1639"/>
      <c r="AD51" s="332"/>
      <c r="AE51" s="332">
        <f>SUM(AE26,AE39,AE50)</f>
        <v>0</v>
      </c>
      <c r="AF51" s="333"/>
      <c r="AG51" s="333">
        <f>SUM(AG26,AG39,AG50)</f>
        <v>0</v>
      </c>
      <c r="AH51" s="334"/>
      <c r="AI51" s="334">
        <f>SUM(AI26,AI39,AI50)</f>
        <v>0</v>
      </c>
      <c r="AJ51" s="335"/>
      <c r="AK51" s="230"/>
      <c r="AL51" s="1638" t="s">
        <v>435</v>
      </c>
      <c r="AM51" s="1639"/>
      <c r="AN51" s="1639"/>
      <c r="AO51" s="1639"/>
      <c r="AP51" s="332"/>
      <c r="AQ51" s="332">
        <f>SUM(AQ26,AQ39,AQ50)</f>
        <v>0</v>
      </c>
      <c r="AR51" s="333"/>
      <c r="AS51" s="333">
        <f>SUM(AS26,AS39,AS50)</f>
        <v>0</v>
      </c>
      <c r="AT51" s="334"/>
      <c r="AU51" s="334">
        <f>SUM(AU26,AU39,AU50)</f>
        <v>0</v>
      </c>
      <c r="AV51" s="335"/>
      <c r="AW51" s="230"/>
      <c r="AX51" s="1638" t="s">
        <v>435</v>
      </c>
      <c r="AY51" s="1639"/>
      <c r="AZ51" s="1639"/>
      <c r="BA51" s="1639"/>
      <c r="BB51" s="332"/>
      <c r="BC51" s="332">
        <f>SUM(BC26,BC39,BC50)</f>
        <v>0</v>
      </c>
      <c r="BD51" s="333"/>
      <c r="BE51" s="333">
        <f>SUM(BE26,BE39,BE50)</f>
        <v>0</v>
      </c>
      <c r="BF51" s="334"/>
      <c r="BG51" s="334">
        <f>SUM(BG26,BG39,BG50)</f>
        <v>0</v>
      </c>
      <c r="BH51" s="335"/>
    </row>
    <row r="52" spans="1:60" s="221" customFormat="1">
      <c r="A52" s="310"/>
      <c r="B52" s="312"/>
      <c r="C52" s="312"/>
      <c r="D52" s="312"/>
      <c r="E52" s="313"/>
      <c r="F52" s="312"/>
      <c r="G52" s="312"/>
      <c r="H52" s="312"/>
      <c r="I52" s="312"/>
      <c r="J52" s="312"/>
      <c r="K52" s="312"/>
      <c r="L52" s="312"/>
      <c r="M52" s="230"/>
      <c r="N52" s="312"/>
      <c r="O52" s="312"/>
      <c r="P52" s="312"/>
      <c r="Q52" s="313"/>
      <c r="R52" s="312"/>
      <c r="S52" s="312"/>
      <c r="T52" s="312"/>
      <c r="U52" s="312"/>
      <c r="V52" s="312"/>
      <c r="W52" s="312"/>
      <c r="X52" s="312"/>
      <c r="Y52" s="230"/>
      <c r="Z52" s="312"/>
      <c r="AA52" s="312"/>
      <c r="AB52" s="312"/>
      <c r="AC52" s="313"/>
      <c r="AD52" s="312"/>
      <c r="AE52" s="312"/>
      <c r="AF52" s="312"/>
      <c r="AG52" s="312"/>
      <c r="AH52" s="312"/>
      <c r="AI52" s="312"/>
      <c r="AJ52" s="312"/>
      <c r="AK52" s="230"/>
      <c r="AL52" s="312"/>
      <c r="AM52" s="312"/>
      <c r="AN52" s="312"/>
      <c r="AO52" s="313"/>
      <c r="AP52" s="312"/>
      <c r="AQ52" s="312"/>
      <c r="AR52" s="312"/>
      <c r="AS52" s="312"/>
      <c r="AT52" s="312"/>
      <c r="AU52" s="312"/>
      <c r="AV52" s="312"/>
      <c r="AW52" s="230"/>
      <c r="AX52" s="312"/>
      <c r="AY52" s="312"/>
      <c r="AZ52" s="312"/>
      <c r="BA52" s="313"/>
      <c r="BB52" s="312"/>
      <c r="BC52" s="312"/>
      <c r="BD52" s="312"/>
      <c r="BE52" s="312"/>
      <c r="BF52" s="312"/>
      <c r="BG52" s="312"/>
      <c r="BH52" s="312"/>
    </row>
    <row r="53" spans="1:60" s="221" customFormat="1">
      <c r="A53" s="310"/>
      <c r="B53" s="312"/>
      <c r="C53" s="312"/>
      <c r="D53" s="312"/>
      <c r="E53" s="313"/>
      <c r="F53" s="312"/>
      <c r="G53" s="312"/>
      <c r="H53" s="312"/>
      <c r="I53" s="312"/>
      <c r="J53" s="312"/>
      <c r="K53" s="312"/>
      <c r="L53" s="312"/>
      <c r="M53" s="230"/>
      <c r="N53" s="312"/>
      <c r="O53" s="312"/>
      <c r="P53" s="312"/>
      <c r="Q53" s="313"/>
      <c r="R53" s="312"/>
      <c r="S53" s="312"/>
      <c r="T53" s="312"/>
      <c r="U53" s="312"/>
      <c r="V53" s="312"/>
      <c r="W53" s="312"/>
      <c r="X53" s="312"/>
      <c r="Y53" s="230"/>
      <c r="Z53" s="312"/>
      <c r="AA53" s="312"/>
      <c r="AB53" s="312"/>
      <c r="AC53" s="313"/>
      <c r="AD53" s="312"/>
      <c r="AE53" s="312"/>
      <c r="AF53" s="312"/>
      <c r="AG53" s="312"/>
      <c r="AH53" s="312"/>
      <c r="AI53" s="312"/>
      <c r="AJ53" s="312"/>
      <c r="AK53" s="230"/>
      <c r="AL53" s="312"/>
      <c r="AM53" s="312"/>
      <c r="AN53" s="312"/>
      <c r="AO53" s="313"/>
      <c r="AP53" s="312"/>
      <c r="AQ53" s="312"/>
      <c r="AR53" s="312"/>
      <c r="AS53" s="312"/>
      <c r="AT53" s="312"/>
      <c r="AU53" s="312"/>
      <c r="AV53" s="312"/>
      <c r="AW53" s="230"/>
      <c r="AX53" s="312"/>
      <c r="AY53" s="312"/>
      <c r="AZ53" s="312"/>
      <c r="BA53" s="313"/>
      <c r="BB53" s="312"/>
      <c r="BC53" s="312"/>
      <c r="BD53" s="312"/>
      <c r="BE53" s="312"/>
      <c r="BF53" s="312"/>
      <c r="BG53" s="312"/>
      <c r="BH53" s="312"/>
    </row>
    <row r="54" spans="1:60" s="221" customFormat="1">
      <c r="A54" s="310"/>
      <c r="B54" s="312"/>
      <c r="C54" s="312"/>
      <c r="D54" s="312"/>
      <c r="E54" s="313"/>
      <c r="F54" s="312"/>
      <c r="G54" s="312"/>
      <c r="H54" s="312"/>
      <c r="I54" s="312"/>
      <c r="J54" s="312"/>
      <c r="K54" s="312"/>
      <c r="L54" s="312"/>
      <c r="M54" s="230"/>
      <c r="N54" s="312"/>
      <c r="O54" s="312"/>
      <c r="P54" s="312"/>
      <c r="Q54" s="313"/>
      <c r="R54" s="312"/>
      <c r="S54" s="312"/>
      <c r="T54" s="312"/>
      <c r="U54" s="312"/>
      <c r="V54" s="312"/>
      <c r="W54" s="312"/>
      <c r="X54" s="312"/>
      <c r="Y54" s="230"/>
      <c r="Z54" s="312"/>
      <c r="AA54" s="312"/>
      <c r="AB54" s="312"/>
      <c r="AC54" s="313"/>
      <c r="AD54" s="312"/>
      <c r="AE54" s="312"/>
      <c r="AF54" s="312"/>
      <c r="AG54" s="312"/>
      <c r="AH54" s="312"/>
      <c r="AI54" s="312"/>
      <c r="AJ54" s="312"/>
      <c r="AK54" s="230"/>
      <c r="AL54" s="312"/>
      <c r="AM54" s="312"/>
      <c r="AN54" s="312"/>
      <c r="AO54" s="313"/>
      <c r="AP54" s="312"/>
      <c r="AQ54" s="312"/>
      <c r="AR54" s="312"/>
      <c r="AS54" s="312"/>
      <c r="AT54" s="312"/>
      <c r="AU54" s="312"/>
      <c r="AV54" s="312"/>
      <c r="AW54" s="230"/>
      <c r="AX54" s="312"/>
      <c r="AY54" s="312"/>
      <c r="AZ54" s="312"/>
      <c r="BA54" s="313"/>
      <c r="BB54" s="312"/>
      <c r="BC54" s="312"/>
      <c r="BD54" s="312"/>
      <c r="BE54" s="312"/>
      <c r="BF54" s="312"/>
      <c r="BG54" s="312"/>
      <c r="BH54" s="312"/>
    </row>
    <row r="55" spans="1:60" s="221" customFormat="1">
      <c r="A55" s="310"/>
      <c r="B55" s="312"/>
      <c r="C55" s="312"/>
      <c r="D55" s="312"/>
      <c r="E55" s="313"/>
      <c r="F55" s="312"/>
      <c r="G55" s="312"/>
      <c r="H55" s="312"/>
      <c r="I55" s="312"/>
      <c r="J55" s="312"/>
      <c r="K55" s="312"/>
      <c r="L55" s="312"/>
      <c r="M55" s="230"/>
      <c r="N55" s="312"/>
      <c r="O55" s="312"/>
      <c r="P55" s="312"/>
      <c r="Q55" s="313"/>
      <c r="R55" s="312"/>
      <c r="S55" s="312"/>
      <c r="T55" s="312"/>
      <c r="U55" s="312"/>
      <c r="V55" s="312"/>
      <c r="W55" s="312"/>
      <c r="X55" s="312"/>
      <c r="Y55" s="230"/>
      <c r="Z55" s="312"/>
      <c r="AA55" s="312"/>
      <c r="AB55" s="312"/>
      <c r="AC55" s="313"/>
      <c r="AD55" s="312"/>
      <c r="AE55" s="312"/>
      <c r="AF55" s="312"/>
      <c r="AG55" s="312"/>
      <c r="AH55" s="312"/>
      <c r="AI55" s="312"/>
      <c r="AJ55" s="312"/>
      <c r="AK55" s="230"/>
      <c r="AL55" s="312"/>
      <c r="AM55" s="312"/>
      <c r="AN55" s="312"/>
      <c r="AO55" s="313"/>
      <c r="AP55" s="312"/>
      <c r="AQ55" s="312"/>
      <c r="AR55" s="312"/>
      <c r="AS55" s="312"/>
      <c r="AT55" s="312"/>
      <c r="AU55" s="312"/>
      <c r="AV55" s="312"/>
      <c r="AW55" s="230"/>
      <c r="AX55" s="312"/>
      <c r="AY55" s="312"/>
      <c r="AZ55" s="312"/>
      <c r="BA55" s="313"/>
      <c r="BB55" s="312"/>
      <c r="BC55" s="312"/>
      <c r="BD55" s="312"/>
      <c r="BE55" s="312"/>
      <c r="BF55" s="312"/>
      <c r="BG55" s="312"/>
      <c r="BH55" s="312"/>
    </row>
    <row r="56" spans="1:60" s="221" customFormat="1">
      <c r="A56" s="310"/>
      <c r="B56" s="312"/>
      <c r="C56" s="312"/>
      <c r="D56" s="312"/>
      <c r="E56" s="313"/>
      <c r="F56" s="312"/>
      <c r="G56" s="312"/>
      <c r="H56" s="312"/>
      <c r="I56" s="312"/>
      <c r="J56" s="312"/>
      <c r="K56" s="312"/>
      <c r="L56" s="312"/>
      <c r="M56" s="230"/>
      <c r="N56" s="312"/>
      <c r="O56" s="312"/>
      <c r="P56" s="312"/>
      <c r="Q56" s="313"/>
      <c r="R56" s="312"/>
      <c r="S56" s="312"/>
      <c r="T56" s="312"/>
      <c r="U56" s="312"/>
      <c r="V56" s="312"/>
      <c r="W56" s="312"/>
      <c r="X56" s="312"/>
      <c r="Y56" s="230"/>
      <c r="Z56" s="312"/>
      <c r="AA56" s="312"/>
      <c r="AB56" s="312"/>
      <c r="AC56" s="313"/>
      <c r="AD56" s="312"/>
      <c r="AE56" s="312"/>
      <c r="AF56" s="312"/>
      <c r="AG56" s="312"/>
      <c r="AH56" s="312"/>
      <c r="AI56" s="312"/>
      <c r="AJ56" s="312"/>
      <c r="AK56" s="230"/>
      <c r="AL56" s="312"/>
      <c r="AM56" s="312"/>
      <c r="AN56" s="312"/>
      <c r="AO56" s="313"/>
      <c r="AP56" s="312"/>
      <c r="AQ56" s="312"/>
      <c r="AR56" s="312"/>
      <c r="AS56" s="312"/>
      <c r="AT56" s="312"/>
      <c r="AU56" s="312"/>
      <c r="AV56" s="312"/>
      <c r="AW56" s="230"/>
      <c r="AX56" s="312"/>
      <c r="AY56" s="312"/>
      <c r="AZ56" s="312"/>
      <c r="BA56" s="313"/>
      <c r="BB56" s="312"/>
      <c r="BC56" s="312"/>
      <c r="BD56" s="312"/>
      <c r="BE56" s="312"/>
      <c r="BF56" s="312"/>
      <c r="BG56" s="312"/>
      <c r="BH56" s="312"/>
    </row>
    <row r="57" spans="1:60" s="221" customFormat="1">
      <c r="A57" s="310"/>
      <c r="B57" s="312"/>
      <c r="C57" s="312"/>
      <c r="D57" s="312"/>
      <c r="E57" s="313"/>
      <c r="F57" s="312"/>
      <c r="G57" s="312"/>
      <c r="H57" s="312"/>
      <c r="I57" s="312"/>
      <c r="J57" s="312"/>
      <c r="K57" s="312"/>
      <c r="L57" s="312"/>
      <c r="M57" s="230"/>
      <c r="N57" s="312"/>
      <c r="O57" s="312"/>
      <c r="P57" s="312"/>
      <c r="Q57" s="313"/>
      <c r="R57" s="312"/>
      <c r="S57" s="312"/>
      <c r="T57" s="312"/>
      <c r="U57" s="312"/>
      <c r="V57" s="312"/>
      <c r="W57" s="312"/>
      <c r="X57" s="312"/>
      <c r="Y57" s="230"/>
      <c r="Z57" s="312"/>
      <c r="AA57" s="312"/>
      <c r="AB57" s="312"/>
      <c r="AC57" s="313"/>
      <c r="AD57" s="312"/>
      <c r="AE57" s="312"/>
      <c r="AF57" s="312"/>
      <c r="AG57" s="312"/>
      <c r="AH57" s="312"/>
      <c r="AI57" s="312"/>
      <c r="AJ57" s="312"/>
      <c r="AK57" s="230"/>
      <c r="AL57" s="312"/>
      <c r="AM57" s="312"/>
      <c r="AN57" s="312"/>
      <c r="AO57" s="313"/>
      <c r="AP57" s="312"/>
      <c r="AQ57" s="312"/>
      <c r="AR57" s="312"/>
      <c r="AS57" s="312"/>
      <c r="AT57" s="312"/>
      <c r="AU57" s="312"/>
      <c r="AV57" s="312"/>
      <c r="AW57" s="230"/>
      <c r="AX57" s="312"/>
      <c r="AY57" s="312"/>
      <c r="AZ57" s="312"/>
      <c r="BA57" s="313"/>
      <c r="BB57" s="312"/>
      <c r="BC57" s="312"/>
      <c r="BD57" s="312"/>
      <c r="BE57" s="312"/>
      <c r="BF57" s="312"/>
      <c r="BG57" s="312"/>
      <c r="BH57" s="312"/>
    </row>
    <row r="58" spans="1:60" s="221" customFormat="1">
      <c r="A58" s="310"/>
      <c r="B58" s="312"/>
      <c r="C58" s="312"/>
      <c r="D58" s="312"/>
      <c r="E58" s="313"/>
      <c r="F58" s="312"/>
      <c r="G58" s="312"/>
      <c r="H58" s="312"/>
      <c r="I58" s="312"/>
      <c r="J58" s="312"/>
      <c r="K58" s="312"/>
      <c r="L58" s="312"/>
      <c r="M58" s="230"/>
      <c r="N58" s="312"/>
      <c r="O58" s="312"/>
      <c r="P58" s="312"/>
      <c r="Q58" s="313"/>
      <c r="R58" s="312"/>
      <c r="S58" s="312"/>
      <c r="T58" s="312"/>
      <c r="U58" s="312"/>
      <c r="V58" s="312"/>
      <c r="W58" s="312"/>
      <c r="X58" s="312"/>
      <c r="Y58" s="230"/>
      <c r="Z58" s="312"/>
      <c r="AA58" s="312"/>
      <c r="AB58" s="312"/>
      <c r="AC58" s="313"/>
      <c r="AD58" s="312"/>
      <c r="AE58" s="312"/>
      <c r="AF58" s="312"/>
      <c r="AG58" s="312"/>
      <c r="AH58" s="312"/>
      <c r="AI58" s="312"/>
      <c r="AJ58" s="312"/>
      <c r="AK58" s="230"/>
      <c r="AL58" s="312"/>
      <c r="AM58" s="312"/>
      <c r="AN58" s="312"/>
      <c r="AO58" s="313"/>
      <c r="AP58" s="312"/>
      <c r="AQ58" s="312"/>
      <c r="AR58" s="312"/>
      <c r="AS58" s="312"/>
      <c r="AT58" s="312"/>
      <c r="AU58" s="312"/>
      <c r="AV58" s="312"/>
      <c r="AW58" s="230"/>
      <c r="AX58" s="312"/>
      <c r="AY58" s="312"/>
      <c r="AZ58" s="312"/>
      <c r="BA58" s="313"/>
      <c r="BB58" s="312"/>
      <c r="BC58" s="312"/>
      <c r="BD58" s="312"/>
      <c r="BE58" s="312"/>
      <c r="BF58" s="312"/>
      <c r="BG58" s="312"/>
      <c r="BH58" s="312"/>
    </row>
    <row r="59" spans="1:60" s="221" customFormat="1">
      <c r="A59" s="310"/>
      <c r="B59" s="312"/>
      <c r="C59" s="312"/>
      <c r="D59" s="312"/>
      <c r="E59" s="313"/>
      <c r="F59" s="312"/>
      <c r="G59" s="312"/>
      <c r="H59" s="312"/>
      <c r="I59" s="312"/>
      <c r="J59" s="312"/>
      <c r="K59" s="312"/>
      <c r="L59" s="312"/>
      <c r="M59" s="230"/>
      <c r="N59" s="312"/>
      <c r="O59" s="312"/>
      <c r="P59" s="312"/>
      <c r="Q59" s="313"/>
      <c r="R59" s="312"/>
      <c r="S59" s="312"/>
      <c r="T59" s="312"/>
      <c r="U59" s="312"/>
      <c r="V59" s="312"/>
      <c r="W59" s="312"/>
      <c r="X59" s="312"/>
      <c r="Y59" s="230"/>
      <c r="Z59" s="312"/>
      <c r="AA59" s="312"/>
      <c r="AB59" s="312"/>
      <c r="AC59" s="313"/>
      <c r="AD59" s="312"/>
      <c r="AE59" s="312"/>
      <c r="AF59" s="312"/>
      <c r="AG59" s="312"/>
      <c r="AH59" s="312"/>
      <c r="AI59" s="312"/>
      <c r="AJ59" s="312"/>
      <c r="AK59" s="230"/>
      <c r="AL59" s="312"/>
      <c r="AM59" s="312"/>
      <c r="AN59" s="312"/>
      <c r="AO59" s="313"/>
      <c r="AP59" s="312"/>
      <c r="AQ59" s="312"/>
      <c r="AR59" s="312"/>
      <c r="AS59" s="312"/>
      <c r="AT59" s="312"/>
      <c r="AU59" s="312"/>
      <c r="AV59" s="312"/>
      <c r="AW59" s="230"/>
      <c r="AX59" s="312"/>
      <c r="AY59" s="312"/>
      <c r="AZ59" s="312"/>
      <c r="BA59" s="313"/>
      <c r="BB59" s="312"/>
      <c r="BC59" s="312"/>
      <c r="BD59" s="312"/>
      <c r="BE59" s="312"/>
      <c r="BF59" s="312"/>
      <c r="BG59" s="312"/>
      <c r="BH59" s="312"/>
    </row>
    <row r="60" spans="1:60" s="221" customFormat="1">
      <c r="A60" s="310"/>
      <c r="B60" s="312"/>
      <c r="C60" s="312"/>
      <c r="D60" s="312"/>
      <c r="E60" s="313"/>
      <c r="F60" s="312"/>
      <c r="G60" s="312"/>
      <c r="H60" s="312"/>
      <c r="I60" s="312"/>
      <c r="J60" s="312"/>
      <c r="K60" s="312"/>
      <c r="L60" s="312"/>
      <c r="M60" s="230"/>
      <c r="N60" s="312"/>
      <c r="O60" s="312"/>
      <c r="P60" s="312"/>
      <c r="Q60" s="313"/>
      <c r="R60" s="312"/>
      <c r="S60" s="312"/>
      <c r="T60" s="312"/>
      <c r="U60" s="312"/>
      <c r="V60" s="312"/>
      <c r="W60" s="312"/>
      <c r="X60" s="312"/>
      <c r="Y60" s="230"/>
      <c r="Z60" s="312"/>
      <c r="AA60" s="312"/>
      <c r="AB60" s="312"/>
      <c r="AC60" s="313"/>
      <c r="AD60" s="312"/>
      <c r="AE60" s="312"/>
      <c r="AF60" s="312"/>
      <c r="AG60" s="312"/>
      <c r="AH60" s="312"/>
      <c r="AI60" s="312"/>
      <c r="AJ60" s="312"/>
      <c r="AK60" s="230"/>
      <c r="AL60" s="312"/>
      <c r="AM60" s="312"/>
      <c r="AN60" s="312"/>
      <c r="AO60" s="313"/>
      <c r="AP60" s="312"/>
      <c r="AQ60" s="312"/>
      <c r="AR60" s="312"/>
      <c r="AS60" s="312"/>
      <c r="AT60" s="312"/>
      <c r="AU60" s="312"/>
      <c r="AV60" s="312"/>
      <c r="AW60" s="230"/>
      <c r="AX60" s="312"/>
      <c r="AY60" s="312"/>
      <c r="AZ60" s="312"/>
      <c r="BA60" s="313"/>
      <c r="BB60" s="312"/>
      <c r="BC60" s="312"/>
      <c r="BD60" s="312"/>
      <c r="BE60" s="312"/>
      <c r="BF60" s="312"/>
      <c r="BG60" s="312"/>
      <c r="BH60" s="312"/>
    </row>
    <row r="61" spans="1:60" s="221" customFormat="1">
      <c r="A61" s="310"/>
      <c r="B61" s="312"/>
      <c r="C61" s="312"/>
      <c r="D61" s="312"/>
      <c r="E61" s="313"/>
      <c r="F61" s="312"/>
      <c r="G61" s="312"/>
      <c r="H61" s="312"/>
      <c r="I61" s="312"/>
      <c r="J61" s="312"/>
      <c r="K61" s="312"/>
      <c r="L61" s="312"/>
      <c r="M61" s="230"/>
      <c r="N61" s="312"/>
      <c r="O61" s="312"/>
      <c r="P61" s="312"/>
      <c r="Q61" s="313"/>
      <c r="R61" s="312"/>
      <c r="S61" s="312"/>
      <c r="T61" s="312"/>
      <c r="U61" s="312"/>
      <c r="V61" s="312"/>
      <c r="W61" s="312"/>
      <c r="X61" s="312"/>
      <c r="Y61" s="230"/>
      <c r="Z61" s="312"/>
      <c r="AA61" s="312"/>
      <c r="AB61" s="312"/>
      <c r="AC61" s="313"/>
      <c r="AD61" s="312"/>
      <c r="AE61" s="312"/>
      <c r="AF61" s="312"/>
      <c r="AG61" s="312"/>
      <c r="AH61" s="312"/>
      <c r="AI61" s="312"/>
      <c r="AJ61" s="312"/>
      <c r="AK61" s="230"/>
      <c r="AL61" s="312"/>
      <c r="AM61" s="312"/>
      <c r="AN61" s="312"/>
      <c r="AO61" s="313"/>
      <c r="AP61" s="312"/>
      <c r="AQ61" s="312"/>
      <c r="AR61" s="312"/>
      <c r="AS61" s="312"/>
      <c r="AT61" s="312"/>
      <c r="AU61" s="312"/>
      <c r="AV61" s="312"/>
      <c r="AW61" s="230"/>
      <c r="AX61" s="312"/>
      <c r="AY61" s="312"/>
      <c r="AZ61" s="312"/>
      <c r="BA61" s="313"/>
      <c r="BB61" s="312"/>
      <c r="BC61" s="312"/>
      <c r="BD61" s="312"/>
      <c r="BE61" s="312"/>
      <c r="BF61" s="312"/>
      <c r="BG61" s="312"/>
      <c r="BH61" s="312"/>
    </row>
    <row r="62" spans="1:60" s="222" customFormat="1">
      <c r="A62" s="310"/>
      <c r="B62" s="312"/>
      <c r="C62" s="312"/>
      <c r="D62" s="312"/>
      <c r="E62" s="313"/>
      <c r="F62" s="312"/>
      <c r="G62" s="312"/>
      <c r="H62" s="312"/>
      <c r="I62" s="312"/>
      <c r="J62" s="312"/>
      <c r="K62" s="312"/>
      <c r="L62" s="312"/>
      <c r="M62" s="230"/>
      <c r="N62" s="312"/>
      <c r="O62" s="312"/>
      <c r="P62" s="312"/>
      <c r="Q62" s="313"/>
      <c r="R62" s="312"/>
      <c r="S62" s="312"/>
      <c r="T62" s="312"/>
      <c r="U62" s="312"/>
      <c r="V62" s="312"/>
      <c r="W62" s="312"/>
      <c r="X62" s="312"/>
      <c r="Y62" s="230"/>
      <c r="Z62" s="312"/>
      <c r="AA62" s="312"/>
      <c r="AB62" s="312"/>
      <c r="AC62" s="313"/>
      <c r="AD62" s="312"/>
      <c r="AE62" s="312"/>
      <c r="AF62" s="312"/>
      <c r="AG62" s="312"/>
      <c r="AH62" s="312"/>
      <c r="AI62" s="312"/>
      <c r="AJ62" s="312"/>
      <c r="AK62" s="230"/>
      <c r="AL62" s="312"/>
      <c r="AM62" s="312"/>
      <c r="AN62" s="312"/>
      <c r="AO62" s="313"/>
      <c r="AP62" s="312"/>
      <c r="AQ62" s="312"/>
      <c r="AR62" s="312"/>
      <c r="AS62" s="312"/>
      <c r="AT62" s="312"/>
      <c r="AU62" s="312"/>
      <c r="AV62" s="312"/>
      <c r="AW62" s="230"/>
      <c r="AX62" s="312"/>
      <c r="AY62" s="312"/>
      <c r="AZ62" s="312"/>
      <c r="BA62" s="313"/>
      <c r="BB62" s="312"/>
      <c r="BC62" s="312"/>
      <c r="BD62" s="312"/>
      <c r="BE62" s="312"/>
      <c r="BF62" s="312"/>
      <c r="BG62" s="312"/>
      <c r="BH62" s="312"/>
    </row>
    <row r="63" spans="1:60" s="221" customFormat="1">
      <c r="A63" s="310"/>
      <c r="B63" s="312"/>
      <c r="C63" s="312"/>
      <c r="D63" s="312"/>
      <c r="E63" s="313"/>
      <c r="F63" s="312"/>
      <c r="G63" s="312"/>
      <c r="H63" s="312"/>
      <c r="I63" s="312"/>
      <c r="J63" s="312"/>
      <c r="K63" s="312"/>
      <c r="L63" s="312"/>
      <c r="M63" s="230"/>
      <c r="N63" s="312"/>
      <c r="O63" s="312"/>
      <c r="P63" s="312"/>
      <c r="Q63" s="313"/>
      <c r="R63" s="312"/>
      <c r="S63" s="312"/>
      <c r="T63" s="312"/>
      <c r="U63" s="312"/>
      <c r="V63" s="312"/>
      <c r="W63" s="312"/>
      <c r="X63" s="312"/>
      <c r="Y63" s="230"/>
      <c r="Z63" s="312"/>
      <c r="AA63" s="312"/>
      <c r="AB63" s="312"/>
      <c r="AC63" s="313"/>
      <c r="AD63" s="312"/>
      <c r="AE63" s="312"/>
      <c r="AF63" s="312"/>
      <c r="AG63" s="312"/>
      <c r="AH63" s="312"/>
      <c r="AI63" s="312"/>
      <c r="AJ63" s="312"/>
      <c r="AK63" s="230"/>
      <c r="AL63" s="312"/>
      <c r="AM63" s="312"/>
      <c r="AN63" s="312"/>
      <c r="AO63" s="313"/>
      <c r="AP63" s="312"/>
      <c r="AQ63" s="312"/>
      <c r="AR63" s="312"/>
      <c r="AS63" s="312"/>
      <c r="AT63" s="312"/>
      <c r="AU63" s="312"/>
      <c r="AV63" s="312"/>
      <c r="AW63" s="230"/>
      <c r="AX63" s="312"/>
      <c r="AY63" s="312"/>
      <c r="AZ63" s="312"/>
      <c r="BA63" s="313"/>
      <c r="BB63" s="312"/>
      <c r="BC63" s="312"/>
      <c r="BD63" s="312"/>
      <c r="BE63" s="312"/>
      <c r="BF63" s="312"/>
      <c r="BG63" s="312"/>
      <c r="BH63" s="312"/>
    </row>
  </sheetData>
  <sheetProtection insertRows="0" deleteRows="0"/>
  <mergeCells count="78">
    <mergeCell ref="B13:B15"/>
    <mergeCell ref="C13:C15"/>
    <mergeCell ref="AX6:BH6"/>
    <mergeCell ref="AL6:AV6"/>
    <mergeCell ref="C8:E8"/>
    <mergeCell ref="C9:E9"/>
    <mergeCell ref="B6:L6"/>
    <mergeCell ref="N6:X6"/>
    <mergeCell ref="Z6:AJ6"/>
    <mergeCell ref="Q13:W13"/>
    <mergeCell ref="Z13:Z15"/>
    <mergeCell ref="AA13:AA15"/>
    <mergeCell ref="AB13:AB15"/>
    <mergeCell ref="AC13:AI13"/>
    <mergeCell ref="C10:E10"/>
    <mergeCell ref="B12:L12"/>
    <mergeCell ref="N12:X12"/>
    <mergeCell ref="Z12:AJ12"/>
    <mergeCell ref="AL12:AV12"/>
    <mergeCell ref="AD14:AE14"/>
    <mergeCell ref="AF14:AG14"/>
    <mergeCell ref="AH14:AI14"/>
    <mergeCell ref="Q14:Q15"/>
    <mergeCell ref="R14:S14"/>
    <mergeCell ref="T14:U14"/>
    <mergeCell ref="V14:W14"/>
    <mergeCell ref="AC14:AC15"/>
    <mergeCell ref="AO14:AO15"/>
    <mergeCell ref="AP14:AQ14"/>
    <mergeCell ref="AR14:AS14"/>
    <mergeCell ref="AT14:AU14"/>
    <mergeCell ref="AL13:AL15"/>
    <mergeCell ref="E14:E15"/>
    <mergeCell ref="F14:G14"/>
    <mergeCell ref="H14:I14"/>
    <mergeCell ref="J14:K14"/>
    <mergeCell ref="D13:D15"/>
    <mergeCell ref="E13:K13"/>
    <mergeCell ref="AX26:BA26"/>
    <mergeCell ref="AX39:BA39"/>
    <mergeCell ref="AX50:BA50"/>
    <mergeCell ref="B39:E39"/>
    <mergeCell ref="N39:Q39"/>
    <mergeCell ref="Z39:AC39"/>
    <mergeCell ref="AL39:AO39"/>
    <mergeCell ref="B50:E50"/>
    <mergeCell ref="N50:Q50"/>
    <mergeCell ref="Z50:AC50"/>
    <mergeCell ref="AL50:AO50"/>
    <mergeCell ref="B26:E26"/>
    <mergeCell ref="N26:Q26"/>
    <mergeCell ref="Z26:AC26"/>
    <mergeCell ref="AL26:AO26"/>
    <mergeCell ref="AX12:BH12"/>
    <mergeCell ref="AX13:AX15"/>
    <mergeCell ref="AY13:AY15"/>
    <mergeCell ref="AZ13:AZ15"/>
    <mergeCell ref="BA13:BG13"/>
    <mergeCell ref="BA14:BA15"/>
    <mergeCell ref="BB14:BC14"/>
    <mergeCell ref="BD14:BE14"/>
    <mergeCell ref="BF14:BG14"/>
    <mergeCell ref="AX51:BA51"/>
    <mergeCell ref="B51:E51"/>
    <mergeCell ref="N51:Q51"/>
    <mergeCell ref="Z51:AC51"/>
    <mergeCell ref="AL51:AO51"/>
    <mergeCell ref="AV13:AV15"/>
    <mergeCell ref="AJ13:AJ15"/>
    <mergeCell ref="X13:X15"/>
    <mergeCell ref="L13:L15"/>
    <mergeCell ref="BH13:BH15"/>
    <mergeCell ref="AM13:AM15"/>
    <mergeCell ref="AN13:AN15"/>
    <mergeCell ref="AO13:AU13"/>
    <mergeCell ref="N13:N15"/>
    <mergeCell ref="O13:O15"/>
    <mergeCell ref="P13:P15"/>
  </mergeCells>
  <phoneticPr fontId="8"/>
  <conditionalFormatting sqref="B15:D15">
    <cfRule type="containsBlanks" dxfId="26" priority="13">
      <formula>LEN(TRIM(B15))=0</formula>
    </cfRule>
  </conditionalFormatting>
  <conditionalFormatting sqref="E8:E9">
    <cfRule type="containsBlanks" dxfId="25" priority="12">
      <formula>LEN(TRIM(E8))=0</formula>
    </cfRule>
  </conditionalFormatting>
  <conditionalFormatting sqref="E8:E9">
    <cfRule type="expression" dxfId="24" priority="14">
      <formula>_xlfn.ISFORMULA(#REF!)=TRUE</formula>
    </cfRule>
  </conditionalFormatting>
  <conditionalFormatting sqref="Z15 AB15">
    <cfRule type="containsBlanks" dxfId="23" priority="11">
      <formula>LEN(TRIM(Z15))=0</formula>
    </cfRule>
  </conditionalFormatting>
  <conditionalFormatting sqref="O15">
    <cfRule type="containsBlanks" dxfId="22" priority="8">
      <formula>LEN(TRIM(O15))=0</formula>
    </cfRule>
  </conditionalFormatting>
  <conditionalFormatting sqref="N15">
    <cfRule type="containsBlanks" dxfId="21" priority="9">
      <formula>LEN(TRIM(N15))=0</formula>
    </cfRule>
  </conditionalFormatting>
  <conditionalFormatting sqref="P15">
    <cfRule type="containsBlanks" dxfId="20" priority="7">
      <formula>LEN(TRIM(P15))=0</formula>
    </cfRule>
  </conditionalFormatting>
  <conditionalFormatting sqref="AA15">
    <cfRule type="containsBlanks" dxfId="19" priority="6">
      <formula>LEN(TRIM(AA15))=0</formula>
    </cfRule>
  </conditionalFormatting>
  <conditionalFormatting sqref="AM15">
    <cfRule type="containsBlanks" dxfId="18" priority="3">
      <formula>LEN(TRIM(AM15))=0</formula>
    </cfRule>
  </conditionalFormatting>
  <conditionalFormatting sqref="AL15 AN15">
    <cfRule type="containsBlanks" dxfId="17" priority="4">
      <formula>LEN(TRIM(AL15))=0</formula>
    </cfRule>
  </conditionalFormatting>
  <conditionalFormatting sqref="AX15 AZ15">
    <cfRule type="containsBlanks" dxfId="16" priority="2">
      <formula>LEN(TRIM(AX15))=0</formula>
    </cfRule>
  </conditionalFormatting>
  <conditionalFormatting sqref="AY15">
    <cfRule type="containsBlanks" dxfId="15" priority="1">
      <formula>LEN(TRIM(AY15))=0</formula>
    </cfRule>
  </conditionalFormatting>
  <dataValidations count="3">
    <dataValidation imeMode="on" allowBlank="1" showInputMessage="1" showErrorMessage="1" sqref="AV16:AV51 X16:X51 AJ16:AJ51 L16:L51 BH16:BH51" xr:uid="{D0CD0ABC-8BCC-4F40-9CB5-176C35D88F87}"/>
    <dataValidation imeMode="disabled" allowBlank="1" showInputMessage="1" showErrorMessage="1" sqref="F51:K51 AD51:AI51 BB51:BG51 J16:K50 AH16:AI50 E16:I25 AT16:AU50 AO27:AS38 AP51:AU51 V16:W50 AC27:AG38 AO40:AS49 E27:I38 Q27:U38 Q40:U49 AC40:AG49 AC16:AG25 BA16:BE25 E40:I49 Q16:U25 R51:W51 BF16:BG50 BA27:BE38 AO16:AS25 BA40:BE49" xr:uid="{536B620F-7FCF-4321-985D-A202605FCAB7}"/>
    <dataValidation type="list" allowBlank="1" showInputMessage="1" sqref="D16:D25 D27:D38 D40:D49 P16:P25 P27:P38 P40:P49 AB16:AB25 AB27:AB38 AB40:AB49 AN16:AN25 AN27:AN38 AN40:AN49 AZ16:AZ25 AZ27:AZ38 AZ40:AZ49" xr:uid="{1F91430B-ECC7-42E5-98A4-69331C61225D}">
      <formula1>"式,台,個,本,ｍ,面,ヶ所,㎡"</formula1>
    </dataValidation>
  </dataValidations>
  <printOptions horizontalCentered="1"/>
  <pageMargins left="0.59055118110236227" right="0.19685039370078741" top="0.35433070866141736" bottom="0.35433070866141736" header="0.31496062992125984" footer="0.11811023622047245"/>
  <pageSetup paperSize="9" scale="55" fitToWidth="5" orientation="portrait" r:id="rId1"/>
  <headerFooter scaleWithDoc="0">
    <oddFooter>&amp;R&amp;8&amp;K000000R3超高層ZEH-M_ver.1</oddFooter>
  </headerFooter>
  <colBreaks count="4" manualBreakCount="4">
    <brk id="12" min="4" max="50" man="1"/>
    <brk id="24" min="4" max="50" man="1"/>
    <brk id="36" min="4" max="50" man="1"/>
    <brk id="48" min="4" max="50"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AA259-2F78-4596-9668-CFBA1008917F}">
  <sheetPr codeName="Sheet19"/>
  <dimension ref="A1:BH76"/>
  <sheetViews>
    <sheetView showGridLines="0" view="pageBreakPreview" zoomScale="80" zoomScaleNormal="100" zoomScaleSheetLayoutView="80" workbookViewId="0"/>
  </sheetViews>
  <sheetFormatPr defaultRowHeight="24"/>
  <cols>
    <col min="1" max="1" width="2.625" style="310" customWidth="1"/>
    <col min="2" max="2" width="30.625" style="312" customWidth="1"/>
    <col min="3" max="3" width="20.625" style="312" customWidth="1"/>
    <col min="4" max="4" width="6.625" style="312" customWidth="1"/>
    <col min="5" max="5" width="10.625" style="313" customWidth="1"/>
    <col min="6" max="6" width="5.625" style="312" customWidth="1"/>
    <col min="7" max="7" width="13.625" style="312" customWidth="1"/>
    <col min="8" max="8" width="5.625" style="312" customWidth="1"/>
    <col min="9" max="9" width="13.625" style="312" customWidth="1"/>
    <col min="10" max="10" width="5.625" style="312" customWidth="1"/>
    <col min="11" max="11" width="13.625" style="312" customWidth="1"/>
    <col min="12" max="12" width="20.625" style="312" customWidth="1"/>
    <col min="13" max="13" width="1.625" style="230" customWidth="1"/>
    <col min="14" max="14" width="30.625" style="312" customWidth="1"/>
    <col min="15" max="15" width="20.625" style="312" customWidth="1"/>
    <col min="16" max="16" width="6.625" style="312" customWidth="1"/>
    <col min="17" max="17" width="10.625" style="313" customWidth="1"/>
    <col min="18" max="18" width="5.625" style="312" customWidth="1"/>
    <col min="19" max="19" width="13.625" style="312" customWidth="1"/>
    <col min="20" max="20" width="5.625" style="312" customWidth="1"/>
    <col min="21" max="21" width="13.625" style="312" customWidth="1"/>
    <col min="22" max="22" width="5.625" style="312" customWidth="1"/>
    <col min="23" max="23" width="13.625" style="312" customWidth="1"/>
    <col min="24" max="24" width="20.625" style="312" customWidth="1"/>
    <col min="25" max="25" width="1.625" style="230" customWidth="1"/>
    <col min="26" max="26" width="30.625" style="312" customWidth="1"/>
    <col min="27" max="27" width="20.625" style="312" customWidth="1"/>
    <col min="28" max="28" width="6.625" style="312" customWidth="1"/>
    <col min="29" max="29" width="10.625" style="313" customWidth="1"/>
    <col min="30" max="30" width="5.625" style="312" customWidth="1"/>
    <col min="31" max="31" width="13.625" style="312" customWidth="1"/>
    <col min="32" max="32" width="5.625" style="312" customWidth="1"/>
    <col min="33" max="33" width="13.625" style="312" customWidth="1"/>
    <col min="34" max="34" width="5.625" style="312" customWidth="1"/>
    <col min="35" max="35" width="13.625" style="312" customWidth="1"/>
    <col min="36" max="36" width="20.625" style="312" customWidth="1"/>
    <col min="37" max="37" width="1.625" style="230" customWidth="1"/>
    <col min="38" max="38" width="30.625" style="312" customWidth="1"/>
    <col min="39" max="39" width="20.625" style="312" customWidth="1"/>
    <col min="40" max="40" width="6.625" style="312" customWidth="1"/>
    <col min="41" max="41" width="10.625" style="313" customWidth="1"/>
    <col min="42" max="42" width="5.625" style="312" customWidth="1"/>
    <col min="43" max="43" width="13.625" style="312" customWidth="1"/>
    <col min="44" max="44" width="5.625" style="312" customWidth="1"/>
    <col min="45" max="45" width="13.625" style="312" customWidth="1"/>
    <col min="46" max="46" width="5.625" style="312" customWidth="1"/>
    <col min="47" max="47" width="13.625" style="312" customWidth="1"/>
    <col min="48" max="48" width="20.625" style="312" customWidth="1"/>
    <col min="49" max="49" width="1.625" style="230" customWidth="1"/>
    <col min="50" max="50" width="30.625" style="312" customWidth="1"/>
    <col min="51" max="51" width="20.625" style="312" customWidth="1"/>
    <col min="52" max="52" width="6.625" style="312" customWidth="1"/>
    <col min="53" max="53" width="10.625" style="313" customWidth="1"/>
    <col min="54" max="54" width="5.625" style="312" customWidth="1"/>
    <col min="55" max="55" width="13.625" style="312" customWidth="1"/>
    <col min="56" max="56" width="5.625" style="312" customWidth="1"/>
    <col min="57" max="57" width="13.625" style="312" customWidth="1"/>
    <col min="58" max="58" width="5.625" style="312" customWidth="1"/>
    <col min="59" max="59" width="13.625" style="312" customWidth="1"/>
    <col min="60" max="60" width="20.625" style="312" customWidth="1"/>
    <col min="61" max="66" width="9" style="223"/>
    <col min="67" max="67" width="9" style="223" customWidth="1"/>
    <col min="68" max="16384" width="9" style="223"/>
  </cols>
  <sheetData>
    <row r="1" spans="1:60" s="780" customFormat="1">
      <c r="A1" s="773"/>
      <c r="B1" s="774" t="s">
        <v>852</v>
      </c>
      <c r="C1" s="779"/>
      <c r="D1" s="775"/>
      <c r="E1" s="776"/>
      <c r="F1" s="775"/>
      <c r="G1" s="775"/>
      <c r="H1" s="775"/>
      <c r="I1" s="775"/>
      <c r="J1" s="777"/>
      <c r="K1" s="777"/>
      <c r="L1" s="777"/>
      <c r="M1" s="778"/>
      <c r="N1" s="779"/>
      <c r="O1" s="779"/>
      <c r="P1" s="775"/>
      <c r="Q1" s="776"/>
      <c r="R1" s="775"/>
      <c r="S1" s="775"/>
      <c r="T1" s="775"/>
      <c r="U1" s="775"/>
      <c r="V1" s="777"/>
      <c r="W1" s="777"/>
      <c r="X1" s="777"/>
      <c r="Y1" s="778"/>
      <c r="Z1" s="779"/>
      <c r="AA1" s="779"/>
      <c r="AB1" s="775"/>
      <c r="AC1" s="776"/>
      <c r="AD1" s="775"/>
      <c r="AE1" s="775"/>
      <c r="AF1" s="775"/>
      <c r="AG1" s="775"/>
      <c r="AH1" s="777"/>
      <c r="AI1" s="777"/>
      <c r="AJ1" s="777"/>
      <c r="AK1" s="778"/>
      <c r="AL1" s="779"/>
      <c r="AM1" s="779"/>
      <c r="AN1" s="775"/>
      <c r="AO1" s="776"/>
      <c r="AP1" s="775"/>
      <c r="AQ1" s="775"/>
      <c r="AR1" s="775"/>
      <c r="AS1" s="775"/>
      <c r="AT1" s="777"/>
      <c r="AU1" s="777"/>
      <c r="AV1" s="777"/>
      <c r="AW1" s="778"/>
      <c r="AX1" s="779"/>
      <c r="AY1" s="779"/>
      <c r="AZ1" s="775"/>
      <c r="BA1" s="776"/>
      <c r="BB1" s="775"/>
      <c r="BC1" s="775"/>
      <c r="BD1" s="775"/>
      <c r="BE1" s="775"/>
      <c r="BF1" s="777"/>
      <c r="BG1" s="777"/>
      <c r="BH1" s="777"/>
    </row>
    <row r="2" spans="1:60" s="787" customFormat="1">
      <c r="A2" s="781"/>
      <c r="B2" s="774" t="s">
        <v>853</v>
      </c>
      <c r="C2" s="779"/>
      <c r="D2" s="779"/>
      <c r="E2" s="782"/>
      <c r="F2" s="783"/>
      <c r="G2" s="783"/>
      <c r="H2" s="784"/>
      <c r="I2" s="785"/>
      <c r="J2" s="785"/>
      <c r="K2" s="786"/>
      <c r="L2" s="785"/>
      <c r="M2" s="778"/>
      <c r="N2" s="779"/>
      <c r="O2" s="779"/>
      <c r="P2" s="779"/>
      <c r="Q2" s="782"/>
      <c r="R2" s="783"/>
      <c r="S2" s="783"/>
      <c r="T2" s="784"/>
      <c r="U2" s="785"/>
      <c r="V2" s="785"/>
      <c r="W2" s="786"/>
      <c r="X2" s="785"/>
      <c r="Y2" s="778"/>
      <c r="Z2" s="779"/>
      <c r="AA2" s="779"/>
      <c r="AB2" s="779"/>
      <c r="AC2" s="782"/>
      <c r="AD2" s="783"/>
      <c r="AE2" s="783"/>
      <c r="AF2" s="784"/>
      <c r="AG2" s="785"/>
      <c r="AH2" s="785"/>
      <c r="AI2" s="786"/>
      <c r="AJ2" s="785"/>
      <c r="AK2" s="778"/>
      <c r="AL2" s="779"/>
      <c r="AM2" s="779"/>
      <c r="AN2" s="779"/>
      <c r="AO2" s="782"/>
      <c r="AP2" s="783"/>
      <c r="AQ2" s="783"/>
      <c r="AR2" s="784"/>
      <c r="AS2" s="785"/>
      <c r="AT2" s="785"/>
      <c r="AU2" s="786"/>
      <c r="AV2" s="785"/>
      <c r="AW2" s="778"/>
      <c r="AX2" s="779"/>
      <c r="AY2" s="779"/>
      <c r="AZ2" s="779"/>
      <c r="BA2" s="782"/>
      <c r="BB2" s="783"/>
      <c r="BC2" s="783"/>
      <c r="BD2" s="784"/>
      <c r="BE2" s="785"/>
      <c r="BF2" s="785"/>
      <c r="BG2" s="786"/>
      <c r="BH2" s="785"/>
    </row>
    <row r="3" spans="1:60" s="787" customFormat="1">
      <c r="A3" s="781"/>
      <c r="B3" s="774" t="s">
        <v>854</v>
      </c>
      <c r="C3" s="779"/>
      <c r="D3" s="779"/>
      <c r="E3" s="782"/>
      <c r="F3" s="783"/>
      <c r="G3" s="783"/>
      <c r="H3" s="784"/>
      <c r="I3" s="785"/>
      <c r="J3" s="785"/>
      <c r="K3" s="786"/>
      <c r="L3" s="785"/>
      <c r="M3" s="778"/>
      <c r="N3" s="779"/>
      <c r="O3" s="779"/>
      <c r="P3" s="779"/>
      <c r="Q3" s="782"/>
      <c r="R3" s="783"/>
      <c r="S3" s="783"/>
      <c r="T3" s="784"/>
      <c r="U3" s="785"/>
      <c r="V3" s="785"/>
      <c r="W3" s="786"/>
      <c r="X3" s="785"/>
      <c r="Y3" s="778"/>
      <c r="Z3" s="779"/>
      <c r="AA3" s="779"/>
      <c r="AB3" s="779"/>
      <c r="AC3" s="782"/>
      <c r="AD3" s="783"/>
      <c r="AE3" s="783"/>
      <c r="AF3" s="784"/>
      <c r="AG3" s="785"/>
      <c r="AH3" s="785"/>
      <c r="AI3" s="786"/>
      <c r="AJ3" s="785"/>
      <c r="AK3" s="778"/>
      <c r="AL3" s="779"/>
      <c r="AM3" s="779"/>
      <c r="AN3" s="779"/>
      <c r="AO3" s="782"/>
      <c r="AP3" s="783"/>
      <c r="AQ3" s="783"/>
      <c r="AR3" s="784"/>
      <c r="AS3" s="785"/>
      <c r="AT3" s="785"/>
      <c r="AU3" s="786"/>
      <c r="AV3" s="785"/>
      <c r="AW3" s="778"/>
      <c r="AX3" s="779"/>
      <c r="AY3" s="779"/>
      <c r="AZ3" s="779"/>
      <c r="BA3" s="782"/>
      <c r="BB3" s="783"/>
      <c r="BC3" s="783"/>
      <c r="BD3" s="784"/>
      <c r="BE3" s="785"/>
      <c r="BF3" s="785"/>
      <c r="BG3" s="786"/>
      <c r="BH3" s="785"/>
    </row>
    <row r="4" spans="1:60" s="787" customFormat="1">
      <c r="A4" s="781"/>
      <c r="B4" s="788" t="s">
        <v>850</v>
      </c>
      <c r="C4" s="779"/>
      <c r="D4" s="779"/>
      <c r="E4" s="782"/>
      <c r="F4" s="783"/>
      <c r="G4" s="783"/>
      <c r="H4" s="784"/>
      <c r="I4" s="785"/>
      <c r="J4" s="785"/>
      <c r="K4" s="786"/>
      <c r="L4" s="785"/>
      <c r="M4" s="778"/>
      <c r="N4" s="779"/>
      <c r="O4" s="779"/>
      <c r="P4" s="779"/>
      <c r="Q4" s="782"/>
      <c r="R4" s="783"/>
      <c r="S4" s="783"/>
      <c r="T4" s="784"/>
      <c r="U4" s="785"/>
      <c r="V4" s="785"/>
      <c r="W4" s="786"/>
      <c r="X4" s="785"/>
      <c r="Y4" s="778"/>
      <c r="Z4" s="779"/>
      <c r="AA4" s="779"/>
      <c r="AB4" s="779"/>
      <c r="AC4" s="782"/>
      <c r="AD4" s="783"/>
      <c r="AE4" s="783"/>
      <c r="AF4" s="784"/>
      <c r="AG4" s="785"/>
      <c r="AH4" s="785"/>
      <c r="AI4" s="786"/>
      <c r="AJ4" s="785"/>
      <c r="AK4" s="778"/>
      <c r="AL4" s="779"/>
      <c r="AM4" s="779"/>
      <c r="AN4" s="779"/>
      <c r="AO4" s="782"/>
      <c r="AP4" s="783"/>
      <c r="AQ4" s="783"/>
      <c r="AR4" s="784"/>
      <c r="AS4" s="785"/>
      <c r="AT4" s="785"/>
      <c r="AU4" s="786"/>
      <c r="AV4" s="785"/>
      <c r="AW4" s="778"/>
      <c r="AX4" s="779"/>
      <c r="AY4" s="779"/>
      <c r="AZ4" s="779"/>
      <c r="BA4" s="782"/>
      <c r="BB4" s="783"/>
      <c r="BC4" s="783"/>
      <c r="BD4" s="784"/>
      <c r="BE4" s="785"/>
      <c r="BF4" s="785"/>
      <c r="BG4" s="786"/>
      <c r="BH4" s="785"/>
    </row>
    <row r="5" spans="1:60" s="222" customFormat="1">
      <c r="A5" s="304"/>
      <c r="B5" s="305"/>
      <c r="C5" s="305"/>
      <c r="D5" s="305"/>
      <c r="E5" s="305"/>
      <c r="F5" s="306"/>
      <c r="G5" s="306"/>
      <c r="H5" s="307"/>
      <c r="I5" s="308"/>
      <c r="J5" s="308"/>
      <c r="K5" s="309"/>
      <c r="L5" s="308"/>
      <c r="M5" s="230"/>
      <c r="N5" s="305"/>
      <c r="O5" s="305"/>
      <c r="P5" s="305"/>
      <c r="Q5" s="305"/>
      <c r="R5" s="306"/>
      <c r="S5" s="306"/>
      <c r="T5" s="307"/>
      <c r="U5" s="308"/>
      <c r="V5" s="308"/>
      <c r="W5" s="309"/>
      <c r="X5" s="308"/>
      <c r="Y5" s="230"/>
      <c r="Z5" s="305"/>
      <c r="AA5" s="305"/>
      <c r="AB5" s="305"/>
      <c r="AC5" s="305"/>
      <c r="AD5" s="306"/>
      <c r="AE5" s="306"/>
      <c r="AF5" s="307"/>
      <c r="AG5" s="308"/>
      <c r="AH5" s="308"/>
      <c r="AI5" s="309"/>
      <c r="AJ5" s="308"/>
      <c r="AK5" s="230"/>
      <c r="AL5" s="305"/>
      <c r="AM5" s="305"/>
      <c r="AN5" s="305"/>
      <c r="AO5" s="305"/>
      <c r="AP5" s="306"/>
      <c r="AQ5" s="306"/>
      <c r="AR5" s="307"/>
      <c r="AS5" s="308"/>
      <c r="AT5" s="308"/>
      <c r="AU5" s="309"/>
      <c r="AV5" s="308"/>
      <c r="AW5" s="230"/>
      <c r="AX5" s="305"/>
      <c r="AY5" s="305"/>
      <c r="AZ5" s="305"/>
      <c r="BA5" s="305"/>
      <c r="BB5" s="306"/>
      <c r="BC5" s="306"/>
      <c r="BD5" s="307"/>
      <c r="BE5" s="308"/>
      <c r="BF5" s="308"/>
      <c r="BG5" s="309"/>
      <c r="BH5" s="308"/>
    </row>
    <row r="6" spans="1:60">
      <c r="B6" s="1657" t="s">
        <v>561</v>
      </c>
      <c r="C6" s="1657"/>
      <c r="D6" s="1657"/>
      <c r="E6" s="1657"/>
      <c r="F6" s="1657"/>
      <c r="G6" s="1657"/>
      <c r="H6" s="1657"/>
      <c r="I6" s="1657"/>
      <c r="J6" s="1657"/>
      <c r="K6" s="1657"/>
      <c r="L6" s="1657"/>
      <c r="N6" s="1654"/>
      <c r="O6" s="1654"/>
      <c r="P6" s="1654"/>
      <c r="Q6" s="1654"/>
      <c r="R6" s="1654"/>
      <c r="S6" s="1654"/>
      <c r="T6" s="1654"/>
      <c r="U6" s="1654"/>
      <c r="V6" s="1654"/>
      <c r="W6" s="1654"/>
      <c r="X6" s="1654"/>
      <c r="Z6" s="1654"/>
      <c r="AA6" s="1654"/>
      <c r="AB6" s="1654"/>
      <c r="AC6" s="1654"/>
      <c r="AD6" s="1654"/>
      <c r="AE6" s="1654"/>
      <c r="AF6" s="1654"/>
      <c r="AG6" s="1654"/>
      <c r="AH6" s="1654"/>
      <c r="AI6" s="1654"/>
      <c r="AJ6" s="1654"/>
      <c r="AL6" s="1654"/>
      <c r="AM6" s="1654"/>
      <c r="AN6" s="1654"/>
      <c r="AO6" s="1654"/>
      <c r="AP6" s="1654"/>
      <c r="AQ6" s="1654"/>
      <c r="AR6" s="1654"/>
      <c r="AS6" s="1654"/>
      <c r="AT6" s="1654"/>
      <c r="AU6" s="1654"/>
      <c r="AV6" s="1654"/>
      <c r="AX6" s="1654"/>
      <c r="AY6" s="1654"/>
      <c r="AZ6" s="1654"/>
      <c r="BA6" s="1654"/>
      <c r="BB6" s="1654"/>
      <c r="BC6" s="1654"/>
      <c r="BD6" s="1654"/>
      <c r="BE6" s="1654"/>
      <c r="BF6" s="1654"/>
      <c r="BG6" s="1654"/>
      <c r="BH6" s="1654"/>
    </row>
    <row r="7" spans="1:60" ht="17.25">
      <c r="A7" s="311"/>
      <c r="P7" s="314"/>
      <c r="AB7" s="314"/>
      <c r="AN7" s="314"/>
      <c r="AZ7" s="314"/>
    </row>
    <row r="8" spans="1:60">
      <c r="B8" s="315" t="s">
        <v>559</v>
      </c>
      <c r="C8" s="1655" t="str">
        <f>入力シート!F13</f>
        <v>(例)　2年度事業（1年目）</v>
      </c>
      <c r="D8" s="1655"/>
      <c r="E8" s="1655"/>
      <c r="F8" s="316"/>
      <c r="G8" s="316"/>
      <c r="P8" s="314"/>
      <c r="AB8" s="314"/>
      <c r="AN8" s="314"/>
      <c r="AZ8" s="314"/>
    </row>
    <row r="9" spans="1:60">
      <c r="B9" s="317" t="s">
        <v>422</v>
      </c>
      <c r="C9" s="1656" t="s">
        <v>437</v>
      </c>
      <c r="D9" s="1656"/>
      <c r="E9" s="1656"/>
      <c r="F9" s="318"/>
      <c r="G9" s="318"/>
      <c r="I9" s="319"/>
      <c r="J9" s="319"/>
      <c r="K9" s="319"/>
      <c r="L9" s="319"/>
      <c r="N9" s="319"/>
      <c r="O9" s="319"/>
      <c r="P9" s="319"/>
      <c r="Q9" s="320"/>
      <c r="R9" s="319"/>
      <c r="S9" s="319"/>
      <c r="T9" s="319"/>
      <c r="U9" s="319"/>
      <c r="V9" s="319"/>
      <c r="W9" s="319"/>
      <c r="X9" s="319"/>
      <c r="Z9" s="319"/>
      <c r="AA9" s="319"/>
      <c r="AB9" s="319"/>
      <c r="AC9" s="320"/>
      <c r="AD9" s="319"/>
      <c r="AE9" s="319"/>
      <c r="AF9" s="319"/>
      <c r="AG9" s="319"/>
      <c r="AH9" s="319"/>
      <c r="AI9" s="319"/>
      <c r="AJ9" s="319"/>
      <c r="AL9" s="319"/>
      <c r="AM9" s="319"/>
      <c r="AN9" s="319"/>
      <c r="AO9" s="320"/>
      <c r="AP9" s="319"/>
      <c r="AQ9" s="319"/>
      <c r="AR9" s="319"/>
      <c r="AS9" s="319"/>
      <c r="AT9" s="319"/>
      <c r="AU9" s="319"/>
      <c r="AV9" s="319"/>
      <c r="AX9" s="319"/>
      <c r="AY9" s="319"/>
      <c r="AZ9" s="319"/>
      <c r="BA9" s="320"/>
      <c r="BB9" s="319"/>
      <c r="BC9" s="319"/>
      <c r="BD9" s="319"/>
      <c r="BE9" s="319"/>
      <c r="BF9" s="319"/>
      <c r="BG9" s="319"/>
      <c r="BH9" s="319"/>
    </row>
    <row r="10" spans="1:60">
      <c r="B10" s="317" t="s">
        <v>423</v>
      </c>
      <c r="C10" s="1658" t="s">
        <v>438</v>
      </c>
      <c r="D10" s="1658"/>
      <c r="E10" s="1658"/>
      <c r="F10" s="318"/>
      <c r="G10" s="318"/>
      <c r="I10" s="319"/>
      <c r="J10" s="319"/>
      <c r="K10" s="319"/>
      <c r="L10" s="319"/>
      <c r="N10" s="319"/>
      <c r="O10" s="319"/>
      <c r="P10" s="319"/>
      <c r="Q10" s="320"/>
      <c r="R10" s="319"/>
      <c r="S10" s="319"/>
      <c r="T10" s="319"/>
      <c r="U10" s="319"/>
      <c r="V10" s="319"/>
      <c r="W10" s="319"/>
      <c r="X10" s="319"/>
      <c r="Z10" s="319"/>
      <c r="AA10" s="319"/>
      <c r="AB10" s="319"/>
      <c r="AC10" s="320"/>
      <c r="AD10" s="319"/>
      <c r="AE10" s="319"/>
      <c r="AF10" s="319"/>
      <c r="AG10" s="319"/>
      <c r="AH10" s="319"/>
      <c r="AI10" s="319"/>
      <c r="AJ10" s="319"/>
      <c r="AL10" s="319"/>
      <c r="AM10" s="319"/>
      <c r="AN10" s="319"/>
      <c r="AO10" s="320"/>
      <c r="AP10" s="319"/>
      <c r="AQ10" s="319"/>
      <c r="AR10" s="319"/>
      <c r="AS10" s="319"/>
      <c r="AT10" s="319"/>
      <c r="AU10" s="319"/>
      <c r="AV10" s="319"/>
      <c r="AX10" s="319"/>
      <c r="AY10" s="319"/>
      <c r="AZ10" s="319"/>
      <c r="BA10" s="320"/>
      <c r="BB10" s="319"/>
      <c r="BC10" s="319"/>
      <c r="BD10" s="319"/>
      <c r="BE10" s="319"/>
      <c r="BF10" s="319"/>
      <c r="BG10" s="319"/>
      <c r="BH10" s="319"/>
    </row>
    <row r="11" spans="1:60" ht="17.25">
      <c r="A11" s="311"/>
      <c r="N11" s="319"/>
      <c r="P11" s="319"/>
      <c r="Q11" s="320"/>
      <c r="R11" s="319"/>
      <c r="S11" s="319"/>
      <c r="T11" s="319"/>
      <c r="U11" s="319"/>
      <c r="V11" s="319"/>
      <c r="W11" s="319"/>
      <c r="X11" s="319"/>
      <c r="Z11" s="319"/>
      <c r="AB11" s="319"/>
      <c r="AC11" s="320"/>
      <c r="AD11" s="319"/>
      <c r="AE11" s="319"/>
      <c r="AF11" s="319"/>
      <c r="AG11" s="319"/>
      <c r="AH11" s="319"/>
      <c r="AI11" s="319"/>
      <c r="AJ11" s="319"/>
      <c r="AL11" s="319"/>
      <c r="AN11" s="319"/>
      <c r="AO11" s="320"/>
      <c r="AP11" s="319"/>
      <c r="AQ11" s="319"/>
      <c r="AR11" s="319"/>
      <c r="AS11" s="319"/>
      <c r="AT11" s="319"/>
      <c r="AU11" s="319"/>
      <c r="AV11" s="319"/>
      <c r="AX11" s="319"/>
      <c r="AZ11" s="319"/>
      <c r="BA11" s="320"/>
      <c r="BB11" s="319"/>
      <c r="BC11" s="319"/>
      <c r="BD11" s="319"/>
      <c r="BE11" s="319"/>
      <c r="BF11" s="319"/>
      <c r="BG11" s="319"/>
      <c r="BH11" s="319"/>
    </row>
    <row r="12" spans="1:60" s="222" customFormat="1" ht="24.75" thickBot="1">
      <c r="A12" s="310"/>
      <c r="B12" s="1659" t="s">
        <v>442</v>
      </c>
      <c r="C12" s="1660"/>
      <c r="D12" s="1660"/>
      <c r="E12" s="1660"/>
      <c r="F12" s="1660"/>
      <c r="G12" s="1660"/>
      <c r="H12" s="1660"/>
      <c r="I12" s="1660"/>
      <c r="J12" s="1660"/>
      <c r="K12" s="1660"/>
      <c r="L12" s="1661"/>
      <c r="M12" s="230"/>
      <c r="N12" s="1659" t="s">
        <v>439</v>
      </c>
      <c r="O12" s="1660"/>
      <c r="P12" s="1660"/>
      <c r="Q12" s="1660"/>
      <c r="R12" s="1660"/>
      <c r="S12" s="1660"/>
      <c r="T12" s="1660"/>
      <c r="U12" s="1660"/>
      <c r="V12" s="1660"/>
      <c r="W12" s="1660"/>
      <c r="X12" s="1661"/>
      <c r="Y12" s="230"/>
      <c r="Z12" s="1659" t="s">
        <v>440</v>
      </c>
      <c r="AA12" s="1660"/>
      <c r="AB12" s="1660"/>
      <c r="AC12" s="1660"/>
      <c r="AD12" s="1660"/>
      <c r="AE12" s="1660"/>
      <c r="AF12" s="1660"/>
      <c r="AG12" s="1660"/>
      <c r="AH12" s="1660"/>
      <c r="AI12" s="1660"/>
      <c r="AJ12" s="1661"/>
      <c r="AK12" s="230"/>
      <c r="AL12" s="1659" t="s">
        <v>441</v>
      </c>
      <c r="AM12" s="1660"/>
      <c r="AN12" s="1660"/>
      <c r="AO12" s="1660"/>
      <c r="AP12" s="1660"/>
      <c r="AQ12" s="1660"/>
      <c r="AR12" s="1660"/>
      <c r="AS12" s="1660"/>
      <c r="AT12" s="1660"/>
      <c r="AU12" s="1660"/>
      <c r="AV12" s="1661"/>
      <c r="AW12" s="230"/>
      <c r="AX12" s="1659" t="s">
        <v>518</v>
      </c>
      <c r="AY12" s="1660"/>
      <c r="AZ12" s="1660"/>
      <c r="BA12" s="1660"/>
      <c r="BB12" s="1660"/>
      <c r="BC12" s="1660"/>
      <c r="BD12" s="1660"/>
      <c r="BE12" s="1660"/>
      <c r="BF12" s="1660"/>
      <c r="BG12" s="1660"/>
      <c r="BH12" s="1661"/>
    </row>
    <row r="13" spans="1:60" s="222" customFormat="1" ht="17.25">
      <c r="A13" s="201"/>
      <c r="B13" s="1635" t="s">
        <v>424</v>
      </c>
      <c r="C13" s="1626" t="s">
        <v>512</v>
      </c>
      <c r="D13" s="1629" t="s">
        <v>425</v>
      </c>
      <c r="E13" s="1632" t="s">
        <v>782</v>
      </c>
      <c r="F13" s="1633"/>
      <c r="G13" s="1633"/>
      <c r="H13" s="1633"/>
      <c r="I13" s="1633"/>
      <c r="J13" s="1633"/>
      <c r="K13" s="1634"/>
      <c r="L13" s="1623" t="s">
        <v>426</v>
      </c>
      <c r="M13" s="230"/>
      <c r="N13" s="1635" t="s">
        <v>424</v>
      </c>
      <c r="O13" s="1626" t="s">
        <v>512</v>
      </c>
      <c r="P13" s="1629" t="s">
        <v>425</v>
      </c>
      <c r="Q13" s="1632" t="s">
        <v>782</v>
      </c>
      <c r="R13" s="1633"/>
      <c r="S13" s="1633"/>
      <c r="T13" s="1633"/>
      <c r="U13" s="1633"/>
      <c r="V13" s="1633"/>
      <c r="W13" s="1634"/>
      <c r="X13" s="1623" t="s">
        <v>426</v>
      </c>
      <c r="Y13" s="230"/>
      <c r="Z13" s="1635" t="s">
        <v>424</v>
      </c>
      <c r="AA13" s="1626" t="s">
        <v>512</v>
      </c>
      <c r="AB13" s="1629" t="s">
        <v>425</v>
      </c>
      <c r="AC13" s="1632" t="s">
        <v>782</v>
      </c>
      <c r="AD13" s="1633"/>
      <c r="AE13" s="1633"/>
      <c r="AF13" s="1633"/>
      <c r="AG13" s="1633"/>
      <c r="AH13" s="1633"/>
      <c r="AI13" s="1634"/>
      <c r="AJ13" s="1623" t="s">
        <v>426</v>
      </c>
      <c r="AK13" s="230"/>
      <c r="AL13" s="1635" t="s">
        <v>424</v>
      </c>
      <c r="AM13" s="1626" t="s">
        <v>512</v>
      </c>
      <c r="AN13" s="1629" t="s">
        <v>425</v>
      </c>
      <c r="AO13" s="1632" t="s">
        <v>782</v>
      </c>
      <c r="AP13" s="1633"/>
      <c r="AQ13" s="1633"/>
      <c r="AR13" s="1633"/>
      <c r="AS13" s="1633"/>
      <c r="AT13" s="1633"/>
      <c r="AU13" s="1634"/>
      <c r="AV13" s="1623" t="s">
        <v>426</v>
      </c>
      <c r="AW13" s="230"/>
      <c r="AX13" s="1635" t="s">
        <v>424</v>
      </c>
      <c r="AY13" s="1626" t="s">
        <v>512</v>
      </c>
      <c r="AZ13" s="1629" t="s">
        <v>425</v>
      </c>
      <c r="BA13" s="1632" t="s">
        <v>782</v>
      </c>
      <c r="BB13" s="1633"/>
      <c r="BC13" s="1633"/>
      <c r="BD13" s="1633"/>
      <c r="BE13" s="1633"/>
      <c r="BF13" s="1633"/>
      <c r="BG13" s="1634"/>
      <c r="BH13" s="1623" t="s">
        <v>426</v>
      </c>
    </row>
    <row r="14" spans="1:60" s="222" customFormat="1" ht="17.25">
      <c r="A14" s="201"/>
      <c r="B14" s="1636"/>
      <c r="C14" s="1627"/>
      <c r="D14" s="1630"/>
      <c r="E14" s="1643" t="s">
        <v>427</v>
      </c>
      <c r="F14" s="1645" t="s">
        <v>428</v>
      </c>
      <c r="G14" s="1646"/>
      <c r="H14" s="1647" t="s">
        <v>429</v>
      </c>
      <c r="I14" s="1648"/>
      <c r="J14" s="1649" t="s">
        <v>430</v>
      </c>
      <c r="K14" s="1650"/>
      <c r="L14" s="1624"/>
      <c r="M14" s="230"/>
      <c r="N14" s="1636"/>
      <c r="O14" s="1627"/>
      <c r="P14" s="1630"/>
      <c r="Q14" s="1643" t="s">
        <v>427</v>
      </c>
      <c r="R14" s="1645" t="s">
        <v>428</v>
      </c>
      <c r="S14" s="1646"/>
      <c r="T14" s="1647" t="s">
        <v>429</v>
      </c>
      <c r="U14" s="1648"/>
      <c r="V14" s="1649" t="s">
        <v>430</v>
      </c>
      <c r="W14" s="1650"/>
      <c r="X14" s="1624"/>
      <c r="Y14" s="230"/>
      <c r="Z14" s="1636"/>
      <c r="AA14" s="1627"/>
      <c r="AB14" s="1630"/>
      <c r="AC14" s="1643" t="s">
        <v>427</v>
      </c>
      <c r="AD14" s="1645" t="s">
        <v>428</v>
      </c>
      <c r="AE14" s="1646"/>
      <c r="AF14" s="1647" t="s">
        <v>429</v>
      </c>
      <c r="AG14" s="1648"/>
      <c r="AH14" s="1649" t="s">
        <v>430</v>
      </c>
      <c r="AI14" s="1650"/>
      <c r="AJ14" s="1624"/>
      <c r="AK14" s="230"/>
      <c r="AL14" s="1636"/>
      <c r="AM14" s="1627"/>
      <c r="AN14" s="1630"/>
      <c r="AO14" s="1643" t="s">
        <v>427</v>
      </c>
      <c r="AP14" s="1645" t="s">
        <v>428</v>
      </c>
      <c r="AQ14" s="1646"/>
      <c r="AR14" s="1647" t="s">
        <v>429</v>
      </c>
      <c r="AS14" s="1648"/>
      <c r="AT14" s="1649" t="s">
        <v>430</v>
      </c>
      <c r="AU14" s="1650"/>
      <c r="AV14" s="1624"/>
      <c r="AW14" s="230"/>
      <c r="AX14" s="1636"/>
      <c r="AY14" s="1627"/>
      <c r="AZ14" s="1630"/>
      <c r="BA14" s="1643" t="s">
        <v>427</v>
      </c>
      <c r="BB14" s="1645" t="s">
        <v>428</v>
      </c>
      <c r="BC14" s="1646"/>
      <c r="BD14" s="1647" t="s">
        <v>429</v>
      </c>
      <c r="BE14" s="1648"/>
      <c r="BF14" s="1649" t="s">
        <v>430</v>
      </c>
      <c r="BG14" s="1650"/>
      <c r="BH14" s="1624"/>
    </row>
    <row r="15" spans="1:60" s="221" customFormat="1" ht="18" thickBot="1">
      <c r="A15" s="201"/>
      <c r="B15" s="1637"/>
      <c r="C15" s="1628"/>
      <c r="D15" s="1631"/>
      <c r="E15" s="1644"/>
      <c r="F15" s="198" t="s">
        <v>431</v>
      </c>
      <c r="G15" s="198" t="s">
        <v>432</v>
      </c>
      <c r="H15" s="197" t="s">
        <v>431</v>
      </c>
      <c r="I15" s="197" t="s">
        <v>432</v>
      </c>
      <c r="J15" s="114" t="s">
        <v>431</v>
      </c>
      <c r="K15" s="114" t="s">
        <v>432</v>
      </c>
      <c r="L15" s="1625"/>
      <c r="M15" s="230"/>
      <c r="N15" s="1637"/>
      <c r="O15" s="1628"/>
      <c r="P15" s="1631"/>
      <c r="Q15" s="1644"/>
      <c r="R15" s="198" t="s">
        <v>431</v>
      </c>
      <c r="S15" s="198" t="s">
        <v>432</v>
      </c>
      <c r="T15" s="197" t="s">
        <v>431</v>
      </c>
      <c r="U15" s="197" t="s">
        <v>432</v>
      </c>
      <c r="V15" s="114" t="s">
        <v>431</v>
      </c>
      <c r="W15" s="114" t="s">
        <v>432</v>
      </c>
      <c r="X15" s="1625"/>
      <c r="Y15" s="230"/>
      <c r="Z15" s="1637"/>
      <c r="AA15" s="1628"/>
      <c r="AB15" s="1631"/>
      <c r="AC15" s="1644"/>
      <c r="AD15" s="198" t="s">
        <v>431</v>
      </c>
      <c r="AE15" s="198" t="s">
        <v>432</v>
      </c>
      <c r="AF15" s="197" t="s">
        <v>431</v>
      </c>
      <c r="AG15" s="197" t="s">
        <v>432</v>
      </c>
      <c r="AH15" s="114" t="s">
        <v>431</v>
      </c>
      <c r="AI15" s="114" t="s">
        <v>432</v>
      </c>
      <c r="AJ15" s="1625"/>
      <c r="AK15" s="230"/>
      <c r="AL15" s="1637"/>
      <c r="AM15" s="1628"/>
      <c r="AN15" s="1631"/>
      <c r="AO15" s="1644"/>
      <c r="AP15" s="198" t="s">
        <v>431</v>
      </c>
      <c r="AQ15" s="198" t="s">
        <v>432</v>
      </c>
      <c r="AR15" s="197" t="s">
        <v>431</v>
      </c>
      <c r="AS15" s="197" t="s">
        <v>432</v>
      </c>
      <c r="AT15" s="114" t="s">
        <v>431</v>
      </c>
      <c r="AU15" s="114" t="s">
        <v>432</v>
      </c>
      <c r="AV15" s="1625"/>
      <c r="AW15" s="230"/>
      <c r="AX15" s="1637"/>
      <c r="AY15" s="1628"/>
      <c r="AZ15" s="1631"/>
      <c r="BA15" s="1644"/>
      <c r="BB15" s="198" t="s">
        <v>431</v>
      </c>
      <c r="BC15" s="198" t="s">
        <v>432</v>
      </c>
      <c r="BD15" s="197" t="s">
        <v>431</v>
      </c>
      <c r="BE15" s="197" t="s">
        <v>432</v>
      </c>
      <c r="BF15" s="114" t="s">
        <v>431</v>
      </c>
      <c r="BG15" s="114" t="s">
        <v>432</v>
      </c>
      <c r="BH15" s="1625"/>
    </row>
    <row r="16" spans="1:60" s="221" customFormat="1">
      <c r="A16" s="304"/>
      <c r="B16" s="374"/>
      <c r="C16" s="381"/>
      <c r="D16" s="376"/>
      <c r="E16" s="377"/>
      <c r="F16" s="378"/>
      <c r="G16" s="321">
        <f t="shared" ref="G16:G30" si="0">INT(E16*F16)</f>
        <v>0</v>
      </c>
      <c r="H16" s="389"/>
      <c r="I16" s="322">
        <f t="shared" ref="I16:I30" si="1">INT(E16*H16)</f>
        <v>0</v>
      </c>
      <c r="J16" s="323">
        <f t="shared" ref="J16:K30" si="2">F16-H16</f>
        <v>0</v>
      </c>
      <c r="K16" s="323">
        <f t="shared" si="2"/>
        <v>0</v>
      </c>
      <c r="L16" s="391"/>
      <c r="M16" s="230"/>
      <c r="N16" s="374"/>
      <c r="O16" s="381"/>
      <c r="P16" s="376"/>
      <c r="Q16" s="377"/>
      <c r="R16" s="378"/>
      <c r="S16" s="321">
        <f t="shared" ref="S16:S30" si="3">INT(Q16*R16)</f>
        <v>0</v>
      </c>
      <c r="T16" s="389"/>
      <c r="U16" s="322">
        <f t="shared" ref="U16:U30" si="4">INT(Q16*T16)</f>
        <v>0</v>
      </c>
      <c r="V16" s="323">
        <f t="shared" ref="V16:V30" si="5">R16-T16</f>
        <v>0</v>
      </c>
      <c r="W16" s="323">
        <f t="shared" ref="W16:W30" si="6">S16-U16</f>
        <v>0</v>
      </c>
      <c r="X16" s="391"/>
      <c r="Y16" s="230"/>
      <c r="Z16" s="374"/>
      <c r="AA16" s="381"/>
      <c r="AB16" s="376"/>
      <c r="AC16" s="377"/>
      <c r="AD16" s="378"/>
      <c r="AE16" s="321">
        <f t="shared" ref="AE16:AE30" si="7">INT(AC16*AD16)</f>
        <v>0</v>
      </c>
      <c r="AF16" s="389"/>
      <c r="AG16" s="322">
        <f t="shared" ref="AG16:AG30" si="8">INT(AC16*AF16)</f>
        <v>0</v>
      </c>
      <c r="AH16" s="323">
        <f t="shared" ref="AH16:AH30" si="9">AD16-AF16</f>
        <v>0</v>
      </c>
      <c r="AI16" s="323">
        <f t="shared" ref="AI16:AI30" si="10">AE16-AG16</f>
        <v>0</v>
      </c>
      <c r="AJ16" s="391"/>
      <c r="AK16" s="230"/>
      <c r="AL16" s="374"/>
      <c r="AM16" s="381"/>
      <c r="AN16" s="376"/>
      <c r="AO16" s="377"/>
      <c r="AP16" s="378"/>
      <c r="AQ16" s="321">
        <f t="shared" ref="AQ16:AQ30" si="11">INT(AO16*AP16)</f>
        <v>0</v>
      </c>
      <c r="AR16" s="389"/>
      <c r="AS16" s="322">
        <f t="shared" ref="AS16:AS30" si="12">INT(AO16*AR16)</f>
        <v>0</v>
      </c>
      <c r="AT16" s="323">
        <f t="shared" ref="AT16:AT30" si="13">AP16-AR16</f>
        <v>0</v>
      </c>
      <c r="AU16" s="323">
        <f t="shared" ref="AU16:AU30" si="14">AQ16-AS16</f>
        <v>0</v>
      </c>
      <c r="AV16" s="391"/>
      <c r="AW16" s="230"/>
      <c r="AX16" s="374"/>
      <c r="AY16" s="381"/>
      <c r="AZ16" s="376"/>
      <c r="BA16" s="377"/>
      <c r="BB16" s="378"/>
      <c r="BC16" s="321">
        <f t="shared" ref="BC16:BC30" si="15">INT(BA16*BB16)</f>
        <v>0</v>
      </c>
      <c r="BD16" s="389"/>
      <c r="BE16" s="322">
        <f t="shared" ref="BE16:BE30" si="16">INT(BA16*BD16)</f>
        <v>0</v>
      </c>
      <c r="BF16" s="323">
        <f t="shared" ref="BF16:BF30" si="17">BB16-BD16</f>
        <v>0</v>
      </c>
      <c r="BG16" s="323">
        <f t="shared" ref="BG16:BG30" si="18">BC16-BE16</f>
        <v>0</v>
      </c>
      <c r="BH16" s="391"/>
    </row>
    <row r="17" spans="1:60" s="221" customFormat="1">
      <c r="A17" s="304"/>
      <c r="B17" s="379"/>
      <c r="C17" s="380"/>
      <c r="D17" s="376"/>
      <c r="E17" s="377"/>
      <c r="F17" s="378"/>
      <c r="G17" s="321">
        <f t="shared" si="0"/>
        <v>0</v>
      </c>
      <c r="H17" s="389"/>
      <c r="I17" s="322">
        <f t="shared" si="1"/>
        <v>0</v>
      </c>
      <c r="J17" s="323">
        <f t="shared" si="2"/>
        <v>0</v>
      </c>
      <c r="K17" s="323">
        <f t="shared" si="2"/>
        <v>0</v>
      </c>
      <c r="L17" s="391"/>
      <c r="M17" s="230"/>
      <c r="N17" s="379"/>
      <c r="O17" s="380"/>
      <c r="P17" s="376"/>
      <c r="Q17" s="377"/>
      <c r="R17" s="378"/>
      <c r="S17" s="321">
        <f t="shared" si="3"/>
        <v>0</v>
      </c>
      <c r="T17" s="389"/>
      <c r="U17" s="322">
        <f t="shared" si="4"/>
        <v>0</v>
      </c>
      <c r="V17" s="323">
        <f t="shared" si="5"/>
        <v>0</v>
      </c>
      <c r="W17" s="323">
        <f t="shared" si="6"/>
        <v>0</v>
      </c>
      <c r="X17" s="391"/>
      <c r="Y17" s="230"/>
      <c r="Z17" s="379"/>
      <c r="AA17" s="380"/>
      <c r="AB17" s="376"/>
      <c r="AC17" s="377"/>
      <c r="AD17" s="378"/>
      <c r="AE17" s="321">
        <f t="shared" si="7"/>
        <v>0</v>
      </c>
      <c r="AF17" s="389"/>
      <c r="AG17" s="322">
        <f t="shared" si="8"/>
        <v>0</v>
      </c>
      <c r="AH17" s="323">
        <f t="shared" si="9"/>
        <v>0</v>
      </c>
      <c r="AI17" s="323">
        <f t="shared" si="10"/>
        <v>0</v>
      </c>
      <c r="AJ17" s="391"/>
      <c r="AK17" s="230"/>
      <c r="AL17" s="379"/>
      <c r="AM17" s="380"/>
      <c r="AN17" s="376"/>
      <c r="AO17" s="377"/>
      <c r="AP17" s="378"/>
      <c r="AQ17" s="321">
        <f t="shared" si="11"/>
        <v>0</v>
      </c>
      <c r="AR17" s="389"/>
      <c r="AS17" s="322">
        <f t="shared" si="12"/>
        <v>0</v>
      </c>
      <c r="AT17" s="323">
        <f t="shared" si="13"/>
        <v>0</v>
      </c>
      <c r="AU17" s="323">
        <f t="shared" si="14"/>
        <v>0</v>
      </c>
      <c r="AV17" s="391"/>
      <c r="AW17" s="230"/>
      <c r="AX17" s="379"/>
      <c r="AY17" s="380"/>
      <c r="AZ17" s="376"/>
      <c r="BA17" s="377"/>
      <c r="BB17" s="378"/>
      <c r="BC17" s="321">
        <f t="shared" si="15"/>
        <v>0</v>
      </c>
      <c r="BD17" s="389"/>
      <c r="BE17" s="322">
        <f t="shared" si="16"/>
        <v>0</v>
      </c>
      <c r="BF17" s="323">
        <f t="shared" si="17"/>
        <v>0</v>
      </c>
      <c r="BG17" s="323">
        <f t="shared" si="18"/>
        <v>0</v>
      </c>
      <c r="BH17" s="391"/>
    </row>
    <row r="18" spans="1:60" s="221" customFormat="1">
      <c r="A18" s="304"/>
      <c r="B18" s="379"/>
      <c r="C18" s="380"/>
      <c r="D18" s="376"/>
      <c r="E18" s="377"/>
      <c r="F18" s="378"/>
      <c r="G18" s="321">
        <f t="shared" si="0"/>
        <v>0</v>
      </c>
      <c r="H18" s="389"/>
      <c r="I18" s="322">
        <f t="shared" si="1"/>
        <v>0</v>
      </c>
      <c r="J18" s="323">
        <f t="shared" si="2"/>
        <v>0</v>
      </c>
      <c r="K18" s="323">
        <f t="shared" si="2"/>
        <v>0</v>
      </c>
      <c r="L18" s="391"/>
      <c r="M18" s="230"/>
      <c r="N18" s="379"/>
      <c r="O18" s="380"/>
      <c r="P18" s="376"/>
      <c r="Q18" s="377"/>
      <c r="R18" s="378"/>
      <c r="S18" s="321">
        <f t="shared" si="3"/>
        <v>0</v>
      </c>
      <c r="T18" s="389"/>
      <c r="U18" s="322">
        <f t="shared" si="4"/>
        <v>0</v>
      </c>
      <c r="V18" s="323">
        <f t="shared" si="5"/>
        <v>0</v>
      </c>
      <c r="W18" s="323">
        <f t="shared" si="6"/>
        <v>0</v>
      </c>
      <c r="X18" s="391"/>
      <c r="Y18" s="230"/>
      <c r="Z18" s="379"/>
      <c r="AA18" s="380"/>
      <c r="AB18" s="376"/>
      <c r="AC18" s="377"/>
      <c r="AD18" s="378"/>
      <c r="AE18" s="321">
        <f t="shared" si="7"/>
        <v>0</v>
      </c>
      <c r="AF18" s="389"/>
      <c r="AG18" s="322">
        <f t="shared" si="8"/>
        <v>0</v>
      </c>
      <c r="AH18" s="323">
        <f t="shared" si="9"/>
        <v>0</v>
      </c>
      <c r="AI18" s="323">
        <f t="shared" si="10"/>
        <v>0</v>
      </c>
      <c r="AJ18" s="391"/>
      <c r="AK18" s="230"/>
      <c r="AL18" s="379"/>
      <c r="AM18" s="380"/>
      <c r="AN18" s="376"/>
      <c r="AO18" s="377"/>
      <c r="AP18" s="378"/>
      <c r="AQ18" s="321">
        <f t="shared" si="11"/>
        <v>0</v>
      </c>
      <c r="AR18" s="389"/>
      <c r="AS18" s="322">
        <f t="shared" si="12"/>
        <v>0</v>
      </c>
      <c r="AT18" s="323">
        <f t="shared" si="13"/>
        <v>0</v>
      </c>
      <c r="AU18" s="323">
        <f t="shared" si="14"/>
        <v>0</v>
      </c>
      <c r="AV18" s="391"/>
      <c r="AW18" s="230"/>
      <c r="AX18" s="379"/>
      <c r="AY18" s="380"/>
      <c r="AZ18" s="376"/>
      <c r="BA18" s="377"/>
      <c r="BB18" s="378"/>
      <c r="BC18" s="321">
        <f t="shared" si="15"/>
        <v>0</v>
      </c>
      <c r="BD18" s="389"/>
      <c r="BE18" s="322">
        <f t="shared" si="16"/>
        <v>0</v>
      </c>
      <c r="BF18" s="323">
        <f t="shared" si="17"/>
        <v>0</v>
      </c>
      <c r="BG18" s="323">
        <f t="shared" si="18"/>
        <v>0</v>
      </c>
      <c r="BH18" s="391"/>
    </row>
    <row r="19" spans="1:60" s="221" customFormat="1">
      <c r="A19" s="304"/>
      <c r="B19" s="379"/>
      <c r="C19" s="380"/>
      <c r="D19" s="376"/>
      <c r="E19" s="377"/>
      <c r="F19" s="378"/>
      <c r="G19" s="321">
        <f t="shared" si="0"/>
        <v>0</v>
      </c>
      <c r="H19" s="389"/>
      <c r="I19" s="322">
        <f t="shared" si="1"/>
        <v>0</v>
      </c>
      <c r="J19" s="323">
        <f t="shared" si="2"/>
        <v>0</v>
      </c>
      <c r="K19" s="323">
        <f t="shared" si="2"/>
        <v>0</v>
      </c>
      <c r="L19" s="391"/>
      <c r="M19" s="230"/>
      <c r="N19" s="379"/>
      <c r="O19" s="380"/>
      <c r="P19" s="376"/>
      <c r="Q19" s="377"/>
      <c r="R19" s="378"/>
      <c r="S19" s="321">
        <f t="shared" si="3"/>
        <v>0</v>
      </c>
      <c r="T19" s="389"/>
      <c r="U19" s="322">
        <f t="shared" si="4"/>
        <v>0</v>
      </c>
      <c r="V19" s="323">
        <f t="shared" si="5"/>
        <v>0</v>
      </c>
      <c r="W19" s="323">
        <f t="shared" si="6"/>
        <v>0</v>
      </c>
      <c r="X19" s="391"/>
      <c r="Y19" s="230"/>
      <c r="Z19" s="379"/>
      <c r="AA19" s="380"/>
      <c r="AB19" s="376"/>
      <c r="AC19" s="377"/>
      <c r="AD19" s="378"/>
      <c r="AE19" s="321">
        <f t="shared" si="7"/>
        <v>0</v>
      </c>
      <c r="AF19" s="389"/>
      <c r="AG19" s="322">
        <f t="shared" si="8"/>
        <v>0</v>
      </c>
      <c r="AH19" s="323">
        <f t="shared" si="9"/>
        <v>0</v>
      </c>
      <c r="AI19" s="323">
        <f t="shared" si="10"/>
        <v>0</v>
      </c>
      <c r="AJ19" s="391"/>
      <c r="AK19" s="230"/>
      <c r="AL19" s="379"/>
      <c r="AM19" s="380"/>
      <c r="AN19" s="376"/>
      <c r="AO19" s="377"/>
      <c r="AP19" s="378"/>
      <c r="AQ19" s="321">
        <f t="shared" si="11"/>
        <v>0</v>
      </c>
      <c r="AR19" s="389"/>
      <c r="AS19" s="322">
        <f t="shared" si="12"/>
        <v>0</v>
      </c>
      <c r="AT19" s="323">
        <f t="shared" si="13"/>
        <v>0</v>
      </c>
      <c r="AU19" s="323">
        <f t="shared" si="14"/>
        <v>0</v>
      </c>
      <c r="AV19" s="391"/>
      <c r="AW19" s="230"/>
      <c r="AX19" s="379"/>
      <c r="AY19" s="380"/>
      <c r="AZ19" s="376"/>
      <c r="BA19" s="377"/>
      <c r="BB19" s="378"/>
      <c r="BC19" s="321">
        <f t="shared" si="15"/>
        <v>0</v>
      </c>
      <c r="BD19" s="389"/>
      <c r="BE19" s="322">
        <f t="shared" si="16"/>
        <v>0</v>
      </c>
      <c r="BF19" s="323">
        <f t="shared" si="17"/>
        <v>0</v>
      </c>
      <c r="BG19" s="323">
        <f t="shared" si="18"/>
        <v>0</v>
      </c>
      <c r="BH19" s="391"/>
    </row>
    <row r="20" spans="1:60" s="221" customFormat="1">
      <c r="A20" s="304"/>
      <c r="B20" s="379"/>
      <c r="C20" s="380"/>
      <c r="D20" s="376"/>
      <c r="E20" s="377"/>
      <c r="F20" s="378"/>
      <c r="G20" s="321">
        <f t="shared" ref="G20:G24" si="19">INT(E20*F20)</f>
        <v>0</v>
      </c>
      <c r="H20" s="389"/>
      <c r="I20" s="322">
        <f t="shared" ref="I20:I24" si="20">INT(E20*H20)</f>
        <v>0</v>
      </c>
      <c r="J20" s="323">
        <f t="shared" ref="J20:J24" si="21">F20-H20</f>
        <v>0</v>
      </c>
      <c r="K20" s="323">
        <f t="shared" ref="K20:K24" si="22">G20-I20</f>
        <v>0</v>
      </c>
      <c r="L20" s="391"/>
      <c r="M20" s="448"/>
      <c r="N20" s="379"/>
      <c r="O20" s="380"/>
      <c r="P20" s="376"/>
      <c r="Q20" s="377"/>
      <c r="R20" s="378"/>
      <c r="S20" s="321">
        <f t="shared" ref="S20:S24" si="23">INT(Q20*R20)</f>
        <v>0</v>
      </c>
      <c r="T20" s="389"/>
      <c r="U20" s="322">
        <f t="shared" ref="U20:U24" si="24">INT(Q20*T20)</f>
        <v>0</v>
      </c>
      <c r="V20" s="323">
        <f t="shared" ref="V20:V24" si="25">R20-T20</f>
        <v>0</v>
      </c>
      <c r="W20" s="323">
        <f t="shared" ref="W20:W24" si="26">S20-U20</f>
        <v>0</v>
      </c>
      <c r="X20" s="391"/>
      <c r="Y20" s="448"/>
      <c r="Z20" s="379"/>
      <c r="AA20" s="380"/>
      <c r="AB20" s="376"/>
      <c r="AC20" s="377"/>
      <c r="AD20" s="378"/>
      <c r="AE20" s="321">
        <f t="shared" ref="AE20:AE25" si="27">INT(AC20*AD20)</f>
        <v>0</v>
      </c>
      <c r="AF20" s="389"/>
      <c r="AG20" s="322">
        <f t="shared" ref="AG20:AG25" si="28">INT(AC20*AF20)</f>
        <v>0</v>
      </c>
      <c r="AH20" s="323">
        <f t="shared" ref="AH20:AH25" si="29">AD20-AF20</f>
        <v>0</v>
      </c>
      <c r="AI20" s="323">
        <f t="shared" ref="AI20:AI25" si="30">AE20-AG20</f>
        <v>0</v>
      </c>
      <c r="AJ20" s="391"/>
      <c r="AK20" s="448"/>
      <c r="AL20" s="379"/>
      <c r="AM20" s="380"/>
      <c r="AN20" s="376"/>
      <c r="AO20" s="377"/>
      <c r="AP20" s="378"/>
      <c r="AQ20" s="321">
        <f t="shared" ref="AQ20:AQ24" si="31">INT(AO20*AP20)</f>
        <v>0</v>
      </c>
      <c r="AR20" s="389"/>
      <c r="AS20" s="322">
        <f t="shared" ref="AS20:AS24" si="32">INT(AO20*AR20)</f>
        <v>0</v>
      </c>
      <c r="AT20" s="323">
        <f t="shared" ref="AT20:AT24" si="33">AP20-AR20</f>
        <v>0</v>
      </c>
      <c r="AU20" s="323">
        <f t="shared" ref="AU20:AU24" si="34">AQ20-AS20</f>
        <v>0</v>
      </c>
      <c r="AV20" s="391"/>
      <c r="AW20" s="448"/>
      <c r="AX20" s="379"/>
      <c r="AY20" s="380"/>
      <c r="AZ20" s="376"/>
      <c r="BA20" s="377"/>
      <c r="BB20" s="378"/>
      <c r="BC20" s="321">
        <f t="shared" ref="BC20:BC25" si="35">INT(BA20*BB20)</f>
        <v>0</v>
      </c>
      <c r="BD20" s="389"/>
      <c r="BE20" s="322">
        <f t="shared" ref="BE20:BE25" si="36">INT(BA20*BD20)</f>
        <v>0</v>
      </c>
      <c r="BF20" s="323">
        <f t="shared" ref="BF20:BF25" si="37">BB20-BD20</f>
        <v>0</v>
      </c>
      <c r="BG20" s="323">
        <f t="shared" ref="BG20:BG25" si="38">BC20-BE20</f>
        <v>0</v>
      </c>
      <c r="BH20" s="391"/>
    </row>
    <row r="21" spans="1:60" s="221" customFormat="1">
      <c r="A21" s="304"/>
      <c r="B21" s="379"/>
      <c r="C21" s="380"/>
      <c r="D21" s="376"/>
      <c r="E21" s="377"/>
      <c r="F21" s="378"/>
      <c r="G21" s="321">
        <f t="shared" si="19"/>
        <v>0</v>
      </c>
      <c r="H21" s="389"/>
      <c r="I21" s="322">
        <f t="shared" si="20"/>
        <v>0</v>
      </c>
      <c r="J21" s="323">
        <f t="shared" si="21"/>
        <v>0</v>
      </c>
      <c r="K21" s="323">
        <f t="shared" si="22"/>
        <v>0</v>
      </c>
      <c r="L21" s="391"/>
      <c r="M21" s="448"/>
      <c r="N21" s="379"/>
      <c r="O21" s="380"/>
      <c r="P21" s="376"/>
      <c r="Q21" s="377"/>
      <c r="R21" s="378"/>
      <c r="S21" s="321">
        <f t="shared" si="23"/>
        <v>0</v>
      </c>
      <c r="T21" s="389"/>
      <c r="U21" s="322">
        <f t="shared" si="24"/>
        <v>0</v>
      </c>
      <c r="V21" s="323">
        <f t="shared" si="25"/>
        <v>0</v>
      </c>
      <c r="W21" s="323">
        <f t="shared" si="26"/>
        <v>0</v>
      </c>
      <c r="X21" s="391"/>
      <c r="Y21" s="448"/>
      <c r="Z21" s="379"/>
      <c r="AA21" s="380"/>
      <c r="AB21" s="376"/>
      <c r="AC21" s="377"/>
      <c r="AD21" s="378"/>
      <c r="AE21" s="321">
        <f t="shared" si="27"/>
        <v>0</v>
      </c>
      <c r="AF21" s="389"/>
      <c r="AG21" s="322">
        <f t="shared" si="28"/>
        <v>0</v>
      </c>
      <c r="AH21" s="323">
        <f t="shared" si="29"/>
        <v>0</v>
      </c>
      <c r="AI21" s="323">
        <f t="shared" si="30"/>
        <v>0</v>
      </c>
      <c r="AJ21" s="391"/>
      <c r="AK21" s="448"/>
      <c r="AL21" s="379"/>
      <c r="AM21" s="380"/>
      <c r="AN21" s="376"/>
      <c r="AO21" s="377"/>
      <c r="AP21" s="378"/>
      <c r="AQ21" s="321">
        <f t="shared" si="31"/>
        <v>0</v>
      </c>
      <c r="AR21" s="389"/>
      <c r="AS21" s="322">
        <f t="shared" si="32"/>
        <v>0</v>
      </c>
      <c r="AT21" s="323">
        <f t="shared" si="33"/>
        <v>0</v>
      </c>
      <c r="AU21" s="323">
        <f t="shared" si="34"/>
        <v>0</v>
      </c>
      <c r="AV21" s="391"/>
      <c r="AW21" s="448"/>
      <c r="AX21" s="379"/>
      <c r="AY21" s="380"/>
      <c r="AZ21" s="376"/>
      <c r="BA21" s="377"/>
      <c r="BB21" s="378"/>
      <c r="BC21" s="321">
        <f t="shared" si="35"/>
        <v>0</v>
      </c>
      <c r="BD21" s="389"/>
      <c r="BE21" s="322">
        <f t="shared" si="36"/>
        <v>0</v>
      </c>
      <c r="BF21" s="323">
        <f t="shared" si="37"/>
        <v>0</v>
      </c>
      <c r="BG21" s="323">
        <f t="shared" si="38"/>
        <v>0</v>
      </c>
      <c r="BH21" s="391"/>
    </row>
    <row r="22" spans="1:60" s="221" customFormat="1">
      <c r="A22" s="304"/>
      <c r="B22" s="379"/>
      <c r="C22" s="380"/>
      <c r="D22" s="376"/>
      <c r="E22" s="377"/>
      <c r="F22" s="378"/>
      <c r="G22" s="321">
        <f t="shared" si="19"/>
        <v>0</v>
      </c>
      <c r="H22" s="389"/>
      <c r="I22" s="322">
        <f t="shared" si="20"/>
        <v>0</v>
      </c>
      <c r="J22" s="323">
        <f t="shared" si="21"/>
        <v>0</v>
      </c>
      <c r="K22" s="323">
        <f t="shared" si="22"/>
        <v>0</v>
      </c>
      <c r="L22" s="391"/>
      <c r="M22" s="448"/>
      <c r="N22" s="379"/>
      <c r="O22" s="380"/>
      <c r="P22" s="376"/>
      <c r="Q22" s="377"/>
      <c r="R22" s="378"/>
      <c r="S22" s="321">
        <f t="shared" si="23"/>
        <v>0</v>
      </c>
      <c r="T22" s="389"/>
      <c r="U22" s="322">
        <f t="shared" si="24"/>
        <v>0</v>
      </c>
      <c r="V22" s="323">
        <f t="shared" si="25"/>
        <v>0</v>
      </c>
      <c r="W22" s="323">
        <f t="shared" si="26"/>
        <v>0</v>
      </c>
      <c r="X22" s="391"/>
      <c r="Y22" s="448"/>
      <c r="Z22" s="379"/>
      <c r="AA22" s="380"/>
      <c r="AB22" s="376"/>
      <c r="AC22" s="377"/>
      <c r="AD22" s="378"/>
      <c r="AE22" s="321">
        <f t="shared" si="27"/>
        <v>0</v>
      </c>
      <c r="AF22" s="389"/>
      <c r="AG22" s="322">
        <f t="shared" si="28"/>
        <v>0</v>
      </c>
      <c r="AH22" s="323">
        <f t="shared" si="29"/>
        <v>0</v>
      </c>
      <c r="AI22" s="323">
        <f t="shared" si="30"/>
        <v>0</v>
      </c>
      <c r="AJ22" s="391"/>
      <c r="AK22" s="448"/>
      <c r="AL22" s="379"/>
      <c r="AM22" s="380"/>
      <c r="AN22" s="376"/>
      <c r="AO22" s="377"/>
      <c r="AP22" s="378"/>
      <c r="AQ22" s="321">
        <f t="shared" si="31"/>
        <v>0</v>
      </c>
      <c r="AR22" s="389"/>
      <c r="AS22" s="322">
        <f t="shared" si="32"/>
        <v>0</v>
      </c>
      <c r="AT22" s="323">
        <f t="shared" si="33"/>
        <v>0</v>
      </c>
      <c r="AU22" s="323">
        <f t="shared" si="34"/>
        <v>0</v>
      </c>
      <c r="AV22" s="391"/>
      <c r="AW22" s="448"/>
      <c r="AX22" s="379"/>
      <c r="AY22" s="380"/>
      <c r="AZ22" s="376"/>
      <c r="BA22" s="377"/>
      <c r="BB22" s="378"/>
      <c r="BC22" s="321">
        <f t="shared" si="35"/>
        <v>0</v>
      </c>
      <c r="BD22" s="389"/>
      <c r="BE22" s="322">
        <f t="shared" si="36"/>
        <v>0</v>
      </c>
      <c r="BF22" s="323">
        <f t="shared" si="37"/>
        <v>0</v>
      </c>
      <c r="BG22" s="323">
        <f t="shared" si="38"/>
        <v>0</v>
      </c>
      <c r="BH22" s="391"/>
    </row>
    <row r="23" spans="1:60" s="221" customFormat="1">
      <c r="A23" s="304"/>
      <c r="B23" s="379"/>
      <c r="C23" s="380"/>
      <c r="D23" s="376"/>
      <c r="E23" s="377"/>
      <c r="F23" s="378"/>
      <c r="G23" s="321">
        <f t="shared" si="19"/>
        <v>0</v>
      </c>
      <c r="H23" s="389"/>
      <c r="I23" s="322">
        <f t="shared" si="20"/>
        <v>0</v>
      </c>
      <c r="J23" s="323">
        <f t="shared" si="21"/>
        <v>0</v>
      </c>
      <c r="K23" s="323">
        <f t="shared" si="22"/>
        <v>0</v>
      </c>
      <c r="L23" s="391"/>
      <c r="M23" s="448"/>
      <c r="N23" s="379"/>
      <c r="O23" s="380"/>
      <c r="P23" s="376"/>
      <c r="Q23" s="377"/>
      <c r="R23" s="378"/>
      <c r="S23" s="321">
        <f t="shared" si="23"/>
        <v>0</v>
      </c>
      <c r="T23" s="389"/>
      <c r="U23" s="322">
        <f t="shared" si="24"/>
        <v>0</v>
      </c>
      <c r="V23" s="323">
        <f t="shared" si="25"/>
        <v>0</v>
      </c>
      <c r="W23" s="323">
        <f t="shared" si="26"/>
        <v>0</v>
      </c>
      <c r="X23" s="391"/>
      <c r="Y23" s="448"/>
      <c r="Z23" s="379"/>
      <c r="AA23" s="380"/>
      <c r="AB23" s="376"/>
      <c r="AC23" s="377"/>
      <c r="AD23" s="378"/>
      <c r="AE23" s="321">
        <f t="shared" si="27"/>
        <v>0</v>
      </c>
      <c r="AF23" s="389"/>
      <c r="AG23" s="322">
        <f t="shared" si="28"/>
        <v>0</v>
      </c>
      <c r="AH23" s="323">
        <f t="shared" si="29"/>
        <v>0</v>
      </c>
      <c r="AI23" s="323">
        <f t="shared" si="30"/>
        <v>0</v>
      </c>
      <c r="AJ23" s="391"/>
      <c r="AK23" s="448"/>
      <c r="AL23" s="379"/>
      <c r="AM23" s="380"/>
      <c r="AN23" s="376"/>
      <c r="AO23" s="377"/>
      <c r="AP23" s="378"/>
      <c r="AQ23" s="321">
        <f t="shared" si="31"/>
        <v>0</v>
      </c>
      <c r="AR23" s="389"/>
      <c r="AS23" s="322">
        <f t="shared" si="32"/>
        <v>0</v>
      </c>
      <c r="AT23" s="323">
        <f t="shared" si="33"/>
        <v>0</v>
      </c>
      <c r="AU23" s="323">
        <f t="shared" si="34"/>
        <v>0</v>
      </c>
      <c r="AV23" s="391"/>
      <c r="AW23" s="448"/>
      <c r="AX23" s="379"/>
      <c r="AY23" s="380"/>
      <c r="AZ23" s="376"/>
      <c r="BA23" s="377"/>
      <c r="BB23" s="378"/>
      <c r="BC23" s="321">
        <f t="shared" si="35"/>
        <v>0</v>
      </c>
      <c r="BD23" s="389"/>
      <c r="BE23" s="322">
        <f t="shared" si="36"/>
        <v>0</v>
      </c>
      <c r="BF23" s="323">
        <f t="shared" si="37"/>
        <v>0</v>
      </c>
      <c r="BG23" s="323">
        <f t="shared" si="38"/>
        <v>0</v>
      </c>
      <c r="BH23" s="391"/>
    </row>
    <row r="24" spans="1:60" s="221" customFormat="1">
      <c r="A24" s="304"/>
      <c r="B24" s="379"/>
      <c r="C24" s="380"/>
      <c r="D24" s="376"/>
      <c r="E24" s="377"/>
      <c r="F24" s="378"/>
      <c r="G24" s="321">
        <f t="shared" si="19"/>
        <v>0</v>
      </c>
      <c r="H24" s="389"/>
      <c r="I24" s="322">
        <f t="shared" si="20"/>
        <v>0</v>
      </c>
      <c r="J24" s="323">
        <f t="shared" si="21"/>
        <v>0</v>
      </c>
      <c r="K24" s="323">
        <f t="shared" si="22"/>
        <v>0</v>
      </c>
      <c r="L24" s="391"/>
      <c r="M24" s="448"/>
      <c r="N24" s="379"/>
      <c r="O24" s="380"/>
      <c r="P24" s="376"/>
      <c r="Q24" s="377"/>
      <c r="R24" s="378"/>
      <c r="S24" s="321">
        <f t="shared" si="23"/>
        <v>0</v>
      </c>
      <c r="T24" s="389"/>
      <c r="U24" s="322">
        <f t="shared" si="24"/>
        <v>0</v>
      </c>
      <c r="V24" s="323">
        <f t="shared" si="25"/>
        <v>0</v>
      </c>
      <c r="W24" s="323">
        <f t="shared" si="26"/>
        <v>0</v>
      </c>
      <c r="X24" s="391"/>
      <c r="Y24" s="448"/>
      <c r="Z24" s="379"/>
      <c r="AA24" s="380"/>
      <c r="AB24" s="376"/>
      <c r="AC24" s="377"/>
      <c r="AD24" s="378"/>
      <c r="AE24" s="321">
        <f t="shared" si="27"/>
        <v>0</v>
      </c>
      <c r="AF24" s="389"/>
      <c r="AG24" s="322">
        <f t="shared" si="28"/>
        <v>0</v>
      </c>
      <c r="AH24" s="323">
        <f t="shared" si="29"/>
        <v>0</v>
      </c>
      <c r="AI24" s="323">
        <f t="shared" si="30"/>
        <v>0</v>
      </c>
      <c r="AJ24" s="391"/>
      <c r="AK24" s="448"/>
      <c r="AL24" s="379"/>
      <c r="AM24" s="380"/>
      <c r="AN24" s="376"/>
      <c r="AO24" s="377"/>
      <c r="AP24" s="378"/>
      <c r="AQ24" s="321">
        <f t="shared" si="31"/>
        <v>0</v>
      </c>
      <c r="AR24" s="389"/>
      <c r="AS24" s="322">
        <f t="shared" si="32"/>
        <v>0</v>
      </c>
      <c r="AT24" s="323">
        <f t="shared" si="33"/>
        <v>0</v>
      </c>
      <c r="AU24" s="323">
        <f t="shared" si="34"/>
        <v>0</v>
      </c>
      <c r="AV24" s="391"/>
      <c r="AW24" s="448"/>
      <c r="AX24" s="379"/>
      <c r="AY24" s="380"/>
      <c r="AZ24" s="376"/>
      <c r="BA24" s="377"/>
      <c r="BB24" s="378"/>
      <c r="BC24" s="321">
        <f t="shared" si="35"/>
        <v>0</v>
      </c>
      <c r="BD24" s="389"/>
      <c r="BE24" s="322">
        <f t="shared" si="36"/>
        <v>0</v>
      </c>
      <c r="BF24" s="323">
        <f t="shared" si="37"/>
        <v>0</v>
      </c>
      <c r="BG24" s="323">
        <f t="shared" si="38"/>
        <v>0</v>
      </c>
      <c r="BH24" s="391"/>
    </row>
    <row r="25" spans="1:60" s="221" customFormat="1">
      <c r="A25" s="304"/>
      <c r="B25" s="379"/>
      <c r="C25" s="380"/>
      <c r="D25" s="376"/>
      <c r="E25" s="377"/>
      <c r="F25" s="378"/>
      <c r="G25" s="321">
        <f t="shared" si="0"/>
        <v>0</v>
      </c>
      <c r="H25" s="389"/>
      <c r="I25" s="322">
        <f t="shared" si="1"/>
        <v>0</v>
      </c>
      <c r="J25" s="323">
        <f t="shared" si="2"/>
        <v>0</v>
      </c>
      <c r="K25" s="323">
        <f t="shared" si="2"/>
        <v>0</v>
      </c>
      <c r="L25" s="391"/>
      <c r="M25" s="230"/>
      <c r="N25" s="379"/>
      <c r="O25" s="380"/>
      <c r="P25" s="376"/>
      <c r="Q25" s="377"/>
      <c r="R25" s="378"/>
      <c r="S25" s="321">
        <f t="shared" si="3"/>
        <v>0</v>
      </c>
      <c r="T25" s="389"/>
      <c r="U25" s="322">
        <f t="shared" si="4"/>
        <v>0</v>
      </c>
      <c r="V25" s="323">
        <f t="shared" si="5"/>
        <v>0</v>
      </c>
      <c r="W25" s="323">
        <f t="shared" si="6"/>
        <v>0</v>
      </c>
      <c r="X25" s="391"/>
      <c r="Y25" s="230"/>
      <c r="Z25" s="379"/>
      <c r="AA25" s="380"/>
      <c r="AB25" s="376"/>
      <c r="AC25" s="377"/>
      <c r="AD25" s="378"/>
      <c r="AE25" s="321">
        <f t="shared" si="27"/>
        <v>0</v>
      </c>
      <c r="AF25" s="389"/>
      <c r="AG25" s="322">
        <f t="shared" si="28"/>
        <v>0</v>
      </c>
      <c r="AH25" s="323">
        <f t="shared" si="29"/>
        <v>0</v>
      </c>
      <c r="AI25" s="323">
        <f t="shared" si="30"/>
        <v>0</v>
      </c>
      <c r="AJ25" s="391"/>
      <c r="AK25" s="230"/>
      <c r="AL25" s="379"/>
      <c r="AM25" s="380"/>
      <c r="AN25" s="376"/>
      <c r="AO25" s="377"/>
      <c r="AP25" s="378"/>
      <c r="AQ25" s="321">
        <f t="shared" si="11"/>
        <v>0</v>
      </c>
      <c r="AR25" s="389"/>
      <c r="AS25" s="322">
        <f t="shared" si="12"/>
        <v>0</v>
      </c>
      <c r="AT25" s="323">
        <f t="shared" si="13"/>
        <v>0</v>
      </c>
      <c r="AU25" s="323">
        <f t="shared" si="14"/>
        <v>0</v>
      </c>
      <c r="AV25" s="391"/>
      <c r="AW25" s="230"/>
      <c r="AX25" s="379"/>
      <c r="AY25" s="380"/>
      <c r="AZ25" s="376"/>
      <c r="BA25" s="377"/>
      <c r="BB25" s="378"/>
      <c r="BC25" s="321">
        <f t="shared" si="35"/>
        <v>0</v>
      </c>
      <c r="BD25" s="389"/>
      <c r="BE25" s="322">
        <f t="shared" si="36"/>
        <v>0</v>
      </c>
      <c r="BF25" s="323">
        <f t="shared" si="37"/>
        <v>0</v>
      </c>
      <c r="BG25" s="323">
        <f t="shared" si="38"/>
        <v>0</v>
      </c>
      <c r="BH25" s="391"/>
    </row>
    <row r="26" spans="1:60" s="221" customFormat="1">
      <c r="A26" s="304"/>
      <c r="B26" s="379"/>
      <c r="C26" s="380"/>
      <c r="D26" s="376"/>
      <c r="E26" s="377"/>
      <c r="F26" s="378"/>
      <c r="G26" s="321">
        <f t="shared" si="0"/>
        <v>0</v>
      </c>
      <c r="H26" s="389"/>
      <c r="I26" s="322">
        <f t="shared" si="1"/>
        <v>0</v>
      </c>
      <c r="J26" s="323">
        <f t="shared" si="2"/>
        <v>0</v>
      </c>
      <c r="K26" s="323">
        <f t="shared" si="2"/>
        <v>0</v>
      </c>
      <c r="L26" s="391"/>
      <c r="M26" s="230"/>
      <c r="N26" s="379"/>
      <c r="O26" s="380"/>
      <c r="P26" s="376"/>
      <c r="Q26" s="377"/>
      <c r="R26" s="378"/>
      <c r="S26" s="321">
        <f t="shared" si="3"/>
        <v>0</v>
      </c>
      <c r="T26" s="389"/>
      <c r="U26" s="322">
        <f t="shared" si="4"/>
        <v>0</v>
      </c>
      <c r="V26" s="323">
        <f t="shared" si="5"/>
        <v>0</v>
      </c>
      <c r="W26" s="323">
        <f t="shared" si="6"/>
        <v>0</v>
      </c>
      <c r="X26" s="391"/>
      <c r="Y26" s="230"/>
      <c r="Z26" s="379"/>
      <c r="AA26" s="380"/>
      <c r="AB26" s="376"/>
      <c r="AC26" s="377"/>
      <c r="AD26" s="378"/>
      <c r="AE26" s="321">
        <f t="shared" si="7"/>
        <v>0</v>
      </c>
      <c r="AF26" s="389"/>
      <c r="AG26" s="322">
        <f t="shared" si="8"/>
        <v>0</v>
      </c>
      <c r="AH26" s="323">
        <f t="shared" si="9"/>
        <v>0</v>
      </c>
      <c r="AI26" s="323">
        <f t="shared" si="10"/>
        <v>0</v>
      </c>
      <c r="AJ26" s="391"/>
      <c r="AK26" s="230"/>
      <c r="AL26" s="379"/>
      <c r="AM26" s="380"/>
      <c r="AN26" s="376"/>
      <c r="AO26" s="377"/>
      <c r="AP26" s="378"/>
      <c r="AQ26" s="321">
        <f t="shared" si="11"/>
        <v>0</v>
      </c>
      <c r="AR26" s="389"/>
      <c r="AS26" s="322">
        <f t="shared" si="12"/>
        <v>0</v>
      </c>
      <c r="AT26" s="323">
        <f t="shared" si="13"/>
        <v>0</v>
      </c>
      <c r="AU26" s="323">
        <f t="shared" si="14"/>
        <v>0</v>
      </c>
      <c r="AV26" s="391"/>
      <c r="AW26" s="230"/>
      <c r="AX26" s="379"/>
      <c r="AY26" s="380"/>
      <c r="AZ26" s="376"/>
      <c r="BA26" s="377"/>
      <c r="BB26" s="378"/>
      <c r="BC26" s="321">
        <f t="shared" si="15"/>
        <v>0</v>
      </c>
      <c r="BD26" s="389"/>
      <c r="BE26" s="322">
        <f t="shared" si="16"/>
        <v>0</v>
      </c>
      <c r="BF26" s="323">
        <f t="shared" si="17"/>
        <v>0</v>
      </c>
      <c r="BG26" s="323">
        <f t="shared" si="18"/>
        <v>0</v>
      </c>
      <c r="BH26" s="391"/>
    </row>
    <row r="27" spans="1:60" s="221" customFormat="1">
      <c r="A27" s="304"/>
      <c r="B27" s="387"/>
      <c r="C27" s="381"/>
      <c r="D27" s="376"/>
      <c r="E27" s="377"/>
      <c r="F27" s="378"/>
      <c r="G27" s="321">
        <f t="shared" si="0"/>
        <v>0</v>
      </c>
      <c r="H27" s="389"/>
      <c r="I27" s="322">
        <f t="shared" si="1"/>
        <v>0</v>
      </c>
      <c r="J27" s="323">
        <f t="shared" si="2"/>
        <v>0</v>
      </c>
      <c r="K27" s="323">
        <f t="shared" si="2"/>
        <v>0</v>
      </c>
      <c r="L27" s="391"/>
      <c r="M27" s="230"/>
      <c r="N27" s="387"/>
      <c r="O27" s="381"/>
      <c r="P27" s="376"/>
      <c r="Q27" s="377"/>
      <c r="R27" s="378"/>
      <c r="S27" s="321">
        <f t="shared" si="3"/>
        <v>0</v>
      </c>
      <c r="T27" s="389"/>
      <c r="U27" s="322">
        <f t="shared" si="4"/>
        <v>0</v>
      </c>
      <c r="V27" s="323">
        <f t="shared" si="5"/>
        <v>0</v>
      </c>
      <c r="W27" s="323">
        <f t="shared" si="6"/>
        <v>0</v>
      </c>
      <c r="X27" s="391"/>
      <c r="Y27" s="230"/>
      <c r="Z27" s="387"/>
      <c r="AA27" s="381"/>
      <c r="AB27" s="376"/>
      <c r="AC27" s="377"/>
      <c r="AD27" s="378"/>
      <c r="AE27" s="321">
        <f t="shared" si="7"/>
        <v>0</v>
      </c>
      <c r="AF27" s="389"/>
      <c r="AG27" s="322">
        <f t="shared" si="8"/>
        <v>0</v>
      </c>
      <c r="AH27" s="323">
        <f t="shared" si="9"/>
        <v>0</v>
      </c>
      <c r="AI27" s="323">
        <f t="shared" si="10"/>
        <v>0</v>
      </c>
      <c r="AJ27" s="391"/>
      <c r="AK27" s="230"/>
      <c r="AL27" s="387"/>
      <c r="AM27" s="381"/>
      <c r="AN27" s="376"/>
      <c r="AO27" s="377"/>
      <c r="AP27" s="378"/>
      <c r="AQ27" s="321">
        <f t="shared" si="11"/>
        <v>0</v>
      </c>
      <c r="AR27" s="389"/>
      <c r="AS27" s="322">
        <f t="shared" si="12"/>
        <v>0</v>
      </c>
      <c r="AT27" s="323">
        <f t="shared" si="13"/>
        <v>0</v>
      </c>
      <c r="AU27" s="323">
        <f t="shared" si="14"/>
        <v>0</v>
      </c>
      <c r="AV27" s="391"/>
      <c r="AW27" s="230"/>
      <c r="AX27" s="387"/>
      <c r="AY27" s="381"/>
      <c r="AZ27" s="376"/>
      <c r="BA27" s="377"/>
      <c r="BB27" s="378"/>
      <c r="BC27" s="321">
        <f t="shared" si="15"/>
        <v>0</v>
      </c>
      <c r="BD27" s="389"/>
      <c r="BE27" s="322">
        <f t="shared" si="16"/>
        <v>0</v>
      </c>
      <c r="BF27" s="323">
        <f t="shared" si="17"/>
        <v>0</v>
      </c>
      <c r="BG27" s="323">
        <f t="shared" si="18"/>
        <v>0</v>
      </c>
      <c r="BH27" s="391"/>
    </row>
    <row r="28" spans="1:60" s="221" customFormat="1">
      <c r="A28" s="304"/>
      <c r="B28" s="387"/>
      <c r="C28" s="381"/>
      <c r="D28" s="376"/>
      <c r="E28" s="377"/>
      <c r="F28" s="378"/>
      <c r="G28" s="321">
        <f t="shared" si="0"/>
        <v>0</v>
      </c>
      <c r="H28" s="389"/>
      <c r="I28" s="322">
        <f t="shared" si="1"/>
        <v>0</v>
      </c>
      <c r="J28" s="323">
        <f t="shared" si="2"/>
        <v>0</v>
      </c>
      <c r="K28" s="323">
        <f t="shared" si="2"/>
        <v>0</v>
      </c>
      <c r="L28" s="391"/>
      <c r="M28" s="230"/>
      <c r="N28" s="387"/>
      <c r="O28" s="381"/>
      <c r="P28" s="376"/>
      <c r="Q28" s="377"/>
      <c r="R28" s="378"/>
      <c r="S28" s="321">
        <f t="shared" si="3"/>
        <v>0</v>
      </c>
      <c r="T28" s="389"/>
      <c r="U28" s="322">
        <f t="shared" si="4"/>
        <v>0</v>
      </c>
      <c r="V28" s="323">
        <f t="shared" si="5"/>
        <v>0</v>
      </c>
      <c r="W28" s="323">
        <f t="shared" si="6"/>
        <v>0</v>
      </c>
      <c r="X28" s="391"/>
      <c r="Y28" s="230"/>
      <c r="Z28" s="387"/>
      <c r="AA28" s="381"/>
      <c r="AB28" s="376"/>
      <c r="AC28" s="377"/>
      <c r="AD28" s="378"/>
      <c r="AE28" s="321">
        <f t="shared" si="7"/>
        <v>0</v>
      </c>
      <c r="AF28" s="389"/>
      <c r="AG28" s="322">
        <f t="shared" si="8"/>
        <v>0</v>
      </c>
      <c r="AH28" s="323">
        <f t="shared" si="9"/>
        <v>0</v>
      </c>
      <c r="AI28" s="323">
        <f t="shared" si="10"/>
        <v>0</v>
      </c>
      <c r="AJ28" s="391"/>
      <c r="AK28" s="230"/>
      <c r="AL28" s="387"/>
      <c r="AM28" s="381"/>
      <c r="AN28" s="376"/>
      <c r="AO28" s="377"/>
      <c r="AP28" s="378"/>
      <c r="AQ28" s="321">
        <f t="shared" si="11"/>
        <v>0</v>
      </c>
      <c r="AR28" s="389"/>
      <c r="AS28" s="322">
        <f t="shared" si="12"/>
        <v>0</v>
      </c>
      <c r="AT28" s="323">
        <f t="shared" si="13"/>
        <v>0</v>
      </c>
      <c r="AU28" s="323">
        <f t="shared" si="14"/>
        <v>0</v>
      </c>
      <c r="AV28" s="391"/>
      <c r="AW28" s="230"/>
      <c r="AX28" s="387"/>
      <c r="AY28" s="381"/>
      <c r="AZ28" s="376"/>
      <c r="BA28" s="377"/>
      <c r="BB28" s="378"/>
      <c r="BC28" s="321">
        <f t="shared" si="15"/>
        <v>0</v>
      </c>
      <c r="BD28" s="389"/>
      <c r="BE28" s="322">
        <f t="shared" si="16"/>
        <v>0</v>
      </c>
      <c r="BF28" s="323">
        <f t="shared" si="17"/>
        <v>0</v>
      </c>
      <c r="BG28" s="323">
        <f t="shared" si="18"/>
        <v>0</v>
      </c>
      <c r="BH28" s="391"/>
    </row>
    <row r="29" spans="1:60" s="221" customFormat="1">
      <c r="A29" s="304"/>
      <c r="B29" s="387"/>
      <c r="C29" s="381"/>
      <c r="D29" s="376"/>
      <c r="E29" s="377"/>
      <c r="F29" s="378"/>
      <c r="G29" s="321">
        <f t="shared" si="0"/>
        <v>0</v>
      </c>
      <c r="H29" s="389"/>
      <c r="I29" s="322">
        <f t="shared" si="1"/>
        <v>0</v>
      </c>
      <c r="J29" s="323">
        <f t="shared" si="2"/>
        <v>0</v>
      </c>
      <c r="K29" s="323">
        <f t="shared" si="2"/>
        <v>0</v>
      </c>
      <c r="L29" s="391"/>
      <c r="M29" s="230"/>
      <c r="N29" s="387"/>
      <c r="O29" s="381"/>
      <c r="P29" s="376"/>
      <c r="Q29" s="377"/>
      <c r="R29" s="378"/>
      <c r="S29" s="321">
        <f t="shared" si="3"/>
        <v>0</v>
      </c>
      <c r="T29" s="389"/>
      <c r="U29" s="322">
        <f t="shared" si="4"/>
        <v>0</v>
      </c>
      <c r="V29" s="323">
        <f t="shared" si="5"/>
        <v>0</v>
      </c>
      <c r="W29" s="323">
        <f t="shared" si="6"/>
        <v>0</v>
      </c>
      <c r="X29" s="391"/>
      <c r="Y29" s="230"/>
      <c r="Z29" s="387"/>
      <c r="AA29" s="381"/>
      <c r="AB29" s="376"/>
      <c r="AC29" s="377"/>
      <c r="AD29" s="378"/>
      <c r="AE29" s="321">
        <f t="shared" si="7"/>
        <v>0</v>
      </c>
      <c r="AF29" s="389"/>
      <c r="AG29" s="322">
        <f t="shared" si="8"/>
        <v>0</v>
      </c>
      <c r="AH29" s="323">
        <f t="shared" si="9"/>
        <v>0</v>
      </c>
      <c r="AI29" s="323">
        <f t="shared" si="10"/>
        <v>0</v>
      </c>
      <c r="AJ29" s="391"/>
      <c r="AK29" s="230"/>
      <c r="AL29" s="387"/>
      <c r="AM29" s="381"/>
      <c r="AN29" s="376"/>
      <c r="AO29" s="377"/>
      <c r="AP29" s="378"/>
      <c r="AQ29" s="321">
        <f t="shared" si="11"/>
        <v>0</v>
      </c>
      <c r="AR29" s="389"/>
      <c r="AS29" s="322">
        <f t="shared" si="12"/>
        <v>0</v>
      </c>
      <c r="AT29" s="323">
        <f t="shared" si="13"/>
        <v>0</v>
      </c>
      <c r="AU29" s="323">
        <f t="shared" si="14"/>
        <v>0</v>
      </c>
      <c r="AV29" s="391"/>
      <c r="AW29" s="230"/>
      <c r="AX29" s="387"/>
      <c r="AY29" s="381"/>
      <c r="AZ29" s="376"/>
      <c r="BA29" s="377"/>
      <c r="BB29" s="378"/>
      <c r="BC29" s="321">
        <f t="shared" si="15"/>
        <v>0</v>
      </c>
      <c r="BD29" s="389"/>
      <c r="BE29" s="322">
        <f t="shared" si="16"/>
        <v>0</v>
      </c>
      <c r="BF29" s="323">
        <f t="shared" si="17"/>
        <v>0</v>
      </c>
      <c r="BG29" s="323">
        <f t="shared" si="18"/>
        <v>0</v>
      </c>
      <c r="BH29" s="391"/>
    </row>
    <row r="30" spans="1:60" s="221" customFormat="1" ht="24.75" thickBot="1">
      <c r="A30" s="304"/>
      <c r="B30" s="388"/>
      <c r="C30" s="383"/>
      <c r="D30" s="384"/>
      <c r="E30" s="385"/>
      <c r="F30" s="386"/>
      <c r="G30" s="324">
        <f t="shared" si="0"/>
        <v>0</v>
      </c>
      <c r="H30" s="390"/>
      <c r="I30" s="325">
        <f t="shared" si="1"/>
        <v>0</v>
      </c>
      <c r="J30" s="326">
        <f t="shared" si="2"/>
        <v>0</v>
      </c>
      <c r="K30" s="326">
        <f t="shared" si="2"/>
        <v>0</v>
      </c>
      <c r="L30" s="392"/>
      <c r="M30" s="230"/>
      <c r="N30" s="388"/>
      <c r="O30" s="383"/>
      <c r="P30" s="384"/>
      <c r="Q30" s="385"/>
      <c r="R30" s="386"/>
      <c r="S30" s="324">
        <f t="shared" si="3"/>
        <v>0</v>
      </c>
      <c r="T30" s="390"/>
      <c r="U30" s="325">
        <f t="shared" si="4"/>
        <v>0</v>
      </c>
      <c r="V30" s="326">
        <f t="shared" si="5"/>
        <v>0</v>
      </c>
      <c r="W30" s="326">
        <f t="shared" si="6"/>
        <v>0</v>
      </c>
      <c r="X30" s="392"/>
      <c r="Y30" s="230"/>
      <c r="Z30" s="388"/>
      <c r="AA30" s="383"/>
      <c r="AB30" s="384"/>
      <c r="AC30" s="385"/>
      <c r="AD30" s="386"/>
      <c r="AE30" s="324">
        <f t="shared" si="7"/>
        <v>0</v>
      </c>
      <c r="AF30" s="390"/>
      <c r="AG30" s="325">
        <f t="shared" si="8"/>
        <v>0</v>
      </c>
      <c r="AH30" s="326">
        <f t="shared" si="9"/>
        <v>0</v>
      </c>
      <c r="AI30" s="326">
        <f t="shared" si="10"/>
        <v>0</v>
      </c>
      <c r="AJ30" s="392"/>
      <c r="AK30" s="230"/>
      <c r="AL30" s="388"/>
      <c r="AM30" s="383"/>
      <c r="AN30" s="384"/>
      <c r="AO30" s="385"/>
      <c r="AP30" s="386"/>
      <c r="AQ30" s="324">
        <f t="shared" si="11"/>
        <v>0</v>
      </c>
      <c r="AR30" s="390"/>
      <c r="AS30" s="325">
        <f t="shared" si="12"/>
        <v>0</v>
      </c>
      <c r="AT30" s="326">
        <f t="shared" si="13"/>
        <v>0</v>
      </c>
      <c r="AU30" s="326">
        <f t="shared" si="14"/>
        <v>0</v>
      </c>
      <c r="AV30" s="392"/>
      <c r="AW30" s="230"/>
      <c r="AX30" s="388"/>
      <c r="AY30" s="383"/>
      <c r="AZ30" s="384"/>
      <c r="BA30" s="385"/>
      <c r="BB30" s="386"/>
      <c r="BC30" s="324">
        <f t="shared" si="15"/>
        <v>0</v>
      </c>
      <c r="BD30" s="390"/>
      <c r="BE30" s="325">
        <f t="shared" si="16"/>
        <v>0</v>
      </c>
      <c r="BF30" s="326">
        <f t="shared" si="17"/>
        <v>0</v>
      </c>
      <c r="BG30" s="326">
        <f t="shared" si="18"/>
        <v>0</v>
      </c>
      <c r="BH30" s="392"/>
    </row>
    <row r="31" spans="1:60" s="221" customFormat="1" ht="25.5" thickTop="1" thickBot="1">
      <c r="A31" s="304"/>
      <c r="B31" s="1651" t="s">
        <v>436</v>
      </c>
      <c r="C31" s="1652"/>
      <c r="D31" s="1652"/>
      <c r="E31" s="1652"/>
      <c r="F31" s="327"/>
      <c r="G31" s="327">
        <f>SUM(G16:G30)</f>
        <v>0</v>
      </c>
      <c r="H31" s="328"/>
      <c r="I31" s="328">
        <f>SUM(I16:I30)</f>
        <v>0</v>
      </c>
      <c r="J31" s="329"/>
      <c r="K31" s="329">
        <f>SUM(K16:K30)</f>
        <v>0</v>
      </c>
      <c r="L31" s="330"/>
      <c r="M31" s="230"/>
      <c r="N31" s="1651" t="s">
        <v>436</v>
      </c>
      <c r="O31" s="1652"/>
      <c r="P31" s="1652"/>
      <c r="Q31" s="1652"/>
      <c r="R31" s="327"/>
      <c r="S31" s="327">
        <f>SUM(S16:S30)</f>
        <v>0</v>
      </c>
      <c r="T31" s="328"/>
      <c r="U31" s="328">
        <f>SUM(U16:U30)</f>
        <v>0</v>
      </c>
      <c r="V31" s="329"/>
      <c r="W31" s="329">
        <f>SUM(W16:W30)</f>
        <v>0</v>
      </c>
      <c r="X31" s="330"/>
      <c r="Y31" s="230"/>
      <c r="Z31" s="1651" t="s">
        <v>436</v>
      </c>
      <c r="AA31" s="1652"/>
      <c r="AB31" s="1652"/>
      <c r="AC31" s="1652"/>
      <c r="AD31" s="327"/>
      <c r="AE31" s="327">
        <f>SUM(AE16:AE30)</f>
        <v>0</v>
      </c>
      <c r="AF31" s="328"/>
      <c r="AG31" s="328">
        <f>SUM(AG16:AG30)</f>
        <v>0</v>
      </c>
      <c r="AH31" s="329"/>
      <c r="AI31" s="329">
        <f>SUM(AI16:AI30)</f>
        <v>0</v>
      </c>
      <c r="AJ31" s="330"/>
      <c r="AK31" s="230"/>
      <c r="AL31" s="1651" t="s">
        <v>436</v>
      </c>
      <c r="AM31" s="1652"/>
      <c r="AN31" s="1652"/>
      <c r="AO31" s="1652"/>
      <c r="AP31" s="327"/>
      <c r="AQ31" s="327">
        <f>SUM(AQ16:AQ30)</f>
        <v>0</v>
      </c>
      <c r="AR31" s="328"/>
      <c r="AS31" s="328">
        <f>SUM(AS16:AS30)</f>
        <v>0</v>
      </c>
      <c r="AT31" s="329"/>
      <c r="AU31" s="329">
        <f>SUM(AU16:AU30)</f>
        <v>0</v>
      </c>
      <c r="AV31" s="330"/>
      <c r="AW31" s="230"/>
      <c r="AX31" s="1651" t="s">
        <v>436</v>
      </c>
      <c r="AY31" s="1652"/>
      <c r="AZ31" s="1652"/>
      <c r="BA31" s="1652"/>
      <c r="BB31" s="327"/>
      <c r="BC31" s="327">
        <f>SUM(BC16:BC30)</f>
        <v>0</v>
      </c>
      <c r="BD31" s="328"/>
      <c r="BE31" s="328">
        <f>SUM(BE16:BE30)</f>
        <v>0</v>
      </c>
      <c r="BF31" s="329"/>
      <c r="BG31" s="329">
        <f>SUM(BG16:BG30)</f>
        <v>0</v>
      </c>
      <c r="BH31" s="330"/>
    </row>
    <row r="32" spans="1:60" s="221" customFormat="1">
      <c r="A32" s="304"/>
      <c r="B32" s="374"/>
      <c r="C32" s="381"/>
      <c r="D32" s="376"/>
      <c r="E32" s="377"/>
      <c r="F32" s="378"/>
      <c r="G32" s="321">
        <f t="shared" ref="G32:G41" si="39">INT(E32*F32)</f>
        <v>0</v>
      </c>
      <c r="H32" s="389"/>
      <c r="I32" s="322">
        <f t="shared" ref="I32:I41" si="40">INT(E32*H32)</f>
        <v>0</v>
      </c>
      <c r="J32" s="323">
        <f t="shared" ref="J32:J41" si="41">F32-H32</f>
        <v>0</v>
      </c>
      <c r="K32" s="323">
        <f t="shared" ref="K32:K41" si="42">G32-I32</f>
        <v>0</v>
      </c>
      <c r="L32" s="391"/>
      <c r="M32" s="230"/>
      <c r="N32" s="374"/>
      <c r="O32" s="381"/>
      <c r="P32" s="376"/>
      <c r="Q32" s="377"/>
      <c r="R32" s="378"/>
      <c r="S32" s="321">
        <f t="shared" ref="S32:S41" si="43">INT(Q32*R32)</f>
        <v>0</v>
      </c>
      <c r="T32" s="389"/>
      <c r="U32" s="322">
        <f t="shared" ref="U32:U41" si="44">INT(Q32*T32)</f>
        <v>0</v>
      </c>
      <c r="V32" s="323">
        <f t="shared" ref="V32:V41" si="45">R32-T32</f>
        <v>0</v>
      </c>
      <c r="W32" s="323">
        <f t="shared" ref="W32:W41" si="46">S32-U32</f>
        <v>0</v>
      </c>
      <c r="X32" s="391"/>
      <c r="Y32" s="230"/>
      <c r="Z32" s="374"/>
      <c r="AA32" s="381"/>
      <c r="AB32" s="376"/>
      <c r="AC32" s="377"/>
      <c r="AD32" s="378"/>
      <c r="AE32" s="321">
        <f t="shared" ref="AE32:AE41" si="47">INT(AC32*AD32)</f>
        <v>0</v>
      </c>
      <c r="AF32" s="389"/>
      <c r="AG32" s="322">
        <f t="shared" ref="AG32:AG41" si="48">INT(AC32*AF32)</f>
        <v>0</v>
      </c>
      <c r="AH32" s="323">
        <f t="shared" ref="AH32:AH41" si="49">AD32-AF32</f>
        <v>0</v>
      </c>
      <c r="AI32" s="323">
        <f t="shared" ref="AI32:AI41" si="50">AE32-AG32</f>
        <v>0</v>
      </c>
      <c r="AJ32" s="391"/>
      <c r="AK32" s="230"/>
      <c r="AL32" s="374"/>
      <c r="AM32" s="381"/>
      <c r="AN32" s="376"/>
      <c r="AO32" s="377"/>
      <c r="AP32" s="378"/>
      <c r="AQ32" s="321">
        <f t="shared" ref="AQ32:AQ41" si="51">INT(AO32*AP32)</f>
        <v>0</v>
      </c>
      <c r="AR32" s="389"/>
      <c r="AS32" s="322">
        <f t="shared" ref="AS32:AS41" si="52">INT(AO32*AR32)</f>
        <v>0</v>
      </c>
      <c r="AT32" s="323">
        <f t="shared" ref="AT32:AT41" si="53">AP32-AR32</f>
        <v>0</v>
      </c>
      <c r="AU32" s="323">
        <f t="shared" ref="AU32:AU41" si="54">AQ32-AS32</f>
        <v>0</v>
      </c>
      <c r="AV32" s="391"/>
      <c r="AW32" s="230"/>
      <c r="AX32" s="374"/>
      <c r="AY32" s="381"/>
      <c r="AZ32" s="376"/>
      <c r="BA32" s="377"/>
      <c r="BB32" s="378"/>
      <c r="BC32" s="321">
        <f t="shared" ref="BC32:BC41" si="55">INT(BA32*BB32)</f>
        <v>0</v>
      </c>
      <c r="BD32" s="389"/>
      <c r="BE32" s="322">
        <f t="shared" ref="BE32:BE41" si="56">INT(BA32*BD32)</f>
        <v>0</v>
      </c>
      <c r="BF32" s="323">
        <f t="shared" ref="BF32:BF41" si="57">BB32-BD32</f>
        <v>0</v>
      </c>
      <c r="BG32" s="323">
        <f t="shared" ref="BG32:BG41" si="58">BC32-BE32</f>
        <v>0</v>
      </c>
      <c r="BH32" s="391"/>
    </row>
    <row r="33" spans="1:60" s="221" customFormat="1">
      <c r="A33" s="304"/>
      <c r="B33" s="379"/>
      <c r="C33" s="380"/>
      <c r="D33" s="376"/>
      <c r="E33" s="377"/>
      <c r="F33" s="378"/>
      <c r="G33" s="321">
        <f t="shared" si="39"/>
        <v>0</v>
      </c>
      <c r="H33" s="389"/>
      <c r="I33" s="322">
        <f t="shared" si="40"/>
        <v>0</v>
      </c>
      <c r="J33" s="323">
        <f t="shared" si="41"/>
        <v>0</v>
      </c>
      <c r="K33" s="323">
        <f t="shared" si="42"/>
        <v>0</v>
      </c>
      <c r="L33" s="391"/>
      <c r="M33" s="230"/>
      <c r="N33" s="379"/>
      <c r="O33" s="380"/>
      <c r="P33" s="376"/>
      <c r="Q33" s="377"/>
      <c r="R33" s="378"/>
      <c r="S33" s="321">
        <f t="shared" si="43"/>
        <v>0</v>
      </c>
      <c r="T33" s="389"/>
      <c r="U33" s="322">
        <f t="shared" si="44"/>
        <v>0</v>
      </c>
      <c r="V33" s="323">
        <f t="shared" si="45"/>
        <v>0</v>
      </c>
      <c r="W33" s="323">
        <f t="shared" si="46"/>
        <v>0</v>
      </c>
      <c r="X33" s="391"/>
      <c r="Y33" s="230"/>
      <c r="Z33" s="379"/>
      <c r="AA33" s="380"/>
      <c r="AB33" s="376"/>
      <c r="AC33" s="377"/>
      <c r="AD33" s="378"/>
      <c r="AE33" s="321">
        <f t="shared" si="47"/>
        <v>0</v>
      </c>
      <c r="AF33" s="389"/>
      <c r="AG33" s="322">
        <f t="shared" si="48"/>
        <v>0</v>
      </c>
      <c r="AH33" s="323">
        <f t="shared" si="49"/>
        <v>0</v>
      </c>
      <c r="AI33" s="323">
        <f t="shared" si="50"/>
        <v>0</v>
      </c>
      <c r="AJ33" s="391"/>
      <c r="AK33" s="230"/>
      <c r="AL33" s="379"/>
      <c r="AM33" s="380"/>
      <c r="AN33" s="376"/>
      <c r="AO33" s="377"/>
      <c r="AP33" s="378"/>
      <c r="AQ33" s="321">
        <f t="shared" si="51"/>
        <v>0</v>
      </c>
      <c r="AR33" s="389"/>
      <c r="AS33" s="322">
        <f t="shared" si="52"/>
        <v>0</v>
      </c>
      <c r="AT33" s="323">
        <f t="shared" si="53"/>
        <v>0</v>
      </c>
      <c r="AU33" s="323">
        <f t="shared" si="54"/>
        <v>0</v>
      </c>
      <c r="AV33" s="391"/>
      <c r="AW33" s="230"/>
      <c r="AX33" s="379"/>
      <c r="AY33" s="380"/>
      <c r="AZ33" s="376"/>
      <c r="BA33" s="377"/>
      <c r="BB33" s="378"/>
      <c r="BC33" s="321">
        <f t="shared" si="55"/>
        <v>0</v>
      </c>
      <c r="BD33" s="389"/>
      <c r="BE33" s="322">
        <f t="shared" si="56"/>
        <v>0</v>
      </c>
      <c r="BF33" s="323">
        <f t="shared" si="57"/>
        <v>0</v>
      </c>
      <c r="BG33" s="323">
        <f t="shared" si="58"/>
        <v>0</v>
      </c>
      <c r="BH33" s="391"/>
    </row>
    <row r="34" spans="1:60" s="221" customFormat="1">
      <c r="A34" s="304"/>
      <c r="B34" s="379"/>
      <c r="C34" s="380"/>
      <c r="D34" s="376"/>
      <c r="E34" s="377"/>
      <c r="F34" s="378"/>
      <c r="G34" s="321">
        <f t="shared" si="39"/>
        <v>0</v>
      </c>
      <c r="H34" s="389"/>
      <c r="I34" s="322">
        <f t="shared" si="40"/>
        <v>0</v>
      </c>
      <c r="J34" s="323">
        <f t="shared" si="41"/>
        <v>0</v>
      </c>
      <c r="K34" s="323">
        <f t="shared" si="42"/>
        <v>0</v>
      </c>
      <c r="L34" s="391"/>
      <c r="M34" s="230"/>
      <c r="N34" s="379"/>
      <c r="O34" s="380"/>
      <c r="P34" s="376"/>
      <c r="Q34" s="377"/>
      <c r="R34" s="378"/>
      <c r="S34" s="321">
        <f t="shared" si="43"/>
        <v>0</v>
      </c>
      <c r="T34" s="389"/>
      <c r="U34" s="322">
        <f t="shared" si="44"/>
        <v>0</v>
      </c>
      <c r="V34" s="323">
        <f t="shared" si="45"/>
        <v>0</v>
      </c>
      <c r="W34" s="323">
        <f t="shared" si="46"/>
        <v>0</v>
      </c>
      <c r="X34" s="391"/>
      <c r="Y34" s="230"/>
      <c r="Z34" s="379"/>
      <c r="AA34" s="380"/>
      <c r="AB34" s="376"/>
      <c r="AC34" s="377"/>
      <c r="AD34" s="378"/>
      <c r="AE34" s="321">
        <f t="shared" si="47"/>
        <v>0</v>
      </c>
      <c r="AF34" s="389"/>
      <c r="AG34" s="322">
        <f t="shared" si="48"/>
        <v>0</v>
      </c>
      <c r="AH34" s="323">
        <f t="shared" si="49"/>
        <v>0</v>
      </c>
      <c r="AI34" s="323">
        <f t="shared" si="50"/>
        <v>0</v>
      </c>
      <c r="AJ34" s="391"/>
      <c r="AK34" s="230"/>
      <c r="AL34" s="379"/>
      <c r="AM34" s="380"/>
      <c r="AN34" s="376"/>
      <c r="AO34" s="377"/>
      <c r="AP34" s="378"/>
      <c r="AQ34" s="321">
        <f t="shared" si="51"/>
        <v>0</v>
      </c>
      <c r="AR34" s="389"/>
      <c r="AS34" s="322">
        <f t="shared" si="52"/>
        <v>0</v>
      </c>
      <c r="AT34" s="323">
        <f t="shared" si="53"/>
        <v>0</v>
      </c>
      <c r="AU34" s="323">
        <f t="shared" si="54"/>
        <v>0</v>
      </c>
      <c r="AV34" s="391"/>
      <c r="AW34" s="230"/>
      <c r="AX34" s="379"/>
      <c r="AY34" s="380"/>
      <c r="AZ34" s="376"/>
      <c r="BA34" s="377"/>
      <c r="BB34" s="378"/>
      <c r="BC34" s="321">
        <f t="shared" si="55"/>
        <v>0</v>
      </c>
      <c r="BD34" s="389"/>
      <c r="BE34" s="322">
        <f t="shared" si="56"/>
        <v>0</v>
      </c>
      <c r="BF34" s="323">
        <f t="shared" si="57"/>
        <v>0</v>
      </c>
      <c r="BG34" s="323">
        <f t="shared" si="58"/>
        <v>0</v>
      </c>
      <c r="BH34" s="391"/>
    </row>
    <row r="35" spans="1:60" s="221" customFormat="1">
      <c r="A35" s="304"/>
      <c r="B35" s="379"/>
      <c r="C35" s="380"/>
      <c r="D35" s="376"/>
      <c r="E35" s="377"/>
      <c r="F35" s="378"/>
      <c r="G35" s="321">
        <f t="shared" si="39"/>
        <v>0</v>
      </c>
      <c r="H35" s="389"/>
      <c r="I35" s="322">
        <f t="shared" si="40"/>
        <v>0</v>
      </c>
      <c r="J35" s="323">
        <f t="shared" si="41"/>
        <v>0</v>
      </c>
      <c r="K35" s="323">
        <f t="shared" si="42"/>
        <v>0</v>
      </c>
      <c r="L35" s="391"/>
      <c r="M35" s="230"/>
      <c r="N35" s="379"/>
      <c r="O35" s="380"/>
      <c r="P35" s="376"/>
      <c r="Q35" s="377"/>
      <c r="R35" s="378"/>
      <c r="S35" s="321">
        <f t="shared" si="43"/>
        <v>0</v>
      </c>
      <c r="T35" s="389"/>
      <c r="U35" s="322">
        <f t="shared" si="44"/>
        <v>0</v>
      </c>
      <c r="V35" s="323">
        <f t="shared" si="45"/>
        <v>0</v>
      </c>
      <c r="W35" s="323">
        <f t="shared" si="46"/>
        <v>0</v>
      </c>
      <c r="X35" s="391"/>
      <c r="Y35" s="230"/>
      <c r="Z35" s="379"/>
      <c r="AA35" s="380"/>
      <c r="AB35" s="376"/>
      <c r="AC35" s="377"/>
      <c r="AD35" s="378"/>
      <c r="AE35" s="321">
        <f t="shared" si="47"/>
        <v>0</v>
      </c>
      <c r="AF35" s="389"/>
      <c r="AG35" s="322">
        <f t="shared" si="48"/>
        <v>0</v>
      </c>
      <c r="AH35" s="323">
        <f t="shared" si="49"/>
        <v>0</v>
      </c>
      <c r="AI35" s="323">
        <f t="shared" si="50"/>
        <v>0</v>
      </c>
      <c r="AJ35" s="391"/>
      <c r="AK35" s="230"/>
      <c r="AL35" s="379"/>
      <c r="AM35" s="380"/>
      <c r="AN35" s="376"/>
      <c r="AO35" s="377"/>
      <c r="AP35" s="378"/>
      <c r="AQ35" s="321">
        <f t="shared" si="51"/>
        <v>0</v>
      </c>
      <c r="AR35" s="389"/>
      <c r="AS35" s="322">
        <f t="shared" si="52"/>
        <v>0</v>
      </c>
      <c r="AT35" s="323">
        <f t="shared" si="53"/>
        <v>0</v>
      </c>
      <c r="AU35" s="323">
        <f t="shared" si="54"/>
        <v>0</v>
      </c>
      <c r="AV35" s="391"/>
      <c r="AW35" s="230"/>
      <c r="AX35" s="379"/>
      <c r="AY35" s="380"/>
      <c r="AZ35" s="376"/>
      <c r="BA35" s="377"/>
      <c r="BB35" s="378"/>
      <c r="BC35" s="321">
        <f t="shared" si="55"/>
        <v>0</v>
      </c>
      <c r="BD35" s="389"/>
      <c r="BE35" s="322">
        <f t="shared" si="56"/>
        <v>0</v>
      </c>
      <c r="BF35" s="323">
        <f t="shared" si="57"/>
        <v>0</v>
      </c>
      <c r="BG35" s="323">
        <f t="shared" si="58"/>
        <v>0</v>
      </c>
      <c r="BH35" s="391"/>
    </row>
    <row r="36" spans="1:60" s="221" customFormat="1">
      <c r="A36" s="304"/>
      <c r="B36" s="379"/>
      <c r="C36" s="380"/>
      <c r="D36" s="376"/>
      <c r="E36" s="377"/>
      <c r="F36" s="378"/>
      <c r="G36" s="321">
        <f t="shared" si="39"/>
        <v>0</v>
      </c>
      <c r="H36" s="389"/>
      <c r="I36" s="322">
        <f t="shared" si="40"/>
        <v>0</v>
      </c>
      <c r="J36" s="323">
        <f t="shared" si="41"/>
        <v>0</v>
      </c>
      <c r="K36" s="323">
        <f t="shared" si="42"/>
        <v>0</v>
      </c>
      <c r="L36" s="391"/>
      <c r="M36" s="230"/>
      <c r="N36" s="379"/>
      <c r="O36" s="380"/>
      <c r="P36" s="376"/>
      <c r="Q36" s="377"/>
      <c r="R36" s="378"/>
      <c r="S36" s="321">
        <f t="shared" si="43"/>
        <v>0</v>
      </c>
      <c r="T36" s="389"/>
      <c r="U36" s="322">
        <f t="shared" si="44"/>
        <v>0</v>
      </c>
      <c r="V36" s="323">
        <f t="shared" si="45"/>
        <v>0</v>
      </c>
      <c r="W36" s="323">
        <f t="shared" si="46"/>
        <v>0</v>
      </c>
      <c r="X36" s="391"/>
      <c r="Y36" s="230"/>
      <c r="Z36" s="379"/>
      <c r="AA36" s="380"/>
      <c r="AB36" s="376"/>
      <c r="AC36" s="377"/>
      <c r="AD36" s="378"/>
      <c r="AE36" s="321">
        <f t="shared" si="47"/>
        <v>0</v>
      </c>
      <c r="AF36" s="389"/>
      <c r="AG36" s="322">
        <f t="shared" si="48"/>
        <v>0</v>
      </c>
      <c r="AH36" s="323">
        <f t="shared" si="49"/>
        <v>0</v>
      </c>
      <c r="AI36" s="323">
        <f t="shared" si="50"/>
        <v>0</v>
      </c>
      <c r="AJ36" s="391"/>
      <c r="AK36" s="230"/>
      <c r="AL36" s="379"/>
      <c r="AM36" s="380"/>
      <c r="AN36" s="376"/>
      <c r="AO36" s="377"/>
      <c r="AP36" s="378"/>
      <c r="AQ36" s="321">
        <f t="shared" si="51"/>
        <v>0</v>
      </c>
      <c r="AR36" s="389"/>
      <c r="AS36" s="322">
        <f t="shared" si="52"/>
        <v>0</v>
      </c>
      <c r="AT36" s="323">
        <f t="shared" si="53"/>
        <v>0</v>
      </c>
      <c r="AU36" s="323">
        <f t="shared" si="54"/>
        <v>0</v>
      </c>
      <c r="AV36" s="391"/>
      <c r="AW36" s="230"/>
      <c r="AX36" s="379"/>
      <c r="AY36" s="380"/>
      <c r="AZ36" s="376"/>
      <c r="BA36" s="377"/>
      <c r="BB36" s="378"/>
      <c r="BC36" s="321">
        <f t="shared" si="55"/>
        <v>0</v>
      </c>
      <c r="BD36" s="389"/>
      <c r="BE36" s="322">
        <f t="shared" si="56"/>
        <v>0</v>
      </c>
      <c r="BF36" s="323">
        <f t="shared" si="57"/>
        <v>0</v>
      </c>
      <c r="BG36" s="323">
        <f t="shared" si="58"/>
        <v>0</v>
      </c>
      <c r="BH36" s="391"/>
    </row>
    <row r="37" spans="1:60" s="221" customFormat="1">
      <c r="A37" s="304"/>
      <c r="B37" s="379"/>
      <c r="C37" s="380"/>
      <c r="D37" s="376"/>
      <c r="E37" s="377"/>
      <c r="F37" s="378"/>
      <c r="G37" s="321">
        <f t="shared" si="39"/>
        <v>0</v>
      </c>
      <c r="H37" s="389"/>
      <c r="I37" s="322">
        <f t="shared" si="40"/>
        <v>0</v>
      </c>
      <c r="J37" s="323">
        <f t="shared" si="41"/>
        <v>0</v>
      </c>
      <c r="K37" s="323">
        <f t="shared" si="42"/>
        <v>0</v>
      </c>
      <c r="L37" s="391"/>
      <c r="M37" s="230"/>
      <c r="N37" s="379"/>
      <c r="O37" s="380"/>
      <c r="P37" s="376"/>
      <c r="Q37" s="377"/>
      <c r="R37" s="378"/>
      <c r="S37" s="321">
        <f t="shared" si="43"/>
        <v>0</v>
      </c>
      <c r="T37" s="389"/>
      <c r="U37" s="322">
        <f t="shared" si="44"/>
        <v>0</v>
      </c>
      <c r="V37" s="323">
        <f t="shared" si="45"/>
        <v>0</v>
      </c>
      <c r="W37" s="323">
        <f t="shared" si="46"/>
        <v>0</v>
      </c>
      <c r="X37" s="391"/>
      <c r="Y37" s="230"/>
      <c r="Z37" s="379"/>
      <c r="AA37" s="380"/>
      <c r="AB37" s="376"/>
      <c r="AC37" s="377"/>
      <c r="AD37" s="378"/>
      <c r="AE37" s="321">
        <f t="shared" si="47"/>
        <v>0</v>
      </c>
      <c r="AF37" s="389"/>
      <c r="AG37" s="322">
        <f t="shared" si="48"/>
        <v>0</v>
      </c>
      <c r="AH37" s="323">
        <f t="shared" si="49"/>
        <v>0</v>
      </c>
      <c r="AI37" s="323">
        <f t="shared" si="50"/>
        <v>0</v>
      </c>
      <c r="AJ37" s="391"/>
      <c r="AK37" s="230"/>
      <c r="AL37" s="379"/>
      <c r="AM37" s="380"/>
      <c r="AN37" s="376"/>
      <c r="AO37" s="377"/>
      <c r="AP37" s="378"/>
      <c r="AQ37" s="321">
        <f t="shared" si="51"/>
        <v>0</v>
      </c>
      <c r="AR37" s="389"/>
      <c r="AS37" s="322">
        <f t="shared" si="52"/>
        <v>0</v>
      </c>
      <c r="AT37" s="323">
        <f t="shared" si="53"/>
        <v>0</v>
      </c>
      <c r="AU37" s="323">
        <f t="shared" si="54"/>
        <v>0</v>
      </c>
      <c r="AV37" s="391"/>
      <c r="AW37" s="230"/>
      <c r="AX37" s="379"/>
      <c r="AY37" s="380"/>
      <c r="AZ37" s="376"/>
      <c r="BA37" s="377"/>
      <c r="BB37" s="378"/>
      <c r="BC37" s="321">
        <f t="shared" si="55"/>
        <v>0</v>
      </c>
      <c r="BD37" s="389"/>
      <c r="BE37" s="322">
        <f t="shared" si="56"/>
        <v>0</v>
      </c>
      <c r="BF37" s="323">
        <f t="shared" si="57"/>
        <v>0</v>
      </c>
      <c r="BG37" s="323">
        <f t="shared" si="58"/>
        <v>0</v>
      </c>
      <c r="BH37" s="391"/>
    </row>
    <row r="38" spans="1:60" s="221" customFormat="1">
      <c r="A38" s="304"/>
      <c r="B38" s="387"/>
      <c r="C38" s="381"/>
      <c r="D38" s="376"/>
      <c r="E38" s="377"/>
      <c r="F38" s="378"/>
      <c r="G38" s="321">
        <f t="shared" si="39"/>
        <v>0</v>
      </c>
      <c r="H38" s="389"/>
      <c r="I38" s="322">
        <f t="shared" si="40"/>
        <v>0</v>
      </c>
      <c r="J38" s="323">
        <f t="shared" si="41"/>
        <v>0</v>
      </c>
      <c r="K38" s="323">
        <f t="shared" si="42"/>
        <v>0</v>
      </c>
      <c r="L38" s="391"/>
      <c r="M38" s="230"/>
      <c r="N38" s="387"/>
      <c r="O38" s="381"/>
      <c r="P38" s="376"/>
      <c r="Q38" s="377"/>
      <c r="R38" s="378"/>
      <c r="S38" s="321">
        <f t="shared" si="43"/>
        <v>0</v>
      </c>
      <c r="T38" s="389"/>
      <c r="U38" s="322">
        <f t="shared" si="44"/>
        <v>0</v>
      </c>
      <c r="V38" s="323">
        <f t="shared" si="45"/>
        <v>0</v>
      </c>
      <c r="W38" s="323">
        <f t="shared" si="46"/>
        <v>0</v>
      </c>
      <c r="X38" s="391"/>
      <c r="Y38" s="230"/>
      <c r="Z38" s="387"/>
      <c r="AA38" s="381"/>
      <c r="AB38" s="376"/>
      <c r="AC38" s="377"/>
      <c r="AD38" s="378"/>
      <c r="AE38" s="321">
        <f t="shared" si="47"/>
        <v>0</v>
      </c>
      <c r="AF38" s="389"/>
      <c r="AG38" s="322">
        <f t="shared" si="48"/>
        <v>0</v>
      </c>
      <c r="AH38" s="323">
        <f t="shared" si="49"/>
        <v>0</v>
      </c>
      <c r="AI38" s="323">
        <f t="shared" si="50"/>
        <v>0</v>
      </c>
      <c r="AJ38" s="391"/>
      <c r="AK38" s="230"/>
      <c r="AL38" s="387"/>
      <c r="AM38" s="381"/>
      <c r="AN38" s="376"/>
      <c r="AO38" s="377"/>
      <c r="AP38" s="378"/>
      <c r="AQ38" s="321">
        <f t="shared" si="51"/>
        <v>0</v>
      </c>
      <c r="AR38" s="389"/>
      <c r="AS38" s="322">
        <f t="shared" si="52"/>
        <v>0</v>
      </c>
      <c r="AT38" s="323">
        <f t="shared" si="53"/>
        <v>0</v>
      </c>
      <c r="AU38" s="323">
        <f t="shared" si="54"/>
        <v>0</v>
      </c>
      <c r="AV38" s="391"/>
      <c r="AW38" s="230"/>
      <c r="AX38" s="387"/>
      <c r="AY38" s="381"/>
      <c r="AZ38" s="376"/>
      <c r="BA38" s="377"/>
      <c r="BB38" s="378"/>
      <c r="BC38" s="321">
        <f t="shared" si="55"/>
        <v>0</v>
      </c>
      <c r="BD38" s="389"/>
      <c r="BE38" s="322">
        <f t="shared" si="56"/>
        <v>0</v>
      </c>
      <c r="BF38" s="323">
        <f t="shared" si="57"/>
        <v>0</v>
      </c>
      <c r="BG38" s="323">
        <f t="shared" si="58"/>
        <v>0</v>
      </c>
      <c r="BH38" s="391"/>
    </row>
    <row r="39" spans="1:60" s="221" customFormat="1">
      <c r="A39" s="304"/>
      <c r="B39" s="387"/>
      <c r="C39" s="381"/>
      <c r="D39" s="376"/>
      <c r="E39" s="377"/>
      <c r="F39" s="378"/>
      <c r="G39" s="321">
        <f t="shared" si="39"/>
        <v>0</v>
      </c>
      <c r="H39" s="389"/>
      <c r="I39" s="322">
        <f t="shared" si="40"/>
        <v>0</v>
      </c>
      <c r="J39" s="323">
        <f t="shared" si="41"/>
        <v>0</v>
      </c>
      <c r="K39" s="323">
        <f t="shared" si="42"/>
        <v>0</v>
      </c>
      <c r="L39" s="391"/>
      <c r="M39" s="230"/>
      <c r="N39" s="387"/>
      <c r="O39" s="381"/>
      <c r="P39" s="376"/>
      <c r="Q39" s="377"/>
      <c r="R39" s="378"/>
      <c r="S39" s="321">
        <f t="shared" si="43"/>
        <v>0</v>
      </c>
      <c r="T39" s="389"/>
      <c r="U39" s="322">
        <f t="shared" si="44"/>
        <v>0</v>
      </c>
      <c r="V39" s="323">
        <f t="shared" si="45"/>
        <v>0</v>
      </c>
      <c r="W39" s="323">
        <f t="shared" si="46"/>
        <v>0</v>
      </c>
      <c r="X39" s="391"/>
      <c r="Y39" s="230"/>
      <c r="Z39" s="387"/>
      <c r="AA39" s="381"/>
      <c r="AB39" s="376"/>
      <c r="AC39" s="377"/>
      <c r="AD39" s="378"/>
      <c r="AE39" s="321">
        <f t="shared" si="47"/>
        <v>0</v>
      </c>
      <c r="AF39" s="389"/>
      <c r="AG39" s="322">
        <f t="shared" si="48"/>
        <v>0</v>
      </c>
      <c r="AH39" s="323">
        <f t="shared" si="49"/>
        <v>0</v>
      </c>
      <c r="AI39" s="323">
        <f t="shared" si="50"/>
        <v>0</v>
      </c>
      <c r="AJ39" s="391"/>
      <c r="AK39" s="230"/>
      <c r="AL39" s="387"/>
      <c r="AM39" s="381"/>
      <c r="AN39" s="376"/>
      <c r="AO39" s="377"/>
      <c r="AP39" s="378"/>
      <c r="AQ39" s="321">
        <f t="shared" si="51"/>
        <v>0</v>
      </c>
      <c r="AR39" s="389"/>
      <c r="AS39" s="322">
        <f t="shared" si="52"/>
        <v>0</v>
      </c>
      <c r="AT39" s="323">
        <f t="shared" si="53"/>
        <v>0</v>
      </c>
      <c r="AU39" s="323">
        <f t="shared" si="54"/>
        <v>0</v>
      </c>
      <c r="AV39" s="391"/>
      <c r="AW39" s="230"/>
      <c r="AX39" s="387"/>
      <c r="AY39" s="381"/>
      <c r="AZ39" s="376"/>
      <c r="BA39" s="377"/>
      <c r="BB39" s="378"/>
      <c r="BC39" s="321">
        <f t="shared" si="55"/>
        <v>0</v>
      </c>
      <c r="BD39" s="389"/>
      <c r="BE39" s="322">
        <f t="shared" si="56"/>
        <v>0</v>
      </c>
      <c r="BF39" s="323">
        <f t="shared" si="57"/>
        <v>0</v>
      </c>
      <c r="BG39" s="323">
        <f t="shared" si="58"/>
        <v>0</v>
      </c>
      <c r="BH39" s="391"/>
    </row>
    <row r="40" spans="1:60" s="221" customFormat="1">
      <c r="A40" s="304"/>
      <c r="B40" s="387"/>
      <c r="C40" s="381"/>
      <c r="D40" s="376"/>
      <c r="E40" s="377"/>
      <c r="F40" s="378"/>
      <c r="G40" s="321">
        <f t="shared" si="39"/>
        <v>0</v>
      </c>
      <c r="H40" s="389"/>
      <c r="I40" s="322">
        <f t="shared" si="40"/>
        <v>0</v>
      </c>
      <c r="J40" s="323">
        <f t="shared" si="41"/>
        <v>0</v>
      </c>
      <c r="K40" s="323">
        <f t="shared" si="42"/>
        <v>0</v>
      </c>
      <c r="L40" s="391"/>
      <c r="M40" s="230"/>
      <c r="N40" s="387"/>
      <c r="O40" s="381"/>
      <c r="P40" s="376"/>
      <c r="Q40" s="377"/>
      <c r="R40" s="378"/>
      <c r="S40" s="321">
        <f t="shared" si="43"/>
        <v>0</v>
      </c>
      <c r="T40" s="389"/>
      <c r="U40" s="322">
        <f t="shared" si="44"/>
        <v>0</v>
      </c>
      <c r="V40" s="323">
        <f t="shared" si="45"/>
        <v>0</v>
      </c>
      <c r="W40" s="323">
        <f t="shared" si="46"/>
        <v>0</v>
      </c>
      <c r="X40" s="391"/>
      <c r="Y40" s="230"/>
      <c r="Z40" s="387"/>
      <c r="AA40" s="381"/>
      <c r="AB40" s="376"/>
      <c r="AC40" s="377"/>
      <c r="AD40" s="378"/>
      <c r="AE40" s="321">
        <f t="shared" si="47"/>
        <v>0</v>
      </c>
      <c r="AF40" s="389"/>
      <c r="AG40" s="322">
        <f t="shared" si="48"/>
        <v>0</v>
      </c>
      <c r="AH40" s="323">
        <f t="shared" si="49"/>
        <v>0</v>
      </c>
      <c r="AI40" s="323">
        <f t="shared" si="50"/>
        <v>0</v>
      </c>
      <c r="AJ40" s="391"/>
      <c r="AK40" s="230"/>
      <c r="AL40" s="387"/>
      <c r="AM40" s="381"/>
      <c r="AN40" s="376"/>
      <c r="AO40" s="377"/>
      <c r="AP40" s="378"/>
      <c r="AQ40" s="321">
        <f t="shared" si="51"/>
        <v>0</v>
      </c>
      <c r="AR40" s="389"/>
      <c r="AS40" s="322">
        <f t="shared" si="52"/>
        <v>0</v>
      </c>
      <c r="AT40" s="323">
        <f t="shared" si="53"/>
        <v>0</v>
      </c>
      <c r="AU40" s="323">
        <f t="shared" si="54"/>
        <v>0</v>
      </c>
      <c r="AV40" s="391"/>
      <c r="AW40" s="230"/>
      <c r="AX40" s="387"/>
      <c r="AY40" s="381"/>
      <c r="AZ40" s="376"/>
      <c r="BA40" s="377"/>
      <c r="BB40" s="378"/>
      <c r="BC40" s="321">
        <f t="shared" si="55"/>
        <v>0</v>
      </c>
      <c r="BD40" s="389"/>
      <c r="BE40" s="322">
        <f t="shared" si="56"/>
        <v>0</v>
      </c>
      <c r="BF40" s="323">
        <f t="shared" si="57"/>
        <v>0</v>
      </c>
      <c r="BG40" s="323">
        <f t="shared" si="58"/>
        <v>0</v>
      </c>
      <c r="BH40" s="391"/>
    </row>
    <row r="41" spans="1:60" s="221" customFormat="1" ht="24.75" thickBot="1">
      <c r="A41" s="304"/>
      <c r="B41" s="388"/>
      <c r="C41" s="383"/>
      <c r="D41" s="384"/>
      <c r="E41" s="385"/>
      <c r="F41" s="386"/>
      <c r="G41" s="324">
        <f t="shared" si="39"/>
        <v>0</v>
      </c>
      <c r="H41" s="390"/>
      <c r="I41" s="325">
        <f t="shared" si="40"/>
        <v>0</v>
      </c>
      <c r="J41" s="326">
        <f t="shared" si="41"/>
        <v>0</v>
      </c>
      <c r="K41" s="326">
        <f t="shared" si="42"/>
        <v>0</v>
      </c>
      <c r="L41" s="392"/>
      <c r="M41" s="230"/>
      <c r="N41" s="388"/>
      <c r="O41" s="383"/>
      <c r="P41" s="384"/>
      <c r="Q41" s="385"/>
      <c r="R41" s="386"/>
      <c r="S41" s="324">
        <f t="shared" si="43"/>
        <v>0</v>
      </c>
      <c r="T41" s="390"/>
      <c r="U41" s="325">
        <f t="shared" si="44"/>
        <v>0</v>
      </c>
      <c r="V41" s="326">
        <f t="shared" si="45"/>
        <v>0</v>
      </c>
      <c r="W41" s="326">
        <f t="shared" si="46"/>
        <v>0</v>
      </c>
      <c r="X41" s="392"/>
      <c r="Y41" s="230"/>
      <c r="Z41" s="388"/>
      <c r="AA41" s="383"/>
      <c r="AB41" s="384"/>
      <c r="AC41" s="385"/>
      <c r="AD41" s="386"/>
      <c r="AE41" s="324">
        <f t="shared" si="47"/>
        <v>0</v>
      </c>
      <c r="AF41" s="390"/>
      <c r="AG41" s="325">
        <f t="shared" si="48"/>
        <v>0</v>
      </c>
      <c r="AH41" s="326">
        <f t="shared" si="49"/>
        <v>0</v>
      </c>
      <c r="AI41" s="326">
        <f t="shared" si="50"/>
        <v>0</v>
      </c>
      <c r="AJ41" s="392"/>
      <c r="AK41" s="230"/>
      <c r="AL41" s="388"/>
      <c r="AM41" s="383"/>
      <c r="AN41" s="384"/>
      <c r="AO41" s="385"/>
      <c r="AP41" s="386"/>
      <c r="AQ41" s="324">
        <f t="shared" si="51"/>
        <v>0</v>
      </c>
      <c r="AR41" s="390"/>
      <c r="AS41" s="325">
        <f t="shared" si="52"/>
        <v>0</v>
      </c>
      <c r="AT41" s="326">
        <f t="shared" si="53"/>
        <v>0</v>
      </c>
      <c r="AU41" s="326">
        <f t="shared" si="54"/>
        <v>0</v>
      </c>
      <c r="AV41" s="392"/>
      <c r="AW41" s="230"/>
      <c r="AX41" s="388"/>
      <c r="AY41" s="383"/>
      <c r="AZ41" s="384"/>
      <c r="BA41" s="385"/>
      <c r="BB41" s="386"/>
      <c r="BC41" s="324">
        <f t="shared" si="55"/>
        <v>0</v>
      </c>
      <c r="BD41" s="390"/>
      <c r="BE41" s="325">
        <f t="shared" si="56"/>
        <v>0</v>
      </c>
      <c r="BF41" s="326">
        <f t="shared" si="57"/>
        <v>0</v>
      </c>
      <c r="BG41" s="326">
        <f t="shared" si="58"/>
        <v>0</v>
      </c>
      <c r="BH41" s="392"/>
    </row>
    <row r="42" spans="1:60" s="221" customFormat="1" ht="25.5" thickTop="1" thickBot="1">
      <c r="A42" s="304"/>
      <c r="B42" s="1651" t="s">
        <v>510</v>
      </c>
      <c r="C42" s="1652"/>
      <c r="D42" s="1652"/>
      <c r="E42" s="1652"/>
      <c r="F42" s="327"/>
      <c r="G42" s="327">
        <f>SUM(G32:G41)</f>
        <v>0</v>
      </c>
      <c r="H42" s="328"/>
      <c r="I42" s="328">
        <f>SUM(I32:I41)</f>
        <v>0</v>
      </c>
      <c r="J42" s="329"/>
      <c r="K42" s="329">
        <f>SUM(K32:K41)</f>
        <v>0</v>
      </c>
      <c r="L42" s="330"/>
      <c r="M42" s="230"/>
      <c r="N42" s="1651" t="s">
        <v>510</v>
      </c>
      <c r="O42" s="1652"/>
      <c r="P42" s="1652"/>
      <c r="Q42" s="1652"/>
      <c r="R42" s="327"/>
      <c r="S42" s="327">
        <f>SUM(S32:S41)</f>
        <v>0</v>
      </c>
      <c r="T42" s="328"/>
      <c r="U42" s="328">
        <f>SUM(U32:U41)</f>
        <v>0</v>
      </c>
      <c r="V42" s="329"/>
      <c r="W42" s="329">
        <f>SUM(W32:W41)</f>
        <v>0</v>
      </c>
      <c r="X42" s="330"/>
      <c r="Y42" s="230"/>
      <c r="Z42" s="1651" t="s">
        <v>510</v>
      </c>
      <c r="AA42" s="1652"/>
      <c r="AB42" s="1652"/>
      <c r="AC42" s="1652"/>
      <c r="AD42" s="327"/>
      <c r="AE42" s="327">
        <f>SUM(AE32:AE41)</f>
        <v>0</v>
      </c>
      <c r="AF42" s="328"/>
      <c r="AG42" s="328">
        <f>SUM(AG32:AG41)</f>
        <v>0</v>
      </c>
      <c r="AH42" s="329"/>
      <c r="AI42" s="329">
        <f>SUM(AI32:AI41)</f>
        <v>0</v>
      </c>
      <c r="AJ42" s="330"/>
      <c r="AK42" s="230"/>
      <c r="AL42" s="1651" t="s">
        <v>510</v>
      </c>
      <c r="AM42" s="1652"/>
      <c r="AN42" s="1652"/>
      <c r="AO42" s="1652"/>
      <c r="AP42" s="327"/>
      <c r="AQ42" s="327">
        <f>SUM(AQ32:AQ41)</f>
        <v>0</v>
      </c>
      <c r="AR42" s="328"/>
      <c r="AS42" s="328">
        <f>SUM(AS32:AS41)</f>
        <v>0</v>
      </c>
      <c r="AT42" s="329"/>
      <c r="AU42" s="329">
        <f>SUM(AU32:AU41)</f>
        <v>0</v>
      </c>
      <c r="AV42" s="330"/>
      <c r="AW42" s="230"/>
      <c r="AX42" s="1651" t="s">
        <v>510</v>
      </c>
      <c r="AY42" s="1652"/>
      <c r="AZ42" s="1652"/>
      <c r="BA42" s="1652"/>
      <c r="BB42" s="327"/>
      <c r="BC42" s="327">
        <f>SUM(BC32:BC41)</f>
        <v>0</v>
      </c>
      <c r="BD42" s="328"/>
      <c r="BE42" s="328">
        <f>SUM(BE32:BE41)</f>
        <v>0</v>
      </c>
      <c r="BF42" s="329"/>
      <c r="BG42" s="329">
        <f>SUM(BG32:BG41)</f>
        <v>0</v>
      </c>
      <c r="BH42" s="330"/>
    </row>
    <row r="43" spans="1:60" s="221" customFormat="1">
      <c r="A43" s="304"/>
      <c r="B43" s="374"/>
      <c r="C43" s="381"/>
      <c r="D43" s="376"/>
      <c r="E43" s="377"/>
      <c r="F43" s="378"/>
      <c r="G43" s="321">
        <f t="shared" ref="G43:G52" si="59">INT(E43*F43)</f>
        <v>0</v>
      </c>
      <c r="H43" s="389"/>
      <c r="I43" s="322">
        <f t="shared" ref="I43:I52" si="60">INT(E43*H43)</f>
        <v>0</v>
      </c>
      <c r="J43" s="323">
        <f t="shared" ref="J43:J52" si="61">F43-H43</f>
        <v>0</v>
      </c>
      <c r="K43" s="323">
        <f t="shared" ref="K43:K52" si="62">G43-I43</f>
        <v>0</v>
      </c>
      <c r="L43" s="391"/>
      <c r="M43" s="230"/>
      <c r="N43" s="374"/>
      <c r="O43" s="381"/>
      <c r="P43" s="376"/>
      <c r="Q43" s="377"/>
      <c r="R43" s="378"/>
      <c r="S43" s="321">
        <f t="shared" ref="S43:S52" si="63">INT(Q43*R43)</f>
        <v>0</v>
      </c>
      <c r="T43" s="389"/>
      <c r="U43" s="322">
        <f t="shared" ref="U43:U52" si="64">INT(Q43*T43)</f>
        <v>0</v>
      </c>
      <c r="V43" s="323">
        <f t="shared" ref="V43:V52" si="65">R43-T43</f>
        <v>0</v>
      </c>
      <c r="W43" s="323">
        <f t="shared" ref="W43:W52" si="66">S43-U43</f>
        <v>0</v>
      </c>
      <c r="X43" s="391"/>
      <c r="Y43" s="230"/>
      <c r="Z43" s="374"/>
      <c r="AA43" s="381"/>
      <c r="AB43" s="376"/>
      <c r="AC43" s="377"/>
      <c r="AD43" s="378"/>
      <c r="AE43" s="321">
        <f t="shared" ref="AE43:AE52" si="67">INT(AC43*AD43)</f>
        <v>0</v>
      </c>
      <c r="AF43" s="389"/>
      <c r="AG43" s="322">
        <f t="shared" ref="AG43:AG52" si="68">INT(AC43*AF43)</f>
        <v>0</v>
      </c>
      <c r="AH43" s="323">
        <f t="shared" ref="AH43:AH52" si="69">AD43-AF43</f>
        <v>0</v>
      </c>
      <c r="AI43" s="323">
        <f t="shared" ref="AI43:AI52" si="70">AE43-AG43</f>
        <v>0</v>
      </c>
      <c r="AJ43" s="391"/>
      <c r="AK43" s="230"/>
      <c r="AL43" s="374"/>
      <c r="AM43" s="381"/>
      <c r="AN43" s="376"/>
      <c r="AO43" s="377"/>
      <c r="AP43" s="378"/>
      <c r="AQ43" s="321">
        <f t="shared" ref="AQ43:AQ52" si="71">INT(AO43*AP43)</f>
        <v>0</v>
      </c>
      <c r="AR43" s="389"/>
      <c r="AS43" s="322">
        <f t="shared" ref="AS43:AS52" si="72">INT(AO43*AR43)</f>
        <v>0</v>
      </c>
      <c r="AT43" s="323">
        <f t="shared" ref="AT43:AT52" si="73">AP43-AR43</f>
        <v>0</v>
      </c>
      <c r="AU43" s="323">
        <f t="shared" ref="AU43:AU52" si="74">AQ43-AS43</f>
        <v>0</v>
      </c>
      <c r="AV43" s="391"/>
      <c r="AW43" s="230"/>
      <c r="AX43" s="374"/>
      <c r="AY43" s="381"/>
      <c r="AZ43" s="376"/>
      <c r="BA43" s="377"/>
      <c r="BB43" s="378"/>
      <c r="BC43" s="321">
        <f t="shared" ref="BC43:BC52" si="75">INT(BA43*BB43)</f>
        <v>0</v>
      </c>
      <c r="BD43" s="389"/>
      <c r="BE43" s="322">
        <f t="shared" ref="BE43:BE52" si="76">INT(BA43*BD43)</f>
        <v>0</v>
      </c>
      <c r="BF43" s="323">
        <f t="shared" ref="BF43:BF52" si="77">BB43-BD43</f>
        <v>0</v>
      </c>
      <c r="BG43" s="323">
        <f t="shared" ref="BG43:BG52" si="78">BC43-BE43</f>
        <v>0</v>
      </c>
      <c r="BH43" s="391"/>
    </row>
    <row r="44" spans="1:60" s="221" customFormat="1">
      <c r="A44" s="304"/>
      <c r="B44" s="379"/>
      <c r="C44" s="380"/>
      <c r="D44" s="376"/>
      <c r="E44" s="377"/>
      <c r="F44" s="378"/>
      <c r="G44" s="321">
        <f t="shared" si="59"/>
        <v>0</v>
      </c>
      <c r="H44" s="389"/>
      <c r="I44" s="322">
        <f t="shared" si="60"/>
        <v>0</v>
      </c>
      <c r="J44" s="323">
        <f t="shared" si="61"/>
        <v>0</v>
      </c>
      <c r="K44" s="323">
        <f t="shared" si="62"/>
        <v>0</v>
      </c>
      <c r="L44" s="391"/>
      <c r="M44" s="230"/>
      <c r="N44" s="379"/>
      <c r="O44" s="380"/>
      <c r="P44" s="376"/>
      <c r="Q44" s="377"/>
      <c r="R44" s="378"/>
      <c r="S44" s="321">
        <f t="shared" si="63"/>
        <v>0</v>
      </c>
      <c r="T44" s="389"/>
      <c r="U44" s="322">
        <f t="shared" si="64"/>
        <v>0</v>
      </c>
      <c r="V44" s="323">
        <f t="shared" si="65"/>
        <v>0</v>
      </c>
      <c r="W44" s="323">
        <f t="shared" si="66"/>
        <v>0</v>
      </c>
      <c r="X44" s="391"/>
      <c r="Y44" s="230"/>
      <c r="Z44" s="379"/>
      <c r="AA44" s="380"/>
      <c r="AB44" s="376"/>
      <c r="AC44" s="377"/>
      <c r="AD44" s="378"/>
      <c r="AE44" s="321">
        <f t="shared" si="67"/>
        <v>0</v>
      </c>
      <c r="AF44" s="389"/>
      <c r="AG44" s="322">
        <f t="shared" si="68"/>
        <v>0</v>
      </c>
      <c r="AH44" s="323">
        <f t="shared" si="69"/>
        <v>0</v>
      </c>
      <c r="AI44" s="323">
        <f t="shared" si="70"/>
        <v>0</v>
      </c>
      <c r="AJ44" s="391"/>
      <c r="AK44" s="230"/>
      <c r="AL44" s="379"/>
      <c r="AM44" s="380"/>
      <c r="AN44" s="376"/>
      <c r="AO44" s="377"/>
      <c r="AP44" s="378"/>
      <c r="AQ44" s="321">
        <f t="shared" si="71"/>
        <v>0</v>
      </c>
      <c r="AR44" s="389"/>
      <c r="AS44" s="322">
        <f t="shared" si="72"/>
        <v>0</v>
      </c>
      <c r="AT44" s="323">
        <f t="shared" si="73"/>
        <v>0</v>
      </c>
      <c r="AU44" s="323">
        <f t="shared" si="74"/>
        <v>0</v>
      </c>
      <c r="AV44" s="391"/>
      <c r="AW44" s="230"/>
      <c r="AX44" s="379"/>
      <c r="AY44" s="380"/>
      <c r="AZ44" s="376"/>
      <c r="BA44" s="377"/>
      <c r="BB44" s="378"/>
      <c r="BC44" s="321">
        <f t="shared" si="75"/>
        <v>0</v>
      </c>
      <c r="BD44" s="389"/>
      <c r="BE44" s="322">
        <f t="shared" si="76"/>
        <v>0</v>
      </c>
      <c r="BF44" s="323">
        <f t="shared" si="77"/>
        <v>0</v>
      </c>
      <c r="BG44" s="323">
        <f t="shared" si="78"/>
        <v>0</v>
      </c>
      <c r="BH44" s="391"/>
    </row>
    <row r="45" spans="1:60" s="221" customFormat="1">
      <c r="A45" s="304"/>
      <c r="B45" s="379"/>
      <c r="C45" s="380"/>
      <c r="D45" s="376"/>
      <c r="E45" s="377"/>
      <c r="F45" s="378"/>
      <c r="G45" s="321">
        <f t="shared" si="59"/>
        <v>0</v>
      </c>
      <c r="H45" s="389"/>
      <c r="I45" s="322">
        <f t="shared" si="60"/>
        <v>0</v>
      </c>
      <c r="J45" s="323">
        <f t="shared" si="61"/>
        <v>0</v>
      </c>
      <c r="K45" s="323">
        <f t="shared" si="62"/>
        <v>0</v>
      </c>
      <c r="L45" s="391"/>
      <c r="M45" s="230"/>
      <c r="N45" s="379"/>
      <c r="O45" s="380"/>
      <c r="P45" s="376"/>
      <c r="Q45" s="377"/>
      <c r="R45" s="378"/>
      <c r="S45" s="321">
        <f t="shared" si="63"/>
        <v>0</v>
      </c>
      <c r="T45" s="389"/>
      <c r="U45" s="322">
        <f t="shared" si="64"/>
        <v>0</v>
      </c>
      <c r="V45" s="323">
        <f t="shared" si="65"/>
        <v>0</v>
      </c>
      <c r="W45" s="323">
        <f t="shared" si="66"/>
        <v>0</v>
      </c>
      <c r="X45" s="391"/>
      <c r="Y45" s="230"/>
      <c r="Z45" s="379"/>
      <c r="AA45" s="380"/>
      <c r="AB45" s="376"/>
      <c r="AC45" s="377"/>
      <c r="AD45" s="378"/>
      <c r="AE45" s="321">
        <f t="shared" si="67"/>
        <v>0</v>
      </c>
      <c r="AF45" s="389"/>
      <c r="AG45" s="322">
        <f t="shared" si="68"/>
        <v>0</v>
      </c>
      <c r="AH45" s="323">
        <f t="shared" si="69"/>
        <v>0</v>
      </c>
      <c r="AI45" s="323">
        <f t="shared" si="70"/>
        <v>0</v>
      </c>
      <c r="AJ45" s="391"/>
      <c r="AK45" s="230"/>
      <c r="AL45" s="379"/>
      <c r="AM45" s="380"/>
      <c r="AN45" s="376"/>
      <c r="AO45" s="377"/>
      <c r="AP45" s="378"/>
      <c r="AQ45" s="321">
        <f t="shared" si="71"/>
        <v>0</v>
      </c>
      <c r="AR45" s="389"/>
      <c r="AS45" s="322">
        <f t="shared" si="72"/>
        <v>0</v>
      </c>
      <c r="AT45" s="323">
        <f t="shared" si="73"/>
        <v>0</v>
      </c>
      <c r="AU45" s="323">
        <f t="shared" si="74"/>
        <v>0</v>
      </c>
      <c r="AV45" s="391"/>
      <c r="AW45" s="230"/>
      <c r="AX45" s="379"/>
      <c r="AY45" s="380"/>
      <c r="AZ45" s="376"/>
      <c r="BA45" s="377"/>
      <c r="BB45" s="378"/>
      <c r="BC45" s="321">
        <f t="shared" si="75"/>
        <v>0</v>
      </c>
      <c r="BD45" s="389"/>
      <c r="BE45" s="322">
        <f t="shared" si="76"/>
        <v>0</v>
      </c>
      <c r="BF45" s="323">
        <f t="shared" si="77"/>
        <v>0</v>
      </c>
      <c r="BG45" s="323">
        <f t="shared" si="78"/>
        <v>0</v>
      </c>
      <c r="BH45" s="391"/>
    </row>
    <row r="46" spans="1:60" s="221" customFormat="1">
      <c r="A46" s="304"/>
      <c r="B46" s="379"/>
      <c r="C46" s="380"/>
      <c r="D46" s="376"/>
      <c r="E46" s="377"/>
      <c r="F46" s="378"/>
      <c r="G46" s="321">
        <f t="shared" si="59"/>
        <v>0</v>
      </c>
      <c r="H46" s="389"/>
      <c r="I46" s="322">
        <f t="shared" si="60"/>
        <v>0</v>
      </c>
      <c r="J46" s="323">
        <f t="shared" si="61"/>
        <v>0</v>
      </c>
      <c r="K46" s="323">
        <f t="shared" si="62"/>
        <v>0</v>
      </c>
      <c r="L46" s="391"/>
      <c r="M46" s="230"/>
      <c r="N46" s="379"/>
      <c r="O46" s="380"/>
      <c r="P46" s="376"/>
      <c r="Q46" s="377"/>
      <c r="R46" s="378"/>
      <c r="S46" s="321">
        <f t="shared" si="63"/>
        <v>0</v>
      </c>
      <c r="T46" s="389"/>
      <c r="U46" s="322">
        <f t="shared" si="64"/>
        <v>0</v>
      </c>
      <c r="V46" s="323">
        <f t="shared" si="65"/>
        <v>0</v>
      </c>
      <c r="W46" s="323">
        <f t="shared" si="66"/>
        <v>0</v>
      </c>
      <c r="X46" s="391"/>
      <c r="Y46" s="230"/>
      <c r="Z46" s="379"/>
      <c r="AA46" s="380"/>
      <c r="AB46" s="376"/>
      <c r="AC46" s="377"/>
      <c r="AD46" s="378"/>
      <c r="AE46" s="321">
        <f t="shared" si="67"/>
        <v>0</v>
      </c>
      <c r="AF46" s="389"/>
      <c r="AG46" s="322">
        <f t="shared" si="68"/>
        <v>0</v>
      </c>
      <c r="AH46" s="323">
        <f t="shared" si="69"/>
        <v>0</v>
      </c>
      <c r="AI46" s="323">
        <f t="shared" si="70"/>
        <v>0</v>
      </c>
      <c r="AJ46" s="391"/>
      <c r="AK46" s="230"/>
      <c r="AL46" s="379"/>
      <c r="AM46" s="380"/>
      <c r="AN46" s="376"/>
      <c r="AO46" s="377"/>
      <c r="AP46" s="378"/>
      <c r="AQ46" s="321">
        <f t="shared" si="71"/>
        <v>0</v>
      </c>
      <c r="AR46" s="389"/>
      <c r="AS46" s="322">
        <f t="shared" si="72"/>
        <v>0</v>
      </c>
      <c r="AT46" s="323">
        <f t="shared" si="73"/>
        <v>0</v>
      </c>
      <c r="AU46" s="323">
        <f t="shared" si="74"/>
        <v>0</v>
      </c>
      <c r="AV46" s="391"/>
      <c r="AW46" s="230"/>
      <c r="AX46" s="379"/>
      <c r="AY46" s="380"/>
      <c r="AZ46" s="376"/>
      <c r="BA46" s="377"/>
      <c r="BB46" s="378"/>
      <c r="BC46" s="321">
        <f t="shared" si="75"/>
        <v>0</v>
      </c>
      <c r="BD46" s="389"/>
      <c r="BE46" s="322">
        <f t="shared" si="76"/>
        <v>0</v>
      </c>
      <c r="BF46" s="323">
        <f t="shared" si="77"/>
        <v>0</v>
      </c>
      <c r="BG46" s="323">
        <f t="shared" si="78"/>
        <v>0</v>
      </c>
      <c r="BH46" s="391"/>
    </row>
    <row r="47" spans="1:60" s="221" customFormat="1">
      <c r="A47" s="304"/>
      <c r="B47" s="379"/>
      <c r="C47" s="380"/>
      <c r="D47" s="376"/>
      <c r="E47" s="377"/>
      <c r="F47" s="378"/>
      <c r="G47" s="321">
        <f t="shared" si="59"/>
        <v>0</v>
      </c>
      <c r="H47" s="389"/>
      <c r="I47" s="322">
        <f t="shared" si="60"/>
        <v>0</v>
      </c>
      <c r="J47" s="323">
        <f t="shared" si="61"/>
        <v>0</v>
      </c>
      <c r="K47" s="323">
        <f t="shared" si="62"/>
        <v>0</v>
      </c>
      <c r="L47" s="391"/>
      <c r="M47" s="230"/>
      <c r="N47" s="379"/>
      <c r="O47" s="380"/>
      <c r="P47" s="376"/>
      <c r="Q47" s="377"/>
      <c r="R47" s="378"/>
      <c r="S47" s="321">
        <f t="shared" si="63"/>
        <v>0</v>
      </c>
      <c r="T47" s="389"/>
      <c r="U47" s="322">
        <f t="shared" si="64"/>
        <v>0</v>
      </c>
      <c r="V47" s="323">
        <f t="shared" si="65"/>
        <v>0</v>
      </c>
      <c r="W47" s="323">
        <f t="shared" si="66"/>
        <v>0</v>
      </c>
      <c r="X47" s="391"/>
      <c r="Y47" s="230"/>
      <c r="Z47" s="379"/>
      <c r="AA47" s="380"/>
      <c r="AB47" s="376"/>
      <c r="AC47" s="377"/>
      <c r="AD47" s="378"/>
      <c r="AE47" s="321">
        <f t="shared" si="67"/>
        <v>0</v>
      </c>
      <c r="AF47" s="389"/>
      <c r="AG47" s="322">
        <f t="shared" si="68"/>
        <v>0</v>
      </c>
      <c r="AH47" s="323">
        <f t="shared" si="69"/>
        <v>0</v>
      </c>
      <c r="AI47" s="323">
        <f t="shared" si="70"/>
        <v>0</v>
      </c>
      <c r="AJ47" s="391"/>
      <c r="AK47" s="230"/>
      <c r="AL47" s="379"/>
      <c r="AM47" s="380"/>
      <c r="AN47" s="376"/>
      <c r="AO47" s="377"/>
      <c r="AP47" s="378"/>
      <c r="AQ47" s="321">
        <f t="shared" si="71"/>
        <v>0</v>
      </c>
      <c r="AR47" s="389"/>
      <c r="AS47" s="322">
        <f t="shared" si="72"/>
        <v>0</v>
      </c>
      <c r="AT47" s="323">
        <f t="shared" si="73"/>
        <v>0</v>
      </c>
      <c r="AU47" s="323">
        <f t="shared" si="74"/>
        <v>0</v>
      </c>
      <c r="AV47" s="391"/>
      <c r="AW47" s="230"/>
      <c r="AX47" s="379"/>
      <c r="AY47" s="380"/>
      <c r="AZ47" s="376"/>
      <c r="BA47" s="377"/>
      <c r="BB47" s="378"/>
      <c r="BC47" s="321">
        <f t="shared" si="75"/>
        <v>0</v>
      </c>
      <c r="BD47" s="389"/>
      <c r="BE47" s="322">
        <f t="shared" si="76"/>
        <v>0</v>
      </c>
      <c r="BF47" s="323">
        <f t="shared" si="77"/>
        <v>0</v>
      </c>
      <c r="BG47" s="323">
        <f t="shared" si="78"/>
        <v>0</v>
      </c>
      <c r="BH47" s="391"/>
    </row>
    <row r="48" spans="1:60" s="221" customFormat="1">
      <c r="A48" s="304"/>
      <c r="B48" s="379"/>
      <c r="C48" s="380"/>
      <c r="D48" s="376"/>
      <c r="E48" s="377"/>
      <c r="F48" s="378"/>
      <c r="G48" s="321">
        <f t="shared" si="59"/>
        <v>0</v>
      </c>
      <c r="H48" s="389"/>
      <c r="I48" s="322">
        <f t="shared" si="60"/>
        <v>0</v>
      </c>
      <c r="J48" s="323">
        <f t="shared" si="61"/>
        <v>0</v>
      </c>
      <c r="K48" s="323">
        <f t="shared" si="62"/>
        <v>0</v>
      </c>
      <c r="L48" s="391"/>
      <c r="M48" s="230"/>
      <c r="N48" s="379"/>
      <c r="O48" s="380"/>
      <c r="P48" s="376"/>
      <c r="Q48" s="377"/>
      <c r="R48" s="378"/>
      <c r="S48" s="321">
        <f t="shared" si="63"/>
        <v>0</v>
      </c>
      <c r="T48" s="389"/>
      <c r="U48" s="322">
        <f t="shared" si="64"/>
        <v>0</v>
      </c>
      <c r="V48" s="323">
        <f t="shared" si="65"/>
        <v>0</v>
      </c>
      <c r="W48" s="323">
        <f t="shared" si="66"/>
        <v>0</v>
      </c>
      <c r="X48" s="391"/>
      <c r="Y48" s="230"/>
      <c r="Z48" s="379"/>
      <c r="AA48" s="380"/>
      <c r="AB48" s="376"/>
      <c r="AC48" s="377"/>
      <c r="AD48" s="378"/>
      <c r="AE48" s="321">
        <f t="shared" si="67"/>
        <v>0</v>
      </c>
      <c r="AF48" s="389"/>
      <c r="AG48" s="322">
        <f t="shared" si="68"/>
        <v>0</v>
      </c>
      <c r="AH48" s="323">
        <f t="shared" si="69"/>
        <v>0</v>
      </c>
      <c r="AI48" s="323">
        <f t="shared" si="70"/>
        <v>0</v>
      </c>
      <c r="AJ48" s="391"/>
      <c r="AK48" s="230"/>
      <c r="AL48" s="379"/>
      <c r="AM48" s="380"/>
      <c r="AN48" s="376"/>
      <c r="AO48" s="377"/>
      <c r="AP48" s="378"/>
      <c r="AQ48" s="321">
        <f t="shared" si="71"/>
        <v>0</v>
      </c>
      <c r="AR48" s="389"/>
      <c r="AS48" s="322">
        <f t="shared" si="72"/>
        <v>0</v>
      </c>
      <c r="AT48" s="323">
        <f t="shared" si="73"/>
        <v>0</v>
      </c>
      <c r="AU48" s="323">
        <f t="shared" si="74"/>
        <v>0</v>
      </c>
      <c r="AV48" s="391"/>
      <c r="AW48" s="230"/>
      <c r="AX48" s="379"/>
      <c r="AY48" s="380"/>
      <c r="AZ48" s="376"/>
      <c r="BA48" s="377"/>
      <c r="BB48" s="378"/>
      <c r="BC48" s="321">
        <f t="shared" si="75"/>
        <v>0</v>
      </c>
      <c r="BD48" s="389"/>
      <c r="BE48" s="322">
        <f t="shared" si="76"/>
        <v>0</v>
      </c>
      <c r="BF48" s="323">
        <f t="shared" si="77"/>
        <v>0</v>
      </c>
      <c r="BG48" s="323">
        <f t="shared" si="78"/>
        <v>0</v>
      </c>
      <c r="BH48" s="391"/>
    </row>
    <row r="49" spans="1:60" s="221" customFormat="1">
      <c r="A49" s="304"/>
      <c r="B49" s="387"/>
      <c r="C49" s="381"/>
      <c r="D49" s="376"/>
      <c r="E49" s="377"/>
      <c r="F49" s="378"/>
      <c r="G49" s="321">
        <f t="shared" si="59"/>
        <v>0</v>
      </c>
      <c r="H49" s="389"/>
      <c r="I49" s="322">
        <f t="shared" si="60"/>
        <v>0</v>
      </c>
      <c r="J49" s="323">
        <f t="shared" si="61"/>
        <v>0</v>
      </c>
      <c r="K49" s="323">
        <f t="shared" si="62"/>
        <v>0</v>
      </c>
      <c r="L49" s="391"/>
      <c r="M49" s="230"/>
      <c r="N49" s="387"/>
      <c r="O49" s="381"/>
      <c r="P49" s="376"/>
      <c r="Q49" s="377"/>
      <c r="R49" s="378"/>
      <c r="S49" s="321">
        <f t="shared" si="63"/>
        <v>0</v>
      </c>
      <c r="T49" s="389"/>
      <c r="U49" s="322">
        <f t="shared" si="64"/>
        <v>0</v>
      </c>
      <c r="V49" s="323">
        <f t="shared" si="65"/>
        <v>0</v>
      </c>
      <c r="W49" s="323">
        <f t="shared" si="66"/>
        <v>0</v>
      </c>
      <c r="X49" s="391"/>
      <c r="Y49" s="230"/>
      <c r="Z49" s="387"/>
      <c r="AA49" s="381"/>
      <c r="AB49" s="376"/>
      <c r="AC49" s="377"/>
      <c r="AD49" s="378"/>
      <c r="AE49" s="321">
        <f t="shared" si="67"/>
        <v>0</v>
      </c>
      <c r="AF49" s="389"/>
      <c r="AG49" s="322">
        <f t="shared" si="68"/>
        <v>0</v>
      </c>
      <c r="AH49" s="323">
        <f t="shared" si="69"/>
        <v>0</v>
      </c>
      <c r="AI49" s="323">
        <f t="shared" si="70"/>
        <v>0</v>
      </c>
      <c r="AJ49" s="391"/>
      <c r="AK49" s="230"/>
      <c r="AL49" s="387"/>
      <c r="AM49" s="381"/>
      <c r="AN49" s="376"/>
      <c r="AO49" s="377"/>
      <c r="AP49" s="378"/>
      <c r="AQ49" s="321">
        <f t="shared" si="71"/>
        <v>0</v>
      </c>
      <c r="AR49" s="389"/>
      <c r="AS49" s="322">
        <f t="shared" si="72"/>
        <v>0</v>
      </c>
      <c r="AT49" s="323">
        <f t="shared" si="73"/>
        <v>0</v>
      </c>
      <c r="AU49" s="323">
        <f t="shared" si="74"/>
        <v>0</v>
      </c>
      <c r="AV49" s="391"/>
      <c r="AW49" s="230"/>
      <c r="AX49" s="387"/>
      <c r="AY49" s="381"/>
      <c r="AZ49" s="376"/>
      <c r="BA49" s="377"/>
      <c r="BB49" s="378"/>
      <c r="BC49" s="321">
        <f t="shared" si="75"/>
        <v>0</v>
      </c>
      <c r="BD49" s="389"/>
      <c r="BE49" s="322">
        <f t="shared" si="76"/>
        <v>0</v>
      </c>
      <c r="BF49" s="323">
        <f t="shared" si="77"/>
        <v>0</v>
      </c>
      <c r="BG49" s="323">
        <f t="shared" si="78"/>
        <v>0</v>
      </c>
      <c r="BH49" s="391"/>
    </row>
    <row r="50" spans="1:60" s="221" customFormat="1">
      <c r="A50" s="304"/>
      <c r="B50" s="387"/>
      <c r="C50" s="381"/>
      <c r="D50" s="376"/>
      <c r="E50" s="377"/>
      <c r="F50" s="378"/>
      <c r="G50" s="321">
        <f t="shared" si="59"/>
        <v>0</v>
      </c>
      <c r="H50" s="389"/>
      <c r="I50" s="322">
        <f t="shared" si="60"/>
        <v>0</v>
      </c>
      <c r="J50" s="323">
        <f t="shared" si="61"/>
        <v>0</v>
      </c>
      <c r="K50" s="323">
        <f t="shared" si="62"/>
        <v>0</v>
      </c>
      <c r="L50" s="391"/>
      <c r="M50" s="230"/>
      <c r="N50" s="387"/>
      <c r="O50" s="381"/>
      <c r="P50" s="376"/>
      <c r="Q50" s="377"/>
      <c r="R50" s="378"/>
      <c r="S50" s="321">
        <f t="shared" si="63"/>
        <v>0</v>
      </c>
      <c r="T50" s="389"/>
      <c r="U50" s="322">
        <f t="shared" si="64"/>
        <v>0</v>
      </c>
      <c r="V50" s="323">
        <f t="shared" si="65"/>
        <v>0</v>
      </c>
      <c r="W50" s="323">
        <f t="shared" si="66"/>
        <v>0</v>
      </c>
      <c r="X50" s="391"/>
      <c r="Y50" s="230"/>
      <c r="Z50" s="387"/>
      <c r="AA50" s="381"/>
      <c r="AB50" s="376"/>
      <c r="AC50" s="377"/>
      <c r="AD50" s="378"/>
      <c r="AE50" s="321">
        <f t="shared" si="67"/>
        <v>0</v>
      </c>
      <c r="AF50" s="389"/>
      <c r="AG50" s="322">
        <f t="shared" si="68"/>
        <v>0</v>
      </c>
      <c r="AH50" s="323">
        <f t="shared" si="69"/>
        <v>0</v>
      </c>
      <c r="AI50" s="323">
        <f t="shared" si="70"/>
        <v>0</v>
      </c>
      <c r="AJ50" s="391"/>
      <c r="AK50" s="230"/>
      <c r="AL50" s="387"/>
      <c r="AM50" s="381"/>
      <c r="AN50" s="376"/>
      <c r="AO50" s="377"/>
      <c r="AP50" s="378"/>
      <c r="AQ50" s="321">
        <f t="shared" si="71"/>
        <v>0</v>
      </c>
      <c r="AR50" s="389"/>
      <c r="AS50" s="322">
        <f t="shared" si="72"/>
        <v>0</v>
      </c>
      <c r="AT50" s="323">
        <f t="shared" si="73"/>
        <v>0</v>
      </c>
      <c r="AU50" s="323">
        <f t="shared" si="74"/>
        <v>0</v>
      </c>
      <c r="AV50" s="391"/>
      <c r="AW50" s="230"/>
      <c r="AX50" s="387"/>
      <c r="AY50" s="381"/>
      <c r="AZ50" s="376"/>
      <c r="BA50" s="377"/>
      <c r="BB50" s="378"/>
      <c r="BC50" s="321">
        <f t="shared" si="75"/>
        <v>0</v>
      </c>
      <c r="BD50" s="389"/>
      <c r="BE50" s="322">
        <f t="shared" si="76"/>
        <v>0</v>
      </c>
      <c r="BF50" s="323">
        <f t="shared" si="77"/>
        <v>0</v>
      </c>
      <c r="BG50" s="323">
        <f t="shared" si="78"/>
        <v>0</v>
      </c>
      <c r="BH50" s="391"/>
    </row>
    <row r="51" spans="1:60" s="221" customFormat="1">
      <c r="A51" s="304"/>
      <c r="B51" s="387"/>
      <c r="C51" s="381"/>
      <c r="D51" s="376"/>
      <c r="E51" s="377"/>
      <c r="F51" s="378"/>
      <c r="G51" s="321">
        <f t="shared" si="59"/>
        <v>0</v>
      </c>
      <c r="H51" s="389"/>
      <c r="I51" s="322">
        <f t="shared" si="60"/>
        <v>0</v>
      </c>
      <c r="J51" s="323">
        <f t="shared" si="61"/>
        <v>0</v>
      </c>
      <c r="K51" s="323">
        <f t="shared" si="62"/>
        <v>0</v>
      </c>
      <c r="L51" s="391"/>
      <c r="M51" s="230"/>
      <c r="N51" s="387"/>
      <c r="O51" s="381"/>
      <c r="P51" s="376"/>
      <c r="Q51" s="377"/>
      <c r="R51" s="378"/>
      <c r="S51" s="321">
        <f t="shared" si="63"/>
        <v>0</v>
      </c>
      <c r="T51" s="389"/>
      <c r="U51" s="322">
        <f t="shared" si="64"/>
        <v>0</v>
      </c>
      <c r="V51" s="323">
        <f t="shared" si="65"/>
        <v>0</v>
      </c>
      <c r="W51" s="323">
        <f t="shared" si="66"/>
        <v>0</v>
      </c>
      <c r="X51" s="391"/>
      <c r="Y51" s="230"/>
      <c r="Z51" s="387"/>
      <c r="AA51" s="381"/>
      <c r="AB51" s="376"/>
      <c r="AC51" s="377"/>
      <c r="AD51" s="378"/>
      <c r="AE51" s="321">
        <f t="shared" si="67"/>
        <v>0</v>
      </c>
      <c r="AF51" s="389"/>
      <c r="AG51" s="322">
        <f t="shared" si="68"/>
        <v>0</v>
      </c>
      <c r="AH51" s="323">
        <f t="shared" si="69"/>
        <v>0</v>
      </c>
      <c r="AI51" s="323">
        <f t="shared" si="70"/>
        <v>0</v>
      </c>
      <c r="AJ51" s="391"/>
      <c r="AK51" s="230"/>
      <c r="AL51" s="387"/>
      <c r="AM51" s="381"/>
      <c r="AN51" s="376"/>
      <c r="AO51" s="377"/>
      <c r="AP51" s="378"/>
      <c r="AQ51" s="321">
        <f t="shared" si="71"/>
        <v>0</v>
      </c>
      <c r="AR51" s="389"/>
      <c r="AS51" s="322">
        <f t="shared" si="72"/>
        <v>0</v>
      </c>
      <c r="AT51" s="323">
        <f t="shared" si="73"/>
        <v>0</v>
      </c>
      <c r="AU51" s="323">
        <f t="shared" si="74"/>
        <v>0</v>
      </c>
      <c r="AV51" s="391"/>
      <c r="AW51" s="230"/>
      <c r="AX51" s="387"/>
      <c r="AY51" s="381"/>
      <c r="AZ51" s="376"/>
      <c r="BA51" s="377"/>
      <c r="BB51" s="378"/>
      <c r="BC51" s="321">
        <f t="shared" si="75"/>
        <v>0</v>
      </c>
      <c r="BD51" s="389"/>
      <c r="BE51" s="322">
        <f t="shared" si="76"/>
        <v>0</v>
      </c>
      <c r="BF51" s="323">
        <f t="shared" si="77"/>
        <v>0</v>
      </c>
      <c r="BG51" s="323">
        <f t="shared" si="78"/>
        <v>0</v>
      </c>
      <c r="BH51" s="391"/>
    </row>
    <row r="52" spans="1:60" s="221" customFormat="1" ht="24.75" thickBot="1">
      <c r="A52" s="304"/>
      <c r="B52" s="388"/>
      <c r="C52" s="383"/>
      <c r="D52" s="384"/>
      <c r="E52" s="385"/>
      <c r="F52" s="386"/>
      <c r="G52" s="324">
        <f t="shared" si="59"/>
        <v>0</v>
      </c>
      <c r="H52" s="390"/>
      <c r="I52" s="325">
        <f t="shared" si="60"/>
        <v>0</v>
      </c>
      <c r="J52" s="326">
        <f t="shared" si="61"/>
        <v>0</v>
      </c>
      <c r="K52" s="326">
        <f t="shared" si="62"/>
        <v>0</v>
      </c>
      <c r="L52" s="392"/>
      <c r="M52" s="230"/>
      <c r="N52" s="388"/>
      <c r="O52" s="383"/>
      <c r="P52" s="384"/>
      <c r="Q52" s="385"/>
      <c r="R52" s="386"/>
      <c r="S52" s="324">
        <f t="shared" si="63"/>
        <v>0</v>
      </c>
      <c r="T52" s="390"/>
      <c r="U52" s="325">
        <f t="shared" si="64"/>
        <v>0</v>
      </c>
      <c r="V52" s="326">
        <f t="shared" si="65"/>
        <v>0</v>
      </c>
      <c r="W52" s="326">
        <f t="shared" si="66"/>
        <v>0</v>
      </c>
      <c r="X52" s="392"/>
      <c r="Y52" s="230"/>
      <c r="Z52" s="388"/>
      <c r="AA52" s="383"/>
      <c r="AB52" s="384"/>
      <c r="AC52" s="385"/>
      <c r="AD52" s="386"/>
      <c r="AE52" s="324">
        <f t="shared" si="67"/>
        <v>0</v>
      </c>
      <c r="AF52" s="390"/>
      <c r="AG52" s="325">
        <f t="shared" si="68"/>
        <v>0</v>
      </c>
      <c r="AH52" s="326">
        <f t="shared" si="69"/>
        <v>0</v>
      </c>
      <c r="AI52" s="326">
        <f t="shared" si="70"/>
        <v>0</v>
      </c>
      <c r="AJ52" s="392"/>
      <c r="AK52" s="230"/>
      <c r="AL52" s="388"/>
      <c r="AM52" s="383"/>
      <c r="AN52" s="384"/>
      <c r="AO52" s="385"/>
      <c r="AP52" s="386"/>
      <c r="AQ52" s="324">
        <f t="shared" si="71"/>
        <v>0</v>
      </c>
      <c r="AR52" s="390"/>
      <c r="AS52" s="325">
        <f t="shared" si="72"/>
        <v>0</v>
      </c>
      <c r="AT52" s="326">
        <f t="shared" si="73"/>
        <v>0</v>
      </c>
      <c r="AU52" s="326">
        <f t="shared" si="74"/>
        <v>0</v>
      </c>
      <c r="AV52" s="392"/>
      <c r="AW52" s="230"/>
      <c r="AX52" s="388"/>
      <c r="AY52" s="383"/>
      <c r="AZ52" s="384"/>
      <c r="BA52" s="385"/>
      <c r="BB52" s="386"/>
      <c r="BC52" s="324">
        <f t="shared" si="75"/>
        <v>0</v>
      </c>
      <c r="BD52" s="390"/>
      <c r="BE52" s="325">
        <f t="shared" si="76"/>
        <v>0</v>
      </c>
      <c r="BF52" s="326">
        <f t="shared" si="77"/>
        <v>0</v>
      </c>
      <c r="BG52" s="326">
        <f t="shared" si="78"/>
        <v>0</v>
      </c>
      <c r="BH52" s="392"/>
    </row>
    <row r="53" spans="1:60" s="221" customFormat="1" ht="25.5" thickTop="1" thickBot="1">
      <c r="A53" s="304"/>
      <c r="B53" s="1651" t="s">
        <v>509</v>
      </c>
      <c r="C53" s="1652"/>
      <c r="D53" s="1652"/>
      <c r="E53" s="1652"/>
      <c r="F53" s="327"/>
      <c r="G53" s="327">
        <f>SUM(G43:G52)</f>
        <v>0</v>
      </c>
      <c r="H53" s="328"/>
      <c r="I53" s="328">
        <f>SUM(I43:I52)</f>
        <v>0</v>
      </c>
      <c r="J53" s="329"/>
      <c r="K53" s="329">
        <f>SUM(K43:K52)</f>
        <v>0</v>
      </c>
      <c r="L53" s="331"/>
      <c r="M53" s="230"/>
      <c r="N53" s="1651" t="s">
        <v>509</v>
      </c>
      <c r="O53" s="1652"/>
      <c r="P53" s="1652"/>
      <c r="Q53" s="1652"/>
      <c r="R53" s="327"/>
      <c r="S53" s="327">
        <f>SUM(S43:S52)</f>
        <v>0</v>
      </c>
      <c r="T53" s="328"/>
      <c r="U53" s="328">
        <f>SUM(U43:U52)</f>
        <v>0</v>
      </c>
      <c r="V53" s="329"/>
      <c r="W53" s="329">
        <f>SUM(W43:W52)</f>
        <v>0</v>
      </c>
      <c r="X53" s="331"/>
      <c r="Y53" s="230"/>
      <c r="Z53" s="1651" t="s">
        <v>509</v>
      </c>
      <c r="AA53" s="1652"/>
      <c r="AB53" s="1652"/>
      <c r="AC53" s="1652"/>
      <c r="AD53" s="327"/>
      <c r="AE53" s="327">
        <f>SUM(AE43:AE52)</f>
        <v>0</v>
      </c>
      <c r="AF53" s="328"/>
      <c r="AG53" s="328">
        <f>SUM(AG43:AG52)</f>
        <v>0</v>
      </c>
      <c r="AH53" s="329"/>
      <c r="AI53" s="329">
        <f>SUM(AI43:AI52)</f>
        <v>0</v>
      </c>
      <c r="AJ53" s="331"/>
      <c r="AK53" s="230"/>
      <c r="AL53" s="1651" t="s">
        <v>509</v>
      </c>
      <c r="AM53" s="1652"/>
      <c r="AN53" s="1652"/>
      <c r="AO53" s="1652"/>
      <c r="AP53" s="327"/>
      <c r="AQ53" s="327">
        <f>SUM(AQ43:AQ52)</f>
        <v>0</v>
      </c>
      <c r="AR53" s="328"/>
      <c r="AS53" s="328">
        <f>SUM(AS43:AS52)</f>
        <v>0</v>
      </c>
      <c r="AT53" s="329"/>
      <c r="AU53" s="329">
        <f>SUM(AU43:AU52)</f>
        <v>0</v>
      </c>
      <c r="AV53" s="331"/>
      <c r="AW53" s="230"/>
      <c r="AX53" s="1651" t="s">
        <v>509</v>
      </c>
      <c r="AY53" s="1652"/>
      <c r="AZ53" s="1652"/>
      <c r="BA53" s="1652"/>
      <c r="BB53" s="327"/>
      <c r="BC53" s="327">
        <f>SUM(BC43:BC52)</f>
        <v>0</v>
      </c>
      <c r="BD53" s="328"/>
      <c r="BE53" s="328">
        <f>SUM(BE43:BE52)</f>
        <v>0</v>
      </c>
      <c r="BF53" s="329"/>
      <c r="BG53" s="329">
        <f>SUM(BG43:BG52)</f>
        <v>0</v>
      </c>
      <c r="BH53" s="331"/>
    </row>
    <row r="54" spans="1:60" s="221" customFormat="1">
      <c r="A54" s="304"/>
      <c r="B54" s="374"/>
      <c r="C54" s="381"/>
      <c r="D54" s="376"/>
      <c r="E54" s="377"/>
      <c r="F54" s="378"/>
      <c r="G54" s="321">
        <f t="shared" ref="G54:G63" si="79">INT(E54*F54)</f>
        <v>0</v>
      </c>
      <c r="H54" s="389"/>
      <c r="I54" s="322">
        <f t="shared" ref="I54:I63" si="80">INT(E54*H54)</f>
        <v>0</v>
      </c>
      <c r="J54" s="323">
        <f t="shared" ref="J54:J63" si="81">F54-H54</f>
        <v>0</v>
      </c>
      <c r="K54" s="323">
        <f t="shared" ref="K54:K63" si="82">G54-I54</f>
        <v>0</v>
      </c>
      <c r="L54" s="391"/>
      <c r="M54" s="230"/>
      <c r="N54" s="374"/>
      <c r="O54" s="381"/>
      <c r="P54" s="376"/>
      <c r="Q54" s="377"/>
      <c r="R54" s="378"/>
      <c r="S54" s="321">
        <f t="shared" ref="S54:S63" si="83">INT(Q54*R54)</f>
        <v>0</v>
      </c>
      <c r="T54" s="389"/>
      <c r="U54" s="322">
        <f t="shared" ref="U54:U63" si="84">INT(Q54*T54)</f>
        <v>0</v>
      </c>
      <c r="V54" s="323">
        <f t="shared" ref="V54:V63" si="85">R54-T54</f>
        <v>0</v>
      </c>
      <c r="W54" s="323">
        <f t="shared" ref="W54:W63" si="86">S54-U54</f>
        <v>0</v>
      </c>
      <c r="X54" s="391"/>
      <c r="Y54" s="230"/>
      <c r="Z54" s="374"/>
      <c r="AA54" s="381"/>
      <c r="AB54" s="376"/>
      <c r="AC54" s="377"/>
      <c r="AD54" s="378"/>
      <c r="AE54" s="321">
        <f t="shared" ref="AE54:AE63" si="87">INT(AC54*AD54)</f>
        <v>0</v>
      </c>
      <c r="AF54" s="389"/>
      <c r="AG54" s="322">
        <f t="shared" ref="AG54:AG63" si="88">INT(AC54*AF54)</f>
        <v>0</v>
      </c>
      <c r="AH54" s="323">
        <f t="shared" ref="AH54:AH63" si="89">AD54-AF54</f>
        <v>0</v>
      </c>
      <c r="AI54" s="323">
        <f t="shared" ref="AI54:AI63" si="90">AE54-AG54</f>
        <v>0</v>
      </c>
      <c r="AJ54" s="391"/>
      <c r="AK54" s="230"/>
      <c r="AL54" s="374"/>
      <c r="AM54" s="381"/>
      <c r="AN54" s="376"/>
      <c r="AO54" s="377"/>
      <c r="AP54" s="378"/>
      <c r="AQ54" s="321">
        <f t="shared" ref="AQ54:AQ63" si="91">INT(AO54*AP54)</f>
        <v>0</v>
      </c>
      <c r="AR54" s="389"/>
      <c r="AS54" s="322">
        <f t="shared" ref="AS54:AS63" si="92">INT(AO54*AR54)</f>
        <v>0</v>
      </c>
      <c r="AT54" s="323">
        <f t="shared" ref="AT54:AT63" si="93">AP54-AR54</f>
        <v>0</v>
      </c>
      <c r="AU54" s="323">
        <f t="shared" ref="AU54:AU63" si="94">AQ54-AS54</f>
        <v>0</v>
      </c>
      <c r="AV54" s="391"/>
      <c r="AW54" s="230"/>
      <c r="AX54" s="374"/>
      <c r="AY54" s="381"/>
      <c r="AZ54" s="376"/>
      <c r="BA54" s="377"/>
      <c r="BB54" s="378"/>
      <c r="BC54" s="321">
        <f t="shared" ref="BC54:BC63" si="95">INT(BA54*BB54)</f>
        <v>0</v>
      </c>
      <c r="BD54" s="389"/>
      <c r="BE54" s="322">
        <f t="shared" ref="BE54:BE63" si="96">INT(BA54*BD54)</f>
        <v>0</v>
      </c>
      <c r="BF54" s="323">
        <f t="shared" ref="BF54:BF63" si="97">BB54-BD54</f>
        <v>0</v>
      </c>
      <c r="BG54" s="323">
        <f t="shared" ref="BG54:BG63" si="98">BC54-BE54</f>
        <v>0</v>
      </c>
      <c r="BH54" s="391"/>
    </row>
    <row r="55" spans="1:60" s="221" customFormat="1">
      <c r="A55" s="304"/>
      <c r="B55" s="379"/>
      <c r="C55" s="380"/>
      <c r="D55" s="376"/>
      <c r="E55" s="377"/>
      <c r="F55" s="378"/>
      <c r="G55" s="321">
        <f t="shared" si="79"/>
        <v>0</v>
      </c>
      <c r="H55" s="389"/>
      <c r="I55" s="322">
        <f t="shared" si="80"/>
        <v>0</v>
      </c>
      <c r="J55" s="323">
        <f t="shared" si="81"/>
        <v>0</v>
      </c>
      <c r="K55" s="323">
        <f t="shared" si="82"/>
        <v>0</v>
      </c>
      <c r="L55" s="391"/>
      <c r="M55" s="230"/>
      <c r="N55" s="379"/>
      <c r="O55" s="380"/>
      <c r="P55" s="376"/>
      <c r="Q55" s="377"/>
      <c r="R55" s="378"/>
      <c r="S55" s="321">
        <f t="shared" si="83"/>
        <v>0</v>
      </c>
      <c r="T55" s="389"/>
      <c r="U55" s="322">
        <f t="shared" si="84"/>
        <v>0</v>
      </c>
      <c r="V55" s="323">
        <f t="shared" si="85"/>
        <v>0</v>
      </c>
      <c r="W55" s="323">
        <f t="shared" si="86"/>
        <v>0</v>
      </c>
      <c r="X55" s="391"/>
      <c r="Y55" s="230"/>
      <c r="Z55" s="379"/>
      <c r="AA55" s="380"/>
      <c r="AB55" s="376"/>
      <c r="AC55" s="377"/>
      <c r="AD55" s="378"/>
      <c r="AE55" s="321">
        <f t="shared" si="87"/>
        <v>0</v>
      </c>
      <c r="AF55" s="389"/>
      <c r="AG55" s="322">
        <f t="shared" si="88"/>
        <v>0</v>
      </c>
      <c r="AH55" s="323">
        <f t="shared" si="89"/>
        <v>0</v>
      </c>
      <c r="AI55" s="323">
        <f t="shared" si="90"/>
        <v>0</v>
      </c>
      <c r="AJ55" s="391"/>
      <c r="AK55" s="230"/>
      <c r="AL55" s="379"/>
      <c r="AM55" s="380"/>
      <c r="AN55" s="376"/>
      <c r="AO55" s="377"/>
      <c r="AP55" s="378"/>
      <c r="AQ55" s="321">
        <f t="shared" si="91"/>
        <v>0</v>
      </c>
      <c r="AR55" s="389"/>
      <c r="AS55" s="322">
        <f t="shared" si="92"/>
        <v>0</v>
      </c>
      <c r="AT55" s="323">
        <f t="shared" si="93"/>
        <v>0</v>
      </c>
      <c r="AU55" s="323">
        <f t="shared" si="94"/>
        <v>0</v>
      </c>
      <c r="AV55" s="391"/>
      <c r="AW55" s="230"/>
      <c r="AX55" s="379"/>
      <c r="AY55" s="380"/>
      <c r="AZ55" s="376"/>
      <c r="BA55" s="377"/>
      <c r="BB55" s="378"/>
      <c r="BC55" s="321">
        <f t="shared" si="95"/>
        <v>0</v>
      </c>
      <c r="BD55" s="389"/>
      <c r="BE55" s="322">
        <f t="shared" si="96"/>
        <v>0</v>
      </c>
      <c r="BF55" s="323">
        <f t="shared" si="97"/>
        <v>0</v>
      </c>
      <c r="BG55" s="323">
        <f t="shared" si="98"/>
        <v>0</v>
      </c>
      <c r="BH55" s="391"/>
    </row>
    <row r="56" spans="1:60" s="221" customFormat="1">
      <c r="A56" s="304"/>
      <c r="B56" s="379"/>
      <c r="C56" s="380"/>
      <c r="D56" s="376"/>
      <c r="E56" s="377"/>
      <c r="F56" s="378"/>
      <c r="G56" s="321">
        <f t="shared" si="79"/>
        <v>0</v>
      </c>
      <c r="H56" s="389"/>
      <c r="I56" s="322">
        <f t="shared" si="80"/>
        <v>0</v>
      </c>
      <c r="J56" s="323">
        <f t="shared" si="81"/>
        <v>0</v>
      </c>
      <c r="K56" s="323">
        <f t="shared" si="82"/>
        <v>0</v>
      </c>
      <c r="L56" s="391"/>
      <c r="M56" s="230"/>
      <c r="N56" s="379"/>
      <c r="O56" s="380"/>
      <c r="P56" s="376"/>
      <c r="Q56" s="377"/>
      <c r="R56" s="378"/>
      <c r="S56" s="321">
        <f t="shared" si="83"/>
        <v>0</v>
      </c>
      <c r="T56" s="389"/>
      <c r="U56" s="322">
        <f t="shared" si="84"/>
        <v>0</v>
      </c>
      <c r="V56" s="323">
        <f t="shared" si="85"/>
        <v>0</v>
      </c>
      <c r="W56" s="323">
        <f t="shared" si="86"/>
        <v>0</v>
      </c>
      <c r="X56" s="391"/>
      <c r="Y56" s="230"/>
      <c r="Z56" s="379"/>
      <c r="AA56" s="380"/>
      <c r="AB56" s="376"/>
      <c r="AC56" s="377"/>
      <c r="AD56" s="378"/>
      <c r="AE56" s="321">
        <f t="shared" si="87"/>
        <v>0</v>
      </c>
      <c r="AF56" s="389"/>
      <c r="AG56" s="322">
        <f t="shared" si="88"/>
        <v>0</v>
      </c>
      <c r="AH56" s="323">
        <f t="shared" si="89"/>
        <v>0</v>
      </c>
      <c r="AI56" s="323">
        <f t="shared" si="90"/>
        <v>0</v>
      </c>
      <c r="AJ56" s="391"/>
      <c r="AK56" s="230"/>
      <c r="AL56" s="379"/>
      <c r="AM56" s="380"/>
      <c r="AN56" s="376"/>
      <c r="AO56" s="377"/>
      <c r="AP56" s="378"/>
      <c r="AQ56" s="321">
        <f t="shared" si="91"/>
        <v>0</v>
      </c>
      <c r="AR56" s="389"/>
      <c r="AS56" s="322">
        <f t="shared" si="92"/>
        <v>0</v>
      </c>
      <c r="AT56" s="323">
        <f t="shared" si="93"/>
        <v>0</v>
      </c>
      <c r="AU56" s="323">
        <f t="shared" si="94"/>
        <v>0</v>
      </c>
      <c r="AV56" s="391"/>
      <c r="AW56" s="230"/>
      <c r="AX56" s="379"/>
      <c r="AY56" s="380"/>
      <c r="AZ56" s="376"/>
      <c r="BA56" s="377"/>
      <c r="BB56" s="378"/>
      <c r="BC56" s="321">
        <f t="shared" si="95"/>
        <v>0</v>
      </c>
      <c r="BD56" s="389"/>
      <c r="BE56" s="322">
        <f t="shared" si="96"/>
        <v>0</v>
      </c>
      <c r="BF56" s="323">
        <f t="shared" si="97"/>
        <v>0</v>
      </c>
      <c r="BG56" s="323">
        <f t="shared" si="98"/>
        <v>0</v>
      </c>
      <c r="BH56" s="391"/>
    </row>
    <row r="57" spans="1:60" s="221" customFormat="1">
      <c r="A57" s="304"/>
      <c r="B57" s="379"/>
      <c r="C57" s="380"/>
      <c r="D57" s="376"/>
      <c r="E57" s="377"/>
      <c r="F57" s="378"/>
      <c r="G57" s="321">
        <f t="shared" si="79"/>
        <v>0</v>
      </c>
      <c r="H57" s="389"/>
      <c r="I57" s="322">
        <f t="shared" si="80"/>
        <v>0</v>
      </c>
      <c r="J57" s="323">
        <f t="shared" si="81"/>
        <v>0</v>
      </c>
      <c r="K57" s="323">
        <f t="shared" si="82"/>
        <v>0</v>
      </c>
      <c r="L57" s="391"/>
      <c r="M57" s="230"/>
      <c r="N57" s="379"/>
      <c r="O57" s="380"/>
      <c r="P57" s="376"/>
      <c r="Q57" s="377"/>
      <c r="R57" s="378"/>
      <c r="S57" s="321">
        <f t="shared" si="83"/>
        <v>0</v>
      </c>
      <c r="T57" s="389"/>
      <c r="U57" s="322">
        <f t="shared" si="84"/>
        <v>0</v>
      </c>
      <c r="V57" s="323">
        <f t="shared" si="85"/>
        <v>0</v>
      </c>
      <c r="W57" s="323">
        <f t="shared" si="86"/>
        <v>0</v>
      </c>
      <c r="X57" s="391"/>
      <c r="Y57" s="230"/>
      <c r="Z57" s="379"/>
      <c r="AA57" s="380"/>
      <c r="AB57" s="376"/>
      <c r="AC57" s="377"/>
      <c r="AD57" s="378"/>
      <c r="AE57" s="321">
        <f t="shared" si="87"/>
        <v>0</v>
      </c>
      <c r="AF57" s="389"/>
      <c r="AG57" s="322">
        <f t="shared" si="88"/>
        <v>0</v>
      </c>
      <c r="AH57" s="323">
        <f t="shared" si="89"/>
        <v>0</v>
      </c>
      <c r="AI57" s="323">
        <f t="shared" si="90"/>
        <v>0</v>
      </c>
      <c r="AJ57" s="391"/>
      <c r="AK57" s="230"/>
      <c r="AL57" s="379"/>
      <c r="AM57" s="380"/>
      <c r="AN57" s="376"/>
      <c r="AO57" s="377"/>
      <c r="AP57" s="378"/>
      <c r="AQ57" s="321">
        <f t="shared" si="91"/>
        <v>0</v>
      </c>
      <c r="AR57" s="389"/>
      <c r="AS57" s="322">
        <f t="shared" si="92"/>
        <v>0</v>
      </c>
      <c r="AT57" s="323">
        <f t="shared" si="93"/>
        <v>0</v>
      </c>
      <c r="AU57" s="323">
        <f t="shared" si="94"/>
        <v>0</v>
      </c>
      <c r="AV57" s="391"/>
      <c r="AW57" s="230"/>
      <c r="AX57" s="379"/>
      <c r="AY57" s="380"/>
      <c r="AZ57" s="376"/>
      <c r="BA57" s="377"/>
      <c r="BB57" s="378"/>
      <c r="BC57" s="321">
        <f t="shared" si="95"/>
        <v>0</v>
      </c>
      <c r="BD57" s="389"/>
      <c r="BE57" s="322">
        <f t="shared" si="96"/>
        <v>0</v>
      </c>
      <c r="BF57" s="323">
        <f t="shared" si="97"/>
        <v>0</v>
      </c>
      <c r="BG57" s="323">
        <f t="shared" si="98"/>
        <v>0</v>
      </c>
      <c r="BH57" s="391"/>
    </row>
    <row r="58" spans="1:60" s="221" customFormat="1">
      <c r="A58" s="304"/>
      <c r="B58" s="379"/>
      <c r="C58" s="380"/>
      <c r="D58" s="376"/>
      <c r="E58" s="377"/>
      <c r="F58" s="378"/>
      <c r="G58" s="321">
        <f t="shared" si="79"/>
        <v>0</v>
      </c>
      <c r="H58" s="389"/>
      <c r="I58" s="322">
        <f t="shared" si="80"/>
        <v>0</v>
      </c>
      <c r="J58" s="323">
        <f t="shared" si="81"/>
        <v>0</v>
      </c>
      <c r="K58" s="323">
        <f t="shared" si="82"/>
        <v>0</v>
      </c>
      <c r="L58" s="391"/>
      <c r="M58" s="230"/>
      <c r="N58" s="379"/>
      <c r="O58" s="380"/>
      <c r="P58" s="376"/>
      <c r="Q58" s="377"/>
      <c r="R58" s="378"/>
      <c r="S58" s="321">
        <f t="shared" si="83"/>
        <v>0</v>
      </c>
      <c r="T58" s="389"/>
      <c r="U58" s="322">
        <f t="shared" si="84"/>
        <v>0</v>
      </c>
      <c r="V58" s="323">
        <f t="shared" si="85"/>
        <v>0</v>
      </c>
      <c r="W58" s="323">
        <f t="shared" si="86"/>
        <v>0</v>
      </c>
      <c r="X58" s="391"/>
      <c r="Y58" s="230"/>
      <c r="Z58" s="379"/>
      <c r="AA58" s="380"/>
      <c r="AB58" s="376"/>
      <c r="AC58" s="377"/>
      <c r="AD58" s="378"/>
      <c r="AE58" s="321">
        <f t="shared" si="87"/>
        <v>0</v>
      </c>
      <c r="AF58" s="389"/>
      <c r="AG58" s="322">
        <f t="shared" si="88"/>
        <v>0</v>
      </c>
      <c r="AH58" s="323">
        <f t="shared" si="89"/>
        <v>0</v>
      </c>
      <c r="AI58" s="323">
        <f t="shared" si="90"/>
        <v>0</v>
      </c>
      <c r="AJ58" s="391"/>
      <c r="AK58" s="230"/>
      <c r="AL58" s="379"/>
      <c r="AM58" s="380"/>
      <c r="AN58" s="376"/>
      <c r="AO58" s="377"/>
      <c r="AP58" s="378"/>
      <c r="AQ58" s="321">
        <f t="shared" si="91"/>
        <v>0</v>
      </c>
      <c r="AR58" s="389"/>
      <c r="AS58" s="322">
        <f t="shared" si="92"/>
        <v>0</v>
      </c>
      <c r="AT58" s="323">
        <f t="shared" si="93"/>
        <v>0</v>
      </c>
      <c r="AU58" s="323">
        <f t="shared" si="94"/>
        <v>0</v>
      </c>
      <c r="AV58" s="391"/>
      <c r="AW58" s="230"/>
      <c r="AX58" s="379"/>
      <c r="AY58" s="380"/>
      <c r="AZ58" s="376"/>
      <c r="BA58" s="377"/>
      <c r="BB58" s="378"/>
      <c r="BC58" s="321">
        <f t="shared" si="95"/>
        <v>0</v>
      </c>
      <c r="BD58" s="389"/>
      <c r="BE58" s="322">
        <f t="shared" si="96"/>
        <v>0</v>
      </c>
      <c r="BF58" s="323">
        <f t="shared" si="97"/>
        <v>0</v>
      </c>
      <c r="BG58" s="323">
        <f t="shared" si="98"/>
        <v>0</v>
      </c>
      <c r="BH58" s="391"/>
    </row>
    <row r="59" spans="1:60" s="221" customFormat="1">
      <c r="A59" s="304"/>
      <c r="B59" s="379"/>
      <c r="C59" s="380"/>
      <c r="D59" s="376"/>
      <c r="E59" s="377"/>
      <c r="F59" s="378"/>
      <c r="G59" s="321">
        <f t="shared" si="79"/>
        <v>0</v>
      </c>
      <c r="H59" s="389"/>
      <c r="I59" s="322">
        <f t="shared" si="80"/>
        <v>0</v>
      </c>
      <c r="J59" s="323">
        <f t="shared" si="81"/>
        <v>0</v>
      </c>
      <c r="K59" s="323">
        <f t="shared" si="82"/>
        <v>0</v>
      </c>
      <c r="L59" s="391"/>
      <c r="M59" s="230"/>
      <c r="N59" s="379"/>
      <c r="O59" s="380"/>
      <c r="P59" s="376"/>
      <c r="Q59" s="377"/>
      <c r="R59" s="378"/>
      <c r="S59" s="321">
        <f t="shared" si="83"/>
        <v>0</v>
      </c>
      <c r="T59" s="389"/>
      <c r="U59" s="322">
        <f t="shared" si="84"/>
        <v>0</v>
      </c>
      <c r="V59" s="323">
        <f t="shared" si="85"/>
        <v>0</v>
      </c>
      <c r="W59" s="323">
        <f t="shared" si="86"/>
        <v>0</v>
      </c>
      <c r="X59" s="391"/>
      <c r="Y59" s="230"/>
      <c r="Z59" s="379"/>
      <c r="AA59" s="380"/>
      <c r="AB59" s="376"/>
      <c r="AC59" s="377"/>
      <c r="AD59" s="378"/>
      <c r="AE59" s="321">
        <f t="shared" si="87"/>
        <v>0</v>
      </c>
      <c r="AF59" s="389"/>
      <c r="AG59" s="322">
        <f t="shared" si="88"/>
        <v>0</v>
      </c>
      <c r="AH59" s="323">
        <f t="shared" si="89"/>
        <v>0</v>
      </c>
      <c r="AI59" s="323">
        <f t="shared" si="90"/>
        <v>0</v>
      </c>
      <c r="AJ59" s="391"/>
      <c r="AK59" s="230"/>
      <c r="AL59" s="379"/>
      <c r="AM59" s="380"/>
      <c r="AN59" s="376"/>
      <c r="AO59" s="377"/>
      <c r="AP59" s="378"/>
      <c r="AQ59" s="321">
        <f t="shared" si="91"/>
        <v>0</v>
      </c>
      <c r="AR59" s="389"/>
      <c r="AS59" s="322">
        <f t="shared" si="92"/>
        <v>0</v>
      </c>
      <c r="AT59" s="323">
        <f t="shared" si="93"/>
        <v>0</v>
      </c>
      <c r="AU59" s="323">
        <f t="shared" si="94"/>
        <v>0</v>
      </c>
      <c r="AV59" s="391"/>
      <c r="AW59" s="230"/>
      <c r="AX59" s="379"/>
      <c r="AY59" s="380"/>
      <c r="AZ59" s="376"/>
      <c r="BA59" s="377"/>
      <c r="BB59" s="378"/>
      <c r="BC59" s="321">
        <f t="shared" si="95"/>
        <v>0</v>
      </c>
      <c r="BD59" s="389"/>
      <c r="BE59" s="322">
        <f t="shared" si="96"/>
        <v>0</v>
      </c>
      <c r="BF59" s="323">
        <f t="shared" si="97"/>
        <v>0</v>
      </c>
      <c r="BG59" s="323">
        <f t="shared" si="98"/>
        <v>0</v>
      </c>
      <c r="BH59" s="391"/>
    </row>
    <row r="60" spans="1:60" s="221" customFormat="1">
      <c r="A60" s="304"/>
      <c r="B60" s="387"/>
      <c r="C60" s="381"/>
      <c r="D60" s="376"/>
      <c r="E60" s="377"/>
      <c r="F60" s="378"/>
      <c r="G60" s="321">
        <f t="shared" si="79"/>
        <v>0</v>
      </c>
      <c r="H60" s="389"/>
      <c r="I60" s="322">
        <f t="shared" si="80"/>
        <v>0</v>
      </c>
      <c r="J60" s="323">
        <f t="shared" si="81"/>
        <v>0</v>
      </c>
      <c r="K60" s="323">
        <f t="shared" si="82"/>
        <v>0</v>
      </c>
      <c r="L60" s="391"/>
      <c r="M60" s="230"/>
      <c r="N60" s="387"/>
      <c r="O60" s="381"/>
      <c r="P60" s="376"/>
      <c r="Q60" s="377"/>
      <c r="R60" s="378"/>
      <c r="S60" s="321">
        <f t="shared" si="83"/>
        <v>0</v>
      </c>
      <c r="T60" s="389"/>
      <c r="U60" s="322">
        <f t="shared" si="84"/>
        <v>0</v>
      </c>
      <c r="V60" s="323">
        <f t="shared" si="85"/>
        <v>0</v>
      </c>
      <c r="W60" s="323">
        <f t="shared" si="86"/>
        <v>0</v>
      </c>
      <c r="X60" s="391"/>
      <c r="Y60" s="230"/>
      <c r="Z60" s="387"/>
      <c r="AA60" s="381"/>
      <c r="AB60" s="376"/>
      <c r="AC60" s="377"/>
      <c r="AD60" s="378"/>
      <c r="AE60" s="321">
        <f t="shared" si="87"/>
        <v>0</v>
      </c>
      <c r="AF60" s="389"/>
      <c r="AG60" s="322">
        <f t="shared" si="88"/>
        <v>0</v>
      </c>
      <c r="AH60" s="323">
        <f t="shared" si="89"/>
        <v>0</v>
      </c>
      <c r="AI60" s="323">
        <f t="shared" si="90"/>
        <v>0</v>
      </c>
      <c r="AJ60" s="391"/>
      <c r="AK60" s="230"/>
      <c r="AL60" s="387"/>
      <c r="AM60" s="381"/>
      <c r="AN60" s="376"/>
      <c r="AO60" s="377"/>
      <c r="AP60" s="378"/>
      <c r="AQ60" s="321">
        <f t="shared" si="91"/>
        <v>0</v>
      </c>
      <c r="AR60" s="389"/>
      <c r="AS60" s="322">
        <f t="shared" si="92"/>
        <v>0</v>
      </c>
      <c r="AT60" s="323">
        <f t="shared" si="93"/>
        <v>0</v>
      </c>
      <c r="AU60" s="323">
        <f t="shared" si="94"/>
        <v>0</v>
      </c>
      <c r="AV60" s="391"/>
      <c r="AW60" s="230"/>
      <c r="AX60" s="387"/>
      <c r="AY60" s="381"/>
      <c r="AZ60" s="376"/>
      <c r="BA60" s="377"/>
      <c r="BB60" s="378"/>
      <c r="BC60" s="321">
        <f t="shared" si="95"/>
        <v>0</v>
      </c>
      <c r="BD60" s="389"/>
      <c r="BE60" s="322">
        <f t="shared" si="96"/>
        <v>0</v>
      </c>
      <c r="BF60" s="323">
        <f t="shared" si="97"/>
        <v>0</v>
      </c>
      <c r="BG60" s="323">
        <f t="shared" si="98"/>
        <v>0</v>
      </c>
      <c r="BH60" s="391"/>
    </row>
    <row r="61" spans="1:60" s="221" customFormat="1">
      <c r="A61" s="304"/>
      <c r="B61" s="387"/>
      <c r="C61" s="381"/>
      <c r="D61" s="376"/>
      <c r="E61" s="377"/>
      <c r="F61" s="378"/>
      <c r="G61" s="321">
        <f t="shared" si="79"/>
        <v>0</v>
      </c>
      <c r="H61" s="389"/>
      <c r="I61" s="322">
        <f t="shared" si="80"/>
        <v>0</v>
      </c>
      <c r="J61" s="323">
        <f t="shared" si="81"/>
        <v>0</v>
      </c>
      <c r="K61" s="323">
        <f t="shared" si="82"/>
        <v>0</v>
      </c>
      <c r="L61" s="391"/>
      <c r="M61" s="230"/>
      <c r="N61" s="387"/>
      <c r="O61" s="381"/>
      <c r="P61" s="376"/>
      <c r="Q61" s="377"/>
      <c r="R61" s="378"/>
      <c r="S61" s="321">
        <f t="shared" si="83"/>
        <v>0</v>
      </c>
      <c r="T61" s="389"/>
      <c r="U61" s="322">
        <f t="shared" si="84"/>
        <v>0</v>
      </c>
      <c r="V61" s="323">
        <f t="shared" si="85"/>
        <v>0</v>
      </c>
      <c r="W61" s="323">
        <f t="shared" si="86"/>
        <v>0</v>
      </c>
      <c r="X61" s="391"/>
      <c r="Y61" s="230"/>
      <c r="Z61" s="387"/>
      <c r="AA61" s="381"/>
      <c r="AB61" s="376"/>
      <c r="AC61" s="377"/>
      <c r="AD61" s="378"/>
      <c r="AE61" s="321">
        <f t="shared" si="87"/>
        <v>0</v>
      </c>
      <c r="AF61" s="389"/>
      <c r="AG61" s="322">
        <f t="shared" si="88"/>
        <v>0</v>
      </c>
      <c r="AH61" s="323">
        <f t="shared" si="89"/>
        <v>0</v>
      </c>
      <c r="AI61" s="323">
        <f t="shared" si="90"/>
        <v>0</v>
      </c>
      <c r="AJ61" s="391"/>
      <c r="AK61" s="230"/>
      <c r="AL61" s="387"/>
      <c r="AM61" s="381"/>
      <c r="AN61" s="376"/>
      <c r="AO61" s="377"/>
      <c r="AP61" s="378"/>
      <c r="AQ61" s="321">
        <f t="shared" si="91"/>
        <v>0</v>
      </c>
      <c r="AR61" s="389"/>
      <c r="AS61" s="322">
        <f t="shared" si="92"/>
        <v>0</v>
      </c>
      <c r="AT61" s="323">
        <f t="shared" si="93"/>
        <v>0</v>
      </c>
      <c r="AU61" s="323">
        <f t="shared" si="94"/>
        <v>0</v>
      </c>
      <c r="AV61" s="391"/>
      <c r="AW61" s="230"/>
      <c r="AX61" s="387"/>
      <c r="AY61" s="381"/>
      <c r="AZ61" s="376"/>
      <c r="BA61" s="377"/>
      <c r="BB61" s="378"/>
      <c r="BC61" s="321">
        <f t="shared" si="95"/>
        <v>0</v>
      </c>
      <c r="BD61" s="389"/>
      <c r="BE61" s="322">
        <f t="shared" si="96"/>
        <v>0</v>
      </c>
      <c r="BF61" s="323">
        <f t="shared" si="97"/>
        <v>0</v>
      </c>
      <c r="BG61" s="323">
        <f t="shared" si="98"/>
        <v>0</v>
      </c>
      <c r="BH61" s="391"/>
    </row>
    <row r="62" spans="1:60" s="221" customFormat="1">
      <c r="A62" s="304"/>
      <c r="B62" s="387"/>
      <c r="C62" s="381"/>
      <c r="D62" s="376"/>
      <c r="E62" s="377"/>
      <c r="F62" s="378"/>
      <c r="G62" s="321">
        <f t="shared" si="79"/>
        <v>0</v>
      </c>
      <c r="H62" s="389"/>
      <c r="I62" s="322">
        <f t="shared" si="80"/>
        <v>0</v>
      </c>
      <c r="J62" s="323">
        <f t="shared" si="81"/>
        <v>0</v>
      </c>
      <c r="K62" s="323">
        <f t="shared" si="82"/>
        <v>0</v>
      </c>
      <c r="L62" s="391"/>
      <c r="M62" s="230"/>
      <c r="N62" s="387"/>
      <c r="O62" s="381"/>
      <c r="P62" s="376"/>
      <c r="Q62" s="377"/>
      <c r="R62" s="378"/>
      <c r="S62" s="321">
        <f t="shared" si="83"/>
        <v>0</v>
      </c>
      <c r="T62" s="389"/>
      <c r="U62" s="322">
        <f t="shared" si="84"/>
        <v>0</v>
      </c>
      <c r="V62" s="323">
        <f t="shared" si="85"/>
        <v>0</v>
      </c>
      <c r="W62" s="323">
        <f t="shared" si="86"/>
        <v>0</v>
      </c>
      <c r="X62" s="391"/>
      <c r="Y62" s="230"/>
      <c r="Z62" s="387"/>
      <c r="AA62" s="381"/>
      <c r="AB62" s="376"/>
      <c r="AC62" s="377"/>
      <c r="AD62" s="378"/>
      <c r="AE62" s="321">
        <f t="shared" si="87"/>
        <v>0</v>
      </c>
      <c r="AF62" s="389"/>
      <c r="AG62" s="322">
        <f t="shared" si="88"/>
        <v>0</v>
      </c>
      <c r="AH62" s="323">
        <f t="shared" si="89"/>
        <v>0</v>
      </c>
      <c r="AI62" s="323">
        <f t="shared" si="90"/>
        <v>0</v>
      </c>
      <c r="AJ62" s="391"/>
      <c r="AK62" s="230"/>
      <c r="AL62" s="387"/>
      <c r="AM62" s="381"/>
      <c r="AN62" s="376"/>
      <c r="AO62" s="377"/>
      <c r="AP62" s="378"/>
      <c r="AQ62" s="321">
        <f t="shared" si="91"/>
        <v>0</v>
      </c>
      <c r="AR62" s="389"/>
      <c r="AS62" s="322">
        <f t="shared" si="92"/>
        <v>0</v>
      </c>
      <c r="AT62" s="323">
        <f t="shared" si="93"/>
        <v>0</v>
      </c>
      <c r="AU62" s="323">
        <f t="shared" si="94"/>
        <v>0</v>
      </c>
      <c r="AV62" s="391"/>
      <c r="AW62" s="230"/>
      <c r="AX62" s="387"/>
      <c r="AY62" s="381"/>
      <c r="AZ62" s="376"/>
      <c r="BA62" s="377"/>
      <c r="BB62" s="378"/>
      <c r="BC62" s="321">
        <f t="shared" si="95"/>
        <v>0</v>
      </c>
      <c r="BD62" s="389"/>
      <c r="BE62" s="322">
        <f t="shared" si="96"/>
        <v>0</v>
      </c>
      <c r="BF62" s="323">
        <f t="shared" si="97"/>
        <v>0</v>
      </c>
      <c r="BG62" s="323">
        <f t="shared" si="98"/>
        <v>0</v>
      </c>
      <c r="BH62" s="391"/>
    </row>
    <row r="63" spans="1:60" s="221" customFormat="1" ht="24.75" thickBot="1">
      <c r="A63" s="304"/>
      <c r="B63" s="388"/>
      <c r="C63" s="383"/>
      <c r="D63" s="384"/>
      <c r="E63" s="385"/>
      <c r="F63" s="386"/>
      <c r="G63" s="324">
        <f t="shared" si="79"/>
        <v>0</v>
      </c>
      <c r="H63" s="390"/>
      <c r="I63" s="325">
        <f t="shared" si="80"/>
        <v>0</v>
      </c>
      <c r="J63" s="326">
        <f t="shared" si="81"/>
        <v>0</v>
      </c>
      <c r="K63" s="326">
        <f t="shared" si="82"/>
        <v>0</v>
      </c>
      <c r="L63" s="392"/>
      <c r="M63" s="230"/>
      <c r="N63" s="388"/>
      <c r="O63" s="383"/>
      <c r="P63" s="384"/>
      <c r="Q63" s="385"/>
      <c r="R63" s="386"/>
      <c r="S63" s="324">
        <f t="shared" si="83"/>
        <v>0</v>
      </c>
      <c r="T63" s="390"/>
      <c r="U63" s="325">
        <f t="shared" si="84"/>
        <v>0</v>
      </c>
      <c r="V63" s="326">
        <f t="shared" si="85"/>
        <v>0</v>
      </c>
      <c r="W63" s="326">
        <f t="shared" si="86"/>
        <v>0</v>
      </c>
      <c r="X63" s="392"/>
      <c r="Y63" s="230"/>
      <c r="Z63" s="388"/>
      <c r="AA63" s="383"/>
      <c r="AB63" s="384"/>
      <c r="AC63" s="385"/>
      <c r="AD63" s="386"/>
      <c r="AE63" s="324">
        <f t="shared" si="87"/>
        <v>0</v>
      </c>
      <c r="AF63" s="390"/>
      <c r="AG63" s="325">
        <f t="shared" si="88"/>
        <v>0</v>
      </c>
      <c r="AH63" s="326">
        <f t="shared" si="89"/>
        <v>0</v>
      </c>
      <c r="AI63" s="326">
        <f t="shared" si="90"/>
        <v>0</v>
      </c>
      <c r="AJ63" s="392"/>
      <c r="AK63" s="230"/>
      <c r="AL63" s="388"/>
      <c r="AM63" s="383"/>
      <c r="AN63" s="384"/>
      <c r="AO63" s="385"/>
      <c r="AP63" s="386"/>
      <c r="AQ63" s="324">
        <f t="shared" si="91"/>
        <v>0</v>
      </c>
      <c r="AR63" s="390"/>
      <c r="AS63" s="325">
        <f t="shared" si="92"/>
        <v>0</v>
      </c>
      <c r="AT63" s="326">
        <f t="shared" si="93"/>
        <v>0</v>
      </c>
      <c r="AU63" s="326">
        <f t="shared" si="94"/>
        <v>0</v>
      </c>
      <c r="AV63" s="392"/>
      <c r="AW63" s="230"/>
      <c r="AX63" s="388"/>
      <c r="AY63" s="383"/>
      <c r="AZ63" s="384"/>
      <c r="BA63" s="385"/>
      <c r="BB63" s="386"/>
      <c r="BC63" s="324">
        <f t="shared" si="95"/>
        <v>0</v>
      </c>
      <c r="BD63" s="390"/>
      <c r="BE63" s="325">
        <f t="shared" si="96"/>
        <v>0</v>
      </c>
      <c r="BF63" s="326">
        <f t="shared" si="97"/>
        <v>0</v>
      </c>
      <c r="BG63" s="326">
        <f t="shared" si="98"/>
        <v>0</v>
      </c>
      <c r="BH63" s="392"/>
    </row>
    <row r="64" spans="1:60" s="221" customFormat="1" ht="25.5" thickTop="1" thickBot="1">
      <c r="A64" s="304"/>
      <c r="B64" s="1651" t="s">
        <v>599</v>
      </c>
      <c r="C64" s="1652"/>
      <c r="D64" s="1652"/>
      <c r="E64" s="1652"/>
      <c r="F64" s="327"/>
      <c r="G64" s="327">
        <f>SUM(G54:G63)</f>
        <v>0</v>
      </c>
      <c r="H64" s="328"/>
      <c r="I64" s="328">
        <f>SUM(I54:I63)</f>
        <v>0</v>
      </c>
      <c r="J64" s="329"/>
      <c r="K64" s="329">
        <f>SUM(K54:K63)</f>
        <v>0</v>
      </c>
      <c r="L64" s="331"/>
      <c r="M64" s="230"/>
      <c r="N64" s="1651" t="s">
        <v>599</v>
      </c>
      <c r="O64" s="1652"/>
      <c r="P64" s="1652"/>
      <c r="Q64" s="1652"/>
      <c r="R64" s="327"/>
      <c r="S64" s="327">
        <f>SUM(S54:S63)</f>
        <v>0</v>
      </c>
      <c r="T64" s="328"/>
      <c r="U64" s="328">
        <f>SUM(U54:U63)</f>
        <v>0</v>
      </c>
      <c r="V64" s="329"/>
      <c r="W64" s="329">
        <f>SUM(W54:W63)</f>
        <v>0</v>
      </c>
      <c r="X64" s="331"/>
      <c r="Y64" s="230"/>
      <c r="Z64" s="1651" t="s">
        <v>599</v>
      </c>
      <c r="AA64" s="1652"/>
      <c r="AB64" s="1652"/>
      <c r="AC64" s="1652"/>
      <c r="AD64" s="327"/>
      <c r="AE64" s="327">
        <f>SUM(AE54:AE63)</f>
        <v>0</v>
      </c>
      <c r="AF64" s="328"/>
      <c r="AG64" s="328">
        <f>SUM(AG54:AG63)</f>
        <v>0</v>
      </c>
      <c r="AH64" s="329"/>
      <c r="AI64" s="329">
        <f>SUM(AI54:AI63)</f>
        <v>0</v>
      </c>
      <c r="AJ64" s="331"/>
      <c r="AK64" s="230"/>
      <c r="AL64" s="1651" t="s">
        <v>599</v>
      </c>
      <c r="AM64" s="1652"/>
      <c r="AN64" s="1652"/>
      <c r="AO64" s="1652"/>
      <c r="AP64" s="327"/>
      <c r="AQ64" s="327">
        <f>SUM(AQ54:AQ63)</f>
        <v>0</v>
      </c>
      <c r="AR64" s="328"/>
      <c r="AS64" s="328">
        <f>SUM(AS54:AS63)</f>
        <v>0</v>
      </c>
      <c r="AT64" s="329"/>
      <c r="AU64" s="329">
        <f>SUM(AU54:AU63)</f>
        <v>0</v>
      </c>
      <c r="AV64" s="331"/>
      <c r="AW64" s="230"/>
      <c r="AX64" s="1651" t="s">
        <v>599</v>
      </c>
      <c r="AY64" s="1652"/>
      <c r="AZ64" s="1652"/>
      <c r="BA64" s="1652"/>
      <c r="BB64" s="327"/>
      <c r="BC64" s="327">
        <f>SUM(BC54:BC63)</f>
        <v>0</v>
      </c>
      <c r="BD64" s="328"/>
      <c r="BE64" s="328">
        <f>SUM(BE54:BE63)</f>
        <v>0</v>
      </c>
      <c r="BF64" s="329"/>
      <c r="BG64" s="329">
        <f>SUM(BG54:BG63)</f>
        <v>0</v>
      </c>
      <c r="BH64" s="331"/>
    </row>
    <row r="65" spans="1:60" s="221" customFormat="1">
      <c r="A65" s="304"/>
      <c r="B65" s="374"/>
      <c r="C65" s="381"/>
      <c r="D65" s="376"/>
      <c r="E65" s="377"/>
      <c r="F65" s="378"/>
      <c r="G65" s="321">
        <f t="shared" ref="G65:G74" si="99">INT(E65*F65)</f>
        <v>0</v>
      </c>
      <c r="H65" s="389"/>
      <c r="I65" s="322">
        <f t="shared" ref="I65:I74" si="100">INT(E65*H65)</f>
        <v>0</v>
      </c>
      <c r="J65" s="323">
        <f t="shared" ref="J65:J74" si="101">F65-H65</f>
        <v>0</v>
      </c>
      <c r="K65" s="323">
        <f t="shared" ref="K65:K74" si="102">G65-I65</f>
        <v>0</v>
      </c>
      <c r="L65" s="391"/>
      <c r="M65" s="230"/>
      <c r="N65" s="374"/>
      <c r="O65" s="381"/>
      <c r="P65" s="376"/>
      <c r="Q65" s="377"/>
      <c r="R65" s="378"/>
      <c r="S65" s="321">
        <f t="shared" ref="S65:S74" si="103">INT(Q65*R65)</f>
        <v>0</v>
      </c>
      <c r="T65" s="389"/>
      <c r="U65" s="322">
        <f t="shared" ref="U65:U74" si="104">INT(Q65*T65)</f>
        <v>0</v>
      </c>
      <c r="V65" s="323">
        <f t="shared" ref="V65:V74" si="105">R65-T65</f>
        <v>0</v>
      </c>
      <c r="W65" s="323">
        <f t="shared" ref="W65:W74" si="106">S65-U65</f>
        <v>0</v>
      </c>
      <c r="X65" s="391"/>
      <c r="Y65" s="230"/>
      <c r="Z65" s="374"/>
      <c r="AA65" s="381"/>
      <c r="AB65" s="376"/>
      <c r="AC65" s="377"/>
      <c r="AD65" s="378"/>
      <c r="AE65" s="321">
        <f t="shared" ref="AE65:AE74" si="107">INT(AC65*AD65)</f>
        <v>0</v>
      </c>
      <c r="AF65" s="389"/>
      <c r="AG65" s="322">
        <f t="shared" ref="AG65:AG74" si="108">INT(AC65*AF65)</f>
        <v>0</v>
      </c>
      <c r="AH65" s="323">
        <f t="shared" ref="AH65:AH74" si="109">AD65-AF65</f>
        <v>0</v>
      </c>
      <c r="AI65" s="323">
        <f t="shared" ref="AI65:AI74" si="110">AE65-AG65</f>
        <v>0</v>
      </c>
      <c r="AJ65" s="391"/>
      <c r="AK65" s="230"/>
      <c r="AL65" s="374"/>
      <c r="AM65" s="381"/>
      <c r="AN65" s="376"/>
      <c r="AO65" s="377"/>
      <c r="AP65" s="378"/>
      <c r="AQ65" s="321">
        <f t="shared" ref="AQ65:AQ74" si="111">INT(AO65*AP65)</f>
        <v>0</v>
      </c>
      <c r="AR65" s="389"/>
      <c r="AS65" s="322">
        <f t="shared" ref="AS65:AS74" si="112">INT(AO65*AR65)</f>
        <v>0</v>
      </c>
      <c r="AT65" s="323">
        <f t="shared" ref="AT65:AT74" si="113">AP65-AR65</f>
        <v>0</v>
      </c>
      <c r="AU65" s="323">
        <f t="shared" ref="AU65:AU74" si="114">AQ65-AS65</f>
        <v>0</v>
      </c>
      <c r="AV65" s="391"/>
      <c r="AW65" s="230"/>
      <c r="AX65" s="374"/>
      <c r="AY65" s="381"/>
      <c r="AZ65" s="376"/>
      <c r="BA65" s="377"/>
      <c r="BB65" s="378"/>
      <c r="BC65" s="321">
        <f t="shared" ref="BC65:BC74" si="115">INT(BA65*BB65)</f>
        <v>0</v>
      </c>
      <c r="BD65" s="389"/>
      <c r="BE65" s="322">
        <f t="shared" ref="BE65:BE74" si="116">INT(BA65*BD65)</f>
        <v>0</v>
      </c>
      <c r="BF65" s="323">
        <f t="shared" ref="BF65:BF74" si="117">BB65-BD65</f>
        <v>0</v>
      </c>
      <c r="BG65" s="323">
        <f t="shared" ref="BG65:BG74" si="118">BC65-BE65</f>
        <v>0</v>
      </c>
      <c r="BH65" s="391"/>
    </row>
    <row r="66" spans="1:60" s="221" customFormat="1">
      <c r="A66" s="304"/>
      <c r="B66" s="379"/>
      <c r="C66" s="380"/>
      <c r="D66" s="376"/>
      <c r="E66" s="377"/>
      <c r="F66" s="378"/>
      <c r="G66" s="321">
        <f t="shared" si="99"/>
        <v>0</v>
      </c>
      <c r="H66" s="389"/>
      <c r="I66" s="322">
        <f t="shared" si="100"/>
        <v>0</v>
      </c>
      <c r="J66" s="323">
        <f t="shared" si="101"/>
        <v>0</v>
      </c>
      <c r="K66" s="323">
        <f t="shared" si="102"/>
        <v>0</v>
      </c>
      <c r="L66" s="391"/>
      <c r="M66" s="230"/>
      <c r="N66" s="379"/>
      <c r="O66" s="380"/>
      <c r="P66" s="376"/>
      <c r="Q66" s="377"/>
      <c r="R66" s="378"/>
      <c r="S66" s="321">
        <f t="shared" si="103"/>
        <v>0</v>
      </c>
      <c r="T66" s="389"/>
      <c r="U66" s="322">
        <f t="shared" si="104"/>
        <v>0</v>
      </c>
      <c r="V66" s="323">
        <f t="shared" si="105"/>
        <v>0</v>
      </c>
      <c r="W66" s="323">
        <f t="shared" si="106"/>
        <v>0</v>
      </c>
      <c r="X66" s="391"/>
      <c r="Y66" s="230"/>
      <c r="Z66" s="379"/>
      <c r="AA66" s="380"/>
      <c r="AB66" s="376"/>
      <c r="AC66" s="377"/>
      <c r="AD66" s="378"/>
      <c r="AE66" s="321">
        <f t="shared" si="107"/>
        <v>0</v>
      </c>
      <c r="AF66" s="389"/>
      <c r="AG66" s="322">
        <f t="shared" si="108"/>
        <v>0</v>
      </c>
      <c r="AH66" s="323">
        <f t="shared" si="109"/>
        <v>0</v>
      </c>
      <c r="AI66" s="323">
        <f t="shared" si="110"/>
        <v>0</v>
      </c>
      <c r="AJ66" s="391"/>
      <c r="AK66" s="230"/>
      <c r="AL66" s="379"/>
      <c r="AM66" s="380"/>
      <c r="AN66" s="376"/>
      <c r="AO66" s="377"/>
      <c r="AP66" s="378"/>
      <c r="AQ66" s="321">
        <f t="shared" si="111"/>
        <v>0</v>
      </c>
      <c r="AR66" s="389"/>
      <c r="AS66" s="322">
        <f t="shared" si="112"/>
        <v>0</v>
      </c>
      <c r="AT66" s="323">
        <f t="shared" si="113"/>
        <v>0</v>
      </c>
      <c r="AU66" s="323">
        <f t="shared" si="114"/>
        <v>0</v>
      </c>
      <c r="AV66" s="391"/>
      <c r="AW66" s="230"/>
      <c r="AX66" s="379"/>
      <c r="AY66" s="380"/>
      <c r="AZ66" s="376"/>
      <c r="BA66" s="377"/>
      <c r="BB66" s="378"/>
      <c r="BC66" s="321">
        <f t="shared" si="115"/>
        <v>0</v>
      </c>
      <c r="BD66" s="389"/>
      <c r="BE66" s="322">
        <f t="shared" si="116"/>
        <v>0</v>
      </c>
      <c r="BF66" s="323">
        <f t="shared" si="117"/>
        <v>0</v>
      </c>
      <c r="BG66" s="323">
        <f t="shared" si="118"/>
        <v>0</v>
      </c>
      <c r="BH66" s="391"/>
    </row>
    <row r="67" spans="1:60" s="221" customFormat="1">
      <c r="A67" s="304"/>
      <c r="B67" s="379"/>
      <c r="C67" s="380"/>
      <c r="D67" s="376"/>
      <c r="E67" s="377"/>
      <c r="F67" s="378"/>
      <c r="G67" s="321">
        <f t="shared" si="99"/>
        <v>0</v>
      </c>
      <c r="H67" s="389"/>
      <c r="I67" s="322">
        <f t="shared" si="100"/>
        <v>0</v>
      </c>
      <c r="J67" s="323">
        <f t="shared" si="101"/>
        <v>0</v>
      </c>
      <c r="K67" s="323">
        <f t="shared" si="102"/>
        <v>0</v>
      </c>
      <c r="L67" s="391"/>
      <c r="M67" s="230"/>
      <c r="N67" s="379"/>
      <c r="O67" s="380"/>
      <c r="P67" s="376"/>
      <c r="Q67" s="377"/>
      <c r="R67" s="378"/>
      <c r="S67" s="321">
        <f t="shared" si="103"/>
        <v>0</v>
      </c>
      <c r="T67" s="389"/>
      <c r="U67" s="322">
        <f t="shared" si="104"/>
        <v>0</v>
      </c>
      <c r="V67" s="323">
        <f t="shared" si="105"/>
        <v>0</v>
      </c>
      <c r="W67" s="323">
        <f t="shared" si="106"/>
        <v>0</v>
      </c>
      <c r="X67" s="391"/>
      <c r="Y67" s="230"/>
      <c r="Z67" s="379"/>
      <c r="AA67" s="380"/>
      <c r="AB67" s="376"/>
      <c r="AC67" s="377"/>
      <c r="AD67" s="378"/>
      <c r="AE67" s="321">
        <f t="shared" si="107"/>
        <v>0</v>
      </c>
      <c r="AF67" s="389"/>
      <c r="AG67" s="322">
        <f t="shared" si="108"/>
        <v>0</v>
      </c>
      <c r="AH67" s="323">
        <f t="shared" si="109"/>
        <v>0</v>
      </c>
      <c r="AI67" s="323">
        <f t="shared" si="110"/>
        <v>0</v>
      </c>
      <c r="AJ67" s="391"/>
      <c r="AK67" s="230"/>
      <c r="AL67" s="379"/>
      <c r="AM67" s="380"/>
      <c r="AN67" s="376"/>
      <c r="AO67" s="377"/>
      <c r="AP67" s="378"/>
      <c r="AQ67" s="321">
        <f t="shared" si="111"/>
        <v>0</v>
      </c>
      <c r="AR67" s="389"/>
      <c r="AS67" s="322">
        <f t="shared" si="112"/>
        <v>0</v>
      </c>
      <c r="AT67" s="323">
        <f t="shared" si="113"/>
        <v>0</v>
      </c>
      <c r="AU67" s="323">
        <f t="shared" si="114"/>
        <v>0</v>
      </c>
      <c r="AV67" s="391"/>
      <c r="AW67" s="230"/>
      <c r="AX67" s="379"/>
      <c r="AY67" s="380"/>
      <c r="AZ67" s="376"/>
      <c r="BA67" s="377"/>
      <c r="BB67" s="378"/>
      <c r="BC67" s="321">
        <f t="shared" si="115"/>
        <v>0</v>
      </c>
      <c r="BD67" s="389"/>
      <c r="BE67" s="322">
        <f t="shared" si="116"/>
        <v>0</v>
      </c>
      <c r="BF67" s="323">
        <f t="shared" si="117"/>
        <v>0</v>
      </c>
      <c r="BG67" s="323">
        <f t="shared" si="118"/>
        <v>0</v>
      </c>
      <c r="BH67" s="391"/>
    </row>
    <row r="68" spans="1:60" s="221" customFormat="1">
      <c r="A68" s="304"/>
      <c r="B68" s="379"/>
      <c r="C68" s="380"/>
      <c r="D68" s="376"/>
      <c r="E68" s="377"/>
      <c r="F68" s="378"/>
      <c r="G68" s="321">
        <f t="shared" si="99"/>
        <v>0</v>
      </c>
      <c r="H68" s="389"/>
      <c r="I68" s="322">
        <f t="shared" si="100"/>
        <v>0</v>
      </c>
      <c r="J68" s="323">
        <f t="shared" si="101"/>
        <v>0</v>
      </c>
      <c r="K68" s="323">
        <f t="shared" si="102"/>
        <v>0</v>
      </c>
      <c r="L68" s="391"/>
      <c r="M68" s="230"/>
      <c r="N68" s="379"/>
      <c r="O68" s="380"/>
      <c r="P68" s="376"/>
      <c r="Q68" s="377"/>
      <c r="R68" s="378"/>
      <c r="S68" s="321">
        <f t="shared" si="103"/>
        <v>0</v>
      </c>
      <c r="T68" s="389"/>
      <c r="U68" s="322">
        <f t="shared" si="104"/>
        <v>0</v>
      </c>
      <c r="V68" s="323">
        <f t="shared" si="105"/>
        <v>0</v>
      </c>
      <c r="W68" s="323">
        <f t="shared" si="106"/>
        <v>0</v>
      </c>
      <c r="X68" s="391"/>
      <c r="Y68" s="230"/>
      <c r="Z68" s="379"/>
      <c r="AA68" s="380"/>
      <c r="AB68" s="376"/>
      <c r="AC68" s="377"/>
      <c r="AD68" s="378"/>
      <c r="AE68" s="321">
        <f t="shared" si="107"/>
        <v>0</v>
      </c>
      <c r="AF68" s="389"/>
      <c r="AG68" s="322">
        <f t="shared" si="108"/>
        <v>0</v>
      </c>
      <c r="AH68" s="323">
        <f t="shared" si="109"/>
        <v>0</v>
      </c>
      <c r="AI68" s="323">
        <f t="shared" si="110"/>
        <v>0</v>
      </c>
      <c r="AJ68" s="391"/>
      <c r="AK68" s="230"/>
      <c r="AL68" s="379"/>
      <c r="AM68" s="380"/>
      <c r="AN68" s="376"/>
      <c r="AO68" s="377"/>
      <c r="AP68" s="378"/>
      <c r="AQ68" s="321">
        <f t="shared" si="111"/>
        <v>0</v>
      </c>
      <c r="AR68" s="389"/>
      <c r="AS68" s="322">
        <f t="shared" si="112"/>
        <v>0</v>
      </c>
      <c r="AT68" s="323">
        <f t="shared" si="113"/>
        <v>0</v>
      </c>
      <c r="AU68" s="323">
        <f t="shared" si="114"/>
        <v>0</v>
      </c>
      <c r="AV68" s="391"/>
      <c r="AW68" s="230"/>
      <c r="AX68" s="379"/>
      <c r="AY68" s="380"/>
      <c r="AZ68" s="376"/>
      <c r="BA68" s="377"/>
      <c r="BB68" s="378"/>
      <c r="BC68" s="321">
        <f t="shared" si="115"/>
        <v>0</v>
      </c>
      <c r="BD68" s="389"/>
      <c r="BE68" s="322">
        <f t="shared" si="116"/>
        <v>0</v>
      </c>
      <c r="BF68" s="323">
        <f t="shared" si="117"/>
        <v>0</v>
      </c>
      <c r="BG68" s="323">
        <f t="shared" si="118"/>
        <v>0</v>
      </c>
      <c r="BH68" s="391"/>
    </row>
    <row r="69" spans="1:60" s="221" customFormat="1">
      <c r="A69" s="304"/>
      <c r="B69" s="379"/>
      <c r="C69" s="380"/>
      <c r="D69" s="376"/>
      <c r="E69" s="377"/>
      <c r="F69" s="378"/>
      <c r="G69" s="321">
        <f t="shared" si="99"/>
        <v>0</v>
      </c>
      <c r="H69" s="389"/>
      <c r="I69" s="322">
        <f t="shared" si="100"/>
        <v>0</v>
      </c>
      <c r="J69" s="323">
        <f t="shared" si="101"/>
        <v>0</v>
      </c>
      <c r="K69" s="323">
        <f t="shared" si="102"/>
        <v>0</v>
      </c>
      <c r="L69" s="391"/>
      <c r="M69" s="230"/>
      <c r="N69" s="379"/>
      <c r="O69" s="380"/>
      <c r="P69" s="376"/>
      <c r="Q69" s="377"/>
      <c r="R69" s="378"/>
      <c r="S69" s="321">
        <f t="shared" si="103"/>
        <v>0</v>
      </c>
      <c r="T69" s="389"/>
      <c r="U69" s="322">
        <f t="shared" si="104"/>
        <v>0</v>
      </c>
      <c r="V69" s="323">
        <f t="shared" si="105"/>
        <v>0</v>
      </c>
      <c r="W69" s="323">
        <f t="shared" si="106"/>
        <v>0</v>
      </c>
      <c r="X69" s="391"/>
      <c r="Y69" s="230"/>
      <c r="Z69" s="379"/>
      <c r="AA69" s="380"/>
      <c r="AB69" s="376"/>
      <c r="AC69" s="377"/>
      <c r="AD69" s="378"/>
      <c r="AE69" s="321">
        <f t="shared" si="107"/>
        <v>0</v>
      </c>
      <c r="AF69" s="389"/>
      <c r="AG69" s="322">
        <f t="shared" si="108"/>
        <v>0</v>
      </c>
      <c r="AH69" s="323">
        <f t="shared" si="109"/>
        <v>0</v>
      </c>
      <c r="AI69" s="323">
        <f t="shared" si="110"/>
        <v>0</v>
      </c>
      <c r="AJ69" s="391"/>
      <c r="AK69" s="230"/>
      <c r="AL69" s="379"/>
      <c r="AM69" s="380"/>
      <c r="AN69" s="376"/>
      <c r="AO69" s="377"/>
      <c r="AP69" s="378"/>
      <c r="AQ69" s="321">
        <f t="shared" si="111"/>
        <v>0</v>
      </c>
      <c r="AR69" s="389"/>
      <c r="AS69" s="322">
        <f t="shared" si="112"/>
        <v>0</v>
      </c>
      <c r="AT69" s="323">
        <f t="shared" si="113"/>
        <v>0</v>
      </c>
      <c r="AU69" s="323">
        <f t="shared" si="114"/>
        <v>0</v>
      </c>
      <c r="AV69" s="391"/>
      <c r="AW69" s="230"/>
      <c r="AX69" s="379"/>
      <c r="AY69" s="380"/>
      <c r="AZ69" s="376"/>
      <c r="BA69" s="377"/>
      <c r="BB69" s="378"/>
      <c r="BC69" s="321">
        <f t="shared" si="115"/>
        <v>0</v>
      </c>
      <c r="BD69" s="389"/>
      <c r="BE69" s="322">
        <f t="shared" si="116"/>
        <v>0</v>
      </c>
      <c r="BF69" s="323">
        <f t="shared" si="117"/>
        <v>0</v>
      </c>
      <c r="BG69" s="323">
        <f t="shared" si="118"/>
        <v>0</v>
      </c>
      <c r="BH69" s="391"/>
    </row>
    <row r="70" spans="1:60" s="221" customFormat="1">
      <c r="A70" s="304"/>
      <c r="B70" s="379"/>
      <c r="C70" s="380"/>
      <c r="D70" s="376"/>
      <c r="E70" s="377"/>
      <c r="F70" s="378"/>
      <c r="G70" s="321">
        <f t="shared" si="99"/>
        <v>0</v>
      </c>
      <c r="H70" s="389"/>
      <c r="I70" s="322">
        <f t="shared" si="100"/>
        <v>0</v>
      </c>
      <c r="J70" s="323">
        <f t="shared" si="101"/>
        <v>0</v>
      </c>
      <c r="K70" s="323">
        <f t="shared" si="102"/>
        <v>0</v>
      </c>
      <c r="L70" s="391"/>
      <c r="M70" s="230"/>
      <c r="N70" s="379"/>
      <c r="O70" s="380"/>
      <c r="P70" s="376"/>
      <c r="Q70" s="377"/>
      <c r="R70" s="378"/>
      <c r="S70" s="321">
        <f t="shared" si="103"/>
        <v>0</v>
      </c>
      <c r="T70" s="389"/>
      <c r="U70" s="322">
        <f t="shared" si="104"/>
        <v>0</v>
      </c>
      <c r="V70" s="323">
        <f t="shared" si="105"/>
        <v>0</v>
      </c>
      <c r="W70" s="323">
        <f t="shared" si="106"/>
        <v>0</v>
      </c>
      <c r="X70" s="391"/>
      <c r="Y70" s="230"/>
      <c r="Z70" s="379"/>
      <c r="AA70" s="380"/>
      <c r="AB70" s="376"/>
      <c r="AC70" s="377"/>
      <c r="AD70" s="378"/>
      <c r="AE70" s="321">
        <f t="shared" si="107"/>
        <v>0</v>
      </c>
      <c r="AF70" s="389"/>
      <c r="AG70" s="322">
        <f t="shared" si="108"/>
        <v>0</v>
      </c>
      <c r="AH70" s="323">
        <f t="shared" si="109"/>
        <v>0</v>
      </c>
      <c r="AI70" s="323">
        <f t="shared" si="110"/>
        <v>0</v>
      </c>
      <c r="AJ70" s="391"/>
      <c r="AK70" s="230"/>
      <c r="AL70" s="379"/>
      <c r="AM70" s="380"/>
      <c r="AN70" s="376"/>
      <c r="AO70" s="377"/>
      <c r="AP70" s="378"/>
      <c r="AQ70" s="321">
        <f t="shared" si="111"/>
        <v>0</v>
      </c>
      <c r="AR70" s="389"/>
      <c r="AS70" s="322">
        <f t="shared" si="112"/>
        <v>0</v>
      </c>
      <c r="AT70" s="323">
        <f t="shared" si="113"/>
        <v>0</v>
      </c>
      <c r="AU70" s="323">
        <f t="shared" si="114"/>
        <v>0</v>
      </c>
      <c r="AV70" s="391"/>
      <c r="AW70" s="230"/>
      <c r="AX70" s="379"/>
      <c r="AY70" s="380"/>
      <c r="AZ70" s="376"/>
      <c r="BA70" s="377"/>
      <c r="BB70" s="378"/>
      <c r="BC70" s="321">
        <f t="shared" si="115"/>
        <v>0</v>
      </c>
      <c r="BD70" s="389"/>
      <c r="BE70" s="322">
        <f t="shared" si="116"/>
        <v>0</v>
      </c>
      <c r="BF70" s="323">
        <f t="shared" si="117"/>
        <v>0</v>
      </c>
      <c r="BG70" s="323">
        <f t="shared" si="118"/>
        <v>0</v>
      </c>
      <c r="BH70" s="391"/>
    </row>
    <row r="71" spans="1:60" s="221" customFormat="1">
      <c r="A71" s="304"/>
      <c r="B71" s="387"/>
      <c r="C71" s="381"/>
      <c r="D71" s="376"/>
      <c r="E71" s="377"/>
      <c r="F71" s="378"/>
      <c r="G71" s="321">
        <f t="shared" si="99"/>
        <v>0</v>
      </c>
      <c r="H71" s="389"/>
      <c r="I71" s="322">
        <f t="shared" si="100"/>
        <v>0</v>
      </c>
      <c r="J71" s="323">
        <f t="shared" si="101"/>
        <v>0</v>
      </c>
      <c r="K71" s="323">
        <f t="shared" si="102"/>
        <v>0</v>
      </c>
      <c r="L71" s="391"/>
      <c r="M71" s="230"/>
      <c r="N71" s="387"/>
      <c r="O71" s="381"/>
      <c r="P71" s="376"/>
      <c r="Q71" s="377"/>
      <c r="R71" s="378"/>
      <c r="S71" s="321">
        <f t="shared" si="103"/>
        <v>0</v>
      </c>
      <c r="T71" s="389"/>
      <c r="U71" s="322">
        <f t="shared" si="104"/>
        <v>0</v>
      </c>
      <c r="V71" s="323">
        <f t="shared" si="105"/>
        <v>0</v>
      </c>
      <c r="W71" s="323">
        <f t="shared" si="106"/>
        <v>0</v>
      </c>
      <c r="X71" s="391"/>
      <c r="Y71" s="230"/>
      <c r="Z71" s="387"/>
      <c r="AA71" s="381"/>
      <c r="AB71" s="376"/>
      <c r="AC71" s="377"/>
      <c r="AD71" s="378"/>
      <c r="AE71" s="321">
        <f t="shared" si="107"/>
        <v>0</v>
      </c>
      <c r="AF71" s="389"/>
      <c r="AG71" s="322">
        <f t="shared" si="108"/>
        <v>0</v>
      </c>
      <c r="AH71" s="323">
        <f t="shared" si="109"/>
        <v>0</v>
      </c>
      <c r="AI71" s="323">
        <f t="shared" si="110"/>
        <v>0</v>
      </c>
      <c r="AJ71" s="391"/>
      <c r="AK71" s="230"/>
      <c r="AL71" s="387"/>
      <c r="AM71" s="381"/>
      <c r="AN71" s="376"/>
      <c r="AO71" s="377"/>
      <c r="AP71" s="378"/>
      <c r="AQ71" s="321">
        <f t="shared" si="111"/>
        <v>0</v>
      </c>
      <c r="AR71" s="389"/>
      <c r="AS71" s="322">
        <f t="shared" si="112"/>
        <v>0</v>
      </c>
      <c r="AT71" s="323">
        <f t="shared" si="113"/>
        <v>0</v>
      </c>
      <c r="AU71" s="323">
        <f t="shared" si="114"/>
        <v>0</v>
      </c>
      <c r="AV71" s="391"/>
      <c r="AW71" s="230"/>
      <c r="AX71" s="387"/>
      <c r="AY71" s="381"/>
      <c r="AZ71" s="376"/>
      <c r="BA71" s="377"/>
      <c r="BB71" s="378"/>
      <c r="BC71" s="321">
        <f t="shared" si="115"/>
        <v>0</v>
      </c>
      <c r="BD71" s="389"/>
      <c r="BE71" s="322">
        <f t="shared" si="116"/>
        <v>0</v>
      </c>
      <c r="BF71" s="323">
        <f t="shared" si="117"/>
        <v>0</v>
      </c>
      <c r="BG71" s="323">
        <f t="shared" si="118"/>
        <v>0</v>
      </c>
      <c r="BH71" s="391"/>
    </row>
    <row r="72" spans="1:60" s="221" customFormat="1">
      <c r="A72" s="304"/>
      <c r="B72" s="387"/>
      <c r="C72" s="381"/>
      <c r="D72" s="376"/>
      <c r="E72" s="377"/>
      <c r="F72" s="378"/>
      <c r="G72" s="321">
        <f t="shared" si="99"/>
        <v>0</v>
      </c>
      <c r="H72" s="389"/>
      <c r="I72" s="322">
        <f t="shared" si="100"/>
        <v>0</v>
      </c>
      <c r="J72" s="323">
        <f t="shared" si="101"/>
        <v>0</v>
      </c>
      <c r="K72" s="323">
        <f t="shared" si="102"/>
        <v>0</v>
      </c>
      <c r="L72" s="391"/>
      <c r="M72" s="230"/>
      <c r="N72" s="387"/>
      <c r="O72" s="381"/>
      <c r="P72" s="376"/>
      <c r="Q72" s="377"/>
      <c r="R72" s="378"/>
      <c r="S72" s="321">
        <f t="shared" si="103"/>
        <v>0</v>
      </c>
      <c r="T72" s="389"/>
      <c r="U72" s="322">
        <f t="shared" si="104"/>
        <v>0</v>
      </c>
      <c r="V72" s="323">
        <f t="shared" si="105"/>
        <v>0</v>
      </c>
      <c r="W72" s="323">
        <f t="shared" si="106"/>
        <v>0</v>
      </c>
      <c r="X72" s="391"/>
      <c r="Y72" s="230"/>
      <c r="Z72" s="387"/>
      <c r="AA72" s="381"/>
      <c r="AB72" s="376"/>
      <c r="AC72" s="377"/>
      <c r="AD72" s="378"/>
      <c r="AE72" s="321">
        <f t="shared" si="107"/>
        <v>0</v>
      </c>
      <c r="AF72" s="389"/>
      <c r="AG72" s="322">
        <f t="shared" si="108"/>
        <v>0</v>
      </c>
      <c r="AH72" s="323">
        <f t="shared" si="109"/>
        <v>0</v>
      </c>
      <c r="AI72" s="323">
        <f t="shared" si="110"/>
        <v>0</v>
      </c>
      <c r="AJ72" s="391"/>
      <c r="AK72" s="230"/>
      <c r="AL72" s="387"/>
      <c r="AM72" s="381"/>
      <c r="AN72" s="376"/>
      <c r="AO72" s="377"/>
      <c r="AP72" s="378"/>
      <c r="AQ72" s="321">
        <f t="shared" si="111"/>
        <v>0</v>
      </c>
      <c r="AR72" s="389"/>
      <c r="AS72" s="322">
        <f t="shared" si="112"/>
        <v>0</v>
      </c>
      <c r="AT72" s="323">
        <f t="shared" si="113"/>
        <v>0</v>
      </c>
      <c r="AU72" s="323">
        <f t="shared" si="114"/>
        <v>0</v>
      </c>
      <c r="AV72" s="391"/>
      <c r="AW72" s="230"/>
      <c r="AX72" s="387"/>
      <c r="AY72" s="381"/>
      <c r="AZ72" s="376"/>
      <c r="BA72" s="377"/>
      <c r="BB72" s="378"/>
      <c r="BC72" s="321">
        <f t="shared" si="115"/>
        <v>0</v>
      </c>
      <c r="BD72" s="389"/>
      <c r="BE72" s="322">
        <f t="shared" si="116"/>
        <v>0</v>
      </c>
      <c r="BF72" s="323">
        <f t="shared" si="117"/>
        <v>0</v>
      </c>
      <c r="BG72" s="323">
        <f t="shared" si="118"/>
        <v>0</v>
      </c>
      <c r="BH72" s="391"/>
    </row>
    <row r="73" spans="1:60" s="221" customFormat="1">
      <c r="A73" s="304"/>
      <c r="B73" s="387"/>
      <c r="C73" s="381"/>
      <c r="D73" s="376"/>
      <c r="E73" s="377"/>
      <c r="F73" s="378"/>
      <c r="G73" s="321">
        <f t="shared" si="99"/>
        <v>0</v>
      </c>
      <c r="H73" s="389"/>
      <c r="I73" s="322">
        <f t="shared" si="100"/>
        <v>0</v>
      </c>
      <c r="J73" s="323">
        <f t="shared" si="101"/>
        <v>0</v>
      </c>
      <c r="K73" s="323">
        <f t="shared" si="102"/>
        <v>0</v>
      </c>
      <c r="L73" s="391"/>
      <c r="M73" s="230"/>
      <c r="N73" s="387"/>
      <c r="O73" s="381"/>
      <c r="P73" s="376"/>
      <c r="Q73" s="377"/>
      <c r="R73" s="378"/>
      <c r="S73" s="321">
        <f t="shared" si="103"/>
        <v>0</v>
      </c>
      <c r="T73" s="389"/>
      <c r="U73" s="322">
        <f t="shared" si="104"/>
        <v>0</v>
      </c>
      <c r="V73" s="323">
        <f t="shared" si="105"/>
        <v>0</v>
      </c>
      <c r="W73" s="323">
        <f t="shared" si="106"/>
        <v>0</v>
      </c>
      <c r="X73" s="391"/>
      <c r="Y73" s="230"/>
      <c r="Z73" s="387"/>
      <c r="AA73" s="381"/>
      <c r="AB73" s="376"/>
      <c r="AC73" s="377"/>
      <c r="AD73" s="378"/>
      <c r="AE73" s="321">
        <f t="shared" si="107"/>
        <v>0</v>
      </c>
      <c r="AF73" s="389"/>
      <c r="AG73" s="322">
        <f t="shared" si="108"/>
        <v>0</v>
      </c>
      <c r="AH73" s="323">
        <f t="shared" si="109"/>
        <v>0</v>
      </c>
      <c r="AI73" s="323">
        <f t="shared" si="110"/>
        <v>0</v>
      </c>
      <c r="AJ73" s="391"/>
      <c r="AK73" s="230"/>
      <c r="AL73" s="387"/>
      <c r="AM73" s="381"/>
      <c r="AN73" s="376"/>
      <c r="AO73" s="377"/>
      <c r="AP73" s="378"/>
      <c r="AQ73" s="321">
        <f t="shared" si="111"/>
        <v>0</v>
      </c>
      <c r="AR73" s="389"/>
      <c r="AS73" s="322">
        <f t="shared" si="112"/>
        <v>0</v>
      </c>
      <c r="AT73" s="323">
        <f t="shared" si="113"/>
        <v>0</v>
      </c>
      <c r="AU73" s="323">
        <f t="shared" si="114"/>
        <v>0</v>
      </c>
      <c r="AV73" s="391"/>
      <c r="AW73" s="230"/>
      <c r="AX73" s="387"/>
      <c r="AY73" s="381"/>
      <c r="AZ73" s="376"/>
      <c r="BA73" s="377"/>
      <c r="BB73" s="378"/>
      <c r="BC73" s="321">
        <f t="shared" si="115"/>
        <v>0</v>
      </c>
      <c r="BD73" s="389"/>
      <c r="BE73" s="322">
        <f t="shared" si="116"/>
        <v>0</v>
      </c>
      <c r="BF73" s="323">
        <f t="shared" si="117"/>
        <v>0</v>
      </c>
      <c r="BG73" s="323">
        <f t="shared" si="118"/>
        <v>0</v>
      </c>
      <c r="BH73" s="391"/>
    </row>
    <row r="74" spans="1:60" s="221" customFormat="1" ht="24.75" thickBot="1">
      <c r="A74" s="304"/>
      <c r="B74" s="388"/>
      <c r="C74" s="383"/>
      <c r="D74" s="384"/>
      <c r="E74" s="385"/>
      <c r="F74" s="386"/>
      <c r="G74" s="324">
        <f t="shared" si="99"/>
        <v>0</v>
      </c>
      <c r="H74" s="390"/>
      <c r="I74" s="325">
        <f t="shared" si="100"/>
        <v>0</v>
      </c>
      <c r="J74" s="326">
        <f t="shared" si="101"/>
        <v>0</v>
      </c>
      <c r="K74" s="326">
        <f t="shared" si="102"/>
        <v>0</v>
      </c>
      <c r="L74" s="392"/>
      <c r="M74" s="230"/>
      <c r="N74" s="388"/>
      <c r="O74" s="383"/>
      <c r="P74" s="384"/>
      <c r="Q74" s="385"/>
      <c r="R74" s="386"/>
      <c r="S74" s="324">
        <f t="shared" si="103"/>
        <v>0</v>
      </c>
      <c r="T74" s="390"/>
      <c r="U74" s="325">
        <f t="shared" si="104"/>
        <v>0</v>
      </c>
      <c r="V74" s="326">
        <f t="shared" si="105"/>
        <v>0</v>
      </c>
      <c r="W74" s="326">
        <f t="shared" si="106"/>
        <v>0</v>
      </c>
      <c r="X74" s="392"/>
      <c r="Y74" s="230"/>
      <c r="Z74" s="388"/>
      <c r="AA74" s="383"/>
      <c r="AB74" s="384"/>
      <c r="AC74" s="385"/>
      <c r="AD74" s="386"/>
      <c r="AE74" s="324">
        <f t="shared" si="107"/>
        <v>0</v>
      </c>
      <c r="AF74" s="390"/>
      <c r="AG74" s="325">
        <f t="shared" si="108"/>
        <v>0</v>
      </c>
      <c r="AH74" s="326">
        <f t="shared" si="109"/>
        <v>0</v>
      </c>
      <c r="AI74" s="326">
        <f t="shared" si="110"/>
        <v>0</v>
      </c>
      <c r="AJ74" s="392"/>
      <c r="AK74" s="230"/>
      <c r="AL74" s="388"/>
      <c r="AM74" s="383"/>
      <c r="AN74" s="384"/>
      <c r="AO74" s="385"/>
      <c r="AP74" s="386"/>
      <c r="AQ74" s="324">
        <f t="shared" si="111"/>
        <v>0</v>
      </c>
      <c r="AR74" s="390"/>
      <c r="AS74" s="325">
        <f t="shared" si="112"/>
        <v>0</v>
      </c>
      <c r="AT74" s="326">
        <f t="shared" si="113"/>
        <v>0</v>
      </c>
      <c r="AU74" s="326">
        <f t="shared" si="114"/>
        <v>0</v>
      </c>
      <c r="AV74" s="392"/>
      <c r="AW74" s="230"/>
      <c r="AX74" s="388"/>
      <c r="AY74" s="383"/>
      <c r="AZ74" s="384"/>
      <c r="BA74" s="385"/>
      <c r="BB74" s="386"/>
      <c r="BC74" s="324">
        <f t="shared" si="115"/>
        <v>0</v>
      </c>
      <c r="BD74" s="390"/>
      <c r="BE74" s="325">
        <f t="shared" si="116"/>
        <v>0</v>
      </c>
      <c r="BF74" s="326">
        <f t="shared" si="117"/>
        <v>0</v>
      </c>
      <c r="BG74" s="326">
        <f t="shared" si="118"/>
        <v>0</v>
      </c>
      <c r="BH74" s="392"/>
    </row>
    <row r="75" spans="1:60" s="221" customFormat="1" ht="25.5" thickTop="1" thickBot="1">
      <c r="A75" s="304"/>
      <c r="B75" s="1651" t="s">
        <v>600</v>
      </c>
      <c r="C75" s="1652"/>
      <c r="D75" s="1652"/>
      <c r="E75" s="1652"/>
      <c r="F75" s="327"/>
      <c r="G75" s="327">
        <f>SUM(G65:G74)</f>
        <v>0</v>
      </c>
      <c r="H75" s="328"/>
      <c r="I75" s="328">
        <f>SUM(I65:I74)</f>
        <v>0</v>
      </c>
      <c r="J75" s="329"/>
      <c r="K75" s="329">
        <f>SUM(K65:K74)</f>
        <v>0</v>
      </c>
      <c r="L75" s="331"/>
      <c r="M75" s="230"/>
      <c r="N75" s="1651" t="s">
        <v>600</v>
      </c>
      <c r="O75" s="1652"/>
      <c r="P75" s="1652"/>
      <c r="Q75" s="1652"/>
      <c r="R75" s="327"/>
      <c r="S75" s="327">
        <f>SUM(S65:S74)</f>
        <v>0</v>
      </c>
      <c r="T75" s="328"/>
      <c r="U75" s="328">
        <f>SUM(U65:U74)</f>
        <v>0</v>
      </c>
      <c r="V75" s="329"/>
      <c r="W75" s="329">
        <f>SUM(W65:W74)</f>
        <v>0</v>
      </c>
      <c r="X75" s="331"/>
      <c r="Y75" s="230"/>
      <c r="Z75" s="1651" t="s">
        <v>600</v>
      </c>
      <c r="AA75" s="1652"/>
      <c r="AB75" s="1652"/>
      <c r="AC75" s="1652"/>
      <c r="AD75" s="327"/>
      <c r="AE75" s="327">
        <f>SUM(AE65:AE74)</f>
        <v>0</v>
      </c>
      <c r="AF75" s="328"/>
      <c r="AG75" s="328">
        <f>SUM(AG65:AG74)</f>
        <v>0</v>
      </c>
      <c r="AH75" s="329"/>
      <c r="AI75" s="329">
        <f>SUM(AI65:AI74)</f>
        <v>0</v>
      </c>
      <c r="AJ75" s="331"/>
      <c r="AK75" s="230"/>
      <c r="AL75" s="1651" t="s">
        <v>600</v>
      </c>
      <c r="AM75" s="1652"/>
      <c r="AN75" s="1652"/>
      <c r="AO75" s="1652"/>
      <c r="AP75" s="327"/>
      <c r="AQ75" s="327">
        <f>SUM(AQ65:AQ74)</f>
        <v>0</v>
      </c>
      <c r="AR75" s="328"/>
      <c r="AS75" s="328">
        <f>SUM(AS65:AS74)</f>
        <v>0</v>
      </c>
      <c r="AT75" s="329"/>
      <c r="AU75" s="329">
        <f>SUM(AU65:AU74)</f>
        <v>0</v>
      </c>
      <c r="AV75" s="331"/>
      <c r="AW75" s="230"/>
      <c r="AX75" s="1651" t="s">
        <v>600</v>
      </c>
      <c r="AY75" s="1652"/>
      <c r="AZ75" s="1652"/>
      <c r="BA75" s="1652"/>
      <c r="BB75" s="327"/>
      <c r="BC75" s="327">
        <f>SUM(BC65:BC74)</f>
        <v>0</v>
      </c>
      <c r="BD75" s="328"/>
      <c r="BE75" s="328">
        <f>SUM(BE65:BE74)</f>
        <v>0</v>
      </c>
      <c r="BF75" s="329"/>
      <c r="BG75" s="329">
        <f>SUM(BG65:BG74)</f>
        <v>0</v>
      </c>
      <c r="BH75" s="331"/>
    </row>
    <row r="76" spans="1:60" ht="42.75" thickBot="1">
      <c r="A76" s="303"/>
      <c r="B76" s="1638" t="s">
        <v>435</v>
      </c>
      <c r="C76" s="1639"/>
      <c r="D76" s="1639"/>
      <c r="E76" s="1639"/>
      <c r="F76" s="332"/>
      <c r="G76" s="332">
        <f>SUM(G31,G42,G53,G64,G75)</f>
        <v>0</v>
      </c>
      <c r="H76" s="333"/>
      <c r="I76" s="333">
        <f>SUM(I31,I42,I53,I64,I75)</f>
        <v>0</v>
      </c>
      <c r="J76" s="334"/>
      <c r="K76" s="334">
        <f>SUM(K31,K42,K53,K64,K75)</f>
        <v>0</v>
      </c>
      <c r="L76" s="335"/>
      <c r="N76" s="1638" t="s">
        <v>435</v>
      </c>
      <c r="O76" s="1639"/>
      <c r="P76" s="1639"/>
      <c r="Q76" s="1639"/>
      <c r="R76" s="332"/>
      <c r="S76" s="332">
        <f>SUM(S31,S42,S53,S64,S75)</f>
        <v>0</v>
      </c>
      <c r="T76" s="333"/>
      <c r="U76" s="333">
        <f>SUM(U31,U42,U53,U64,U75)</f>
        <v>0</v>
      </c>
      <c r="V76" s="334"/>
      <c r="W76" s="334">
        <f>SUM(W31,W42,W53,W64,W75)</f>
        <v>0</v>
      </c>
      <c r="X76" s="335"/>
      <c r="Z76" s="1638" t="s">
        <v>435</v>
      </c>
      <c r="AA76" s="1639"/>
      <c r="AB76" s="1639"/>
      <c r="AC76" s="1639"/>
      <c r="AD76" s="332"/>
      <c r="AE76" s="332">
        <f>SUM(AE31,AE42,AE53,AE64,AE75)</f>
        <v>0</v>
      </c>
      <c r="AF76" s="333"/>
      <c r="AG76" s="333">
        <f>SUM(AG31,AG42,AG53,AG64,AG75)</f>
        <v>0</v>
      </c>
      <c r="AH76" s="334"/>
      <c r="AI76" s="334">
        <f>SUM(AI31,AI42,AI53,AI64,AI75)</f>
        <v>0</v>
      </c>
      <c r="AJ76" s="335"/>
      <c r="AL76" s="1638" t="s">
        <v>435</v>
      </c>
      <c r="AM76" s="1639"/>
      <c r="AN76" s="1639"/>
      <c r="AO76" s="1639"/>
      <c r="AP76" s="332"/>
      <c r="AQ76" s="332">
        <f>SUM(AQ31,AQ42,AQ53,AQ64,AQ75)</f>
        <v>0</v>
      </c>
      <c r="AR76" s="333"/>
      <c r="AS76" s="333">
        <f>SUM(AS31,AS42,AS53,AS64,AS75)</f>
        <v>0</v>
      </c>
      <c r="AT76" s="334"/>
      <c r="AU76" s="334">
        <f>SUM(AU31,AU42,AU53,AU64,AU75)</f>
        <v>0</v>
      </c>
      <c r="AV76" s="335"/>
      <c r="AX76" s="1638" t="s">
        <v>435</v>
      </c>
      <c r="AY76" s="1639"/>
      <c r="AZ76" s="1639"/>
      <c r="BA76" s="1639"/>
      <c r="BB76" s="332"/>
      <c r="BC76" s="332">
        <f>SUM(BC31,BC42,BC53,BC64,BC75)</f>
        <v>0</v>
      </c>
      <c r="BD76" s="333"/>
      <c r="BE76" s="333">
        <f>SUM(BE31,BE42,BE53,BE64,BE75)</f>
        <v>0</v>
      </c>
      <c r="BF76" s="334"/>
      <c r="BG76" s="334">
        <f>SUM(BG31,BG42,BG53,BG64,BG75)</f>
        <v>0</v>
      </c>
      <c r="BH76" s="335"/>
    </row>
  </sheetData>
  <sheetProtection insertRows="0" deleteRows="0"/>
  <mergeCells count="88">
    <mergeCell ref="C8:E8"/>
    <mergeCell ref="C9:E9"/>
    <mergeCell ref="B6:L6"/>
    <mergeCell ref="N6:X6"/>
    <mergeCell ref="Z6:AJ6"/>
    <mergeCell ref="AX6:BH6"/>
    <mergeCell ref="AL6:AV6"/>
    <mergeCell ref="AB13:AB15"/>
    <mergeCell ref="AO14:AO15"/>
    <mergeCell ref="AP14:AQ14"/>
    <mergeCell ref="AR14:AS14"/>
    <mergeCell ref="AT14:AU14"/>
    <mergeCell ref="AC13:AI13"/>
    <mergeCell ref="AL13:AL15"/>
    <mergeCell ref="AM13:AM15"/>
    <mergeCell ref="AN13:AN15"/>
    <mergeCell ref="AO13:AU13"/>
    <mergeCell ref="AC14:AC15"/>
    <mergeCell ref="AD14:AE14"/>
    <mergeCell ref="AF14:AG14"/>
    <mergeCell ref="AH14:AI14"/>
    <mergeCell ref="B75:E75"/>
    <mergeCell ref="N75:Q75"/>
    <mergeCell ref="Z75:AC75"/>
    <mergeCell ref="AX75:BA75"/>
    <mergeCell ref="AL75:AO75"/>
    <mergeCell ref="B64:E64"/>
    <mergeCell ref="N64:Q64"/>
    <mergeCell ref="Z64:AC64"/>
    <mergeCell ref="AL64:AO64"/>
    <mergeCell ref="AX64:BA64"/>
    <mergeCell ref="C10:E10"/>
    <mergeCell ref="B12:L12"/>
    <mergeCell ref="N12:X12"/>
    <mergeCell ref="Z12:AJ12"/>
    <mergeCell ref="AL12:AV12"/>
    <mergeCell ref="B13:B15"/>
    <mergeCell ref="C13:C15"/>
    <mergeCell ref="D13:D15"/>
    <mergeCell ref="E13:K13"/>
    <mergeCell ref="N13:N15"/>
    <mergeCell ref="E14:E15"/>
    <mergeCell ref="F14:G14"/>
    <mergeCell ref="H14:I14"/>
    <mergeCell ref="J14:K14"/>
    <mergeCell ref="AX31:BA31"/>
    <mergeCell ref="AX42:BA42"/>
    <mergeCell ref="AX53:BA53"/>
    <mergeCell ref="B42:E42"/>
    <mergeCell ref="N42:Q42"/>
    <mergeCell ref="Z42:AC42"/>
    <mergeCell ref="AL42:AO42"/>
    <mergeCell ref="B53:E53"/>
    <mergeCell ref="N53:Q53"/>
    <mergeCell ref="Z53:AC53"/>
    <mergeCell ref="AL53:AO53"/>
    <mergeCell ref="B31:E31"/>
    <mergeCell ref="N31:Q31"/>
    <mergeCell ref="Z31:AC31"/>
    <mergeCell ref="AL31:AO31"/>
    <mergeCell ref="AX12:BH12"/>
    <mergeCell ref="AX13:AX15"/>
    <mergeCell ref="AY13:AY15"/>
    <mergeCell ref="AZ13:AZ15"/>
    <mergeCell ref="BA13:BG13"/>
    <mergeCell ref="BA14:BA15"/>
    <mergeCell ref="BB14:BC14"/>
    <mergeCell ref="BD14:BE14"/>
    <mergeCell ref="BF14:BG14"/>
    <mergeCell ref="AX76:BA76"/>
    <mergeCell ref="B76:E76"/>
    <mergeCell ref="N76:Q76"/>
    <mergeCell ref="Z76:AC76"/>
    <mergeCell ref="AL76:AO76"/>
    <mergeCell ref="AJ13:AJ15"/>
    <mergeCell ref="AV13:AV15"/>
    <mergeCell ref="X13:X15"/>
    <mergeCell ref="L13:L15"/>
    <mergeCell ref="BH13:BH15"/>
    <mergeCell ref="O13:O15"/>
    <mergeCell ref="P13:P15"/>
    <mergeCell ref="Q13:W13"/>
    <mergeCell ref="Z13:Z15"/>
    <mergeCell ref="AA13:AA15"/>
    <mergeCell ref="Q14:Q15"/>
    <mergeCell ref="R14:S14"/>
    <mergeCell ref="T14:U14"/>
    <mergeCell ref="V14:W14"/>
  </mergeCells>
  <phoneticPr fontId="8"/>
  <conditionalFormatting sqref="B15:D15">
    <cfRule type="containsBlanks" dxfId="14" priority="15">
      <formula>LEN(TRIM(B15))=0</formula>
    </cfRule>
  </conditionalFormatting>
  <conditionalFormatting sqref="E9">
    <cfRule type="containsBlanks" dxfId="13" priority="14">
      <formula>LEN(TRIM(E9))=0</formula>
    </cfRule>
  </conditionalFormatting>
  <conditionalFormatting sqref="E9">
    <cfRule type="expression" dxfId="12" priority="16">
      <formula>_xlfn.ISFORMULA(#REF!)=TRUE</formula>
    </cfRule>
  </conditionalFormatting>
  <conditionalFormatting sqref="Z15 AB15">
    <cfRule type="containsBlanks" dxfId="11" priority="13">
      <formula>LEN(TRIM(Z15))=0</formula>
    </cfRule>
  </conditionalFormatting>
  <conditionalFormatting sqref="O15">
    <cfRule type="containsBlanks" dxfId="10" priority="10">
      <formula>LEN(TRIM(O15))=0</formula>
    </cfRule>
  </conditionalFormatting>
  <conditionalFormatting sqref="N15">
    <cfRule type="containsBlanks" dxfId="9" priority="11">
      <formula>LEN(TRIM(N15))=0</formula>
    </cfRule>
  </conditionalFormatting>
  <conditionalFormatting sqref="P15">
    <cfRule type="containsBlanks" dxfId="8" priority="9">
      <formula>LEN(TRIM(P15))=0</formula>
    </cfRule>
  </conditionalFormatting>
  <conditionalFormatting sqref="AA15">
    <cfRule type="containsBlanks" dxfId="7" priority="8">
      <formula>LEN(TRIM(AA15))=0</formula>
    </cfRule>
  </conditionalFormatting>
  <conditionalFormatting sqref="AM15">
    <cfRule type="containsBlanks" dxfId="6" priority="5">
      <formula>LEN(TRIM(AM15))=0</formula>
    </cfRule>
  </conditionalFormatting>
  <conditionalFormatting sqref="AL15 AN15">
    <cfRule type="containsBlanks" dxfId="5" priority="6">
      <formula>LEN(TRIM(AL15))=0</formula>
    </cfRule>
  </conditionalFormatting>
  <conditionalFormatting sqref="AX15 AZ15">
    <cfRule type="containsBlanks" dxfId="4" priority="4">
      <formula>LEN(TRIM(AX15))=0</formula>
    </cfRule>
  </conditionalFormatting>
  <conditionalFormatting sqref="AY15">
    <cfRule type="containsBlanks" dxfId="3" priority="3">
      <formula>LEN(TRIM(AY15))=0</formula>
    </cfRule>
  </conditionalFormatting>
  <conditionalFormatting sqref="E8">
    <cfRule type="containsBlanks" dxfId="2" priority="1">
      <formula>LEN(TRIM(E8))=0</formula>
    </cfRule>
  </conditionalFormatting>
  <conditionalFormatting sqref="E8">
    <cfRule type="expression" dxfId="1" priority="2">
      <formula>_xlfn.ISFORMULA(#REF!)=TRUE</formula>
    </cfRule>
  </conditionalFormatting>
  <dataValidations count="3">
    <dataValidation imeMode="disabled" allowBlank="1" showInputMessage="1" showErrorMessage="1" sqref="Q32:U41 Q54:U63 AP76:AU76 Q43:U52 AP75 AD53 AD64 AC54:AG63 AD76:AI76 AP53 BB75 AP64 AD75 R75 AC65:AG74 BB76:BG76 F53 R53 F64 AO54:AS63 F76:K76 E16:I30 Q16:U30 AC43:AG52 R64 AC16:AG30 AO65:AS74 F75 E32:I41 E54:I63 Q65:U74 E65:I74 AO43:AS52 E43:I52 R76:W76 BA65:BE74 AC32:AG41 BA43:BE52 BB53 BB64 BA32:BE41 BA54:BE63 AT16:AU75 AO32:AS41 J16:K75 V16:W75 AH16:AI75 AO16:AS30 BA16:BE30 BF16:BG75" xr:uid="{351EB4EA-7380-4AA0-B7E0-2DB4DB786474}"/>
    <dataValidation imeMode="on" allowBlank="1" showInputMessage="1" showErrorMessage="1" sqref="AJ16:AJ76 AV16:AV76 X16:X76 L16:L76 BH16:BH76" xr:uid="{AE7E4274-B323-4150-A56F-3D99A5CE12B9}"/>
    <dataValidation type="list" allowBlank="1" showInputMessage="1" sqref="D16:D30 D32:D41 D43:D52 D54:D63 D65:D74 P16:P30 P32:P41 P43:P52 P54:P63 P65:P74 AB16:AB30 AB32:AB41 AB43:AB52 AB54:AB63 AB65:AB74 AN16:AN30 AN32:AN41 AN43:AN52 AN54:AN63 AN65:AN74 AZ16:AZ30 AZ32:AZ41 AZ43:AZ52 AZ54:AZ63 AZ65:AZ74" xr:uid="{7995E345-FDEB-48B5-B5F1-D4EEB311892B}">
      <formula1>"式,台,個,本,ｍ,面,ヶ所,㎡"</formula1>
    </dataValidation>
  </dataValidations>
  <printOptions horizontalCentered="1"/>
  <pageMargins left="0.59055118110236227" right="0.19685039370078741" top="0.35433070866141736" bottom="0.35433070866141736" header="0.31496062992125984" footer="0.11811023622047245"/>
  <pageSetup paperSize="9" scale="45" fitToHeight="0" orientation="portrait" r:id="rId1"/>
  <headerFooter scaleWithDoc="0">
    <oddFooter>&amp;R&amp;8&amp;K000000R3超高層ZEH-M_ver.1</oddFooter>
  </headerFooter>
  <colBreaks count="4" manualBreakCount="4">
    <brk id="12" max="1048575" man="1"/>
    <brk id="24" max="1048575" man="1"/>
    <brk id="36" max="1048575" man="1"/>
    <brk id="48" max="1048575"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E833-E3D4-4454-BE5D-88A0DBD3F62F}">
  <sheetPr codeName="Sheet20"/>
  <dimension ref="A1:P30"/>
  <sheetViews>
    <sheetView showGridLines="0" view="pageBreakPreview" zoomScale="80" zoomScaleNormal="100" zoomScaleSheetLayoutView="80" workbookViewId="0">
      <selection activeCell="B11" sqref="B11"/>
    </sheetView>
  </sheetViews>
  <sheetFormatPr defaultRowHeight="13.5"/>
  <cols>
    <col min="1" max="1" width="2.125" style="147" customWidth="1"/>
    <col min="2" max="2" width="29.375" style="147" customWidth="1"/>
    <col min="3" max="3" width="6.75" style="147" bestFit="1" customWidth="1"/>
    <col min="4" max="4" width="13.625" style="147" customWidth="1"/>
    <col min="5" max="5" width="6.625" style="147" customWidth="1"/>
    <col min="6" max="6" width="15.625" style="147" customWidth="1"/>
    <col min="7" max="7" width="6.625" style="147" customWidth="1"/>
    <col min="8" max="8" width="15.625" style="147" customWidth="1"/>
    <col min="9" max="9" width="6.625" style="147" customWidth="1"/>
    <col min="10" max="11" width="15.625" style="147" customWidth="1"/>
    <col min="12" max="16384" width="9" style="147"/>
  </cols>
  <sheetData>
    <row r="1" spans="1:16" s="790" customFormat="1" ht="24">
      <c r="A1" s="789"/>
      <c r="B1" s="750" t="s">
        <v>855</v>
      </c>
      <c r="C1" s="751"/>
      <c r="D1" s="751"/>
      <c r="G1" s="791"/>
      <c r="H1" s="792"/>
      <c r="I1" s="792"/>
      <c r="J1" s="793"/>
      <c r="K1" s="792"/>
      <c r="L1" s="793"/>
      <c r="M1" s="792"/>
      <c r="N1" s="793"/>
      <c r="O1" s="794"/>
      <c r="P1" s="791"/>
    </row>
    <row r="2" spans="1:16" s="797" customFormat="1" ht="24">
      <c r="A2" s="795"/>
      <c r="B2" s="750" t="s">
        <v>856</v>
      </c>
      <c r="C2" s="796"/>
      <c r="D2" s="796"/>
      <c r="E2" s="796"/>
      <c r="F2" s="796"/>
      <c r="G2" s="796"/>
      <c r="H2" s="796"/>
    </row>
    <row r="3" spans="1:16" s="790" customFormat="1" ht="24">
      <c r="A3" s="789"/>
      <c r="B3" s="750" t="s">
        <v>449</v>
      </c>
      <c r="C3" s="751"/>
      <c r="D3" s="751"/>
      <c r="G3" s="791"/>
      <c r="H3" s="792"/>
      <c r="I3" s="792"/>
      <c r="J3" s="793"/>
      <c r="K3" s="792"/>
      <c r="L3" s="793"/>
      <c r="M3" s="792"/>
      <c r="N3" s="793"/>
      <c r="O3" s="794"/>
      <c r="P3" s="791"/>
    </row>
    <row r="4" spans="1:16" ht="21">
      <c r="A4" s="78"/>
      <c r="B4" s="1654" t="s">
        <v>560</v>
      </c>
      <c r="C4" s="1654"/>
      <c r="D4" s="1654"/>
      <c r="E4" s="1654"/>
      <c r="F4" s="1654"/>
      <c r="G4" s="1654"/>
      <c r="H4" s="1654"/>
      <c r="I4" s="1654"/>
      <c r="J4" s="1654"/>
      <c r="K4" s="1654"/>
    </row>
    <row r="5" spans="1:16">
      <c r="A5" s="96"/>
    </row>
    <row r="6" spans="1:16" s="199" customFormat="1" ht="30.75">
      <c r="A6" s="76"/>
      <c r="B6" s="1681" t="s">
        <v>488</v>
      </c>
      <c r="C6" s="1681"/>
      <c r="L6" s="200"/>
      <c r="M6" s="200"/>
      <c r="N6" s="200"/>
      <c r="O6" s="200"/>
    </row>
    <row r="7" spans="1:16" s="199" customFormat="1" ht="18" thickBot="1"/>
    <row r="8" spans="1:16" s="201" customFormat="1" ht="17.25">
      <c r="B8" s="1666" t="s">
        <v>513</v>
      </c>
      <c r="C8" s="1669" t="s">
        <v>425</v>
      </c>
      <c r="D8" s="1672" t="s">
        <v>782</v>
      </c>
      <c r="E8" s="1673"/>
      <c r="F8" s="1673"/>
      <c r="G8" s="1673"/>
      <c r="H8" s="1673"/>
      <c r="I8" s="1673"/>
      <c r="J8" s="1674"/>
      <c r="K8" s="1682" t="s">
        <v>426</v>
      </c>
      <c r="L8" s="202"/>
    </row>
    <row r="9" spans="1:16" s="201" customFormat="1" ht="17.25">
      <c r="B9" s="1667"/>
      <c r="C9" s="1670"/>
      <c r="D9" s="1675" t="s">
        <v>427</v>
      </c>
      <c r="E9" s="1677" t="s">
        <v>428</v>
      </c>
      <c r="F9" s="1678"/>
      <c r="G9" s="1679" t="s">
        <v>429</v>
      </c>
      <c r="H9" s="1680"/>
      <c r="I9" s="1664" t="s">
        <v>430</v>
      </c>
      <c r="J9" s="1665"/>
      <c r="K9" s="1683"/>
      <c r="L9" s="202"/>
    </row>
    <row r="10" spans="1:16" s="201" customFormat="1" ht="18" thickBot="1">
      <c r="B10" s="1668"/>
      <c r="C10" s="1671"/>
      <c r="D10" s="1676"/>
      <c r="E10" s="198" t="s">
        <v>431</v>
      </c>
      <c r="F10" s="203" t="s">
        <v>432</v>
      </c>
      <c r="G10" s="197" t="s">
        <v>431</v>
      </c>
      <c r="H10" s="204" t="s">
        <v>432</v>
      </c>
      <c r="I10" s="114" t="s">
        <v>431</v>
      </c>
      <c r="J10" s="205" t="s">
        <v>432</v>
      </c>
      <c r="K10" s="1684"/>
    </row>
    <row r="11" spans="1:16" s="201" customFormat="1" ht="24">
      <c r="A11" s="304"/>
      <c r="B11" s="398"/>
      <c r="C11" s="399"/>
      <c r="D11" s="400"/>
      <c r="E11" s="401"/>
      <c r="F11" s="208">
        <f t="shared" ref="F11:F29" si="0">INT(D11*E11)</f>
        <v>0</v>
      </c>
      <c r="G11" s="410"/>
      <c r="H11" s="209">
        <f t="shared" ref="H11:H29" si="1">INT(D11*G11)</f>
        <v>0</v>
      </c>
      <c r="I11" s="210">
        <f t="shared" ref="I11:J29" si="2">E11-G11</f>
        <v>0</v>
      </c>
      <c r="J11" s="210">
        <f t="shared" si="2"/>
        <v>0</v>
      </c>
      <c r="K11" s="413"/>
      <c r="L11" s="206"/>
    </row>
    <row r="12" spans="1:16" s="201" customFormat="1" ht="24">
      <c r="A12" s="304"/>
      <c r="B12" s="398"/>
      <c r="C12" s="399"/>
      <c r="D12" s="400"/>
      <c r="E12" s="401"/>
      <c r="F12" s="208">
        <f t="shared" si="0"/>
        <v>0</v>
      </c>
      <c r="G12" s="410"/>
      <c r="H12" s="209">
        <f t="shared" si="1"/>
        <v>0</v>
      </c>
      <c r="I12" s="210">
        <f t="shared" si="2"/>
        <v>0</v>
      </c>
      <c r="J12" s="210">
        <f t="shared" si="2"/>
        <v>0</v>
      </c>
      <c r="K12" s="413"/>
      <c r="L12" s="206"/>
    </row>
    <row r="13" spans="1:16" s="201" customFormat="1" ht="24">
      <c r="A13" s="304"/>
      <c r="B13" s="398"/>
      <c r="C13" s="399"/>
      <c r="D13" s="400"/>
      <c r="E13" s="401"/>
      <c r="F13" s="208">
        <f t="shared" si="0"/>
        <v>0</v>
      </c>
      <c r="G13" s="410"/>
      <c r="H13" s="209">
        <f t="shared" si="1"/>
        <v>0</v>
      </c>
      <c r="I13" s="210">
        <f t="shared" si="2"/>
        <v>0</v>
      </c>
      <c r="J13" s="210">
        <f t="shared" si="2"/>
        <v>0</v>
      </c>
      <c r="K13" s="413"/>
      <c r="L13" s="206"/>
    </row>
    <row r="14" spans="1:16" s="201" customFormat="1" ht="24">
      <c r="A14" s="304"/>
      <c r="B14" s="398"/>
      <c r="C14" s="399"/>
      <c r="D14" s="400"/>
      <c r="E14" s="401"/>
      <c r="F14" s="208">
        <f t="shared" si="0"/>
        <v>0</v>
      </c>
      <c r="G14" s="410"/>
      <c r="H14" s="209">
        <f t="shared" si="1"/>
        <v>0</v>
      </c>
      <c r="I14" s="210">
        <f t="shared" si="2"/>
        <v>0</v>
      </c>
      <c r="J14" s="210">
        <f t="shared" si="2"/>
        <v>0</v>
      </c>
      <c r="K14" s="413"/>
      <c r="L14" s="206"/>
    </row>
    <row r="15" spans="1:16" s="201" customFormat="1" ht="24">
      <c r="A15" s="304"/>
      <c r="B15" s="398"/>
      <c r="C15" s="399"/>
      <c r="D15" s="400"/>
      <c r="E15" s="401"/>
      <c r="F15" s="208">
        <f t="shared" si="0"/>
        <v>0</v>
      </c>
      <c r="G15" s="410"/>
      <c r="H15" s="209">
        <f t="shared" si="1"/>
        <v>0</v>
      </c>
      <c r="I15" s="210">
        <f t="shared" si="2"/>
        <v>0</v>
      </c>
      <c r="J15" s="210">
        <f t="shared" si="2"/>
        <v>0</v>
      </c>
      <c r="K15" s="413"/>
      <c r="L15" s="206"/>
    </row>
    <row r="16" spans="1:16" s="201" customFormat="1" ht="24">
      <c r="A16" s="304"/>
      <c r="B16" s="398"/>
      <c r="C16" s="399"/>
      <c r="D16" s="400"/>
      <c r="E16" s="401"/>
      <c r="F16" s="208">
        <f t="shared" si="0"/>
        <v>0</v>
      </c>
      <c r="G16" s="410"/>
      <c r="H16" s="209">
        <f t="shared" si="1"/>
        <v>0</v>
      </c>
      <c r="I16" s="210">
        <f t="shared" si="2"/>
        <v>0</v>
      </c>
      <c r="J16" s="210">
        <f t="shared" si="2"/>
        <v>0</v>
      </c>
      <c r="K16" s="413"/>
      <c r="L16" s="206"/>
    </row>
    <row r="17" spans="1:12" s="201" customFormat="1" ht="24">
      <c r="A17" s="304"/>
      <c r="B17" s="398"/>
      <c r="C17" s="399"/>
      <c r="D17" s="400"/>
      <c r="E17" s="401"/>
      <c r="F17" s="208">
        <f t="shared" si="0"/>
        <v>0</v>
      </c>
      <c r="G17" s="410"/>
      <c r="H17" s="209">
        <f t="shared" si="1"/>
        <v>0</v>
      </c>
      <c r="I17" s="210">
        <f t="shared" si="2"/>
        <v>0</v>
      </c>
      <c r="J17" s="210">
        <f t="shared" si="2"/>
        <v>0</v>
      </c>
      <c r="K17" s="413"/>
      <c r="L17" s="206"/>
    </row>
    <row r="18" spans="1:12" s="201" customFormat="1" ht="24">
      <c r="A18" s="304"/>
      <c r="B18" s="398"/>
      <c r="C18" s="399"/>
      <c r="D18" s="400"/>
      <c r="E18" s="401"/>
      <c r="F18" s="208">
        <f t="shared" si="0"/>
        <v>0</v>
      </c>
      <c r="G18" s="410"/>
      <c r="H18" s="209">
        <f t="shared" si="1"/>
        <v>0</v>
      </c>
      <c r="I18" s="210">
        <f t="shared" si="2"/>
        <v>0</v>
      </c>
      <c r="J18" s="210">
        <f t="shared" si="2"/>
        <v>0</v>
      </c>
      <c r="K18" s="413"/>
      <c r="L18" s="206"/>
    </row>
    <row r="19" spans="1:12" s="201" customFormat="1" ht="24">
      <c r="A19" s="304"/>
      <c r="B19" s="398"/>
      <c r="C19" s="399"/>
      <c r="D19" s="400"/>
      <c r="E19" s="401"/>
      <c r="F19" s="208">
        <f t="shared" si="0"/>
        <v>0</v>
      </c>
      <c r="G19" s="410"/>
      <c r="H19" s="209">
        <f t="shared" si="1"/>
        <v>0</v>
      </c>
      <c r="I19" s="210">
        <f t="shared" si="2"/>
        <v>0</v>
      </c>
      <c r="J19" s="210">
        <f t="shared" si="2"/>
        <v>0</v>
      </c>
      <c r="K19" s="413"/>
      <c r="L19" s="206"/>
    </row>
    <row r="20" spans="1:12" s="201" customFormat="1" ht="24">
      <c r="A20" s="304"/>
      <c r="B20" s="398"/>
      <c r="C20" s="399"/>
      <c r="D20" s="400"/>
      <c r="E20" s="401"/>
      <c r="F20" s="208">
        <f t="shared" si="0"/>
        <v>0</v>
      </c>
      <c r="G20" s="410"/>
      <c r="H20" s="209">
        <f t="shared" si="1"/>
        <v>0</v>
      </c>
      <c r="I20" s="210">
        <f t="shared" si="2"/>
        <v>0</v>
      </c>
      <c r="J20" s="210">
        <f t="shared" si="2"/>
        <v>0</v>
      </c>
      <c r="K20" s="413"/>
      <c r="L20" s="206"/>
    </row>
    <row r="21" spans="1:12" s="201" customFormat="1" ht="24">
      <c r="A21" s="304"/>
      <c r="B21" s="398"/>
      <c r="C21" s="399"/>
      <c r="D21" s="400"/>
      <c r="E21" s="401"/>
      <c r="F21" s="208">
        <f t="shared" si="0"/>
        <v>0</v>
      </c>
      <c r="G21" s="410"/>
      <c r="H21" s="209">
        <f t="shared" si="1"/>
        <v>0</v>
      </c>
      <c r="I21" s="210">
        <f t="shared" si="2"/>
        <v>0</v>
      </c>
      <c r="J21" s="210">
        <f t="shared" si="2"/>
        <v>0</v>
      </c>
      <c r="K21" s="413"/>
      <c r="L21" s="206"/>
    </row>
    <row r="22" spans="1:12" s="201" customFormat="1" ht="24">
      <c r="A22" s="304"/>
      <c r="B22" s="398"/>
      <c r="C22" s="399"/>
      <c r="D22" s="400"/>
      <c r="E22" s="401"/>
      <c r="F22" s="208">
        <f t="shared" si="0"/>
        <v>0</v>
      </c>
      <c r="G22" s="410"/>
      <c r="H22" s="209">
        <f t="shared" si="1"/>
        <v>0</v>
      </c>
      <c r="I22" s="210">
        <f t="shared" si="2"/>
        <v>0</v>
      </c>
      <c r="J22" s="210">
        <f t="shared" si="2"/>
        <v>0</v>
      </c>
      <c r="K22" s="413"/>
      <c r="L22" s="206"/>
    </row>
    <row r="23" spans="1:12" s="201" customFormat="1" ht="24">
      <c r="A23" s="304"/>
      <c r="B23" s="398"/>
      <c r="C23" s="399"/>
      <c r="D23" s="400"/>
      <c r="E23" s="401"/>
      <c r="F23" s="208">
        <f t="shared" si="0"/>
        <v>0</v>
      </c>
      <c r="G23" s="410"/>
      <c r="H23" s="209">
        <f t="shared" si="1"/>
        <v>0</v>
      </c>
      <c r="I23" s="210">
        <f t="shared" si="2"/>
        <v>0</v>
      </c>
      <c r="J23" s="210">
        <f t="shared" si="2"/>
        <v>0</v>
      </c>
      <c r="K23" s="413"/>
      <c r="L23" s="206"/>
    </row>
    <row r="24" spans="1:12" s="201" customFormat="1" ht="24">
      <c r="A24" s="304"/>
      <c r="B24" s="398"/>
      <c r="C24" s="399"/>
      <c r="D24" s="400"/>
      <c r="E24" s="401"/>
      <c r="F24" s="208">
        <f t="shared" si="0"/>
        <v>0</v>
      </c>
      <c r="G24" s="410"/>
      <c r="H24" s="209">
        <f t="shared" si="1"/>
        <v>0</v>
      </c>
      <c r="I24" s="210">
        <f t="shared" si="2"/>
        <v>0</v>
      </c>
      <c r="J24" s="210">
        <f t="shared" si="2"/>
        <v>0</v>
      </c>
      <c r="K24" s="413"/>
      <c r="L24" s="206"/>
    </row>
    <row r="25" spans="1:12" s="201" customFormat="1" ht="24">
      <c r="A25" s="304"/>
      <c r="B25" s="398"/>
      <c r="C25" s="399"/>
      <c r="D25" s="400"/>
      <c r="E25" s="401"/>
      <c r="F25" s="208">
        <f t="shared" si="0"/>
        <v>0</v>
      </c>
      <c r="G25" s="410"/>
      <c r="H25" s="209">
        <f t="shared" si="1"/>
        <v>0</v>
      </c>
      <c r="I25" s="210">
        <f t="shared" si="2"/>
        <v>0</v>
      </c>
      <c r="J25" s="210">
        <f t="shared" si="2"/>
        <v>0</v>
      </c>
      <c r="K25" s="413"/>
      <c r="L25" s="206"/>
    </row>
    <row r="26" spans="1:12" s="201" customFormat="1" ht="24">
      <c r="A26" s="304"/>
      <c r="B26" s="398"/>
      <c r="C26" s="399"/>
      <c r="D26" s="400"/>
      <c r="E26" s="401"/>
      <c r="F26" s="208">
        <f t="shared" si="0"/>
        <v>0</v>
      </c>
      <c r="G26" s="410"/>
      <c r="H26" s="209">
        <f t="shared" si="1"/>
        <v>0</v>
      </c>
      <c r="I26" s="210">
        <f t="shared" si="2"/>
        <v>0</v>
      </c>
      <c r="J26" s="210">
        <f t="shared" si="2"/>
        <v>0</v>
      </c>
      <c r="K26" s="413"/>
      <c r="L26" s="206"/>
    </row>
    <row r="27" spans="1:12" s="201" customFormat="1" ht="24">
      <c r="A27" s="304"/>
      <c r="B27" s="398"/>
      <c r="C27" s="399"/>
      <c r="D27" s="400"/>
      <c r="E27" s="401"/>
      <c r="F27" s="208">
        <f t="shared" si="0"/>
        <v>0</v>
      </c>
      <c r="G27" s="410"/>
      <c r="H27" s="209">
        <f t="shared" si="1"/>
        <v>0</v>
      </c>
      <c r="I27" s="210">
        <f t="shared" si="2"/>
        <v>0</v>
      </c>
      <c r="J27" s="210">
        <f t="shared" si="2"/>
        <v>0</v>
      </c>
      <c r="K27" s="413"/>
      <c r="L27" s="206"/>
    </row>
    <row r="28" spans="1:12" s="201" customFormat="1" ht="24">
      <c r="A28" s="304"/>
      <c r="B28" s="402"/>
      <c r="C28" s="403"/>
      <c r="D28" s="404"/>
      <c r="E28" s="405"/>
      <c r="F28" s="297">
        <f t="shared" si="0"/>
        <v>0</v>
      </c>
      <c r="G28" s="411"/>
      <c r="H28" s="298">
        <f t="shared" si="1"/>
        <v>0</v>
      </c>
      <c r="I28" s="299">
        <f t="shared" si="2"/>
        <v>0</v>
      </c>
      <c r="J28" s="299">
        <f t="shared" si="2"/>
        <v>0</v>
      </c>
      <c r="K28" s="414"/>
      <c r="L28" s="206"/>
    </row>
    <row r="29" spans="1:12" s="201" customFormat="1" ht="24.75" thickBot="1">
      <c r="A29" s="304"/>
      <c r="B29" s="406"/>
      <c r="C29" s="407"/>
      <c r="D29" s="408"/>
      <c r="E29" s="409"/>
      <c r="F29" s="300">
        <f t="shared" si="0"/>
        <v>0</v>
      </c>
      <c r="G29" s="412"/>
      <c r="H29" s="301">
        <f t="shared" si="1"/>
        <v>0</v>
      </c>
      <c r="I29" s="302">
        <f t="shared" si="2"/>
        <v>0</v>
      </c>
      <c r="J29" s="302">
        <f t="shared" si="2"/>
        <v>0</v>
      </c>
      <c r="K29" s="415"/>
      <c r="L29" s="206"/>
    </row>
    <row r="30" spans="1:12" s="201" customFormat="1" ht="43.5" thickTop="1" thickBot="1">
      <c r="A30" s="303"/>
      <c r="B30" s="1662" t="s">
        <v>798</v>
      </c>
      <c r="C30" s="1663"/>
      <c r="D30" s="211"/>
      <c r="E30" s="211"/>
      <c r="F30" s="212">
        <f>SUM(F11:F29)</f>
        <v>0</v>
      </c>
      <c r="G30" s="211"/>
      <c r="H30" s="213">
        <f>SUM(H11:H29)</f>
        <v>0</v>
      </c>
      <c r="I30" s="211"/>
      <c r="J30" s="214">
        <f>SUM(J11:J29)</f>
        <v>0</v>
      </c>
      <c r="K30" s="207"/>
      <c r="L30" s="206"/>
    </row>
  </sheetData>
  <sheetProtection insertRows="0" deleteRows="0"/>
  <mergeCells count="11">
    <mergeCell ref="B30:C30"/>
    <mergeCell ref="I9:J9"/>
    <mergeCell ref="B4:K4"/>
    <mergeCell ref="B8:B10"/>
    <mergeCell ref="C8:C10"/>
    <mergeCell ref="D8:J8"/>
    <mergeCell ref="D9:D10"/>
    <mergeCell ref="E9:F9"/>
    <mergeCell ref="G9:H9"/>
    <mergeCell ref="B6:C6"/>
    <mergeCell ref="K8:K10"/>
  </mergeCells>
  <phoneticPr fontId="8"/>
  <conditionalFormatting sqref="A4:A6">
    <cfRule type="expression" dxfId="0" priority="1">
      <formula>_xlfn.ISFORMULA(A4)=TRUE</formula>
    </cfRule>
  </conditionalFormatting>
  <dataValidations count="4">
    <dataValidation type="list" allowBlank="1" showInputMessage="1" sqref="C11:C25" xr:uid="{FCACA6D6-8778-4B4A-B89D-7DF5D0C0DA2D}">
      <formula1>"式,人工,個,"</formula1>
    </dataValidation>
    <dataValidation type="list" allowBlank="1" showInputMessage="1" sqref="C26:C27" xr:uid="{487F9F50-E02A-4251-A4C2-896231D68914}">
      <formula1>"式,台,個,本,ｍ,面,ヶ所"</formula1>
    </dataValidation>
    <dataValidation imeMode="disabled" allowBlank="1" showInputMessage="1" showErrorMessage="1" sqref="D11:J30" xr:uid="{BE735A17-317B-4180-BF9C-00B89EFAF514}"/>
    <dataValidation imeMode="on" allowBlank="1" showInputMessage="1" showErrorMessage="1" sqref="K11:K30" xr:uid="{AC3E6B0B-1496-4C39-990E-C81F900A0892}"/>
  </dataValidations>
  <pageMargins left="0.59055118110236227" right="0.39370078740157483" top="0.59055118110236227" bottom="0.35433070866141736" header="0.31496062992125984" footer="0.11811023622047245"/>
  <pageSetup paperSize="9" scale="64" orientation="portrait" r:id="rId1"/>
  <headerFooter scaleWithDoc="0">
    <oddFooter>&amp;R&amp;8R3超高層ZEH-M_ver.1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167A-1009-457B-BE96-8FDF146F34A9}">
  <sheetPr codeName="Sheet2"/>
  <dimension ref="A1:G37"/>
  <sheetViews>
    <sheetView showGridLines="0" view="pageBreakPreview" zoomScale="80" zoomScaleNormal="70" zoomScaleSheetLayoutView="80" workbookViewId="0"/>
  </sheetViews>
  <sheetFormatPr defaultRowHeight="40.5"/>
  <cols>
    <col min="1" max="1" width="2.625" style="12" customWidth="1"/>
    <col min="2" max="2" width="25.625" style="2" bestFit="1" customWidth="1"/>
    <col min="3" max="3" width="65.625" style="2" customWidth="1"/>
    <col min="4" max="6" width="9.125" style="11" customWidth="1"/>
    <col min="7" max="7" width="54.25" style="3" customWidth="1"/>
    <col min="8" max="8" width="2.625" style="2" customWidth="1"/>
    <col min="9" max="16384" width="9" style="2"/>
  </cols>
  <sheetData>
    <row r="1" spans="1:7" ht="25.5">
      <c r="A1" s="502" t="s">
        <v>723</v>
      </c>
      <c r="B1" s="502"/>
      <c r="C1" s="502"/>
      <c r="D1" s="502"/>
      <c r="E1" s="502"/>
      <c r="F1" s="502"/>
      <c r="G1" s="502"/>
    </row>
    <row r="2" spans="1:7" ht="25.5">
      <c r="A2" s="502" t="s">
        <v>615</v>
      </c>
      <c r="B2" s="502"/>
      <c r="C2" s="502"/>
      <c r="D2" s="502"/>
      <c r="E2" s="502"/>
      <c r="F2" s="502"/>
      <c r="G2" s="502"/>
    </row>
    <row r="3" spans="1:7" s="7" customFormat="1" ht="25.5">
      <c r="A3" s="502" t="s">
        <v>724</v>
      </c>
      <c r="D3" s="13"/>
      <c r="E3" s="13"/>
      <c r="F3" s="13"/>
      <c r="G3" s="14"/>
    </row>
    <row r="4" spans="1:7" ht="44.25" customHeight="1">
      <c r="A4" s="26"/>
      <c r="B4" s="15" t="s">
        <v>220</v>
      </c>
      <c r="C4" s="16" t="s">
        <v>221</v>
      </c>
      <c r="D4" s="153" t="s">
        <v>222</v>
      </c>
      <c r="E4" s="153" t="s">
        <v>223</v>
      </c>
      <c r="F4" s="153" t="s">
        <v>490</v>
      </c>
      <c r="G4" s="17" t="s">
        <v>224</v>
      </c>
    </row>
    <row r="5" spans="1:7" ht="44.25" customHeight="1">
      <c r="A5" s="26"/>
      <c r="B5" s="445" t="s">
        <v>694</v>
      </c>
      <c r="C5" s="446" t="s">
        <v>695</v>
      </c>
      <c r="D5" s="11" t="s">
        <v>226</v>
      </c>
      <c r="E5" s="11" t="s">
        <v>227</v>
      </c>
      <c r="F5" s="154" t="s">
        <v>491</v>
      </c>
      <c r="G5" s="447"/>
    </row>
    <row r="6" spans="1:7">
      <c r="B6" s="937" t="s">
        <v>578</v>
      </c>
      <c r="C6" s="4" t="s">
        <v>225</v>
      </c>
      <c r="D6" s="18" t="s">
        <v>226</v>
      </c>
      <c r="E6" s="18" t="s">
        <v>227</v>
      </c>
      <c r="F6" s="154" t="s">
        <v>491</v>
      </c>
      <c r="G6" s="485" t="s">
        <v>698</v>
      </c>
    </row>
    <row r="7" spans="1:7">
      <c r="B7" s="937"/>
      <c r="C7" s="20" t="s">
        <v>699</v>
      </c>
      <c r="D7" s="18" t="s">
        <v>226</v>
      </c>
      <c r="E7" s="18" t="s">
        <v>227</v>
      </c>
      <c r="F7" s="154" t="s">
        <v>491</v>
      </c>
      <c r="G7" s="19"/>
    </row>
    <row r="8" spans="1:7">
      <c r="B8" s="937"/>
      <c r="C8" s="4" t="s">
        <v>228</v>
      </c>
      <c r="D8" s="18" t="s">
        <v>226</v>
      </c>
      <c r="E8" s="18" t="s">
        <v>227</v>
      </c>
      <c r="F8" s="154" t="s">
        <v>491</v>
      </c>
      <c r="G8" s="19"/>
    </row>
    <row r="9" spans="1:7">
      <c r="B9" s="937"/>
      <c r="C9" s="4" t="s">
        <v>229</v>
      </c>
      <c r="D9" s="18" t="s">
        <v>226</v>
      </c>
      <c r="E9" s="18" t="s">
        <v>489</v>
      </c>
      <c r="F9" s="154" t="s">
        <v>491</v>
      </c>
      <c r="G9" s="19" t="s">
        <v>725</v>
      </c>
    </row>
    <row r="10" spans="1:7">
      <c r="B10" s="21" t="s">
        <v>230</v>
      </c>
      <c r="C10" s="115" t="s">
        <v>231</v>
      </c>
      <c r="D10" s="18" t="s">
        <v>226</v>
      </c>
      <c r="E10" s="18" t="s">
        <v>227</v>
      </c>
      <c r="F10" s="154" t="s">
        <v>491</v>
      </c>
      <c r="G10" s="474" t="s">
        <v>700</v>
      </c>
    </row>
    <row r="11" spans="1:7">
      <c r="B11" s="937" t="s">
        <v>569</v>
      </c>
      <c r="C11" s="115" t="s">
        <v>232</v>
      </c>
      <c r="D11" s="18" t="s">
        <v>226</v>
      </c>
      <c r="E11" s="18" t="s">
        <v>227</v>
      </c>
      <c r="F11" s="154" t="s">
        <v>491</v>
      </c>
      <c r="G11" s="19"/>
    </row>
    <row r="12" spans="1:7">
      <c r="B12" s="937"/>
      <c r="C12" s="115" t="s">
        <v>233</v>
      </c>
      <c r="D12" s="18" t="s">
        <v>226</v>
      </c>
      <c r="E12" s="18" t="s">
        <v>227</v>
      </c>
      <c r="F12" s="154" t="s">
        <v>491</v>
      </c>
      <c r="G12" s="19" t="s">
        <v>234</v>
      </c>
    </row>
    <row r="13" spans="1:7">
      <c r="B13" s="937"/>
      <c r="C13" s="115" t="s">
        <v>235</v>
      </c>
      <c r="D13" s="18" t="s">
        <v>226</v>
      </c>
      <c r="E13" s="18" t="s">
        <v>227</v>
      </c>
      <c r="F13" s="154" t="s">
        <v>491</v>
      </c>
      <c r="G13" s="19" t="s">
        <v>234</v>
      </c>
    </row>
    <row r="14" spans="1:7">
      <c r="B14" s="937"/>
      <c r="C14" s="115" t="s">
        <v>514</v>
      </c>
      <c r="D14" s="18" t="s">
        <v>226</v>
      </c>
      <c r="E14" s="18" t="s">
        <v>227</v>
      </c>
      <c r="F14" s="154" t="s">
        <v>491</v>
      </c>
      <c r="G14" s="19"/>
    </row>
    <row r="15" spans="1:7">
      <c r="B15" s="937"/>
      <c r="C15" s="115" t="s">
        <v>530</v>
      </c>
      <c r="D15" s="18" t="s">
        <v>226</v>
      </c>
      <c r="E15" s="18" t="s">
        <v>448</v>
      </c>
      <c r="F15" s="154" t="s">
        <v>491</v>
      </c>
      <c r="G15" s="370" t="s">
        <v>234</v>
      </c>
    </row>
    <row r="16" spans="1:7">
      <c r="B16" s="937"/>
      <c r="C16" s="116" t="s">
        <v>531</v>
      </c>
      <c r="D16" s="18" t="s">
        <v>226</v>
      </c>
      <c r="E16" s="18" t="s">
        <v>227</v>
      </c>
      <c r="F16" s="154" t="s">
        <v>491</v>
      </c>
      <c r="G16" s="19"/>
    </row>
    <row r="17" spans="2:7">
      <c r="B17" s="937"/>
      <c r="C17" s="116" t="s">
        <v>586</v>
      </c>
      <c r="D17" s="18" t="s">
        <v>226</v>
      </c>
      <c r="E17" s="18" t="s">
        <v>227</v>
      </c>
      <c r="F17" s="154" t="s">
        <v>491</v>
      </c>
      <c r="G17" s="19"/>
    </row>
    <row r="18" spans="2:7">
      <c r="B18" s="937"/>
      <c r="C18" s="116" t="s">
        <v>532</v>
      </c>
      <c r="D18" s="18" t="s">
        <v>226</v>
      </c>
      <c r="E18" s="18" t="s">
        <v>236</v>
      </c>
      <c r="F18" s="154" t="s">
        <v>491</v>
      </c>
      <c r="G18" s="19"/>
    </row>
    <row r="19" spans="2:7">
      <c r="B19" s="937"/>
      <c r="C19" s="115" t="s">
        <v>533</v>
      </c>
      <c r="D19" s="18" t="s">
        <v>226</v>
      </c>
      <c r="E19" s="18" t="s">
        <v>489</v>
      </c>
      <c r="F19" s="154" t="s">
        <v>491</v>
      </c>
      <c r="G19" s="145"/>
    </row>
    <row r="20" spans="2:7">
      <c r="B20" s="937"/>
      <c r="C20" s="116" t="s">
        <v>534</v>
      </c>
      <c r="D20" s="18" t="s">
        <v>226</v>
      </c>
      <c r="E20" s="18" t="s">
        <v>448</v>
      </c>
      <c r="F20" s="154" t="s">
        <v>491</v>
      </c>
      <c r="G20" s="19"/>
    </row>
    <row r="21" spans="2:7">
      <c r="B21" s="937"/>
      <c r="C21" s="4" t="s">
        <v>535</v>
      </c>
      <c r="D21" s="18" t="s">
        <v>226</v>
      </c>
      <c r="E21" s="18" t="s">
        <v>227</v>
      </c>
      <c r="F21" s="154" t="s">
        <v>491</v>
      </c>
      <c r="G21" s="503" t="s">
        <v>726</v>
      </c>
    </row>
    <row r="22" spans="2:7">
      <c r="B22" s="937"/>
      <c r="C22" s="4" t="s">
        <v>237</v>
      </c>
      <c r="D22" s="18" t="s">
        <v>238</v>
      </c>
      <c r="E22" s="18" t="s">
        <v>236</v>
      </c>
      <c r="F22" s="154"/>
      <c r="G22" s="19" t="s">
        <v>696</v>
      </c>
    </row>
    <row r="23" spans="2:7">
      <c r="B23" s="937"/>
      <c r="C23" s="4" t="s">
        <v>239</v>
      </c>
      <c r="D23" s="18" t="s">
        <v>240</v>
      </c>
      <c r="E23" s="18" t="s">
        <v>236</v>
      </c>
      <c r="F23" s="154"/>
      <c r="G23" s="19"/>
    </row>
    <row r="24" spans="2:7">
      <c r="B24" s="21" t="s">
        <v>570</v>
      </c>
      <c r="C24" s="4" t="s">
        <v>831</v>
      </c>
      <c r="D24" s="18" t="s">
        <v>238</v>
      </c>
      <c r="E24" s="18" t="s">
        <v>227</v>
      </c>
      <c r="F24" s="154"/>
      <c r="G24" s="19" t="s">
        <v>241</v>
      </c>
    </row>
    <row r="25" spans="2:7">
      <c r="B25" s="939" t="s">
        <v>571</v>
      </c>
      <c r="C25" s="2" t="s">
        <v>830</v>
      </c>
      <c r="D25" s="18" t="s">
        <v>238</v>
      </c>
      <c r="E25" s="18" t="s">
        <v>604</v>
      </c>
      <c r="F25" s="154"/>
      <c r="G25" s="340" t="s">
        <v>605</v>
      </c>
    </row>
    <row r="26" spans="2:7">
      <c r="B26" s="940"/>
      <c r="C26" s="4" t="s">
        <v>242</v>
      </c>
      <c r="D26" s="18" t="s">
        <v>238</v>
      </c>
      <c r="E26" s="18" t="s">
        <v>236</v>
      </c>
      <c r="F26" s="154"/>
      <c r="G26" s="19" t="s">
        <v>243</v>
      </c>
    </row>
    <row r="27" spans="2:7">
      <c r="B27" s="21" t="s">
        <v>572</v>
      </c>
      <c r="C27" s="4" t="s">
        <v>244</v>
      </c>
      <c r="D27" s="18" t="s">
        <v>238</v>
      </c>
      <c r="E27" s="18" t="s">
        <v>604</v>
      </c>
      <c r="F27" s="154"/>
      <c r="G27" s="19" t="s">
        <v>605</v>
      </c>
    </row>
    <row r="28" spans="2:7">
      <c r="B28" s="937" t="s">
        <v>573</v>
      </c>
      <c r="C28" s="4" t="s">
        <v>245</v>
      </c>
      <c r="D28" s="18" t="s">
        <v>240</v>
      </c>
      <c r="E28" s="18" t="s">
        <v>227</v>
      </c>
      <c r="F28" s="154"/>
      <c r="G28" s="938" t="s">
        <v>816</v>
      </c>
    </row>
    <row r="29" spans="2:7">
      <c r="B29" s="937"/>
      <c r="C29" s="4" t="s">
        <v>246</v>
      </c>
      <c r="D29" s="18" t="s">
        <v>240</v>
      </c>
      <c r="E29" s="18" t="s">
        <v>227</v>
      </c>
      <c r="F29" s="154"/>
      <c r="G29" s="938"/>
    </row>
    <row r="30" spans="2:7">
      <c r="B30" s="937"/>
      <c r="C30" s="4" t="s">
        <v>247</v>
      </c>
      <c r="D30" s="18" t="s">
        <v>240</v>
      </c>
      <c r="E30" s="18" t="s">
        <v>227</v>
      </c>
      <c r="F30" s="154"/>
      <c r="G30" s="938"/>
    </row>
    <row r="31" spans="2:7">
      <c r="B31" s="937"/>
      <c r="C31" s="4" t="s">
        <v>568</v>
      </c>
      <c r="D31" s="18" t="s">
        <v>240</v>
      </c>
      <c r="E31" s="18" t="s">
        <v>227</v>
      </c>
      <c r="F31" s="154"/>
      <c r="G31" s="938"/>
    </row>
    <row r="32" spans="2:7">
      <c r="B32" s="937"/>
      <c r="C32" s="4" t="s">
        <v>248</v>
      </c>
      <c r="D32" s="18" t="s">
        <v>240</v>
      </c>
      <c r="E32" s="18" t="s">
        <v>227</v>
      </c>
      <c r="F32" s="154"/>
      <c r="G32" s="938"/>
    </row>
    <row r="33" spans="2:7">
      <c r="B33" s="937"/>
      <c r="C33" s="4" t="s">
        <v>249</v>
      </c>
      <c r="D33" s="18" t="s">
        <v>240</v>
      </c>
      <c r="E33" s="18" t="s">
        <v>227</v>
      </c>
      <c r="F33" s="154"/>
      <c r="G33" s="938"/>
    </row>
    <row r="34" spans="2:7" ht="101.25">
      <c r="B34" s="21" t="s">
        <v>574</v>
      </c>
      <c r="C34" s="20" t="s">
        <v>875</v>
      </c>
      <c r="D34" s="18" t="s">
        <v>240</v>
      </c>
      <c r="E34" s="18" t="s">
        <v>227</v>
      </c>
      <c r="F34" s="154"/>
      <c r="G34" s="19" t="s">
        <v>727</v>
      </c>
    </row>
    <row r="35" spans="2:7" ht="81">
      <c r="B35" s="21" t="s">
        <v>575</v>
      </c>
      <c r="C35" s="4" t="s">
        <v>832</v>
      </c>
      <c r="D35" s="18" t="s">
        <v>238</v>
      </c>
      <c r="E35" s="18" t="s">
        <v>227</v>
      </c>
      <c r="F35" s="154"/>
      <c r="G35" s="716" t="s">
        <v>820</v>
      </c>
    </row>
    <row r="36" spans="2:7">
      <c r="B36" s="21" t="s">
        <v>576</v>
      </c>
      <c r="C36" s="4"/>
      <c r="D36" s="18" t="s">
        <v>240</v>
      </c>
      <c r="E36" s="18" t="s">
        <v>236</v>
      </c>
      <c r="F36" s="154"/>
      <c r="G36" s="19" t="s">
        <v>250</v>
      </c>
    </row>
    <row r="37" spans="2:7" ht="39.75" customHeight="1">
      <c r="B37" s="22" t="s">
        <v>577</v>
      </c>
      <c r="C37" s="23"/>
      <c r="D37" s="24"/>
      <c r="E37" s="24" t="s">
        <v>227</v>
      </c>
      <c r="F37" s="154"/>
      <c r="G37" s="25" t="s">
        <v>824</v>
      </c>
    </row>
  </sheetData>
  <sheetProtection sheet="1" selectLockedCells="1"/>
  <mergeCells count="5">
    <mergeCell ref="B6:B9"/>
    <mergeCell ref="B11:B23"/>
    <mergeCell ref="B28:B33"/>
    <mergeCell ref="G28:G33"/>
    <mergeCell ref="B25:B26"/>
  </mergeCells>
  <phoneticPr fontId="8"/>
  <conditionalFormatting sqref="B10:E11 C7:E9 B4:G4 B6:E6 G34 B24 B28 B34:B37 C12:E24 G26:G28 G7:G9 G11:G20 G5 G22:G24 C26:E37 D25:E25 G36:G37">
    <cfRule type="expression" dxfId="294" priority="14">
      <formula>$B$4&lt;&gt;""</formula>
    </cfRule>
  </conditionalFormatting>
  <conditionalFormatting sqref="E1:F4 E6:E37 E38:F1048576">
    <cfRule type="expression" dxfId="293" priority="13">
      <formula>$E1="必須"</formula>
    </cfRule>
  </conditionalFormatting>
  <conditionalFormatting sqref="G25">
    <cfRule type="expression" dxfId="292" priority="9">
      <formula>$B$4&lt;&gt;""</formula>
    </cfRule>
  </conditionalFormatting>
  <conditionalFormatting sqref="B5:C5">
    <cfRule type="expression" dxfId="291" priority="8">
      <formula>$B$4&lt;&gt;""</formula>
    </cfRule>
  </conditionalFormatting>
  <conditionalFormatting sqref="D5:E5">
    <cfRule type="expression" dxfId="290" priority="7">
      <formula>$B$4&lt;&gt;""</formula>
    </cfRule>
  </conditionalFormatting>
  <conditionalFormatting sqref="E5">
    <cfRule type="expression" dxfId="289" priority="6">
      <formula>$E5="必須"</formula>
    </cfRule>
  </conditionalFormatting>
  <conditionalFormatting sqref="G6">
    <cfRule type="expression" dxfId="288" priority="5">
      <formula>$B$4&lt;&gt;""</formula>
    </cfRule>
  </conditionalFormatting>
  <conditionalFormatting sqref="G10">
    <cfRule type="expression" dxfId="287" priority="4">
      <formula>$B$4&lt;&gt;""</formula>
    </cfRule>
  </conditionalFormatting>
  <conditionalFormatting sqref="G21">
    <cfRule type="expression" dxfId="286" priority="3">
      <formula>$B$4&lt;&gt;""</formula>
    </cfRule>
  </conditionalFormatting>
  <conditionalFormatting sqref="C25">
    <cfRule type="expression" dxfId="285" priority="2">
      <formula>$B$4&lt;&gt;""</formula>
    </cfRule>
  </conditionalFormatting>
  <conditionalFormatting sqref="G35">
    <cfRule type="expression" dxfId="284" priority="1">
      <formula>$B$4&lt;&gt;""</formula>
    </cfRule>
  </conditionalFormatting>
  <dataValidations count="1">
    <dataValidation imeMode="hiragana" allowBlank="1" showInputMessage="1" showErrorMessage="1" sqref="A1:F1048576 H1:XFD1048576 G1:G34 G36:G1048576" xr:uid="{1B25C0B2-71CC-487E-BB69-31C9319EE044}"/>
  </dataValidations>
  <printOptions horizontalCentered="1"/>
  <pageMargins left="0.51181102362204722" right="0.11811023622047245" top="0.35433070866141736" bottom="0.35433070866141736" header="0.31496062992125984" footer="0.11811023622047245"/>
  <pageSetup paperSize="9" scale="50" orientation="portrait" r:id="rId1"/>
  <headerFooter>
    <oddFooter>&amp;RR3超高層ZEH-M_ver.1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18CF-A6E6-4BA2-BE23-788F4793AA4E}">
  <sheetPr codeName="Sheet17"/>
  <dimension ref="A1:O60"/>
  <sheetViews>
    <sheetView showGridLines="0" view="pageBreakPreview" zoomScale="80" zoomScaleNormal="100" zoomScaleSheetLayoutView="80" workbookViewId="0">
      <selection activeCell="B6" sqref="B6:O60"/>
    </sheetView>
  </sheetViews>
  <sheetFormatPr defaultRowHeight="21"/>
  <cols>
    <col min="1" max="1" width="2.625" style="78" customWidth="1"/>
    <col min="2" max="16384" width="9" style="53"/>
  </cols>
  <sheetData>
    <row r="1" spans="1:15" s="733" customFormat="1" ht="18.75">
      <c r="A1" s="732" t="s">
        <v>776</v>
      </c>
      <c r="B1" s="732"/>
    </row>
    <row r="2" spans="1:15" s="733" customFormat="1" ht="18.75">
      <c r="A2" s="732" t="s">
        <v>301</v>
      </c>
      <c r="B2" s="732"/>
    </row>
    <row r="3" spans="1:15" s="733" customFormat="1" ht="18.75">
      <c r="A3" s="732" t="s">
        <v>857</v>
      </c>
      <c r="B3" s="732"/>
    </row>
    <row r="4" spans="1:15" s="733" customFormat="1" ht="18.75">
      <c r="A4" s="732" t="s">
        <v>858</v>
      </c>
      <c r="B4" s="732"/>
    </row>
    <row r="5" spans="1:15">
      <c r="B5" s="75" t="s">
        <v>558</v>
      </c>
    </row>
    <row r="6" spans="1:15">
      <c r="B6" s="1685"/>
      <c r="C6" s="1685"/>
      <c r="D6" s="1685"/>
      <c r="E6" s="1685"/>
      <c r="F6" s="1685"/>
      <c r="G6" s="1685"/>
      <c r="H6" s="1685"/>
      <c r="I6" s="1685"/>
      <c r="J6" s="1685"/>
      <c r="K6" s="1685"/>
      <c r="L6" s="1685"/>
      <c r="M6" s="1685"/>
      <c r="N6" s="1685"/>
      <c r="O6" s="1685"/>
    </row>
    <row r="7" spans="1:15">
      <c r="B7" s="1685"/>
      <c r="C7" s="1685"/>
      <c r="D7" s="1685"/>
      <c r="E7" s="1685"/>
      <c r="F7" s="1685"/>
      <c r="G7" s="1685"/>
      <c r="H7" s="1685"/>
      <c r="I7" s="1685"/>
      <c r="J7" s="1685"/>
      <c r="K7" s="1685"/>
      <c r="L7" s="1685"/>
      <c r="M7" s="1685"/>
      <c r="N7" s="1685"/>
      <c r="O7" s="1685"/>
    </row>
    <row r="8" spans="1:15">
      <c r="B8" s="1685"/>
      <c r="C8" s="1685"/>
      <c r="D8" s="1685"/>
      <c r="E8" s="1685"/>
      <c r="F8" s="1685"/>
      <c r="G8" s="1685"/>
      <c r="H8" s="1685"/>
      <c r="I8" s="1685"/>
      <c r="J8" s="1685"/>
      <c r="K8" s="1685"/>
      <c r="L8" s="1685"/>
      <c r="M8" s="1685"/>
      <c r="N8" s="1685"/>
      <c r="O8" s="1685"/>
    </row>
    <row r="9" spans="1:15">
      <c r="B9" s="1685"/>
      <c r="C9" s="1685"/>
      <c r="D9" s="1685"/>
      <c r="E9" s="1685"/>
      <c r="F9" s="1685"/>
      <c r="G9" s="1685"/>
      <c r="H9" s="1685"/>
      <c r="I9" s="1685"/>
      <c r="J9" s="1685"/>
      <c r="K9" s="1685"/>
      <c r="L9" s="1685"/>
      <c r="M9" s="1685"/>
      <c r="N9" s="1685"/>
      <c r="O9" s="1685"/>
    </row>
    <row r="10" spans="1:15">
      <c r="B10" s="1685"/>
      <c r="C10" s="1685"/>
      <c r="D10" s="1685"/>
      <c r="E10" s="1685"/>
      <c r="F10" s="1685"/>
      <c r="G10" s="1685"/>
      <c r="H10" s="1685"/>
      <c r="I10" s="1685"/>
      <c r="J10" s="1685"/>
      <c r="K10" s="1685"/>
      <c r="L10" s="1685"/>
      <c r="M10" s="1685"/>
      <c r="N10" s="1685"/>
      <c r="O10" s="1685"/>
    </row>
    <row r="11" spans="1:15">
      <c r="B11" s="1685"/>
      <c r="C11" s="1685"/>
      <c r="D11" s="1685"/>
      <c r="E11" s="1685"/>
      <c r="F11" s="1685"/>
      <c r="G11" s="1685"/>
      <c r="H11" s="1685"/>
      <c r="I11" s="1685"/>
      <c r="J11" s="1685"/>
      <c r="K11" s="1685"/>
      <c r="L11" s="1685"/>
      <c r="M11" s="1685"/>
      <c r="N11" s="1685"/>
      <c r="O11" s="1685"/>
    </row>
    <row r="12" spans="1:15">
      <c r="B12" s="1685"/>
      <c r="C12" s="1685"/>
      <c r="D12" s="1685"/>
      <c r="E12" s="1685"/>
      <c r="F12" s="1685"/>
      <c r="G12" s="1685"/>
      <c r="H12" s="1685"/>
      <c r="I12" s="1685"/>
      <c r="J12" s="1685"/>
      <c r="K12" s="1685"/>
      <c r="L12" s="1685"/>
      <c r="M12" s="1685"/>
      <c r="N12" s="1685"/>
      <c r="O12" s="1685"/>
    </row>
    <row r="13" spans="1:15">
      <c r="B13" s="1685"/>
      <c r="C13" s="1685"/>
      <c r="D13" s="1685"/>
      <c r="E13" s="1685"/>
      <c r="F13" s="1685"/>
      <c r="G13" s="1685"/>
      <c r="H13" s="1685"/>
      <c r="I13" s="1685"/>
      <c r="J13" s="1685"/>
      <c r="K13" s="1685"/>
      <c r="L13" s="1685"/>
      <c r="M13" s="1685"/>
      <c r="N13" s="1685"/>
      <c r="O13" s="1685"/>
    </row>
    <row r="14" spans="1:15">
      <c r="B14" s="1685"/>
      <c r="C14" s="1685"/>
      <c r="D14" s="1685"/>
      <c r="E14" s="1685"/>
      <c r="F14" s="1685"/>
      <c r="G14" s="1685"/>
      <c r="H14" s="1685"/>
      <c r="I14" s="1685"/>
      <c r="J14" s="1685"/>
      <c r="K14" s="1685"/>
      <c r="L14" s="1685"/>
      <c r="M14" s="1685"/>
      <c r="N14" s="1685"/>
      <c r="O14" s="1685"/>
    </row>
    <row r="15" spans="1:15">
      <c r="B15" s="1685"/>
      <c r="C15" s="1685"/>
      <c r="D15" s="1685"/>
      <c r="E15" s="1685"/>
      <c r="F15" s="1685"/>
      <c r="G15" s="1685"/>
      <c r="H15" s="1685"/>
      <c r="I15" s="1685"/>
      <c r="J15" s="1685"/>
      <c r="K15" s="1685"/>
      <c r="L15" s="1685"/>
      <c r="M15" s="1685"/>
      <c r="N15" s="1685"/>
      <c r="O15" s="1685"/>
    </row>
    <row r="16" spans="1:15">
      <c r="B16" s="1685"/>
      <c r="C16" s="1685"/>
      <c r="D16" s="1685"/>
      <c r="E16" s="1685"/>
      <c r="F16" s="1685"/>
      <c r="G16" s="1685"/>
      <c r="H16" s="1685"/>
      <c r="I16" s="1685"/>
      <c r="J16" s="1685"/>
      <c r="K16" s="1685"/>
      <c r="L16" s="1685"/>
      <c r="M16" s="1685"/>
      <c r="N16" s="1685"/>
      <c r="O16" s="1685"/>
    </row>
    <row r="17" spans="2:15">
      <c r="B17" s="1685"/>
      <c r="C17" s="1685"/>
      <c r="D17" s="1685"/>
      <c r="E17" s="1685"/>
      <c r="F17" s="1685"/>
      <c r="G17" s="1685"/>
      <c r="H17" s="1685"/>
      <c r="I17" s="1685"/>
      <c r="J17" s="1685"/>
      <c r="K17" s="1685"/>
      <c r="L17" s="1685"/>
      <c r="M17" s="1685"/>
      <c r="N17" s="1685"/>
      <c r="O17" s="1685"/>
    </row>
    <row r="18" spans="2:15">
      <c r="B18" s="1685"/>
      <c r="C18" s="1685"/>
      <c r="D18" s="1685"/>
      <c r="E18" s="1685"/>
      <c r="F18" s="1685"/>
      <c r="G18" s="1685"/>
      <c r="H18" s="1685"/>
      <c r="I18" s="1685"/>
      <c r="J18" s="1685"/>
      <c r="K18" s="1685"/>
      <c r="L18" s="1685"/>
      <c r="M18" s="1685"/>
      <c r="N18" s="1685"/>
      <c r="O18" s="1685"/>
    </row>
    <row r="19" spans="2:15">
      <c r="B19" s="1685"/>
      <c r="C19" s="1685"/>
      <c r="D19" s="1685"/>
      <c r="E19" s="1685"/>
      <c r="F19" s="1685"/>
      <c r="G19" s="1685"/>
      <c r="H19" s="1685"/>
      <c r="I19" s="1685"/>
      <c r="J19" s="1685"/>
      <c r="K19" s="1685"/>
      <c r="L19" s="1685"/>
      <c r="M19" s="1685"/>
      <c r="N19" s="1685"/>
      <c r="O19" s="1685"/>
    </row>
    <row r="20" spans="2:15">
      <c r="B20" s="1685"/>
      <c r="C20" s="1685"/>
      <c r="D20" s="1685"/>
      <c r="E20" s="1685"/>
      <c r="F20" s="1685"/>
      <c r="G20" s="1685"/>
      <c r="H20" s="1685"/>
      <c r="I20" s="1685"/>
      <c r="J20" s="1685"/>
      <c r="K20" s="1685"/>
      <c r="L20" s="1685"/>
      <c r="M20" s="1685"/>
      <c r="N20" s="1685"/>
      <c r="O20" s="1685"/>
    </row>
    <row r="21" spans="2:15">
      <c r="B21" s="1685"/>
      <c r="C21" s="1685"/>
      <c r="D21" s="1685"/>
      <c r="E21" s="1685"/>
      <c r="F21" s="1685"/>
      <c r="G21" s="1685"/>
      <c r="H21" s="1685"/>
      <c r="I21" s="1685"/>
      <c r="J21" s="1685"/>
      <c r="K21" s="1685"/>
      <c r="L21" s="1685"/>
      <c r="M21" s="1685"/>
      <c r="N21" s="1685"/>
      <c r="O21" s="1685"/>
    </row>
    <row r="22" spans="2:15">
      <c r="B22" s="1685"/>
      <c r="C22" s="1685"/>
      <c r="D22" s="1685"/>
      <c r="E22" s="1685"/>
      <c r="F22" s="1685"/>
      <c r="G22" s="1685"/>
      <c r="H22" s="1685"/>
      <c r="I22" s="1685"/>
      <c r="J22" s="1685"/>
      <c r="K22" s="1685"/>
      <c r="L22" s="1685"/>
      <c r="M22" s="1685"/>
      <c r="N22" s="1685"/>
      <c r="O22" s="1685"/>
    </row>
    <row r="23" spans="2:15">
      <c r="B23" s="1685"/>
      <c r="C23" s="1685"/>
      <c r="D23" s="1685"/>
      <c r="E23" s="1685"/>
      <c r="F23" s="1685"/>
      <c r="G23" s="1685"/>
      <c r="H23" s="1685"/>
      <c r="I23" s="1685"/>
      <c r="J23" s="1685"/>
      <c r="K23" s="1685"/>
      <c r="L23" s="1685"/>
      <c r="M23" s="1685"/>
      <c r="N23" s="1685"/>
      <c r="O23" s="1685"/>
    </row>
    <row r="24" spans="2:15">
      <c r="B24" s="1685"/>
      <c r="C24" s="1685"/>
      <c r="D24" s="1685"/>
      <c r="E24" s="1685"/>
      <c r="F24" s="1685"/>
      <c r="G24" s="1685"/>
      <c r="H24" s="1685"/>
      <c r="I24" s="1685"/>
      <c r="J24" s="1685"/>
      <c r="K24" s="1685"/>
      <c r="L24" s="1685"/>
      <c r="M24" s="1685"/>
      <c r="N24" s="1685"/>
      <c r="O24" s="1685"/>
    </row>
    <row r="25" spans="2:15">
      <c r="B25" s="1685"/>
      <c r="C25" s="1685"/>
      <c r="D25" s="1685"/>
      <c r="E25" s="1685"/>
      <c r="F25" s="1685"/>
      <c r="G25" s="1685"/>
      <c r="H25" s="1685"/>
      <c r="I25" s="1685"/>
      <c r="J25" s="1685"/>
      <c r="K25" s="1685"/>
      <c r="L25" s="1685"/>
      <c r="M25" s="1685"/>
      <c r="N25" s="1685"/>
      <c r="O25" s="1685"/>
    </row>
    <row r="26" spans="2:15">
      <c r="B26" s="1685"/>
      <c r="C26" s="1685"/>
      <c r="D26" s="1685"/>
      <c r="E26" s="1685"/>
      <c r="F26" s="1685"/>
      <c r="G26" s="1685"/>
      <c r="H26" s="1685"/>
      <c r="I26" s="1685"/>
      <c r="J26" s="1685"/>
      <c r="K26" s="1685"/>
      <c r="L26" s="1685"/>
      <c r="M26" s="1685"/>
      <c r="N26" s="1685"/>
      <c r="O26" s="1685"/>
    </row>
    <row r="27" spans="2:15">
      <c r="B27" s="1685"/>
      <c r="C27" s="1685"/>
      <c r="D27" s="1685"/>
      <c r="E27" s="1685"/>
      <c r="F27" s="1685"/>
      <c r="G27" s="1685"/>
      <c r="H27" s="1685"/>
      <c r="I27" s="1685"/>
      <c r="J27" s="1685"/>
      <c r="K27" s="1685"/>
      <c r="L27" s="1685"/>
      <c r="M27" s="1685"/>
      <c r="N27" s="1685"/>
      <c r="O27" s="1685"/>
    </row>
    <row r="28" spans="2:15">
      <c r="B28" s="1685"/>
      <c r="C28" s="1685"/>
      <c r="D28" s="1685"/>
      <c r="E28" s="1685"/>
      <c r="F28" s="1685"/>
      <c r="G28" s="1685"/>
      <c r="H28" s="1685"/>
      <c r="I28" s="1685"/>
      <c r="J28" s="1685"/>
      <c r="K28" s="1685"/>
      <c r="L28" s="1685"/>
      <c r="M28" s="1685"/>
      <c r="N28" s="1685"/>
      <c r="O28" s="1685"/>
    </row>
    <row r="29" spans="2:15">
      <c r="B29" s="1685"/>
      <c r="C29" s="1685"/>
      <c r="D29" s="1685"/>
      <c r="E29" s="1685"/>
      <c r="F29" s="1685"/>
      <c r="G29" s="1685"/>
      <c r="H29" s="1685"/>
      <c r="I29" s="1685"/>
      <c r="J29" s="1685"/>
      <c r="K29" s="1685"/>
      <c r="L29" s="1685"/>
      <c r="M29" s="1685"/>
      <c r="N29" s="1685"/>
      <c r="O29" s="1685"/>
    </row>
    <row r="30" spans="2:15">
      <c r="B30" s="1685"/>
      <c r="C30" s="1685"/>
      <c r="D30" s="1685"/>
      <c r="E30" s="1685"/>
      <c r="F30" s="1685"/>
      <c r="G30" s="1685"/>
      <c r="H30" s="1685"/>
      <c r="I30" s="1685"/>
      <c r="J30" s="1685"/>
      <c r="K30" s="1685"/>
      <c r="L30" s="1685"/>
      <c r="M30" s="1685"/>
      <c r="N30" s="1685"/>
      <c r="O30" s="1685"/>
    </row>
    <row r="31" spans="2:15">
      <c r="B31" s="1685"/>
      <c r="C31" s="1685"/>
      <c r="D31" s="1685"/>
      <c r="E31" s="1685"/>
      <c r="F31" s="1685"/>
      <c r="G31" s="1685"/>
      <c r="H31" s="1685"/>
      <c r="I31" s="1685"/>
      <c r="J31" s="1685"/>
      <c r="K31" s="1685"/>
      <c r="L31" s="1685"/>
      <c r="M31" s="1685"/>
      <c r="N31" s="1685"/>
      <c r="O31" s="1685"/>
    </row>
    <row r="32" spans="2:15">
      <c r="B32" s="1685"/>
      <c r="C32" s="1685"/>
      <c r="D32" s="1685"/>
      <c r="E32" s="1685"/>
      <c r="F32" s="1685"/>
      <c r="G32" s="1685"/>
      <c r="H32" s="1685"/>
      <c r="I32" s="1685"/>
      <c r="J32" s="1685"/>
      <c r="K32" s="1685"/>
      <c r="L32" s="1685"/>
      <c r="M32" s="1685"/>
      <c r="N32" s="1685"/>
      <c r="O32" s="1685"/>
    </row>
    <row r="33" spans="2:15">
      <c r="B33" s="1685"/>
      <c r="C33" s="1685"/>
      <c r="D33" s="1685"/>
      <c r="E33" s="1685"/>
      <c r="F33" s="1685"/>
      <c r="G33" s="1685"/>
      <c r="H33" s="1685"/>
      <c r="I33" s="1685"/>
      <c r="J33" s="1685"/>
      <c r="K33" s="1685"/>
      <c r="L33" s="1685"/>
      <c r="M33" s="1685"/>
      <c r="N33" s="1685"/>
      <c r="O33" s="1685"/>
    </row>
    <row r="34" spans="2:15">
      <c r="B34" s="1685"/>
      <c r="C34" s="1685"/>
      <c r="D34" s="1685"/>
      <c r="E34" s="1685"/>
      <c r="F34" s="1685"/>
      <c r="G34" s="1685"/>
      <c r="H34" s="1685"/>
      <c r="I34" s="1685"/>
      <c r="J34" s="1685"/>
      <c r="K34" s="1685"/>
      <c r="L34" s="1685"/>
      <c r="M34" s="1685"/>
      <c r="N34" s="1685"/>
      <c r="O34" s="1685"/>
    </row>
    <row r="35" spans="2:15">
      <c r="B35" s="1685"/>
      <c r="C35" s="1685"/>
      <c r="D35" s="1685"/>
      <c r="E35" s="1685"/>
      <c r="F35" s="1685"/>
      <c r="G35" s="1685"/>
      <c r="H35" s="1685"/>
      <c r="I35" s="1685"/>
      <c r="J35" s="1685"/>
      <c r="K35" s="1685"/>
      <c r="L35" s="1685"/>
      <c r="M35" s="1685"/>
      <c r="N35" s="1685"/>
      <c r="O35" s="1685"/>
    </row>
    <row r="36" spans="2:15">
      <c r="B36" s="1685"/>
      <c r="C36" s="1685"/>
      <c r="D36" s="1685"/>
      <c r="E36" s="1685"/>
      <c r="F36" s="1685"/>
      <c r="G36" s="1685"/>
      <c r="H36" s="1685"/>
      <c r="I36" s="1685"/>
      <c r="J36" s="1685"/>
      <c r="K36" s="1685"/>
      <c r="L36" s="1685"/>
      <c r="M36" s="1685"/>
      <c r="N36" s="1685"/>
      <c r="O36" s="1685"/>
    </row>
    <row r="37" spans="2:15">
      <c r="B37" s="1685"/>
      <c r="C37" s="1685"/>
      <c r="D37" s="1685"/>
      <c r="E37" s="1685"/>
      <c r="F37" s="1685"/>
      <c r="G37" s="1685"/>
      <c r="H37" s="1685"/>
      <c r="I37" s="1685"/>
      <c r="J37" s="1685"/>
      <c r="K37" s="1685"/>
      <c r="L37" s="1685"/>
      <c r="M37" s="1685"/>
      <c r="N37" s="1685"/>
      <c r="O37" s="1685"/>
    </row>
    <row r="38" spans="2:15">
      <c r="B38" s="1685"/>
      <c r="C38" s="1685"/>
      <c r="D38" s="1685"/>
      <c r="E38" s="1685"/>
      <c r="F38" s="1685"/>
      <c r="G38" s="1685"/>
      <c r="H38" s="1685"/>
      <c r="I38" s="1685"/>
      <c r="J38" s="1685"/>
      <c r="K38" s="1685"/>
      <c r="L38" s="1685"/>
      <c r="M38" s="1685"/>
      <c r="N38" s="1685"/>
      <c r="O38" s="1685"/>
    </row>
    <row r="39" spans="2:15">
      <c r="B39" s="1685"/>
      <c r="C39" s="1685"/>
      <c r="D39" s="1685"/>
      <c r="E39" s="1685"/>
      <c r="F39" s="1685"/>
      <c r="G39" s="1685"/>
      <c r="H39" s="1685"/>
      <c r="I39" s="1685"/>
      <c r="J39" s="1685"/>
      <c r="K39" s="1685"/>
      <c r="L39" s="1685"/>
      <c r="M39" s="1685"/>
      <c r="N39" s="1685"/>
      <c r="O39" s="1685"/>
    </row>
    <row r="40" spans="2:15">
      <c r="B40" s="1685"/>
      <c r="C40" s="1685"/>
      <c r="D40" s="1685"/>
      <c r="E40" s="1685"/>
      <c r="F40" s="1685"/>
      <c r="G40" s="1685"/>
      <c r="H40" s="1685"/>
      <c r="I40" s="1685"/>
      <c r="J40" s="1685"/>
      <c r="K40" s="1685"/>
      <c r="L40" s="1685"/>
      <c r="M40" s="1685"/>
      <c r="N40" s="1685"/>
      <c r="O40" s="1685"/>
    </row>
    <row r="41" spans="2:15">
      <c r="B41" s="1685"/>
      <c r="C41" s="1685"/>
      <c r="D41" s="1685"/>
      <c r="E41" s="1685"/>
      <c r="F41" s="1685"/>
      <c r="G41" s="1685"/>
      <c r="H41" s="1685"/>
      <c r="I41" s="1685"/>
      <c r="J41" s="1685"/>
      <c r="K41" s="1685"/>
      <c r="L41" s="1685"/>
      <c r="M41" s="1685"/>
      <c r="N41" s="1685"/>
      <c r="O41" s="1685"/>
    </row>
    <row r="42" spans="2:15">
      <c r="B42" s="1685"/>
      <c r="C42" s="1685"/>
      <c r="D42" s="1685"/>
      <c r="E42" s="1685"/>
      <c r="F42" s="1685"/>
      <c r="G42" s="1685"/>
      <c r="H42" s="1685"/>
      <c r="I42" s="1685"/>
      <c r="J42" s="1685"/>
      <c r="K42" s="1685"/>
      <c r="L42" s="1685"/>
      <c r="M42" s="1685"/>
      <c r="N42" s="1685"/>
      <c r="O42" s="1685"/>
    </row>
    <row r="43" spans="2:15">
      <c r="B43" s="1685"/>
      <c r="C43" s="1685"/>
      <c r="D43" s="1685"/>
      <c r="E43" s="1685"/>
      <c r="F43" s="1685"/>
      <c r="G43" s="1685"/>
      <c r="H43" s="1685"/>
      <c r="I43" s="1685"/>
      <c r="J43" s="1685"/>
      <c r="K43" s="1685"/>
      <c r="L43" s="1685"/>
      <c r="M43" s="1685"/>
      <c r="N43" s="1685"/>
      <c r="O43" s="1685"/>
    </row>
    <row r="44" spans="2:15">
      <c r="B44" s="1685"/>
      <c r="C44" s="1685"/>
      <c r="D44" s="1685"/>
      <c r="E44" s="1685"/>
      <c r="F44" s="1685"/>
      <c r="G44" s="1685"/>
      <c r="H44" s="1685"/>
      <c r="I44" s="1685"/>
      <c r="J44" s="1685"/>
      <c r="K44" s="1685"/>
      <c r="L44" s="1685"/>
      <c r="M44" s="1685"/>
      <c r="N44" s="1685"/>
      <c r="O44" s="1685"/>
    </row>
    <row r="45" spans="2:15">
      <c r="B45" s="1685"/>
      <c r="C45" s="1685"/>
      <c r="D45" s="1685"/>
      <c r="E45" s="1685"/>
      <c r="F45" s="1685"/>
      <c r="G45" s="1685"/>
      <c r="H45" s="1685"/>
      <c r="I45" s="1685"/>
      <c r="J45" s="1685"/>
      <c r="K45" s="1685"/>
      <c r="L45" s="1685"/>
      <c r="M45" s="1685"/>
      <c r="N45" s="1685"/>
      <c r="O45" s="1685"/>
    </row>
    <row r="46" spans="2:15">
      <c r="B46" s="1685"/>
      <c r="C46" s="1685"/>
      <c r="D46" s="1685"/>
      <c r="E46" s="1685"/>
      <c r="F46" s="1685"/>
      <c r="G46" s="1685"/>
      <c r="H46" s="1685"/>
      <c r="I46" s="1685"/>
      <c r="J46" s="1685"/>
      <c r="K46" s="1685"/>
      <c r="L46" s="1685"/>
      <c r="M46" s="1685"/>
      <c r="N46" s="1685"/>
      <c r="O46" s="1685"/>
    </row>
    <row r="47" spans="2:15">
      <c r="B47" s="1685"/>
      <c r="C47" s="1685"/>
      <c r="D47" s="1685"/>
      <c r="E47" s="1685"/>
      <c r="F47" s="1685"/>
      <c r="G47" s="1685"/>
      <c r="H47" s="1685"/>
      <c r="I47" s="1685"/>
      <c r="J47" s="1685"/>
      <c r="K47" s="1685"/>
      <c r="L47" s="1685"/>
      <c r="M47" s="1685"/>
      <c r="N47" s="1685"/>
      <c r="O47" s="1685"/>
    </row>
    <row r="48" spans="2:15">
      <c r="B48" s="1685"/>
      <c r="C48" s="1685"/>
      <c r="D48" s="1685"/>
      <c r="E48" s="1685"/>
      <c r="F48" s="1685"/>
      <c r="G48" s="1685"/>
      <c r="H48" s="1685"/>
      <c r="I48" s="1685"/>
      <c r="J48" s="1685"/>
      <c r="K48" s="1685"/>
      <c r="L48" s="1685"/>
      <c r="M48" s="1685"/>
      <c r="N48" s="1685"/>
      <c r="O48" s="1685"/>
    </row>
    <row r="49" spans="2:15">
      <c r="B49" s="1685"/>
      <c r="C49" s="1685"/>
      <c r="D49" s="1685"/>
      <c r="E49" s="1685"/>
      <c r="F49" s="1685"/>
      <c r="G49" s="1685"/>
      <c r="H49" s="1685"/>
      <c r="I49" s="1685"/>
      <c r="J49" s="1685"/>
      <c r="K49" s="1685"/>
      <c r="L49" s="1685"/>
      <c r="M49" s="1685"/>
      <c r="N49" s="1685"/>
      <c r="O49" s="1685"/>
    </row>
    <row r="50" spans="2:15">
      <c r="B50" s="1685"/>
      <c r="C50" s="1685"/>
      <c r="D50" s="1685"/>
      <c r="E50" s="1685"/>
      <c r="F50" s="1685"/>
      <c r="G50" s="1685"/>
      <c r="H50" s="1685"/>
      <c r="I50" s="1685"/>
      <c r="J50" s="1685"/>
      <c r="K50" s="1685"/>
      <c r="L50" s="1685"/>
      <c r="M50" s="1685"/>
      <c r="N50" s="1685"/>
      <c r="O50" s="1685"/>
    </row>
    <row r="51" spans="2:15">
      <c r="B51" s="1685"/>
      <c r="C51" s="1685"/>
      <c r="D51" s="1685"/>
      <c r="E51" s="1685"/>
      <c r="F51" s="1685"/>
      <c r="G51" s="1685"/>
      <c r="H51" s="1685"/>
      <c r="I51" s="1685"/>
      <c r="J51" s="1685"/>
      <c r="K51" s="1685"/>
      <c r="L51" s="1685"/>
      <c r="M51" s="1685"/>
      <c r="N51" s="1685"/>
      <c r="O51" s="1685"/>
    </row>
    <row r="52" spans="2:15">
      <c r="B52" s="1685"/>
      <c r="C52" s="1685"/>
      <c r="D52" s="1685"/>
      <c r="E52" s="1685"/>
      <c r="F52" s="1685"/>
      <c r="G52" s="1685"/>
      <c r="H52" s="1685"/>
      <c r="I52" s="1685"/>
      <c r="J52" s="1685"/>
      <c r="K52" s="1685"/>
      <c r="L52" s="1685"/>
      <c r="M52" s="1685"/>
      <c r="N52" s="1685"/>
      <c r="O52" s="1685"/>
    </row>
    <row r="53" spans="2:15">
      <c r="B53" s="1685"/>
      <c r="C53" s="1685"/>
      <c r="D53" s="1685"/>
      <c r="E53" s="1685"/>
      <c r="F53" s="1685"/>
      <c r="G53" s="1685"/>
      <c r="H53" s="1685"/>
      <c r="I53" s="1685"/>
      <c r="J53" s="1685"/>
      <c r="K53" s="1685"/>
      <c r="L53" s="1685"/>
      <c r="M53" s="1685"/>
      <c r="N53" s="1685"/>
      <c r="O53" s="1685"/>
    </row>
    <row r="54" spans="2:15">
      <c r="B54" s="1685"/>
      <c r="C54" s="1685"/>
      <c r="D54" s="1685"/>
      <c r="E54" s="1685"/>
      <c r="F54" s="1685"/>
      <c r="G54" s="1685"/>
      <c r="H54" s="1685"/>
      <c r="I54" s="1685"/>
      <c r="J54" s="1685"/>
      <c r="K54" s="1685"/>
      <c r="L54" s="1685"/>
      <c r="M54" s="1685"/>
      <c r="N54" s="1685"/>
      <c r="O54" s="1685"/>
    </row>
    <row r="55" spans="2:15">
      <c r="B55" s="1685"/>
      <c r="C55" s="1685"/>
      <c r="D55" s="1685"/>
      <c r="E55" s="1685"/>
      <c r="F55" s="1685"/>
      <c r="G55" s="1685"/>
      <c r="H55" s="1685"/>
      <c r="I55" s="1685"/>
      <c r="J55" s="1685"/>
      <c r="K55" s="1685"/>
      <c r="L55" s="1685"/>
      <c r="M55" s="1685"/>
      <c r="N55" s="1685"/>
      <c r="O55" s="1685"/>
    </row>
    <row r="56" spans="2:15">
      <c r="B56" s="1685"/>
      <c r="C56" s="1685"/>
      <c r="D56" s="1685"/>
      <c r="E56" s="1685"/>
      <c r="F56" s="1685"/>
      <c r="G56" s="1685"/>
      <c r="H56" s="1685"/>
      <c r="I56" s="1685"/>
      <c r="J56" s="1685"/>
      <c r="K56" s="1685"/>
      <c r="L56" s="1685"/>
      <c r="M56" s="1685"/>
      <c r="N56" s="1685"/>
      <c r="O56" s="1685"/>
    </row>
    <row r="57" spans="2:15">
      <c r="B57" s="1685"/>
      <c r="C57" s="1685"/>
      <c r="D57" s="1685"/>
      <c r="E57" s="1685"/>
      <c r="F57" s="1685"/>
      <c r="G57" s="1685"/>
      <c r="H57" s="1685"/>
      <c r="I57" s="1685"/>
      <c r="J57" s="1685"/>
      <c r="K57" s="1685"/>
      <c r="L57" s="1685"/>
      <c r="M57" s="1685"/>
      <c r="N57" s="1685"/>
      <c r="O57" s="1685"/>
    </row>
    <row r="58" spans="2:15">
      <c r="B58" s="1685"/>
      <c r="C58" s="1685"/>
      <c r="D58" s="1685"/>
      <c r="E58" s="1685"/>
      <c r="F58" s="1685"/>
      <c r="G58" s="1685"/>
      <c r="H58" s="1685"/>
      <c r="I58" s="1685"/>
      <c r="J58" s="1685"/>
      <c r="K58" s="1685"/>
      <c r="L58" s="1685"/>
      <c r="M58" s="1685"/>
      <c r="N58" s="1685"/>
      <c r="O58" s="1685"/>
    </row>
    <row r="59" spans="2:15">
      <c r="B59" s="1685"/>
      <c r="C59" s="1685"/>
      <c r="D59" s="1685"/>
      <c r="E59" s="1685"/>
      <c r="F59" s="1685"/>
      <c r="G59" s="1685"/>
      <c r="H59" s="1685"/>
      <c r="I59" s="1685"/>
      <c r="J59" s="1685"/>
      <c r="K59" s="1685"/>
      <c r="L59" s="1685"/>
      <c r="M59" s="1685"/>
      <c r="N59" s="1685"/>
      <c r="O59" s="1685"/>
    </row>
    <row r="60" spans="2:15">
      <c r="B60" s="1685"/>
      <c r="C60" s="1685"/>
      <c r="D60" s="1685"/>
      <c r="E60" s="1685"/>
      <c r="F60" s="1685"/>
      <c r="G60" s="1685"/>
      <c r="H60" s="1685"/>
      <c r="I60" s="1685"/>
      <c r="J60" s="1685"/>
      <c r="K60" s="1685"/>
      <c r="L60" s="1685"/>
      <c r="M60" s="1685"/>
      <c r="N60" s="1685"/>
      <c r="O60" s="1685"/>
    </row>
  </sheetData>
  <sheetProtection selectLockedCells="1"/>
  <mergeCells count="1">
    <mergeCell ref="B6:O60"/>
  </mergeCells>
  <phoneticPr fontId="8"/>
  <printOptions horizontalCentered="1"/>
  <pageMargins left="0.59055118110236227" right="0.39370078740157483" top="0.59055118110236227" bottom="0.35433070866141736" header="0.31496062992125984" footer="0.11811023622047245"/>
  <pageSetup paperSize="9" scale="65" orientation="portrait" r:id="rId1"/>
  <headerFooter scaleWithDoc="0">
    <oddFooter>&amp;R&amp;8R3超高層ZEH-M_ver.1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734DA-9B5C-4DEF-8BF3-0841C44E4D75}">
  <sheetPr codeName="Sheet18">
    <pageSetUpPr fitToPage="1"/>
  </sheetPr>
  <dimension ref="A1:AE5"/>
  <sheetViews>
    <sheetView showGridLines="0" view="pageBreakPreview" zoomScale="80" zoomScaleNormal="100" zoomScaleSheetLayoutView="80" workbookViewId="0"/>
  </sheetViews>
  <sheetFormatPr defaultRowHeight="21"/>
  <cols>
    <col min="1" max="1" width="2.625" style="78" customWidth="1"/>
    <col min="2" max="16384" width="9" style="53"/>
  </cols>
  <sheetData>
    <row r="1" spans="1:31" s="733" customFormat="1" ht="17.25">
      <c r="A1" s="730" t="s">
        <v>859</v>
      </c>
      <c r="B1" s="730"/>
    </row>
    <row r="2" spans="1:31" s="733" customFormat="1" ht="17.25">
      <c r="A2" s="730" t="s">
        <v>860</v>
      </c>
      <c r="B2" s="730"/>
    </row>
    <row r="3" spans="1:31" s="733" customFormat="1" ht="17.25">
      <c r="A3" s="730" t="s">
        <v>861</v>
      </c>
      <c r="B3" s="730"/>
    </row>
    <row r="4" spans="1:31">
      <c r="B4" s="75" t="s">
        <v>557</v>
      </c>
    </row>
    <row r="5" spans="1:31">
      <c r="AE5" s="53" t="s">
        <v>43</v>
      </c>
    </row>
  </sheetData>
  <sheetProtection selectLockedCells="1"/>
  <phoneticPr fontId="8"/>
  <printOptions horizontalCentered="1"/>
  <pageMargins left="0.59055118110236227" right="0.39370078740157483" top="0.59055118110236227" bottom="0.35433070866141736" header="0.31496062992125984" footer="0.11811023622047245"/>
  <pageSetup paperSize="8" scale="60" orientation="landscape" r:id="rId1"/>
  <headerFooter scaleWithDoc="0">
    <oddFooter>&amp;R&amp;8R3超高層ZEH-M_ver.1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3FD8-86AE-49FE-BD54-58972BEAF201}">
  <sheetPr codeName="Sheet21"/>
  <dimension ref="A1:D62"/>
  <sheetViews>
    <sheetView view="pageBreakPreview" zoomScale="115" zoomScaleNormal="100" zoomScaleSheetLayoutView="115" workbookViewId="0">
      <selection activeCell="D3" sqref="D3"/>
    </sheetView>
  </sheetViews>
  <sheetFormatPr defaultRowHeight="10.5"/>
  <cols>
    <col min="1" max="1" width="8.625" style="442" customWidth="1"/>
    <col min="2" max="2" width="18.625" style="431" customWidth="1"/>
    <col min="3" max="3" width="56" style="443" customWidth="1"/>
    <col min="4" max="4" width="5.625" style="434" customWidth="1"/>
    <col min="5" max="16384" width="9" style="431"/>
  </cols>
  <sheetData>
    <row r="1" spans="1:4" ht="19.5" customHeight="1">
      <c r="A1" s="942" t="s">
        <v>638</v>
      </c>
      <c r="B1" s="942"/>
      <c r="C1" s="942"/>
      <c r="D1" s="942"/>
    </row>
    <row r="2" spans="1:4" ht="13.5" customHeight="1">
      <c r="A2" s="943" t="s">
        <v>639</v>
      </c>
      <c r="B2" s="943"/>
      <c r="C2" s="943"/>
      <c r="D2" s="432" t="s">
        <v>640</v>
      </c>
    </row>
    <row r="3" spans="1:4" ht="21" customHeight="1">
      <c r="A3" s="941" t="s">
        <v>891</v>
      </c>
      <c r="B3" s="941"/>
      <c r="C3" s="941"/>
      <c r="D3" s="433" t="s">
        <v>641</v>
      </c>
    </row>
    <row r="4" spans="1:4" ht="21" customHeight="1">
      <c r="A4" s="941" t="s">
        <v>878</v>
      </c>
      <c r="B4" s="941"/>
      <c r="C4" s="941"/>
      <c r="D4" s="433" t="s">
        <v>641</v>
      </c>
    </row>
    <row r="5" spans="1:4" ht="21" customHeight="1">
      <c r="A5" s="941" t="s">
        <v>642</v>
      </c>
      <c r="B5" s="941"/>
      <c r="C5" s="941"/>
      <c r="D5" s="433" t="s">
        <v>641</v>
      </c>
    </row>
    <row r="6" spans="1:4" ht="21" customHeight="1">
      <c r="A6" s="941" t="s">
        <v>643</v>
      </c>
      <c r="B6" s="941"/>
      <c r="C6" s="941"/>
      <c r="D6" s="433" t="s">
        <v>641</v>
      </c>
    </row>
    <row r="7" spans="1:4" ht="21" customHeight="1">
      <c r="A7" s="941" t="s">
        <v>879</v>
      </c>
      <c r="B7" s="941"/>
      <c r="C7" s="941"/>
      <c r="D7" s="433" t="s">
        <v>641</v>
      </c>
    </row>
    <row r="8" spans="1:4" ht="21" customHeight="1">
      <c r="A8" s="941" t="s">
        <v>880</v>
      </c>
      <c r="B8" s="941"/>
      <c r="C8" s="941"/>
      <c r="D8" s="433" t="s">
        <v>641</v>
      </c>
    </row>
    <row r="9" spans="1:4" ht="21" customHeight="1">
      <c r="A9" s="941" t="s">
        <v>644</v>
      </c>
      <c r="B9" s="941"/>
      <c r="C9" s="941"/>
      <c r="D9" s="433" t="s">
        <v>641</v>
      </c>
    </row>
    <row r="10" spans="1:4" ht="4.5" customHeight="1">
      <c r="A10" s="431"/>
      <c r="C10" s="431"/>
    </row>
    <row r="11" spans="1:4" ht="13.5" customHeight="1">
      <c r="A11" s="944" t="s">
        <v>645</v>
      </c>
      <c r="B11" s="944"/>
      <c r="C11" s="435" t="s">
        <v>646</v>
      </c>
      <c r="D11" s="432" t="s">
        <v>640</v>
      </c>
    </row>
    <row r="12" spans="1:4" ht="22.5" customHeight="1">
      <c r="A12" s="436" t="s">
        <v>638</v>
      </c>
      <c r="B12" s="437"/>
      <c r="C12" s="437" t="s">
        <v>647</v>
      </c>
      <c r="D12" s="433" t="s">
        <v>641</v>
      </c>
    </row>
    <row r="13" spans="1:4" ht="33" customHeight="1">
      <c r="A13" s="945" t="s">
        <v>648</v>
      </c>
      <c r="B13" s="945" t="s">
        <v>649</v>
      </c>
      <c r="C13" s="717" t="s">
        <v>881</v>
      </c>
      <c r="D13" s="433" t="s">
        <v>641</v>
      </c>
    </row>
    <row r="14" spans="1:4" ht="22.5" customHeight="1">
      <c r="A14" s="946"/>
      <c r="B14" s="945"/>
      <c r="C14" s="437" t="s">
        <v>882</v>
      </c>
      <c r="D14" s="433" t="s">
        <v>641</v>
      </c>
    </row>
    <row r="15" spans="1:4" ht="33" customHeight="1">
      <c r="A15" s="946"/>
      <c r="B15" s="945"/>
      <c r="C15" s="694" t="s">
        <v>810</v>
      </c>
      <c r="D15" s="433" t="s">
        <v>641</v>
      </c>
    </row>
    <row r="16" spans="1:4" ht="33" customHeight="1">
      <c r="A16" s="946"/>
      <c r="B16" s="945"/>
      <c r="C16" s="694" t="s">
        <v>883</v>
      </c>
      <c r="D16" s="433" t="s">
        <v>641</v>
      </c>
    </row>
    <row r="17" spans="1:4" ht="22.5" customHeight="1">
      <c r="A17" s="946"/>
      <c r="B17" s="438" t="s">
        <v>650</v>
      </c>
      <c r="C17" s="437" t="s">
        <v>825</v>
      </c>
      <c r="D17" s="433" t="s">
        <v>641</v>
      </c>
    </row>
    <row r="18" spans="1:4" ht="22.5" customHeight="1">
      <c r="A18" s="946"/>
      <c r="B18" s="947" t="s">
        <v>651</v>
      </c>
      <c r="C18" s="437" t="s">
        <v>652</v>
      </c>
      <c r="D18" s="433" t="s">
        <v>641</v>
      </c>
    </row>
    <row r="19" spans="1:4" ht="22.5" customHeight="1">
      <c r="A19" s="946"/>
      <c r="B19" s="948"/>
      <c r="C19" s="437" t="s">
        <v>653</v>
      </c>
      <c r="D19" s="433" t="s">
        <v>641</v>
      </c>
    </row>
    <row r="20" spans="1:4" ht="22.5" customHeight="1">
      <c r="A20" s="946" t="s">
        <v>654</v>
      </c>
      <c r="B20" s="946"/>
      <c r="C20" s="504" t="s">
        <v>728</v>
      </c>
      <c r="D20" s="433" t="s">
        <v>641</v>
      </c>
    </row>
    <row r="21" spans="1:4" ht="22.5" customHeight="1">
      <c r="A21" s="947" t="s">
        <v>655</v>
      </c>
      <c r="B21" s="439" t="s">
        <v>656</v>
      </c>
      <c r="C21" s="437" t="s">
        <v>657</v>
      </c>
      <c r="D21" s="433" t="s">
        <v>641</v>
      </c>
    </row>
    <row r="22" spans="1:4" ht="22.5" customHeight="1">
      <c r="A22" s="949"/>
      <c r="B22" s="950" t="s">
        <v>658</v>
      </c>
      <c r="C22" s="437" t="s">
        <v>659</v>
      </c>
      <c r="D22" s="433" t="s">
        <v>641</v>
      </c>
    </row>
    <row r="23" spans="1:4" ht="22.5" customHeight="1">
      <c r="A23" s="949"/>
      <c r="B23" s="950"/>
      <c r="C23" s="437" t="s">
        <v>657</v>
      </c>
      <c r="D23" s="433" t="s">
        <v>641</v>
      </c>
    </row>
    <row r="24" spans="1:4" ht="22.5" customHeight="1">
      <c r="A24" s="949"/>
      <c r="B24" s="950" t="s">
        <v>660</v>
      </c>
      <c r="C24" s="437" t="s">
        <v>659</v>
      </c>
      <c r="D24" s="433" t="s">
        <v>641</v>
      </c>
    </row>
    <row r="25" spans="1:4" ht="22.5" customHeight="1">
      <c r="A25" s="949"/>
      <c r="B25" s="950"/>
      <c r="C25" s="437" t="s">
        <v>661</v>
      </c>
      <c r="D25" s="433" t="s">
        <v>641</v>
      </c>
    </row>
    <row r="26" spans="1:4" ht="22.5" customHeight="1">
      <c r="A26" s="949"/>
      <c r="B26" s="951" t="s">
        <v>662</v>
      </c>
      <c r="C26" s="437" t="s">
        <v>663</v>
      </c>
      <c r="D26" s="433" t="s">
        <v>641</v>
      </c>
    </row>
    <row r="27" spans="1:4" ht="22.5" customHeight="1">
      <c r="A27" s="949"/>
      <c r="B27" s="952"/>
      <c r="C27" s="437" t="s">
        <v>664</v>
      </c>
      <c r="D27" s="433" t="s">
        <v>641</v>
      </c>
    </row>
    <row r="28" spans="1:4" ht="37.5" customHeight="1">
      <c r="A28" s="949"/>
      <c r="B28" s="440" t="s">
        <v>665</v>
      </c>
      <c r="C28" s="476" t="s">
        <v>884</v>
      </c>
      <c r="D28" s="433" t="s">
        <v>641</v>
      </c>
    </row>
    <row r="29" spans="1:4" ht="22.5" customHeight="1">
      <c r="A29" s="949"/>
      <c r="B29" s="440" t="s">
        <v>666</v>
      </c>
      <c r="C29" s="437" t="s">
        <v>667</v>
      </c>
      <c r="D29" s="433" t="s">
        <v>641</v>
      </c>
    </row>
    <row r="30" spans="1:4" ht="45" customHeight="1">
      <c r="A30" s="949"/>
      <c r="B30" s="440" t="s">
        <v>668</v>
      </c>
      <c r="C30" s="437" t="s">
        <v>667</v>
      </c>
      <c r="D30" s="433" t="s">
        <v>641</v>
      </c>
    </row>
    <row r="31" spans="1:4" ht="22.5" customHeight="1">
      <c r="A31" s="949"/>
      <c r="B31" s="440" t="s">
        <v>669</v>
      </c>
      <c r="C31" s="437" t="s">
        <v>885</v>
      </c>
      <c r="D31" s="433" t="s">
        <v>641</v>
      </c>
    </row>
    <row r="32" spans="1:4" ht="22.5" customHeight="1">
      <c r="A32" s="949"/>
      <c r="B32" s="440" t="s">
        <v>670</v>
      </c>
      <c r="C32" s="437" t="s">
        <v>886</v>
      </c>
      <c r="D32" s="433" t="s">
        <v>641</v>
      </c>
    </row>
    <row r="33" spans="1:4" ht="22.5" customHeight="1">
      <c r="A33" s="949"/>
      <c r="B33" s="950" t="s">
        <v>671</v>
      </c>
      <c r="C33" s="437" t="s">
        <v>672</v>
      </c>
      <c r="D33" s="433" t="s">
        <v>641</v>
      </c>
    </row>
    <row r="34" spans="1:4" ht="22.5" customHeight="1">
      <c r="A34" s="949"/>
      <c r="B34" s="950"/>
      <c r="C34" s="437" t="s">
        <v>673</v>
      </c>
      <c r="D34" s="433" t="s">
        <v>641</v>
      </c>
    </row>
    <row r="35" spans="1:4" ht="22.5" customHeight="1">
      <c r="A35" s="949"/>
      <c r="B35" s="950" t="s">
        <v>674</v>
      </c>
      <c r="C35" s="437" t="s">
        <v>659</v>
      </c>
      <c r="D35" s="433" t="s">
        <v>641</v>
      </c>
    </row>
    <row r="36" spans="1:4" ht="22.5" customHeight="1">
      <c r="A36" s="949"/>
      <c r="B36" s="950"/>
      <c r="C36" s="815" t="s">
        <v>895</v>
      </c>
      <c r="D36" s="433" t="s">
        <v>641</v>
      </c>
    </row>
    <row r="37" spans="1:4" ht="12" customHeight="1">
      <c r="A37" s="949"/>
      <c r="B37" s="950"/>
      <c r="C37" s="816" t="s">
        <v>896</v>
      </c>
      <c r="D37" s="953" t="s">
        <v>641</v>
      </c>
    </row>
    <row r="38" spans="1:4" ht="12" customHeight="1">
      <c r="A38" s="949"/>
      <c r="B38" s="950"/>
      <c r="C38" s="817" t="s">
        <v>897</v>
      </c>
      <c r="D38" s="959"/>
    </row>
    <row r="39" spans="1:4" ht="12" customHeight="1">
      <c r="A39" s="949"/>
      <c r="B39" s="950"/>
      <c r="C39" s="818" t="s">
        <v>898</v>
      </c>
      <c r="D39" s="959"/>
    </row>
    <row r="40" spans="1:4" ht="12" customHeight="1">
      <c r="A40" s="949"/>
      <c r="B40" s="950"/>
      <c r="C40" s="819" t="s">
        <v>899</v>
      </c>
      <c r="D40" s="953" t="s">
        <v>641</v>
      </c>
    </row>
    <row r="41" spans="1:4" ht="12" customHeight="1">
      <c r="A41" s="949"/>
      <c r="B41" s="950"/>
      <c r="C41" s="816" t="s">
        <v>900</v>
      </c>
      <c r="D41" s="959"/>
    </row>
    <row r="42" spans="1:4" ht="12" customHeight="1">
      <c r="A42" s="949"/>
      <c r="B42" s="950"/>
      <c r="C42" s="816" t="s">
        <v>901</v>
      </c>
      <c r="D42" s="959"/>
    </row>
    <row r="43" spans="1:4" ht="12" customHeight="1">
      <c r="A43" s="949"/>
      <c r="B43" s="950"/>
      <c r="C43" s="816" t="s">
        <v>902</v>
      </c>
      <c r="D43" s="959"/>
    </row>
    <row r="44" spans="1:4" ht="12" customHeight="1">
      <c r="A44" s="949"/>
      <c r="B44" s="950"/>
      <c r="C44" s="818" t="s">
        <v>887</v>
      </c>
      <c r="D44" s="954"/>
    </row>
    <row r="45" spans="1:4" ht="22.5" customHeight="1">
      <c r="A45" s="949"/>
      <c r="B45" s="950"/>
      <c r="C45" s="820" t="s">
        <v>903</v>
      </c>
      <c r="D45" s="433" t="s">
        <v>641</v>
      </c>
    </row>
    <row r="46" spans="1:4" ht="22.5" customHeight="1">
      <c r="A46" s="949"/>
      <c r="B46" s="947" t="s">
        <v>237</v>
      </c>
      <c r="C46" s="437" t="s">
        <v>675</v>
      </c>
      <c r="D46" s="433" t="s">
        <v>641</v>
      </c>
    </row>
    <row r="47" spans="1:4" ht="22.5" customHeight="1">
      <c r="A47" s="949"/>
      <c r="B47" s="948"/>
      <c r="C47" s="437" t="s">
        <v>826</v>
      </c>
      <c r="D47" s="433" t="s">
        <v>641</v>
      </c>
    </row>
    <row r="48" spans="1:4" ht="22.5" customHeight="1">
      <c r="A48" s="948"/>
      <c r="B48" s="475" t="s">
        <v>239</v>
      </c>
      <c r="C48" s="437" t="s">
        <v>676</v>
      </c>
      <c r="D48" s="433" t="s">
        <v>641</v>
      </c>
    </row>
    <row r="49" spans="1:4" ht="22.5" customHeight="1">
      <c r="A49" s="437" t="s">
        <v>677</v>
      </c>
      <c r="B49" s="438" t="s">
        <v>678</v>
      </c>
      <c r="C49" s="437" t="s">
        <v>679</v>
      </c>
      <c r="D49" s="433" t="s">
        <v>641</v>
      </c>
    </row>
    <row r="50" spans="1:4" ht="33.75" customHeight="1">
      <c r="A50" s="947" t="s">
        <v>817</v>
      </c>
      <c r="B50" s="438" t="s">
        <v>821</v>
      </c>
      <c r="C50" s="437" t="s">
        <v>818</v>
      </c>
      <c r="D50" s="433" t="s">
        <v>641</v>
      </c>
    </row>
    <row r="51" spans="1:4" ht="27" customHeight="1">
      <c r="A51" s="948"/>
      <c r="B51" s="438" t="s">
        <v>680</v>
      </c>
      <c r="C51" s="437" t="s">
        <v>888</v>
      </c>
      <c r="D51" s="433" t="s">
        <v>641</v>
      </c>
    </row>
    <row r="52" spans="1:4" ht="27" customHeight="1">
      <c r="A52" s="441" t="s">
        <v>681</v>
      </c>
      <c r="B52" s="438" t="s">
        <v>682</v>
      </c>
      <c r="C52" s="437" t="s">
        <v>683</v>
      </c>
      <c r="D52" s="433" t="s">
        <v>641</v>
      </c>
    </row>
    <row r="53" spans="1:4" ht="27" customHeight="1">
      <c r="A53" s="947" t="s">
        <v>684</v>
      </c>
      <c r="B53" s="947" t="s">
        <v>685</v>
      </c>
      <c r="C53" s="437" t="s">
        <v>892</v>
      </c>
      <c r="D53" s="433" t="s">
        <v>641</v>
      </c>
    </row>
    <row r="54" spans="1:4" ht="27" customHeight="1">
      <c r="A54" s="948"/>
      <c r="B54" s="948"/>
      <c r="C54" s="437" t="s">
        <v>819</v>
      </c>
      <c r="D54" s="433" t="s">
        <v>641</v>
      </c>
    </row>
    <row r="55" spans="1:4" ht="27" customHeight="1">
      <c r="A55" s="947" t="s">
        <v>686</v>
      </c>
      <c r="B55" s="947" t="s">
        <v>687</v>
      </c>
      <c r="C55" s="437" t="s">
        <v>688</v>
      </c>
      <c r="D55" s="433" t="s">
        <v>641</v>
      </c>
    </row>
    <row r="56" spans="1:4" ht="27" customHeight="1">
      <c r="A56" s="948"/>
      <c r="B56" s="948"/>
      <c r="C56" s="437" t="s">
        <v>689</v>
      </c>
      <c r="D56" s="433" t="s">
        <v>641</v>
      </c>
    </row>
    <row r="57" spans="1:4" ht="31.5" customHeight="1">
      <c r="A57" s="438" t="s">
        <v>893</v>
      </c>
      <c r="B57" s="437" t="s">
        <v>690</v>
      </c>
      <c r="C57" s="437" t="s">
        <v>691</v>
      </c>
      <c r="D57" s="433" t="s">
        <v>641</v>
      </c>
    </row>
    <row r="58" spans="1:4" ht="30" customHeight="1">
      <c r="A58" s="955" t="s">
        <v>827</v>
      </c>
      <c r="B58" s="956"/>
      <c r="C58" s="437" t="s">
        <v>692</v>
      </c>
      <c r="D58" s="433" t="s">
        <v>641</v>
      </c>
    </row>
    <row r="59" spans="1:4" ht="21" customHeight="1">
      <c r="A59" s="957"/>
      <c r="B59" s="958"/>
      <c r="C59" s="437" t="s">
        <v>693</v>
      </c>
      <c r="D59" s="433" t="s">
        <v>641</v>
      </c>
    </row>
    <row r="60" spans="1:4">
      <c r="B60" s="443"/>
    </row>
    <row r="61" spans="1:4" ht="11.25">
      <c r="A61" s="444"/>
      <c r="B61" s="443"/>
    </row>
    <row r="62" spans="1:4">
      <c r="B62" s="443"/>
    </row>
  </sheetData>
  <sheetProtection sheet="1" formatCells="0" selectLockedCells="1"/>
  <mergeCells count="29">
    <mergeCell ref="D37:D39"/>
    <mergeCell ref="D40:D44"/>
    <mergeCell ref="A58:B59"/>
    <mergeCell ref="B46:B47"/>
    <mergeCell ref="A50:A51"/>
    <mergeCell ref="A53:A54"/>
    <mergeCell ref="B53:B54"/>
    <mergeCell ref="A55:A56"/>
    <mergeCell ref="B55:B56"/>
    <mergeCell ref="A20:B20"/>
    <mergeCell ref="A21:A48"/>
    <mergeCell ref="B22:B23"/>
    <mergeCell ref="B24:B25"/>
    <mergeCell ref="B26:B27"/>
    <mergeCell ref="B33:B34"/>
    <mergeCell ref="B35:B45"/>
    <mergeCell ref="A7:C7"/>
    <mergeCell ref="A8:C8"/>
    <mergeCell ref="A9:C9"/>
    <mergeCell ref="A11:B11"/>
    <mergeCell ref="A13:A19"/>
    <mergeCell ref="B13:B16"/>
    <mergeCell ref="B18:B19"/>
    <mergeCell ref="A6:C6"/>
    <mergeCell ref="A1:D1"/>
    <mergeCell ref="A2:C2"/>
    <mergeCell ref="A3:C3"/>
    <mergeCell ref="A4:C4"/>
    <mergeCell ref="A5:C5"/>
  </mergeCells>
  <phoneticPr fontId="8"/>
  <pageMargins left="0.9055118110236221" right="0.47244094488188981" top="0.59055118110236227" bottom="0.59055118110236227" header="0.19685039370078741" footer="0.19685039370078741"/>
  <pageSetup paperSize="9" scale="94" orientation="portrait" r:id="rId1"/>
  <headerFooter>
    <oddFooter>&amp;R&amp;"ＭＳ 明朝,標準"&amp;8&amp;K000000R3超高層ZEH-M_ver.1</oddFooter>
  </headerFooter>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F4EFC-1E8E-4583-A8EA-203010E7FC81}">
  <sheetPr codeName="Sheet3">
    <pageSetUpPr fitToPage="1"/>
  </sheetPr>
  <dimension ref="A1:R352"/>
  <sheetViews>
    <sheetView showGridLines="0" view="pageBreakPreview" zoomScale="80" zoomScaleNormal="100" zoomScaleSheetLayoutView="80" workbookViewId="0">
      <selection activeCell="B183" sqref="B183"/>
    </sheetView>
  </sheetViews>
  <sheetFormatPr defaultRowHeight="25.5" outlineLevelRow="1"/>
  <cols>
    <col min="1" max="1" width="5.625" style="27" customWidth="1"/>
    <col min="2" max="2" width="25.625" style="27" customWidth="1"/>
    <col min="3" max="3" width="20.625" style="27" customWidth="1"/>
    <col min="4" max="11" width="6.625" style="27" customWidth="1"/>
    <col min="12" max="12" width="20.625" style="27" customWidth="1"/>
    <col min="13" max="13" width="5.625" style="27" customWidth="1"/>
    <col min="14" max="14" width="3.625" style="721" customWidth="1"/>
    <col min="15" max="15" width="8.5" style="32" customWidth="1"/>
    <col min="16" max="18" width="8.625" style="27" customWidth="1"/>
    <col min="19" max="16384" width="9" style="27"/>
  </cols>
  <sheetData>
    <row r="1" spans="1:18" s="720" customFormat="1">
      <c r="A1" s="719" t="s">
        <v>833</v>
      </c>
      <c r="B1" s="719"/>
      <c r="N1" s="721"/>
      <c r="O1" s="721"/>
    </row>
    <row r="2" spans="1:18" s="720" customFormat="1">
      <c r="A2" s="719" t="s">
        <v>729</v>
      </c>
      <c r="B2" s="719"/>
      <c r="N2" s="721"/>
      <c r="O2" s="721"/>
    </row>
    <row r="3" spans="1:18" s="720" customFormat="1">
      <c r="A3" s="719" t="s">
        <v>616</v>
      </c>
      <c r="B3" s="719"/>
      <c r="N3" s="721"/>
      <c r="O3" s="721"/>
    </row>
    <row r="4" spans="1:18" ht="25.5" customHeight="1">
      <c r="A4" s="478" t="s">
        <v>187</v>
      </c>
      <c r="B4" s="478"/>
      <c r="C4" s="478"/>
      <c r="D4" s="478"/>
      <c r="E4" s="478"/>
      <c r="F4" s="478"/>
      <c r="G4" s="478"/>
      <c r="H4" s="478"/>
      <c r="I4" s="478"/>
      <c r="J4" s="478"/>
      <c r="K4" s="478"/>
      <c r="L4" s="478"/>
      <c r="N4" s="722"/>
      <c r="O4" s="33"/>
      <c r="P4" s="30"/>
      <c r="Q4" s="30"/>
      <c r="R4" s="30"/>
    </row>
    <row r="5" spans="1:18" ht="25.5" customHeight="1">
      <c r="J5" s="965" t="str">
        <f>入力シート!F14</f>
        <v>(例)　2021年　6 月　 1 日</v>
      </c>
      <c r="K5" s="965"/>
      <c r="L5" s="965"/>
      <c r="N5" s="723"/>
      <c r="O5" s="33"/>
      <c r="P5" s="30"/>
      <c r="Q5" s="30"/>
      <c r="R5" s="30"/>
    </row>
    <row r="6" spans="1:18" ht="25.5" customHeight="1">
      <c r="A6" s="30"/>
      <c r="B6" s="30"/>
      <c r="C6" s="30"/>
      <c r="D6" s="30"/>
      <c r="E6" s="30"/>
      <c r="F6" s="30"/>
      <c r="G6" s="30"/>
      <c r="H6" s="30"/>
      <c r="I6" s="30"/>
      <c r="J6" s="30"/>
      <c r="K6" s="30"/>
      <c r="L6" s="30"/>
      <c r="M6" s="30"/>
      <c r="N6" s="722"/>
      <c r="O6" s="33"/>
      <c r="P6" s="30"/>
      <c r="Q6" s="30"/>
      <c r="R6" s="30"/>
    </row>
    <row r="7" spans="1:18" ht="25.5" customHeight="1">
      <c r="A7" s="30" t="s">
        <v>143</v>
      </c>
      <c r="C7" s="30"/>
      <c r="D7" s="30"/>
      <c r="E7" s="30"/>
      <c r="F7" s="30"/>
      <c r="G7" s="30"/>
      <c r="H7" s="30"/>
      <c r="I7" s="30"/>
      <c r="J7" s="30"/>
      <c r="K7" s="30"/>
      <c r="L7" s="30"/>
      <c r="M7" s="30"/>
      <c r="N7" s="722"/>
      <c r="O7" s="33"/>
      <c r="P7" s="30"/>
      <c r="Q7" s="30"/>
      <c r="R7" s="30"/>
    </row>
    <row r="8" spans="1:18" ht="25.5" customHeight="1">
      <c r="A8" s="30" t="s">
        <v>701</v>
      </c>
      <c r="C8" s="30"/>
      <c r="D8" s="30"/>
      <c r="E8" s="30"/>
      <c r="F8" s="30"/>
      <c r="G8" s="30"/>
      <c r="H8" s="30"/>
      <c r="I8" s="30"/>
      <c r="J8" s="30"/>
      <c r="K8" s="30"/>
      <c r="L8" s="30"/>
      <c r="M8" s="30"/>
      <c r="N8" s="722"/>
      <c r="O8" s="33"/>
      <c r="P8" s="30"/>
      <c r="Q8" s="30"/>
      <c r="R8" s="30"/>
    </row>
    <row r="9" spans="1:18" ht="25.5" customHeight="1">
      <c r="C9" s="51"/>
      <c r="D9" s="51"/>
      <c r="G9" s="988" t="str">
        <f>入力シート!F37</f>
        <v>(例)　104-0000</v>
      </c>
      <c r="H9" s="988"/>
      <c r="I9" s="988"/>
      <c r="J9" s="988"/>
      <c r="K9" s="988"/>
      <c r="L9" s="988"/>
      <c r="M9" s="488"/>
      <c r="N9" s="724"/>
      <c r="O9" s="241"/>
    </row>
    <row r="10" spans="1:18" ht="39.950000000000003" customHeight="1">
      <c r="C10" s="487" t="s">
        <v>7</v>
      </c>
      <c r="D10" s="51"/>
      <c r="E10" s="27" t="s">
        <v>702</v>
      </c>
      <c r="G10" s="989" t="str">
        <f>入力シート!F38</f>
        <v>(例)　東京都中央区○○町○丁目○番○号</v>
      </c>
      <c r="H10" s="989"/>
      <c r="I10" s="989"/>
      <c r="J10" s="989"/>
      <c r="K10" s="989"/>
      <c r="L10" s="989"/>
      <c r="M10" s="489"/>
      <c r="N10" s="724"/>
      <c r="O10" s="241"/>
    </row>
    <row r="11" spans="1:18" ht="25.5" customHeight="1">
      <c r="C11" s="51"/>
      <c r="D11" s="51"/>
      <c r="E11" s="27" t="s">
        <v>703</v>
      </c>
      <c r="G11" s="989" t="str">
        <f>IF(入力シート!F32="","",入力シート!F32)</f>
        <v>(例)　〇〇〇株式会社</v>
      </c>
      <c r="H11" s="989"/>
      <c r="I11" s="989"/>
      <c r="J11" s="989"/>
      <c r="K11" s="989"/>
      <c r="L11" s="989"/>
      <c r="M11" s="489"/>
      <c r="N11" s="725"/>
      <c r="O11" s="241"/>
    </row>
    <row r="12" spans="1:18" ht="25.5" customHeight="1">
      <c r="C12" s="51"/>
      <c r="D12" s="51"/>
      <c r="E12" s="27" t="s">
        <v>188</v>
      </c>
      <c r="G12" s="987" t="str">
        <f>IF(入力シート!F33="","",入力シート!F33)</f>
        <v>(例)　代表取締役</v>
      </c>
      <c r="H12" s="987"/>
      <c r="I12" s="987"/>
      <c r="J12" s="987"/>
      <c r="K12" s="987" t="str">
        <f>IF(入力シート!F35="","",入力シート!F35)</f>
        <v>(例)　環境　太郎</v>
      </c>
      <c r="L12" s="987"/>
      <c r="M12" s="490"/>
      <c r="N12" s="723" t="s">
        <v>731</v>
      </c>
      <c r="O12" s="508"/>
    </row>
    <row r="13" spans="1:18" ht="25.5" customHeight="1">
      <c r="C13" s="51"/>
      <c r="D13" s="51"/>
      <c r="E13" s="27" t="s">
        <v>189</v>
      </c>
      <c r="G13" s="990" t="str">
        <f>IF(入力シート!F36="","",入力シート!F36)</f>
        <v/>
      </c>
      <c r="H13" s="990"/>
      <c r="I13" s="990"/>
      <c r="J13" s="990"/>
      <c r="K13" s="990"/>
      <c r="L13" s="990"/>
      <c r="M13" s="491"/>
      <c r="O13" s="241"/>
    </row>
    <row r="14" spans="1:18" s="232" customFormat="1" ht="25.5" customHeight="1">
      <c r="C14" s="430"/>
      <c r="D14" s="430"/>
      <c r="G14" s="490"/>
      <c r="H14" s="490"/>
      <c r="I14" s="490"/>
      <c r="J14" s="490"/>
      <c r="K14" s="490"/>
      <c r="L14" s="490"/>
      <c r="M14" s="231"/>
      <c r="N14" s="723"/>
    </row>
    <row r="15" spans="1:18" ht="25.5" customHeight="1" outlineLevel="1">
      <c r="D15" s="51"/>
      <c r="G15" s="988" t="str">
        <f>IF(入力シート!F49="","",入力シート!F49)</f>
        <v/>
      </c>
      <c r="H15" s="988"/>
      <c r="I15" s="988"/>
      <c r="J15" s="988"/>
      <c r="K15" s="988"/>
      <c r="L15" s="988"/>
      <c r="M15" s="492"/>
      <c r="N15" s="724"/>
      <c r="O15" s="241"/>
    </row>
    <row r="16" spans="1:18" ht="39.950000000000003" customHeight="1" outlineLevel="1">
      <c r="C16" s="487" t="s">
        <v>23</v>
      </c>
      <c r="D16" s="51"/>
      <c r="E16" s="480" t="s">
        <v>702</v>
      </c>
      <c r="G16" s="989" t="str">
        <f>IF(入力シート!F50="","",入力シート!F50)</f>
        <v/>
      </c>
      <c r="H16" s="989"/>
      <c r="I16" s="989"/>
      <c r="J16" s="989"/>
      <c r="K16" s="989"/>
      <c r="L16" s="989"/>
      <c r="M16" s="493"/>
      <c r="N16" s="724"/>
      <c r="O16" s="241"/>
    </row>
    <row r="17" spans="3:15" ht="25.5" customHeight="1" outlineLevel="1">
      <c r="C17" s="51"/>
      <c r="D17" s="51"/>
      <c r="E17" s="480" t="s">
        <v>703</v>
      </c>
      <c r="G17" s="989" t="str">
        <f>IF(入力シート!F44="","",入力シート!F44)</f>
        <v/>
      </c>
      <c r="H17" s="989"/>
      <c r="I17" s="989"/>
      <c r="J17" s="989"/>
      <c r="K17" s="989"/>
      <c r="L17" s="989"/>
      <c r="M17" s="493"/>
      <c r="N17" s="725"/>
      <c r="O17" s="241"/>
    </row>
    <row r="18" spans="3:15" ht="25.5" customHeight="1" outlineLevel="1">
      <c r="C18" s="51"/>
      <c r="D18" s="51"/>
      <c r="E18" s="480" t="s">
        <v>188</v>
      </c>
      <c r="G18" s="987" t="str">
        <f>IF(入力シート!F45="","",入力シート!F45)</f>
        <v/>
      </c>
      <c r="H18" s="987"/>
      <c r="I18" s="987"/>
      <c r="J18" s="987"/>
      <c r="K18" s="987" t="str">
        <f>IF(入力シート!F47="","",入力シート!F47)</f>
        <v/>
      </c>
      <c r="L18" s="987"/>
      <c r="M18" s="494"/>
      <c r="N18" s="723" t="s">
        <v>731</v>
      </c>
      <c r="O18" s="40"/>
    </row>
    <row r="19" spans="3:15" ht="25.5" customHeight="1" outlineLevel="1">
      <c r="C19" s="51"/>
      <c r="D19" s="51"/>
      <c r="E19" s="480" t="s">
        <v>189</v>
      </c>
      <c r="G19" s="990" t="str">
        <f>IF(入力シート!F48="","",入力シート!F48)</f>
        <v/>
      </c>
      <c r="H19" s="990"/>
      <c r="I19" s="990"/>
      <c r="J19" s="990"/>
      <c r="K19" s="990"/>
      <c r="L19" s="990"/>
      <c r="M19" s="495"/>
      <c r="O19" s="241"/>
    </row>
    <row r="20" spans="3:15" s="232" customFormat="1" ht="25.5" customHeight="1">
      <c r="C20" s="51"/>
      <c r="D20" s="51"/>
      <c r="G20" s="496"/>
      <c r="H20" s="496"/>
      <c r="I20" s="496"/>
      <c r="J20" s="496"/>
      <c r="K20" s="496"/>
      <c r="L20" s="496"/>
      <c r="M20" s="496"/>
      <c r="N20" s="723" t="s">
        <v>579</v>
      </c>
    </row>
    <row r="21" spans="3:15" s="232" customFormat="1" ht="25.5" customHeight="1" outlineLevel="1">
      <c r="D21" s="51"/>
      <c r="G21" s="988" t="str">
        <f>IF(入力シート!F61="","",入力シート!F61)</f>
        <v/>
      </c>
      <c r="H21" s="988"/>
      <c r="I21" s="988"/>
      <c r="J21" s="988"/>
      <c r="K21" s="988"/>
      <c r="L21" s="988"/>
      <c r="M21" s="488"/>
      <c r="N21" s="724"/>
      <c r="O21" s="241"/>
    </row>
    <row r="22" spans="3:15" s="342" customFormat="1" ht="39.950000000000003" customHeight="1" outlineLevel="1">
      <c r="C22" s="487" t="s">
        <v>520</v>
      </c>
      <c r="D22" s="341"/>
      <c r="E22" s="480" t="s">
        <v>702</v>
      </c>
      <c r="G22" s="989" t="str">
        <f>IF(入力シート!F62="","",入力シート!F62)</f>
        <v/>
      </c>
      <c r="H22" s="989"/>
      <c r="I22" s="989"/>
      <c r="J22" s="989"/>
      <c r="K22" s="989"/>
      <c r="L22" s="989"/>
      <c r="M22" s="489"/>
      <c r="N22" s="726"/>
      <c r="O22" s="343"/>
    </row>
    <row r="23" spans="3:15" s="232" customFormat="1" ht="25.5" customHeight="1" outlineLevel="1">
      <c r="C23" s="51"/>
      <c r="D23" s="51"/>
      <c r="E23" s="480" t="s">
        <v>703</v>
      </c>
      <c r="G23" s="989" t="str">
        <f>IF(入力シート!F56="","",入力シート!F56)</f>
        <v/>
      </c>
      <c r="H23" s="989"/>
      <c r="I23" s="989"/>
      <c r="J23" s="989"/>
      <c r="K23" s="989"/>
      <c r="L23" s="989"/>
      <c r="M23" s="489"/>
      <c r="N23" s="725"/>
      <c r="O23" s="241"/>
    </row>
    <row r="24" spans="3:15" s="232" customFormat="1" ht="25.5" customHeight="1" outlineLevel="1">
      <c r="C24" s="51"/>
      <c r="D24" s="51"/>
      <c r="E24" s="480" t="s">
        <v>188</v>
      </c>
      <c r="G24" s="987" t="str">
        <f>IF(入力シート!F57="","",入力シート!F57)</f>
        <v/>
      </c>
      <c r="H24" s="987"/>
      <c r="I24" s="987"/>
      <c r="J24" s="987"/>
      <c r="K24" s="987" t="str">
        <f>IF(入力シート!F59="","",入力シート!F59)</f>
        <v/>
      </c>
      <c r="L24" s="987"/>
      <c r="M24" s="490"/>
      <c r="N24" s="723" t="s">
        <v>731</v>
      </c>
      <c r="O24" s="40"/>
    </row>
    <row r="25" spans="3:15" s="232" customFormat="1" ht="25.5" customHeight="1" outlineLevel="1">
      <c r="C25" s="51"/>
      <c r="D25" s="51"/>
      <c r="E25" s="480" t="s">
        <v>189</v>
      </c>
      <c r="G25" s="990" t="str">
        <f>IF(入力シート!F60="","",入力シート!F60)</f>
        <v/>
      </c>
      <c r="H25" s="990"/>
      <c r="I25" s="990"/>
      <c r="J25" s="990"/>
      <c r="K25" s="990"/>
      <c r="L25" s="990"/>
      <c r="M25" s="491"/>
      <c r="N25" s="721"/>
      <c r="O25" s="241"/>
    </row>
    <row r="26" spans="3:15" s="232" customFormat="1" ht="25.5" customHeight="1">
      <c r="C26" s="51"/>
      <c r="D26" s="51"/>
      <c r="G26" s="496"/>
      <c r="H26" s="496"/>
      <c r="I26" s="496"/>
      <c r="J26" s="496"/>
      <c r="K26" s="496"/>
      <c r="L26" s="496"/>
      <c r="M26" s="496"/>
      <c r="N26" s="723" t="s">
        <v>537</v>
      </c>
    </row>
    <row r="27" spans="3:15" s="232" customFormat="1" ht="25.5" customHeight="1" outlineLevel="1">
      <c r="D27" s="51"/>
      <c r="G27" s="988" t="str">
        <f>IF(入力シート!F73="","",入力シート!F73)</f>
        <v/>
      </c>
      <c r="H27" s="988"/>
      <c r="I27" s="988"/>
      <c r="J27" s="988"/>
      <c r="K27" s="988"/>
      <c r="L27" s="988"/>
      <c r="M27" s="488"/>
      <c r="N27" s="724"/>
      <c r="O27" s="241"/>
    </row>
    <row r="28" spans="3:15" s="232" customFormat="1" ht="39.950000000000003" customHeight="1" outlineLevel="1">
      <c r="C28" s="487" t="s">
        <v>521</v>
      </c>
      <c r="D28" s="51"/>
      <c r="E28" s="480" t="s">
        <v>702</v>
      </c>
      <c r="G28" s="989" t="str">
        <f>IF(入力シート!F74="","",入力シート!F74)</f>
        <v/>
      </c>
      <c r="H28" s="989"/>
      <c r="I28" s="989"/>
      <c r="J28" s="989"/>
      <c r="K28" s="989"/>
      <c r="L28" s="989"/>
      <c r="M28" s="489"/>
      <c r="N28" s="724"/>
      <c r="O28" s="241"/>
    </row>
    <row r="29" spans="3:15" s="232" customFormat="1" ht="25.5" customHeight="1" outlineLevel="1">
      <c r="C29" s="51"/>
      <c r="D29" s="51"/>
      <c r="E29" s="480" t="s">
        <v>703</v>
      </c>
      <c r="G29" s="989" t="str">
        <f>IF(入力シート!F68="","",入力シート!F68)</f>
        <v/>
      </c>
      <c r="H29" s="989"/>
      <c r="I29" s="989"/>
      <c r="J29" s="989"/>
      <c r="K29" s="989"/>
      <c r="L29" s="989"/>
      <c r="M29" s="497"/>
      <c r="N29" s="725"/>
      <c r="O29" s="241"/>
    </row>
    <row r="30" spans="3:15" s="232" customFormat="1" ht="25.5" customHeight="1" outlineLevel="1">
      <c r="C30" s="51"/>
      <c r="D30" s="51"/>
      <c r="E30" s="480" t="s">
        <v>188</v>
      </c>
      <c r="G30" s="987" t="str">
        <f>IF(入力シート!F69="","",入力シート!F69)</f>
        <v/>
      </c>
      <c r="H30" s="987"/>
      <c r="I30" s="987"/>
      <c r="J30" s="987"/>
      <c r="K30" s="987" t="str">
        <f>IF(入力シート!F71="","",入力シート!F71)</f>
        <v/>
      </c>
      <c r="L30" s="987"/>
      <c r="M30" s="490"/>
      <c r="N30" s="723" t="s">
        <v>731</v>
      </c>
      <c r="O30" s="508"/>
    </row>
    <row r="31" spans="3:15" s="232" customFormat="1" ht="25.5" customHeight="1" outlineLevel="1">
      <c r="C31" s="51"/>
      <c r="D31" s="51"/>
      <c r="E31" s="480" t="s">
        <v>189</v>
      </c>
      <c r="G31" s="990" t="str">
        <f>IF(入力シート!F72="","",入力シート!F72)</f>
        <v/>
      </c>
      <c r="H31" s="990"/>
      <c r="I31" s="990"/>
      <c r="J31" s="990"/>
      <c r="K31" s="990"/>
      <c r="L31" s="990"/>
      <c r="M31" s="491"/>
      <c r="N31" s="721"/>
      <c r="O31" s="241"/>
    </row>
    <row r="32" spans="3:15" s="371" customFormat="1" ht="25.5" customHeight="1">
      <c r="N32" s="723" t="s">
        <v>538</v>
      </c>
    </row>
    <row r="33" spans="1:15" ht="25.5" customHeight="1">
      <c r="N33" s="723"/>
    </row>
    <row r="34" spans="1:15" ht="25.5" customHeight="1">
      <c r="A34" s="970" t="s">
        <v>704</v>
      </c>
      <c r="B34" s="969"/>
      <c r="C34" s="969"/>
      <c r="D34" s="969"/>
      <c r="E34" s="969"/>
      <c r="F34" s="969"/>
      <c r="G34" s="969"/>
      <c r="H34" s="969"/>
      <c r="I34" s="969"/>
      <c r="J34" s="969"/>
      <c r="K34" s="969"/>
      <c r="L34" s="969"/>
      <c r="M34" s="969"/>
    </row>
    <row r="35" spans="1:15" s="480" customFormat="1" ht="25.5" customHeight="1">
      <c r="A35" s="970"/>
      <c r="B35" s="969"/>
      <c r="C35" s="969"/>
      <c r="D35" s="969"/>
      <c r="E35" s="969"/>
      <c r="F35" s="969"/>
      <c r="G35" s="969"/>
      <c r="H35" s="969"/>
      <c r="I35" s="969"/>
      <c r="J35" s="969"/>
      <c r="K35" s="969"/>
      <c r="L35" s="969"/>
      <c r="M35" s="969"/>
      <c r="N35" s="721"/>
      <c r="O35" s="32"/>
    </row>
    <row r="36" spans="1:15" ht="25.5" customHeight="1">
      <c r="A36" s="970"/>
      <c r="B36" s="969"/>
      <c r="C36" s="969"/>
      <c r="D36" s="969"/>
      <c r="E36" s="969"/>
      <c r="F36" s="969"/>
      <c r="G36" s="969"/>
      <c r="H36" s="969"/>
      <c r="I36" s="969"/>
      <c r="J36" s="969"/>
      <c r="K36" s="969"/>
      <c r="L36" s="969"/>
      <c r="M36" s="969"/>
    </row>
    <row r="37" spans="1:15" ht="25.5" customHeight="1">
      <c r="A37" s="969" t="s">
        <v>190</v>
      </c>
      <c r="B37" s="969"/>
      <c r="C37" s="969"/>
      <c r="D37" s="969"/>
      <c r="E37" s="969"/>
      <c r="F37" s="969"/>
      <c r="G37" s="969"/>
      <c r="H37" s="969"/>
      <c r="I37" s="969"/>
      <c r="J37" s="969"/>
      <c r="K37" s="969"/>
      <c r="L37" s="969"/>
      <c r="M37" s="969"/>
      <c r="O37" s="60"/>
    </row>
    <row r="38" spans="1:15" ht="25.5" customHeight="1">
      <c r="A38" s="479"/>
      <c r="B38" s="973" t="s">
        <v>705</v>
      </c>
      <c r="C38" s="973"/>
      <c r="D38" s="973"/>
      <c r="E38" s="973"/>
      <c r="F38" s="973"/>
      <c r="G38" s="973"/>
      <c r="H38" s="973"/>
      <c r="I38" s="973"/>
      <c r="J38" s="973"/>
      <c r="K38" s="973"/>
      <c r="L38" s="973"/>
      <c r="M38" s="479"/>
    </row>
    <row r="39" spans="1:15" ht="25.5" customHeight="1">
      <c r="A39" s="479"/>
      <c r="B39" s="973"/>
      <c r="C39" s="973"/>
      <c r="D39" s="973"/>
      <c r="E39" s="973"/>
      <c r="F39" s="973"/>
      <c r="G39" s="973"/>
      <c r="H39" s="973"/>
      <c r="I39" s="973"/>
      <c r="J39" s="973"/>
      <c r="K39" s="973"/>
      <c r="L39" s="973"/>
      <c r="M39" s="479"/>
    </row>
    <row r="40" spans="1:15" ht="25.5" customHeight="1">
      <c r="A40" s="479"/>
      <c r="B40" s="973"/>
      <c r="C40" s="973"/>
      <c r="D40" s="973"/>
      <c r="E40" s="973"/>
      <c r="F40" s="973"/>
      <c r="G40" s="973"/>
      <c r="H40" s="973"/>
      <c r="I40" s="973"/>
      <c r="J40" s="973"/>
      <c r="K40" s="973"/>
      <c r="L40" s="973"/>
      <c r="M40" s="479"/>
    </row>
    <row r="41" spans="1:15" ht="25.5" customHeight="1">
      <c r="A41" s="479"/>
      <c r="B41" s="973"/>
      <c r="C41" s="973"/>
      <c r="D41" s="973"/>
      <c r="E41" s="973"/>
      <c r="F41" s="973"/>
      <c r="G41" s="973"/>
      <c r="H41" s="973"/>
      <c r="I41" s="973"/>
      <c r="J41" s="973"/>
      <c r="K41" s="973"/>
      <c r="L41" s="973"/>
      <c r="M41" s="479"/>
    </row>
    <row r="42" spans="1:15" ht="25.5" customHeight="1">
      <c r="A42" s="479"/>
      <c r="B42" s="973"/>
      <c r="C42" s="973"/>
      <c r="D42" s="973"/>
      <c r="E42" s="973"/>
      <c r="F42" s="973"/>
      <c r="G42" s="973"/>
      <c r="H42" s="973"/>
      <c r="I42" s="973"/>
      <c r="J42" s="973"/>
      <c r="K42" s="973"/>
      <c r="L42" s="973"/>
      <c r="M42" s="479"/>
    </row>
    <row r="43" spans="1:15" ht="25.5" customHeight="1">
      <c r="A43" s="479"/>
      <c r="B43" s="973"/>
      <c r="C43" s="973"/>
      <c r="D43" s="973"/>
      <c r="E43" s="973"/>
      <c r="F43" s="973"/>
      <c r="G43" s="973"/>
      <c r="H43" s="973"/>
      <c r="I43" s="973"/>
      <c r="J43" s="973"/>
      <c r="K43" s="973"/>
      <c r="L43" s="973"/>
      <c r="M43" s="479"/>
    </row>
    <row r="44" spans="1:15" s="480" customFormat="1" ht="25.5" customHeight="1">
      <c r="A44" s="479"/>
      <c r="B44" s="486"/>
      <c r="C44" s="486"/>
      <c r="D44" s="486"/>
      <c r="E44" s="486"/>
      <c r="F44" s="486"/>
      <c r="G44" s="486"/>
      <c r="H44" s="486"/>
      <c r="I44" s="486"/>
      <c r="J44" s="486"/>
      <c r="K44" s="486"/>
      <c r="L44" s="486"/>
      <c r="M44" s="479"/>
      <c r="N44" s="721"/>
      <c r="O44" s="32"/>
    </row>
    <row r="45" spans="1:15" s="480" customFormat="1" ht="25.5" customHeight="1">
      <c r="A45" s="479"/>
      <c r="B45" s="486"/>
      <c r="C45" s="486"/>
      <c r="D45" s="486"/>
      <c r="E45" s="486"/>
      <c r="F45" s="486"/>
      <c r="G45" s="486"/>
      <c r="H45" s="486"/>
      <c r="I45" s="486"/>
      <c r="J45" s="486"/>
      <c r="K45" s="486"/>
      <c r="L45" s="486"/>
      <c r="M45" s="479"/>
      <c r="N45" s="721"/>
      <c r="O45" s="32"/>
    </row>
    <row r="46" spans="1:15" ht="25.5" customHeight="1">
      <c r="A46" s="479"/>
      <c r="B46" s="479"/>
      <c r="C46" s="479"/>
      <c r="D46" s="479"/>
      <c r="E46" s="479"/>
      <c r="F46" s="479"/>
      <c r="G46" s="479"/>
      <c r="H46" s="479"/>
      <c r="I46" s="479"/>
      <c r="J46" s="479"/>
      <c r="K46" s="479"/>
      <c r="L46" s="479"/>
      <c r="M46" s="479"/>
    </row>
    <row r="47" spans="1:15" ht="26.25" customHeight="1">
      <c r="L47" s="964"/>
      <c r="M47" s="964"/>
    </row>
    <row r="48" spans="1:15" ht="26.25" customHeight="1">
      <c r="A48" s="969" t="s">
        <v>191</v>
      </c>
      <c r="B48" s="969"/>
      <c r="C48" s="969"/>
      <c r="D48" s="969"/>
      <c r="E48" s="969"/>
      <c r="F48" s="969"/>
      <c r="G48" s="969"/>
      <c r="H48" s="969"/>
      <c r="I48" s="969"/>
      <c r="J48" s="969"/>
      <c r="K48" s="969"/>
      <c r="L48" s="969"/>
      <c r="M48" s="969"/>
      <c r="N48" s="722"/>
    </row>
    <row r="49" spans="2:16" ht="26.25" customHeight="1"/>
    <row r="50" spans="2:16" ht="26.25" customHeight="1">
      <c r="B50" s="27" t="s">
        <v>192</v>
      </c>
      <c r="N50" s="720"/>
      <c r="P50" s="32"/>
    </row>
    <row r="51" spans="2:16" ht="26.25" customHeight="1">
      <c r="B51" s="478" t="s">
        <v>706</v>
      </c>
      <c r="C51" s="478"/>
      <c r="D51" s="478"/>
      <c r="E51" s="478"/>
      <c r="F51" s="478"/>
      <c r="G51" s="478"/>
      <c r="H51" s="478"/>
      <c r="I51" s="478"/>
      <c r="J51" s="478"/>
      <c r="K51" s="478"/>
      <c r="L51" s="478"/>
      <c r="M51" s="478"/>
      <c r="N51" s="720"/>
      <c r="P51" s="32"/>
    </row>
    <row r="52" spans="2:16" ht="26.25" customHeight="1">
      <c r="N52" s="720"/>
      <c r="P52" s="32"/>
    </row>
    <row r="53" spans="2:16" ht="26.25" customHeight="1">
      <c r="B53" s="27" t="s">
        <v>193</v>
      </c>
      <c r="N53" s="720"/>
      <c r="P53" s="32"/>
    </row>
    <row r="54" spans="2:16" ht="26.25" customHeight="1">
      <c r="B54" s="975" t="str">
        <f>IF(入力シート!F11="","",入力シート!F11)</f>
        <v>(例)　○○○○マンション</v>
      </c>
      <c r="C54" s="975"/>
      <c r="D54" s="975"/>
      <c r="E54" s="975"/>
      <c r="F54" s="975"/>
      <c r="G54" s="975"/>
      <c r="H54" s="975"/>
      <c r="I54" s="976" t="s">
        <v>707</v>
      </c>
      <c r="J54" s="976"/>
      <c r="K54" s="976"/>
      <c r="L54" s="976"/>
      <c r="N54" s="720"/>
      <c r="P54" s="32"/>
    </row>
    <row r="55" spans="2:16" ht="26.25" customHeight="1">
      <c r="N55" s="720"/>
      <c r="P55" s="32"/>
    </row>
    <row r="56" spans="2:16" ht="26.25" customHeight="1">
      <c r="B56" s="27" t="s">
        <v>194</v>
      </c>
      <c r="N56" s="720"/>
      <c r="P56" s="32"/>
    </row>
    <row r="57" spans="2:16" ht="26.25" customHeight="1">
      <c r="B57" s="478" t="s">
        <v>710</v>
      </c>
      <c r="H57" s="986" t="str">
        <f>入力シート!F15</f>
        <v>(例)　2021年　9 月　10 日</v>
      </c>
      <c r="I57" s="986"/>
      <c r="J57" s="986"/>
      <c r="K57" s="986"/>
      <c r="L57" s="986"/>
      <c r="N57" s="720"/>
      <c r="P57" s="32"/>
    </row>
    <row r="58" spans="2:16" s="480" customFormat="1" ht="26.25" customHeight="1">
      <c r="B58" s="478" t="s">
        <v>711</v>
      </c>
      <c r="H58" s="986" t="str">
        <f>入力シート!F16</f>
        <v>(例)　2022年　2 月　10 日</v>
      </c>
      <c r="I58" s="986"/>
      <c r="J58" s="986"/>
      <c r="K58" s="986"/>
      <c r="L58" s="986"/>
      <c r="N58" s="720"/>
      <c r="O58" s="32"/>
      <c r="P58" s="32"/>
    </row>
    <row r="59" spans="2:16" s="480" customFormat="1" ht="26.25" customHeight="1">
      <c r="B59" s="478" t="s">
        <v>712</v>
      </c>
      <c r="H59" s="986" t="str">
        <f>入力シート!F26</f>
        <v>(例)　2023年　1 月　28 日</v>
      </c>
      <c r="I59" s="986"/>
      <c r="J59" s="986"/>
      <c r="K59" s="986"/>
      <c r="L59" s="986"/>
      <c r="N59" s="720"/>
      <c r="O59" s="32"/>
      <c r="P59" s="32"/>
    </row>
    <row r="60" spans="2:16" s="480" customFormat="1" ht="26.25" customHeight="1">
      <c r="B60" s="478" t="s">
        <v>716</v>
      </c>
      <c r="N60" s="720"/>
      <c r="O60" s="32"/>
      <c r="P60" s="32"/>
    </row>
    <row r="61" spans="2:16" ht="26.25" customHeight="1">
      <c r="N61" s="720"/>
      <c r="P61" s="32"/>
    </row>
    <row r="62" spans="2:16" ht="26.25" customHeight="1">
      <c r="B62" s="27" t="s">
        <v>708</v>
      </c>
      <c r="N62" s="720"/>
      <c r="P62" s="32"/>
    </row>
    <row r="63" spans="2:16" ht="26.25" customHeight="1">
      <c r="B63" s="478" t="s">
        <v>709</v>
      </c>
      <c r="C63" s="977">
        <f>L102</f>
        <v>0</v>
      </c>
      <c r="D63" s="977"/>
      <c r="E63" s="977"/>
      <c r="F63" s="977"/>
      <c r="G63" s="977"/>
      <c r="M63" s="59"/>
      <c r="N63" s="720"/>
      <c r="P63" s="32"/>
    </row>
    <row r="64" spans="2:16" ht="26.25" customHeight="1">
      <c r="N64" s="720"/>
      <c r="P64" s="32"/>
    </row>
    <row r="65" spans="2:16" ht="26.25" customHeight="1">
      <c r="B65" s="27" t="s">
        <v>196</v>
      </c>
      <c r="N65" s="720"/>
      <c r="P65" s="32"/>
    </row>
    <row r="66" spans="2:16" ht="26.25" customHeight="1">
      <c r="N66" s="720"/>
      <c r="P66" s="32"/>
    </row>
    <row r="67" spans="2:16" ht="26.25" customHeight="1">
      <c r="B67" s="27" t="s">
        <v>198</v>
      </c>
      <c r="N67" s="720"/>
      <c r="P67" s="48"/>
    </row>
    <row r="68" spans="2:16" ht="26.25" customHeight="1">
      <c r="B68" s="27" t="s">
        <v>713</v>
      </c>
      <c r="N68" s="720"/>
      <c r="P68" s="32"/>
    </row>
    <row r="69" spans="2:16" ht="26.25" customHeight="1">
      <c r="B69" s="27" t="s">
        <v>714</v>
      </c>
      <c r="N69" s="720"/>
      <c r="P69" s="47"/>
    </row>
    <row r="70" spans="2:16" s="32" customFormat="1" ht="26.25" customHeight="1">
      <c r="B70" s="480" t="s">
        <v>715</v>
      </c>
      <c r="N70" s="721"/>
      <c r="P70" s="49"/>
    </row>
    <row r="71" spans="2:16" s="32" customFormat="1" ht="26.25" customHeight="1">
      <c r="N71" s="721"/>
      <c r="P71" s="49"/>
    </row>
    <row r="72" spans="2:16" s="32" customFormat="1" ht="26.25" customHeight="1">
      <c r="N72" s="721"/>
      <c r="P72" s="49"/>
    </row>
    <row r="73" spans="2:16" s="32" customFormat="1" ht="26.25" customHeight="1">
      <c r="N73" s="721"/>
      <c r="P73" s="49"/>
    </row>
    <row r="74" spans="2:16" s="32" customFormat="1" ht="26.25" customHeight="1">
      <c r="N74" s="721"/>
      <c r="P74" s="49"/>
    </row>
    <row r="75" spans="2:16" s="32" customFormat="1" ht="26.25" customHeight="1">
      <c r="N75" s="721"/>
      <c r="P75" s="49"/>
    </row>
    <row r="76" spans="2:16" s="32" customFormat="1" ht="26.25" customHeight="1">
      <c r="N76" s="721"/>
      <c r="P76" s="49"/>
    </row>
    <row r="77" spans="2:16" s="32" customFormat="1" ht="26.25" customHeight="1">
      <c r="N77" s="721"/>
      <c r="P77" s="49"/>
    </row>
    <row r="78" spans="2:16" s="32" customFormat="1" ht="26.25" customHeight="1">
      <c r="N78" s="721"/>
      <c r="P78" s="49"/>
    </row>
    <row r="79" spans="2:16" s="32" customFormat="1" ht="26.25" customHeight="1">
      <c r="N79" s="721"/>
      <c r="P79" s="49"/>
    </row>
    <row r="80" spans="2:16" s="32" customFormat="1" ht="26.25" customHeight="1">
      <c r="N80" s="721"/>
      <c r="P80" s="49"/>
    </row>
    <row r="81" spans="1:16" s="32" customFormat="1" ht="26.25" customHeight="1">
      <c r="N81" s="721"/>
      <c r="P81" s="49"/>
    </row>
    <row r="82" spans="1:16" s="32" customFormat="1" ht="26.25" customHeight="1">
      <c r="N82" s="721"/>
      <c r="P82" s="49"/>
    </row>
    <row r="83" spans="1:16" s="32" customFormat="1" ht="26.25" customHeight="1">
      <c r="N83" s="721"/>
      <c r="P83" s="49"/>
    </row>
    <row r="84" spans="1:16" s="32" customFormat="1" ht="26.25" customHeight="1">
      <c r="N84" s="721"/>
      <c r="P84" s="49"/>
    </row>
    <row r="85" spans="1:16" s="32" customFormat="1" ht="26.25" customHeight="1">
      <c r="N85" s="721"/>
      <c r="P85" s="49"/>
    </row>
    <row r="86" spans="1:16" s="32" customFormat="1" ht="26.25" customHeight="1">
      <c r="N86" s="721"/>
      <c r="P86" s="49"/>
    </row>
    <row r="87" spans="1:16" s="32" customFormat="1" ht="26.25" customHeight="1">
      <c r="N87" s="721"/>
      <c r="P87" s="49"/>
    </row>
    <row r="88" spans="1:16" ht="26.25" customHeight="1">
      <c r="N88" s="720"/>
      <c r="P88" s="32"/>
    </row>
    <row r="89" spans="1:16" ht="26.25" customHeight="1">
      <c r="N89" s="720"/>
      <c r="P89" s="32"/>
    </row>
    <row r="90" spans="1:16" ht="26.25" customHeight="1">
      <c r="A90" s="27" t="s">
        <v>734</v>
      </c>
    </row>
    <row r="91" spans="1:16" ht="25.5" customHeight="1">
      <c r="L91" s="964"/>
      <c r="M91" s="964"/>
    </row>
    <row r="92" spans="1:16" ht="25.5" customHeight="1">
      <c r="A92" s="27" t="s">
        <v>199</v>
      </c>
    </row>
    <row r="93" spans="1:16" ht="25.5" customHeight="1"/>
    <row r="94" spans="1:16" ht="25.5" customHeight="1">
      <c r="A94" s="969" t="s">
        <v>200</v>
      </c>
      <c r="B94" s="969"/>
      <c r="C94" s="969"/>
      <c r="D94" s="969"/>
      <c r="E94" s="969"/>
      <c r="F94" s="969"/>
      <c r="G94" s="969"/>
      <c r="H94" s="969"/>
      <c r="I94" s="969"/>
      <c r="J94" s="969"/>
      <c r="K94" s="969"/>
      <c r="L94" s="969"/>
      <c r="M94" s="969"/>
      <c r="N94" s="722"/>
    </row>
    <row r="95" spans="1:16" ht="25.5" customHeight="1"/>
    <row r="96" spans="1:16" ht="25.5" customHeight="1"/>
    <row r="97" spans="2:16" ht="25.5" customHeight="1">
      <c r="L97" s="31" t="s">
        <v>335</v>
      </c>
    </row>
    <row r="98" spans="2:16" ht="25.5" customHeight="1">
      <c r="B98" s="42" t="s">
        <v>202</v>
      </c>
      <c r="C98" s="978" t="s">
        <v>203</v>
      </c>
      <c r="D98" s="979"/>
      <c r="E98" s="980"/>
      <c r="F98" s="979" t="s">
        <v>336</v>
      </c>
      <c r="G98" s="979"/>
      <c r="H98" s="979"/>
      <c r="I98" s="979"/>
      <c r="J98" s="991" t="s">
        <v>204</v>
      </c>
      <c r="K98" s="992"/>
      <c r="L98" s="43" t="s">
        <v>205</v>
      </c>
      <c r="M98" s="36"/>
    </row>
    <row r="99" spans="2:16" ht="25.5" customHeight="1">
      <c r="B99" s="44" t="s">
        <v>206</v>
      </c>
      <c r="C99" s="981"/>
      <c r="D99" s="982"/>
      <c r="E99" s="983"/>
      <c r="F99" s="982"/>
      <c r="G99" s="982"/>
      <c r="H99" s="982"/>
      <c r="I99" s="982"/>
      <c r="J99" s="971" t="s">
        <v>207</v>
      </c>
      <c r="K99" s="972"/>
      <c r="L99" s="45" t="s">
        <v>207</v>
      </c>
      <c r="M99" s="36"/>
    </row>
    <row r="100" spans="2:16" ht="55.5">
      <c r="B100" s="29" t="s">
        <v>208</v>
      </c>
      <c r="C100" s="968">
        <f>'7.補助対象経費総括表（まとめ）'!C15</f>
        <v>0</v>
      </c>
      <c r="D100" s="968"/>
      <c r="E100" s="968"/>
      <c r="F100" s="968">
        <f>'7.補助対象経費総括表（まとめ）'!D15</f>
        <v>0</v>
      </c>
      <c r="G100" s="968"/>
      <c r="H100" s="968"/>
      <c r="I100" s="968"/>
      <c r="J100" s="984">
        <v>0.66666666666666663</v>
      </c>
      <c r="K100" s="984"/>
      <c r="L100" s="368">
        <f>IF(F100="",0,ROUNDDOWN(F100/3*2,0))</f>
        <v>0</v>
      </c>
      <c r="M100" s="37"/>
      <c r="O100" s="46"/>
    </row>
    <row r="101" spans="2:16" ht="55.5">
      <c r="B101" s="29" t="s">
        <v>209</v>
      </c>
      <c r="C101" s="968">
        <f>'7.補助対象経費総括表（まとめ）'!C16</f>
        <v>0</v>
      </c>
      <c r="D101" s="968"/>
      <c r="E101" s="968"/>
      <c r="F101" s="968">
        <f>'7.補助対象経費総括表（まとめ）'!D16</f>
        <v>0</v>
      </c>
      <c r="G101" s="968"/>
      <c r="H101" s="968"/>
      <c r="I101" s="968"/>
      <c r="J101" s="985"/>
      <c r="K101" s="985"/>
      <c r="L101" s="368">
        <f>IF(F101="",0,ROUNDDOWN(F101/3*2,0))</f>
        <v>0</v>
      </c>
      <c r="M101" s="37"/>
      <c r="O101" s="46"/>
    </row>
    <row r="102" spans="2:16" ht="55.5">
      <c r="B102" s="29" t="s">
        <v>123</v>
      </c>
      <c r="C102" s="968">
        <f>SUM(C100:E101)</f>
        <v>0</v>
      </c>
      <c r="D102" s="968"/>
      <c r="E102" s="968"/>
      <c r="F102" s="968">
        <f>SUM(F100:I101)</f>
        <v>0</v>
      </c>
      <c r="G102" s="968"/>
      <c r="H102" s="968"/>
      <c r="I102" s="968"/>
      <c r="J102" s="969" t="s">
        <v>68</v>
      </c>
      <c r="K102" s="969"/>
      <c r="L102" s="368">
        <f>IF(SUM(L100:L101)&gt;300000000,300000000,SUM(L100:L101))</f>
        <v>0</v>
      </c>
      <c r="M102" s="37"/>
      <c r="N102" s="727" t="s">
        <v>730</v>
      </c>
      <c r="O102" s="46"/>
    </row>
    <row r="103" spans="2:16" s="32" customFormat="1" ht="25.5" customHeight="1">
      <c r="B103" s="480" t="s">
        <v>876</v>
      </c>
      <c r="N103" s="721"/>
      <c r="P103" s="27"/>
    </row>
    <row r="104" spans="2:16" s="32" customFormat="1" ht="25.5" customHeight="1">
      <c r="N104" s="721"/>
      <c r="P104" s="27"/>
    </row>
    <row r="105" spans="2:16" s="32" customFormat="1" ht="25.5" customHeight="1">
      <c r="N105" s="721"/>
      <c r="P105" s="27"/>
    </row>
    <row r="106" spans="2:16" s="32" customFormat="1" ht="25.5" customHeight="1">
      <c r="N106" s="721"/>
      <c r="P106" s="27"/>
    </row>
    <row r="107" spans="2:16" ht="25.5" customHeight="1"/>
    <row r="108" spans="2:16" ht="25.5" customHeight="1"/>
    <row r="109" spans="2:16" ht="25.5" customHeight="1"/>
    <row r="110" spans="2:16" ht="25.5" customHeight="1"/>
    <row r="111" spans="2:16" ht="25.5" customHeight="1"/>
    <row r="112" spans="2:16" ht="25.5" customHeight="1"/>
    <row r="113" spans="14:15" ht="25.5" customHeight="1"/>
    <row r="114" spans="14:15" ht="25.5" customHeight="1"/>
    <row r="115" spans="14:15" ht="25.5" customHeight="1"/>
    <row r="116" spans="14:15" s="480" customFormat="1" ht="25.5" customHeight="1">
      <c r="N116" s="721"/>
      <c r="O116" s="32"/>
    </row>
    <row r="117" spans="14:15" s="480" customFormat="1" ht="25.5" customHeight="1">
      <c r="N117" s="721"/>
      <c r="O117" s="32"/>
    </row>
    <row r="118" spans="14:15" s="480" customFormat="1" ht="25.5" customHeight="1">
      <c r="N118" s="721"/>
      <c r="O118" s="32"/>
    </row>
    <row r="119" spans="14:15" s="480" customFormat="1" ht="25.5" customHeight="1">
      <c r="N119" s="721"/>
      <c r="O119" s="32"/>
    </row>
    <row r="120" spans="14:15" s="480" customFormat="1" ht="25.5" customHeight="1">
      <c r="N120" s="721"/>
      <c r="O120" s="32"/>
    </row>
    <row r="121" spans="14:15" s="480" customFormat="1" ht="25.5" customHeight="1">
      <c r="N121" s="721"/>
      <c r="O121" s="32"/>
    </row>
    <row r="122" spans="14:15" s="480" customFormat="1" ht="25.5" customHeight="1">
      <c r="N122" s="721"/>
      <c r="O122" s="32"/>
    </row>
    <row r="123" spans="14:15" s="480" customFormat="1" ht="25.5" customHeight="1">
      <c r="N123" s="721"/>
      <c r="O123" s="32"/>
    </row>
    <row r="124" spans="14:15" s="480" customFormat="1" ht="25.5" customHeight="1">
      <c r="N124" s="721"/>
      <c r="O124" s="32"/>
    </row>
    <row r="125" spans="14:15" s="480" customFormat="1" ht="25.5" customHeight="1">
      <c r="N125" s="721"/>
      <c r="O125" s="32"/>
    </row>
    <row r="126" spans="14:15" s="480" customFormat="1" ht="25.5" customHeight="1">
      <c r="N126" s="721"/>
      <c r="O126" s="32"/>
    </row>
    <row r="127" spans="14:15" s="480" customFormat="1" ht="25.5" customHeight="1">
      <c r="N127" s="721"/>
      <c r="O127" s="32"/>
    </row>
    <row r="128" spans="14:15" ht="25.5" customHeight="1"/>
    <row r="129" spans="1:13" ht="25.5" customHeight="1"/>
    <row r="130" spans="1:13" ht="25.5" customHeight="1"/>
    <row r="131" spans="1:13" ht="25.5" customHeight="1">
      <c r="A131" s="27" t="s">
        <v>734</v>
      </c>
    </row>
    <row r="132" spans="1:13" ht="25.5" customHeight="1">
      <c r="L132" s="964"/>
      <c r="M132" s="964"/>
    </row>
    <row r="133" spans="1:13" ht="25.5" customHeight="1">
      <c r="A133" s="27" t="s">
        <v>210</v>
      </c>
    </row>
    <row r="134" spans="1:13" ht="25.5" customHeight="1"/>
    <row r="135" spans="1:13" ht="25.5" customHeight="1">
      <c r="A135" s="969" t="s">
        <v>211</v>
      </c>
      <c r="B135" s="969"/>
      <c r="C135" s="969"/>
      <c r="D135" s="969"/>
      <c r="E135" s="969"/>
      <c r="F135" s="969"/>
      <c r="G135" s="969"/>
      <c r="H135" s="969"/>
      <c r="I135" s="969"/>
      <c r="J135" s="969"/>
      <c r="K135" s="969"/>
      <c r="L135" s="969"/>
      <c r="M135" s="969"/>
    </row>
    <row r="136" spans="1:13" ht="25.5" customHeight="1"/>
    <row r="137" spans="1:13" ht="25.5" customHeight="1"/>
    <row r="138" spans="1:13" ht="25.5" customHeight="1"/>
    <row r="139" spans="1:13" ht="25.5" customHeight="1">
      <c r="B139" s="973" t="s">
        <v>717</v>
      </c>
      <c r="C139" s="973"/>
      <c r="D139" s="973"/>
      <c r="E139" s="973"/>
      <c r="F139" s="973"/>
      <c r="G139" s="973"/>
      <c r="H139" s="973"/>
      <c r="I139" s="973"/>
      <c r="J139" s="973"/>
      <c r="K139" s="973"/>
      <c r="L139" s="973"/>
      <c r="M139" s="479"/>
    </row>
    <row r="140" spans="1:13" ht="25.5" customHeight="1">
      <c r="A140" s="30"/>
      <c r="B140" s="973"/>
      <c r="C140" s="973"/>
      <c r="D140" s="973"/>
      <c r="E140" s="973"/>
      <c r="F140" s="973"/>
      <c r="G140" s="973"/>
      <c r="H140" s="973"/>
      <c r="I140" s="973"/>
      <c r="J140" s="973"/>
      <c r="K140" s="973"/>
      <c r="L140" s="973"/>
      <c r="M140" s="479"/>
    </row>
    <row r="141" spans="1:13" ht="25.5" customHeight="1">
      <c r="A141" s="30"/>
      <c r="B141" s="973"/>
      <c r="C141" s="973"/>
      <c r="D141" s="973"/>
      <c r="E141" s="973"/>
      <c r="F141" s="973"/>
      <c r="G141" s="973"/>
      <c r="H141" s="973"/>
      <c r="I141" s="973"/>
      <c r="J141" s="973"/>
      <c r="K141" s="973"/>
      <c r="L141" s="973"/>
      <c r="M141" s="479"/>
    </row>
    <row r="142" spans="1:13" ht="25.5" customHeight="1"/>
    <row r="143" spans="1:13" ht="25.5" customHeight="1"/>
    <row r="144" spans="1:13" ht="25.5" customHeight="1"/>
    <row r="145" spans="1:15" ht="25.5" customHeight="1">
      <c r="A145" s="969" t="s">
        <v>212</v>
      </c>
      <c r="B145" s="969"/>
      <c r="C145" s="969"/>
      <c r="D145" s="969"/>
      <c r="E145" s="969"/>
      <c r="F145" s="969"/>
      <c r="G145" s="969"/>
      <c r="H145" s="969"/>
      <c r="I145" s="969"/>
      <c r="J145" s="969"/>
      <c r="K145" s="969"/>
      <c r="L145" s="969"/>
      <c r="M145" s="969"/>
      <c r="N145" s="728"/>
    </row>
    <row r="146" spans="1:15" ht="25.5" customHeight="1"/>
    <row r="147" spans="1:15" ht="25.5" customHeight="1">
      <c r="B147" s="974" t="s">
        <v>718</v>
      </c>
      <c r="C147" s="974"/>
      <c r="D147" s="974"/>
      <c r="E147" s="974"/>
      <c r="F147" s="974"/>
      <c r="G147" s="974"/>
      <c r="H147" s="974"/>
      <c r="I147" s="974"/>
      <c r="J147" s="974"/>
      <c r="K147" s="974"/>
      <c r="L147" s="974"/>
      <c r="M147" s="477"/>
      <c r="N147" s="729"/>
    </row>
    <row r="148" spans="1:15" ht="25.5" customHeight="1">
      <c r="B148" s="974"/>
      <c r="C148" s="974"/>
      <c r="D148" s="974"/>
      <c r="E148" s="974"/>
      <c r="F148" s="974"/>
      <c r="G148" s="974"/>
      <c r="H148" s="974"/>
      <c r="I148" s="974"/>
      <c r="J148" s="974"/>
      <c r="K148" s="974"/>
      <c r="L148" s="974"/>
      <c r="M148" s="477"/>
    </row>
    <row r="149" spans="1:15" ht="25.5" customHeight="1">
      <c r="B149" s="974"/>
      <c r="C149" s="974"/>
      <c r="D149" s="974"/>
      <c r="E149" s="974"/>
      <c r="F149" s="974"/>
      <c r="G149" s="974"/>
      <c r="H149" s="974"/>
      <c r="I149" s="974"/>
      <c r="J149" s="974"/>
      <c r="K149" s="974"/>
      <c r="L149" s="974"/>
      <c r="M149" s="477"/>
    </row>
    <row r="150" spans="1:15" ht="25.5" customHeight="1">
      <c r="B150" s="974"/>
      <c r="C150" s="974"/>
      <c r="D150" s="974"/>
      <c r="E150" s="974"/>
      <c r="F150" s="974"/>
      <c r="G150" s="974"/>
      <c r="H150" s="974"/>
      <c r="I150" s="974"/>
      <c r="J150" s="974"/>
      <c r="K150" s="974"/>
      <c r="L150" s="974"/>
      <c r="M150" s="477"/>
    </row>
    <row r="151" spans="1:15" ht="25.5" customHeight="1">
      <c r="A151" s="27" t="s">
        <v>43</v>
      </c>
      <c r="B151" s="41"/>
      <c r="C151" s="41"/>
      <c r="D151" s="41"/>
      <c r="E151" s="41"/>
      <c r="F151" s="41"/>
      <c r="G151" s="41"/>
      <c r="H151" s="41"/>
      <c r="I151" s="41"/>
      <c r="J151" s="41"/>
      <c r="K151" s="41"/>
      <c r="L151" s="41"/>
      <c r="M151" s="41"/>
    </row>
    <row r="152" spans="1:15" ht="25.5" customHeight="1">
      <c r="B152" s="974" t="s">
        <v>719</v>
      </c>
      <c r="C152" s="974"/>
      <c r="D152" s="974"/>
      <c r="E152" s="974"/>
      <c r="F152" s="974"/>
      <c r="G152" s="974"/>
      <c r="H152" s="974"/>
      <c r="I152" s="974"/>
      <c r="J152" s="974"/>
      <c r="K152" s="974"/>
      <c r="L152" s="974"/>
      <c r="M152" s="477"/>
      <c r="N152" s="729"/>
    </row>
    <row r="153" spans="1:15" ht="25.5" customHeight="1">
      <c r="B153" s="974"/>
      <c r="C153" s="974"/>
      <c r="D153" s="974"/>
      <c r="E153" s="974"/>
      <c r="F153" s="974"/>
      <c r="G153" s="974"/>
      <c r="H153" s="974"/>
      <c r="I153" s="974"/>
      <c r="J153" s="974"/>
      <c r="K153" s="974"/>
      <c r="L153" s="974"/>
      <c r="M153" s="477"/>
    </row>
    <row r="154" spans="1:15" ht="25.5" customHeight="1">
      <c r="B154" s="41"/>
      <c r="C154" s="41"/>
      <c r="D154" s="41"/>
      <c r="E154" s="41"/>
      <c r="F154" s="41"/>
      <c r="G154" s="41"/>
      <c r="H154" s="41"/>
      <c r="I154" s="41"/>
      <c r="J154" s="41"/>
      <c r="K154" s="41"/>
      <c r="L154" s="41"/>
      <c r="M154" s="41"/>
    </row>
    <row r="155" spans="1:15" ht="25.5" customHeight="1">
      <c r="B155" s="974" t="s">
        <v>720</v>
      </c>
      <c r="C155" s="974"/>
      <c r="D155" s="974"/>
      <c r="E155" s="974"/>
      <c r="F155" s="974"/>
      <c r="G155" s="974"/>
      <c r="H155" s="974"/>
      <c r="I155" s="974"/>
      <c r="J155" s="974"/>
      <c r="K155" s="974"/>
      <c r="L155" s="974"/>
      <c r="M155" s="477"/>
      <c r="N155" s="729"/>
    </row>
    <row r="156" spans="1:15" ht="25.5" customHeight="1">
      <c r="B156" s="974"/>
      <c r="C156" s="974"/>
      <c r="D156" s="974"/>
      <c r="E156" s="974"/>
      <c r="F156" s="974"/>
      <c r="G156" s="974"/>
      <c r="H156" s="974"/>
      <c r="I156" s="974"/>
      <c r="J156" s="974"/>
      <c r="K156" s="974"/>
      <c r="L156" s="974"/>
      <c r="M156" s="477"/>
    </row>
    <row r="157" spans="1:15" ht="25.5" customHeight="1">
      <c r="B157" s="41"/>
      <c r="C157" s="41"/>
      <c r="D157" s="41"/>
      <c r="E157" s="41"/>
      <c r="F157" s="41"/>
      <c r="G157" s="41"/>
      <c r="H157" s="41"/>
      <c r="I157" s="41"/>
      <c r="J157" s="41"/>
      <c r="K157" s="41"/>
      <c r="L157" s="41"/>
      <c r="M157" s="41"/>
    </row>
    <row r="158" spans="1:15" ht="25.5" customHeight="1">
      <c r="B158" s="974" t="s">
        <v>721</v>
      </c>
      <c r="C158" s="974"/>
      <c r="D158" s="974"/>
      <c r="E158" s="974"/>
      <c r="F158" s="974"/>
      <c r="G158" s="974"/>
      <c r="H158" s="974"/>
      <c r="I158" s="974"/>
      <c r="J158" s="974"/>
      <c r="K158" s="974"/>
      <c r="L158" s="974"/>
      <c r="M158" s="477"/>
      <c r="N158" s="728"/>
    </row>
    <row r="159" spans="1:15" s="480" customFormat="1" ht="25.5" customHeight="1">
      <c r="B159" s="974"/>
      <c r="C159" s="974"/>
      <c r="D159" s="974"/>
      <c r="E159" s="974"/>
      <c r="F159" s="974"/>
      <c r="G159" s="974"/>
      <c r="H159" s="974"/>
      <c r="I159" s="974"/>
      <c r="J159" s="974"/>
      <c r="K159" s="974"/>
      <c r="L159" s="974"/>
      <c r="M159" s="477"/>
      <c r="N159" s="721"/>
      <c r="O159" s="32"/>
    </row>
    <row r="160" spans="1:15" s="480" customFormat="1" ht="25.5" customHeight="1">
      <c r="B160" s="477"/>
      <c r="C160" s="477"/>
      <c r="D160" s="477"/>
      <c r="E160" s="477"/>
      <c r="F160" s="477"/>
      <c r="G160" s="477"/>
      <c r="H160" s="477"/>
      <c r="I160" s="477"/>
      <c r="J160" s="477"/>
      <c r="K160" s="477"/>
      <c r="L160" s="477"/>
      <c r="M160" s="477"/>
      <c r="N160" s="721"/>
      <c r="O160" s="32"/>
    </row>
    <row r="161" spans="1:15" s="480" customFormat="1" ht="25.5" customHeight="1">
      <c r="B161" s="477"/>
      <c r="C161" s="477"/>
      <c r="D161" s="477"/>
      <c r="E161" s="477"/>
      <c r="F161" s="477"/>
      <c r="G161" s="477"/>
      <c r="H161" s="477"/>
      <c r="I161" s="477"/>
      <c r="J161" s="477"/>
      <c r="K161" s="477"/>
      <c r="L161" s="477"/>
      <c r="M161" s="477"/>
      <c r="N161" s="721"/>
      <c r="O161" s="32"/>
    </row>
    <row r="162" spans="1:15" s="480" customFormat="1" ht="25.5" customHeight="1">
      <c r="B162" s="477"/>
      <c r="C162" s="477"/>
      <c r="D162" s="477"/>
      <c r="E162" s="477"/>
      <c r="F162" s="477"/>
      <c r="G162" s="477"/>
      <c r="H162" s="477"/>
      <c r="I162" s="477"/>
      <c r="J162" s="477"/>
      <c r="K162" s="477"/>
      <c r="L162" s="477"/>
      <c r="M162" s="477"/>
      <c r="N162" s="721"/>
      <c r="O162" s="32"/>
    </row>
    <row r="163" spans="1:15" s="480" customFormat="1" ht="25.5" customHeight="1">
      <c r="B163" s="477"/>
      <c r="C163" s="477"/>
      <c r="D163" s="477"/>
      <c r="E163" s="477"/>
      <c r="F163" s="477"/>
      <c r="G163" s="477"/>
      <c r="H163" s="477"/>
      <c r="I163" s="477"/>
      <c r="J163" s="477"/>
      <c r="K163" s="477"/>
      <c r="L163" s="477"/>
      <c r="M163" s="477"/>
      <c r="N163" s="721"/>
      <c r="O163" s="32"/>
    </row>
    <row r="164" spans="1:15" s="480" customFormat="1" ht="25.5" customHeight="1">
      <c r="B164" s="477"/>
      <c r="C164" s="477"/>
      <c r="D164" s="477"/>
      <c r="E164" s="477"/>
      <c r="F164" s="477"/>
      <c r="G164" s="477"/>
      <c r="H164" s="477"/>
      <c r="I164" s="477"/>
      <c r="J164" s="477"/>
      <c r="K164" s="477"/>
      <c r="L164" s="477"/>
      <c r="M164" s="477"/>
      <c r="N164" s="721"/>
      <c r="O164" s="32"/>
    </row>
    <row r="165" spans="1:15" s="480" customFormat="1" ht="25.5" customHeight="1">
      <c r="B165" s="477"/>
      <c r="C165" s="477"/>
      <c r="D165" s="477"/>
      <c r="E165" s="477"/>
      <c r="F165" s="477"/>
      <c r="G165" s="477"/>
      <c r="H165" s="477"/>
      <c r="I165" s="477"/>
      <c r="J165" s="477"/>
      <c r="K165" s="477"/>
      <c r="L165" s="477"/>
      <c r="M165" s="477"/>
      <c r="N165" s="721"/>
      <c r="O165" s="32"/>
    </row>
    <row r="166" spans="1:15" s="480" customFormat="1" ht="25.5" customHeight="1">
      <c r="B166" s="477"/>
      <c r="C166" s="477"/>
      <c r="D166" s="477"/>
      <c r="E166" s="477"/>
      <c r="F166" s="477"/>
      <c r="G166" s="477"/>
      <c r="H166" s="477"/>
      <c r="I166" s="477"/>
      <c r="J166" s="477"/>
      <c r="K166" s="477"/>
      <c r="L166" s="477"/>
      <c r="M166" s="477"/>
      <c r="N166" s="721"/>
      <c r="O166" s="32"/>
    </row>
    <row r="167" spans="1:15" s="480" customFormat="1" ht="25.5" customHeight="1">
      <c r="B167" s="477"/>
      <c r="C167" s="477"/>
      <c r="D167" s="477"/>
      <c r="E167" s="477"/>
      <c r="F167" s="477"/>
      <c r="G167" s="477"/>
      <c r="H167" s="477"/>
      <c r="I167" s="477"/>
      <c r="J167" s="477"/>
      <c r="K167" s="477"/>
      <c r="L167" s="477"/>
      <c r="M167" s="477"/>
      <c r="N167" s="721"/>
      <c r="O167" s="32"/>
    </row>
    <row r="168" spans="1:15" s="480" customFormat="1" ht="25.5" customHeight="1">
      <c r="B168" s="477"/>
      <c r="C168" s="477"/>
      <c r="D168" s="477"/>
      <c r="E168" s="477"/>
      <c r="F168" s="477"/>
      <c r="G168" s="477"/>
      <c r="H168" s="477"/>
      <c r="I168" s="477"/>
      <c r="J168" s="477"/>
      <c r="K168" s="477"/>
      <c r="L168" s="477"/>
      <c r="M168" s="477"/>
      <c r="N168" s="721"/>
      <c r="O168" s="32"/>
    </row>
    <row r="169" spans="1:15" s="480" customFormat="1" ht="25.5" customHeight="1">
      <c r="B169" s="477"/>
      <c r="C169" s="477"/>
      <c r="D169" s="477"/>
      <c r="E169" s="477"/>
      <c r="F169" s="477"/>
      <c r="G169" s="477"/>
      <c r="H169" s="477"/>
      <c r="I169" s="477"/>
      <c r="J169" s="477"/>
      <c r="K169" s="477"/>
      <c r="L169" s="477"/>
      <c r="M169" s="477"/>
      <c r="N169" s="721"/>
      <c r="O169" s="32"/>
    </row>
    <row r="170" spans="1:15" s="480" customFormat="1" ht="25.5" customHeight="1">
      <c r="B170" s="477"/>
      <c r="C170" s="477"/>
      <c r="D170" s="477"/>
      <c r="E170" s="477"/>
      <c r="F170" s="477"/>
      <c r="G170" s="477"/>
      <c r="H170" s="477"/>
      <c r="I170" s="477"/>
      <c r="J170" s="477"/>
      <c r="K170" s="477"/>
      <c r="L170" s="477"/>
      <c r="M170" s="477"/>
      <c r="N170" s="721"/>
      <c r="O170" s="32"/>
    </row>
    <row r="171" spans="1:15" s="480" customFormat="1" ht="25.5" customHeight="1">
      <c r="B171" s="477"/>
      <c r="C171" s="477"/>
      <c r="D171" s="477"/>
      <c r="E171" s="477"/>
      <c r="F171" s="477"/>
      <c r="G171" s="477"/>
      <c r="H171" s="477"/>
      <c r="I171" s="477"/>
      <c r="J171" s="477"/>
      <c r="K171" s="477"/>
      <c r="L171" s="477"/>
      <c r="M171" s="477"/>
      <c r="N171" s="721"/>
      <c r="O171" s="32"/>
    </row>
    <row r="172" spans="1:15" s="480" customFormat="1" ht="25.5" customHeight="1">
      <c r="B172" s="477"/>
      <c r="C172" s="477"/>
      <c r="D172" s="477"/>
      <c r="E172" s="477"/>
      <c r="F172" s="477"/>
      <c r="G172" s="477"/>
      <c r="H172" s="477"/>
      <c r="I172" s="477"/>
      <c r="J172" s="477"/>
      <c r="K172" s="477"/>
      <c r="L172" s="477"/>
      <c r="M172" s="477"/>
      <c r="N172" s="721"/>
      <c r="O172" s="32"/>
    </row>
    <row r="173" spans="1:15" s="480" customFormat="1" ht="25.5" customHeight="1">
      <c r="B173" s="477"/>
      <c r="C173" s="477"/>
      <c r="D173" s="477"/>
      <c r="E173" s="477"/>
      <c r="F173" s="477"/>
      <c r="G173" s="477"/>
      <c r="H173" s="477"/>
      <c r="I173" s="477"/>
      <c r="J173" s="477"/>
      <c r="K173" s="477"/>
      <c r="L173" s="477"/>
      <c r="M173" s="477"/>
      <c r="N173" s="721"/>
      <c r="O173" s="32"/>
    </row>
    <row r="174" spans="1:15" s="480" customFormat="1" ht="25.5" customHeight="1">
      <c r="B174" s="477"/>
      <c r="C174" s="477"/>
      <c r="D174" s="477"/>
      <c r="E174" s="477"/>
      <c r="F174" s="477"/>
      <c r="G174" s="477"/>
      <c r="H174" s="477"/>
      <c r="I174" s="477"/>
      <c r="J174" s="477"/>
      <c r="K174" s="477"/>
      <c r="L174" s="477"/>
      <c r="M174" s="477"/>
      <c r="N174" s="721"/>
      <c r="O174" s="32"/>
    </row>
    <row r="175" spans="1:15" ht="25.5" customHeight="1">
      <c r="O175" s="46"/>
    </row>
    <row r="176" spans="1:15" ht="25.5" customHeight="1">
      <c r="A176" s="27" t="s">
        <v>734</v>
      </c>
    </row>
    <row r="177" spans="1:16" ht="26.25" customHeight="1">
      <c r="L177" s="964"/>
      <c r="M177" s="964"/>
      <c r="N177" s="723" t="s">
        <v>732</v>
      </c>
    </row>
    <row r="178" spans="1:16" ht="26.25" customHeight="1">
      <c r="A178" s="27" t="s">
        <v>213</v>
      </c>
      <c r="N178" s="723" t="s">
        <v>581</v>
      </c>
    </row>
    <row r="179" spans="1:16" s="28" customFormat="1" ht="26.25" customHeight="1">
      <c r="A179" s="27"/>
      <c r="B179" s="27"/>
      <c r="C179" s="27"/>
      <c r="D179" s="27"/>
      <c r="E179" s="27"/>
      <c r="F179" s="27"/>
      <c r="G179" s="27"/>
      <c r="H179" s="27"/>
      <c r="I179" s="27"/>
      <c r="J179" s="965" t="str">
        <f>入力シート!F14</f>
        <v>(例)　2021年　6 月　 1 日</v>
      </c>
      <c r="K179" s="965"/>
      <c r="L179" s="965"/>
      <c r="M179" s="27"/>
      <c r="N179" s="730" t="s">
        <v>733</v>
      </c>
      <c r="O179" s="32"/>
      <c r="P179" s="27"/>
    </row>
    <row r="180" spans="1:16" s="28" customFormat="1" ht="26.25" customHeight="1">
      <c r="A180" s="27"/>
      <c r="B180" s="27" t="s">
        <v>214</v>
      </c>
      <c r="C180" s="27"/>
      <c r="D180" s="27"/>
      <c r="E180" s="27"/>
      <c r="F180" s="27"/>
      <c r="G180" s="27"/>
      <c r="H180" s="27"/>
      <c r="I180" s="27"/>
      <c r="J180" s="27"/>
      <c r="K180" s="27"/>
      <c r="L180" s="27"/>
      <c r="M180" s="27"/>
      <c r="N180" s="721"/>
      <c r="O180" s="32"/>
      <c r="P180" s="27"/>
    </row>
    <row r="181" spans="1:16" ht="26.25" customHeight="1">
      <c r="A181" s="29"/>
      <c r="B181" s="966" t="s">
        <v>215</v>
      </c>
      <c r="C181" s="966" t="s">
        <v>216</v>
      </c>
      <c r="D181" s="966" t="s">
        <v>217</v>
      </c>
      <c r="E181" s="966"/>
      <c r="F181" s="966"/>
      <c r="G181" s="966"/>
      <c r="H181" s="967" t="s">
        <v>218</v>
      </c>
      <c r="I181" s="967"/>
      <c r="J181" s="967"/>
      <c r="K181" s="967"/>
      <c r="L181" s="966" t="s">
        <v>12</v>
      </c>
      <c r="M181" s="30"/>
      <c r="N181" s="731"/>
      <c r="O181" s="34"/>
    </row>
    <row r="182" spans="1:16" ht="26.25" customHeight="1">
      <c r="A182" s="500"/>
      <c r="B182" s="966"/>
      <c r="C182" s="966"/>
      <c r="D182" s="38" t="s">
        <v>219</v>
      </c>
      <c r="E182" s="38" t="s">
        <v>182</v>
      </c>
      <c r="F182" s="38" t="s">
        <v>183</v>
      </c>
      <c r="G182" s="38" t="s">
        <v>197</v>
      </c>
      <c r="H182" s="967"/>
      <c r="I182" s="967"/>
      <c r="J182" s="967"/>
      <c r="K182" s="967"/>
      <c r="L182" s="966"/>
      <c r="M182" s="30"/>
      <c r="N182" s="731"/>
      <c r="O182" s="34"/>
    </row>
    <row r="183" spans="1:16" ht="26.25" customHeight="1">
      <c r="A183" s="501"/>
      <c r="B183" s="498"/>
      <c r="C183" s="498"/>
      <c r="D183" s="50"/>
      <c r="E183" s="240"/>
      <c r="F183" s="240"/>
      <c r="G183" s="240"/>
      <c r="H183" s="962"/>
      <c r="I183" s="962"/>
      <c r="J183" s="962"/>
      <c r="K183" s="962"/>
      <c r="L183" s="498"/>
      <c r="M183" s="52"/>
      <c r="N183" s="723" t="s">
        <v>591</v>
      </c>
    </row>
    <row r="184" spans="1:16" ht="26.25" customHeight="1">
      <c r="A184" s="501"/>
      <c r="B184" s="498"/>
      <c r="C184" s="498"/>
      <c r="D184" s="50"/>
      <c r="E184" s="240"/>
      <c r="F184" s="240"/>
      <c r="G184" s="240"/>
      <c r="H184" s="962"/>
      <c r="I184" s="962"/>
      <c r="J184" s="962"/>
      <c r="K184" s="962"/>
      <c r="L184" s="498"/>
      <c r="M184" s="52"/>
      <c r="N184" s="723" t="s">
        <v>539</v>
      </c>
    </row>
    <row r="185" spans="1:16" ht="26.25" customHeight="1">
      <c r="A185" s="501"/>
      <c r="B185" s="498"/>
      <c r="C185" s="498"/>
      <c r="D185" s="50"/>
      <c r="E185" s="240"/>
      <c r="F185" s="240"/>
      <c r="G185" s="240"/>
      <c r="H185" s="962"/>
      <c r="I185" s="962"/>
      <c r="J185" s="962"/>
      <c r="K185" s="962"/>
      <c r="L185" s="498"/>
      <c r="M185" s="30"/>
      <c r="N185" s="730" t="s">
        <v>593</v>
      </c>
    </row>
    <row r="186" spans="1:16" ht="26.25" customHeight="1">
      <c r="A186" s="496"/>
      <c r="B186" s="498"/>
      <c r="C186" s="498"/>
      <c r="D186" s="50"/>
      <c r="E186" s="240"/>
      <c r="F186" s="240"/>
      <c r="G186" s="240"/>
      <c r="H186" s="962"/>
      <c r="I186" s="962"/>
      <c r="J186" s="962"/>
      <c r="K186" s="962"/>
      <c r="L186" s="498"/>
      <c r="M186" s="30"/>
    </row>
    <row r="187" spans="1:16" ht="26.25" customHeight="1">
      <c r="B187" s="498"/>
      <c r="C187" s="498"/>
      <c r="D187" s="50"/>
      <c r="E187" s="240"/>
      <c r="F187" s="240"/>
      <c r="G187" s="240"/>
      <c r="H187" s="962"/>
      <c r="I187" s="962"/>
      <c r="J187" s="962"/>
      <c r="K187" s="962"/>
      <c r="L187" s="498"/>
      <c r="M187" s="30"/>
    </row>
    <row r="188" spans="1:16" ht="26.25" customHeight="1">
      <c r="B188" s="498"/>
      <c r="C188" s="498"/>
      <c r="D188" s="50"/>
      <c r="E188" s="240"/>
      <c r="F188" s="240"/>
      <c r="G188" s="240"/>
      <c r="H188" s="962"/>
      <c r="I188" s="962"/>
      <c r="J188" s="962"/>
      <c r="K188" s="962"/>
      <c r="L188" s="498"/>
      <c r="M188" s="30"/>
    </row>
    <row r="189" spans="1:16" ht="26.25" customHeight="1">
      <c r="B189" s="498"/>
      <c r="C189" s="498"/>
      <c r="D189" s="50"/>
      <c r="E189" s="240"/>
      <c r="F189" s="240"/>
      <c r="G189" s="240"/>
      <c r="H189" s="962"/>
      <c r="I189" s="962"/>
      <c r="J189" s="962"/>
      <c r="K189" s="962"/>
      <c r="L189" s="498"/>
      <c r="M189" s="30"/>
    </row>
    <row r="190" spans="1:16" ht="26.25" customHeight="1">
      <c r="B190" s="498"/>
      <c r="C190" s="498"/>
      <c r="D190" s="50"/>
      <c r="E190" s="240"/>
      <c r="F190" s="240"/>
      <c r="G190" s="240"/>
      <c r="H190" s="962"/>
      <c r="I190" s="962"/>
      <c r="J190" s="962"/>
      <c r="K190" s="962"/>
      <c r="L190" s="498"/>
      <c r="M190" s="30"/>
    </row>
    <row r="191" spans="1:16" ht="26.25" customHeight="1">
      <c r="B191" s="498"/>
      <c r="C191" s="498"/>
      <c r="D191" s="50"/>
      <c r="E191" s="240"/>
      <c r="F191" s="240"/>
      <c r="G191" s="240"/>
      <c r="H191" s="962"/>
      <c r="I191" s="962"/>
      <c r="J191" s="962"/>
      <c r="K191" s="962"/>
      <c r="L191" s="498"/>
      <c r="M191" s="30"/>
    </row>
    <row r="192" spans="1:16" ht="26.25" customHeight="1">
      <c r="B192" s="498"/>
      <c r="C192" s="498"/>
      <c r="D192" s="50"/>
      <c r="E192" s="240"/>
      <c r="F192" s="240"/>
      <c r="G192" s="240"/>
      <c r="H192" s="962"/>
      <c r="I192" s="962"/>
      <c r="J192" s="962"/>
      <c r="K192" s="962"/>
      <c r="L192" s="498"/>
      <c r="M192" s="30"/>
    </row>
    <row r="193" spans="2:15" ht="26.25" customHeight="1">
      <c r="B193" s="498"/>
      <c r="C193" s="498"/>
      <c r="D193" s="50"/>
      <c r="E193" s="240"/>
      <c r="F193" s="240"/>
      <c r="G193" s="240"/>
      <c r="H193" s="962"/>
      <c r="I193" s="962"/>
      <c r="J193" s="962"/>
      <c r="K193" s="962"/>
      <c r="L193" s="498"/>
      <c r="M193" s="30"/>
    </row>
    <row r="194" spans="2:15" ht="26.25" customHeight="1">
      <c r="B194" s="498"/>
      <c r="C194" s="498"/>
      <c r="D194" s="50"/>
      <c r="E194" s="240"/>
      <c r="F194" s="240"/>
      <c r="G194" s="240"/>
      <c r="H194" s="962"/>
      <c r="I194" s="962"/>
      <c r="J194" s="962"/>
      <c r="K194" s="962"/>
      <c r="L194" s="498"/>
      <c r="M194" s="30"/>
    </row>
    <row r="195" spans="2:15" ht="26.25" customHeight="1">
      <c r="B195" s="498"/>
      <c r="C195" s="498"/>
      <c r="D195" s="50"/>
      <c r="E195" s="240"/>
      <c r="F195" s="240"/>
      <c r="G195" s="240"/>
      <c r="H195" s="962"/>
      <c r="I195" s="962"/>
      <c r="J195" s="962"/>
      <c r="K195" s="962"/>
      <c r="L195" s="498"/>
      <c r="M195" s="30"/>
    </row>
    <row r="196" spans="2:15" ht="26.25" customHeight="1">
      <c r="B196" s="498"/>
      <c r="C196" s="498"/>
      <c r="D196" s="50"/>
      <c r="E196" s="240"/>
      <c r="F196" s="240"/>
      <c r="G196" s="240"/>
      <c r="H196" s="962"/>
      <c r="I196" s="962"/>
      <c r="J196" s="962"/>
      <c r="K196" s="962"/>
      <c r="L196" s="498"/>
      <c r="M196" s="30"/>
    </row>
    <row r="197" spans="2:15" ht="26.25" customHeight="1">
      <c r="B197" s="498"/>
      <c r="C197" s="498"/>
      <c r="D197" s="50"/>
      <c r="E197" s="240"/>
      <c r="F197" s="240"/>
      <c r="G197" s="240"/>
      <c r="H197" s="962"/>
      <c r="I197" s="962"/>
      <c r="J197" s="962"/>
      <c r="K197" s="962"/>
      <c r="L197" s="498"/>
      <c r="M197" s="30"/>
    </row>
    <row r="198" spans="2:15" ht="26.25" customHeight="1">
      <c r="B198" s="498"/>
      <c r="C198" s="498"/>
      <c r="D198" s="50"/>
      <c r="E198" s="240"/>
      <c r="F198" s="240"/>
      <c r="G198" s="240"/>
      <c r="H198" s="962"/>
      <c r="I198" s="962"/>
      <c r="J198" s="962"/>
      <c r="K198" s="962"/>
      <c r="L198" s="498"/>
      <c r="M198" s="30"/>
    </row>
    <row r="199" spans="2:15" ht="26.25" customHeight="1">
      <c r="B199" s="498"/>
      <c r="C199" s="498"/>
      <c r="D199" s="50"/>
      <c r="E199" s="240"/>
      <c r="F199" s="240"/>
      <c r="G199" s="240"/>
      <c r="H199" s="962"/>
      <c r="I199" s="962"/>
      <c r="J199" s="962"/>
      <c r="K199" s="962"/>
      <c r="L199" s="498"/>
      <c r="M199" s="30"/>
    </row>
    <row r="200" spans="2:15" ht="26.25" customHeight="1">
      <c r="B200" s="498"/>
      <c r="C200" s="498"/>
      <c r="D200" s="50"/>
      <c r="E200" s="240"/>
      <c r="F200" s="240"/>
      <c r="G200" s="240"/>
      <c r="H200" s="962"/>
      <c r="I200" s="962"/>
      <c r="J200" s="962"/>
      <c r="K200" s="962"/>
      <c r="L200" s="498"/>
      <c r="M200" s="30"/>
    </row>
    <row r="201" spans="2:15" ht="26.25" customHeight="1">
      <c r="B201" s="498"/>
      <c r="C201" s="498"/>
      <c r="D201" s="50"/>
      <c r="E201" s="240"/>
      <c r="F201" s="240"/>
      <c r="G201" s="240"/>
      <c r="H201" s="962"/>
      <c r="I201" s="962"/>
      <c r="J201" s="962"/>
      <c r="K201" s="962"/>
      <c r="L201" s="498"/>
    </row>
    <row r="202" spans="2:15" ht="26.25" customHeight="1">
      <c r="B202" s="498"/>
      <c r="C202" s="498"/>
      <c r="D202" s="50"/>
      <c r="E202" s="240"/>
      <c r="F202" s="240"/>
      <c r="G202" s="240"/>
      <c r="H202" s="962"/>
      <c r="I202" s="962"/>
      <c r="J202" s="962"/>
      <c r="K202" s="962"/>
      <c r="L202" s="498"/>
    </row>
    <row r="203" spans="2:15" ht="26.25" customHeight="1">
      <c r="B203" s="498"/>
      <c r="C203" s="498"/>
      <c r="D203" s="50"/>
      <c r="E203" s="240"/>
      <c r="F203" s="240"/>
      <c r="G203" s="240"/>
      <c r="H203" s="962"/>
      <c r="I203" s="962"/>
      <c r="J203" s="962"/>
      <c r="K203" s="962"/>
      <c r="L203" s="498"/>
    </row>
    <row r="204" spans="2:15" ht="26.25" customHeight="1">
      <c r="B204" s="498"/>
      <c r="C204" s="498"/>
      <c r="D204" s="50"/>
      <c r="E204" s="240"/>
      <c r="F204" s="240"/>
      <c r="G204" s="240"/>
      <c r="H204" s="962"/>
      <c r="I204" s="962"/>
      <c r="J204" s="962"/>
      <c r="K204" s="962"/>
      <c r="L204" s="498"/>
    </row>
    <row r="205" spans="2:15" ht="26.25" customHeight="1">
      <c r="B205" s="498"/>
      <c r="C205" s="498"/>
      <c r="D205" s="50"/>
      <c r="E205" s="240"/>
      <c r="F205" s="240"/>
      <c r="G205" s="240"/>
      <c r="H205" s="962"/>
      <c r="I205" s="962"/>
      <c r="J205" s="962"/>
      <c r="K205" s="962"/>
      <c r="L205" s="498"/>
    </row>
    <row r="206" spans="2:15" ht="26.25" customHeight="1">
      <c r="B206" s="498"/>
      <c r="C206" s="498"/>
      <c r="D206" s="50"/>
      <c r="E206" s="240"/>
      <c r="F206" s="240"/>
      <c r="G206" s="240"/>
      <c r="H206" s="962"/>
      <c r="I206" s="962"/>
      <c r="J206" s="962"/>
      <c r="K206" s="962"/>
      <c r="L206" s="498"/>
    </row>
    <row r="207" spans="2:15" ht="26.25" customHeight="1">
      <c r="B207" s="498"/>
      <c r="C207" s="498"/>
      <c r="D207" s="50"/>
      <c r="E207" s="240"/>
      <c r="F207" s="240"/>
      <c r="G207" s="240"/>
      <c r="H207" s="963"/>
      <c r="I207" s="963"/>
      <c r="J207" s="963"/>
      <c r="K207" s="963"/>
      <c r="L207" s="498"/>
    </row>
    <row r="208" spans="2:15" ht="26.25" customHeight="1">
      <c r="B208" s="960" t="s">
        <v>536</v>
      </c>
      <c r="C208" s="960"/>
      <c r="D208" s="960"/>
      <c r="E208" s="960"/>
      <c r="F208" s="960"/>
      <c r="G208" s="960"/>
      <c r="H208" s="960"/>
      <c r="I208" s="960"/>
      <c r="J208" s="960"/>
      <c r="K208" s="960"/>
      <c r="L208" s="960"/>
      <c r="M208" s="477"/>
      <c r="O208" s="229"/>
    </row>
    <row r="209" spans="1:16" ht="26.25" customHeight="1">
      <c r="B209" s="477"/>
      <c r="C209" s="477"/>
      <c r="D209" s="477"/>
      <c r="E209" s="477"/>
      <c r="F209" s="477"/>
      <c r="G209" s="477"/>
      <c r="H209" s="477"/>
      <c r="I209" s="477"/>
      <c r="J209" s="477"/>
      <c r="K209" s="477"/>
      <c r="L209" s="477"/>
      <c r="M209" s="477"/>
    </row>
    <row r="210" spans="1:16" ht="26.25" customHeight="1">
      <c r="B210" s="961" t="s">
        <v>822</v>
      </c>
      <c r="C210" s="961"/>
      <c r="D210" s="961"/>
      <c r="E210" s="961"/>
      <c r="F210" s="961"/>
      <c r="G210" s="961"/>
      <c r="H210" s="961"/>
      <c r="I210" s="961"/>
      <c r="J210" s="961"/>
      <c r="K210" s="961"/>
      <c r="L210" s="961"/>
      <c r="M210" s="477"/>
    </row>
    <row r="211" spans="1:16" s="480" customFormat="1" ht="26.25" customHeight="1">
      <c r="B211" s="961"/>
      <c r="C211" s="961"/>
      <c r="D211" s="961"/>
      <c r="E211" s="961"/>
      <c r="F211" s="961"/>
      <c r="G211" s="961"/>
      <c r="H211" s="961"/>
      <c r="I211" s="961"/>
      <c r="J211" s="961"/>
      <c r="K211" s="961"/>
      <c r="L211" s="961"/>
      <c r="M211" s="477"/>
      <c r="N211" s="721"/>
      <c r="O211" s="32"/>
    </row>
    <row r="212" spans="1:16" s="480" customFormat="1" ht="26.25" customHeight="1">
      <c r="B212" s="961"/>
      <c r="C212" s="961"/>
      <c r="D212" s="961"/>
      <c r="E212" s="961"/>
      <c r="F212" s="961"/>
      <c r="G212" s="961"/>
      <c r="H212" s="961"/>
      <c r="I212" s="961"/>
      <c r="J212" s="961"/>
      <c r="K212" s="961"/>
      <c r="L212" s="961"/>
      <c r="M212" s="477"/>
      <c r="N212" s="721"/>
      <c r="O212" s="32"/>
    </row>
    <row r="213" spans="1:16" ht="26.25" customHeight="1">
      <c r="B213" s="961"/>
      <c r="C213" s="961"/>
      <c r="D213" s="961"/>
      <c r="E213" s="961"/>
      <c r="F213" s="961"/>
      <c r="G213" s="961"/>
      <c r="H213" s="961"/>
      <c r="I213" s="961"/>
      <c r="J213" s="961"/>
      <c r="K213" s="961"/>
      <c r="L213" s="961"/>
      <c r="M213" s="477"/>
    </row>
    <row r="214" spans="1:16" s="480" customFormat="1" ht="26.25" customHeight="1">
      <c r="B214" s="499"/>
      <c r="C214" s="499"/>
      <c r="D214" s="499"/>
      <c r="E214" s="499"/>
      <c r="F214" s="499"/>
      <c r="G214" s="499"/>
      <c r="H214" s="499"/>
      <c r="I214" s="499"/>
      <c r="J214" s="499"/>
      <c r="K214" s="499"/>
      <c r="L214" s="499"/>
      <c r="M214" s="477"/>
      <c r="N214" s="721"/>
      <c r="O214" s="32"/>
    </row>
    <row r="215" spans="1:16" s="480" customFormat="1" ht="26.25" customHeight="1">
      <c r="B215" s="499"/>
      <c r="C215" s="499"/>
      <c r="D215" s="499"/>
      <c r="E215" s="499"/>
      <c r="F215" s="499"/>
      <c r="G215" s="499"/>
      <c r="H215" s="499"/>
      <c r="I215" s="499"/>
      <c r="J215" s="499"/>
      <c r="K215" s="499"/>
      <c r="L215" s="499"/>
      <c r="M215" s="477"/>
      <c r="N215" s="721"/>
      <c r="O215" s="32"/>
    </row>
    <row r="216" spans="1:16" s="480" customFormat="1" ht="26.25" customHeight="1">
      <c r="B216" s="499"/>
      <c r="C216" s="499"/>
      <c r="D216" s="499"/>
      <c r="E216" s="499"/>
      <c r="F216" s="499"/>
      <c r="G216" s="499"/>
      <c r="H216" s="499"/>
      <c r="I216" s="499"/>
      <c r="J216" s="499"/>
      <c r="K216" s="499"/>
      <c r="L216" s="499"/>
      <c r="M216" s="477"/>
      <c r="N216" s="721"/>
      <c r="O216" s="32"/>
    </row>
    <row r="217" spans="1:16" s="480" customFormat="1" ht="26.25" customHeight="1">
      <c r="B217" s="499"/>
      <c r="C217" s="499"/>
      <c r="D217" s="499"/>
      <c r="E217" s="499"/>
      <c r="F217" s="499"/>
      <c r="G217" s="499"/>
      <c r="H217" s="499"/>
      <c r="I217" s="499"/>
      <c r="J217" s="499"/>
      <c r="K217" s="499"/>
      <c r="L217" s="499"/>
      <c r="M217" s="477"/>
      <c r="N217" s="721"/>
      <c r="O217" s="32"/>
    </row>
    <row r="218" spans="1:16" s="480" customFormat="1" ht="26.25" customHeight="1">
      <c r="B218" s="499"/>
      <c r="C218" s="499"/>
      <c r="D218" s="499"/>
      <c r="E218" s="499"/>
      <c r="F218" s="499"/>
      <c r="G218" s="499"/>
      <c r="H218" s="499"/>
      <c r="I218" s="499"/>
      <c r="J218" s="499"/>
      <c r="K218" s="499"/>
      <c r="L218" s="499"/>
      <c r="M218" s="477"/>
      <c r="N218" s="721"/>
      <c r="O218" s="32"/>
    </row>
    <row r="219" spans="1:16" ht="26.25" customHeight="1">
      <c r="B219" s="477"/>
      <c r="C219" s="477"/>
      <c r="D219" s="477"/>
      <c r="E219" s="477"/>
      <c r="F219" s="477"/>
      <c r="G219" s="477"/>
      <c r="H219" s="477"/>
      <c r="I219" s="477"/>
      <c r="J219" s="477"/>
      <c r="K219" s="477"/>
      <c r="L219" s="477"/>
      <c r="M219" s="477"/>
      <c r="O219" s="35"/>
    </row>
    <row r="220" spans="1:16" ht="26.25" customHeight="1">
      <c r="A220" s="27" t="s">
        <v>734</v>
      </c>
      <c r="C220" s="39"/>
      <c r="D220" s="39"/>
      <c r="E220" s="39"/>
      <c r="F220" s="39"/>
      <c r="G220" s="39"/>
      <c r="H220" s="39"/>
      <c r="I220" s="39"/>
      <c r="J220" s="39"/>
      <c r="K220" s="39"/>
      <c r="L220" s="39"/>
      <c r="M220" s="39"/>
    </row>
    <row r="221" spans="1:16" s="480" customFormat="1" ht="26.25" customHeight="1">
      <c r="L221" s="964"/>
      <c r="M221" s="964"/>
      <c r="N221" s="723" t="s">
        <v>581</v>
      </c>
      <c r="O221" s="32"/>
    </row>
    <row r="222" spans="1:16" s="480" customFormat="1" ht="26.25" customHeight="1">
      <c r="A222" s="480" t="s">
        <v>213</v>
      </c>
      <c r="N222" s="730" t="s">
        <v>733</v>
      </c>
      <c r="O222" s="32"/>
    </row>
    <row r="223" spans="1:16" s="481" customFormat="1" ht="26.25" customHeight="1">
      <c r="A223" s="480"/>
      <c r="B223" s="480"/>
      <c r="C223" s="480"/>
      <c r="D223" s="480"/>
      <c r="E223" s="480"/>
      <c r="F223" s="480"/>
      <c r="G223" s="480"/>
      <c r="H223" s="480"/>
      <c r="I223" s="480"/>
      <c r="J223" s="965" t="str">
        <f>入力シート!F14</f>
        <v>(例)　2021年　6 月　 1 日</v>
      </c>
      <c r="K223" s="965"/>
      <c r="L223" s="965"/>
      <c r="M223" s="480"/>
      <c r="N223" s="721"/>
      <c r="O223" s="32"/>
      <c r="P223" s="480"/>
    </row>
    <row r="224" spans="1:16" s="481" customFormat="1" ht="26.25" customHeight="1">
      <c r="A224" s="480"/>
      <c r="B224" s="480" t="s">
        <v>214</v>
      </c>
      <c r="C224" s="480"/>
      <c r="D224" s="480"/>
      <c r="E224" s="480"/>
      <c r="F224" s="480"/>
      <c r="G224" s="480"/>
      <c r="H224" s="480"/>
      <c r="I224" s="480"/>
      <c r="J224" s="480"/>
      <c r="K224" s="480"/>
      <c r="L224" s="480"/>
      <c r="M224" s="480"/>
      <c r="N224" s="721"/>
      <c r="O224" s="32"/>
      <c r="P224" s="480"/>
    </row>
    <row r="225" spans="1:15" s="480" customFormat="1" ht="26.25" customHeight="1">
      <c r="A225" s="481"/>
      <c r="B225" s="966" t="s">
        <v>215</v>
      </c>
      <c r="C225" s="966" t="s">
        <v>216</v>
      </c>
      <c r="D225" s="966" t="s">
        <v>217</v>
      </c>
      <c r="E225" s="966"/>
      <c r="F225" s="966"/>
      <c r="G225" s="966"/>
      <c r="H225" s="967" t="s">
        <v>218</v>
      </c>
      <c r="I225" s="967"/>
      <c r="J225" s="967"/>
      <c r="K225" s="967"/>
      <c r="L225" s="966" t="s">
        <v>12</v>
      </c>
      <c r="M225" s="478"/>
      <c r="N225" s="731"/>
      <c r="O225" s="34"/>
    </row>
    <row r="226" spans="1:15" s="480" customFormat="1" ht="26.25" customHeight="1">
      <c r="A226" s="500"/>
      <c r="B226" s="966"/>
      <c r="C226" s="966"/>
      <c r="D226" s="483" t="s">
        <v>219</v>
      </c>
      <c r="E226" s="483" t="s">
        <v>182</v>
      </c>
      <c r="F226" s="483" t="s">
        <v>183</v>
      </c>
      <c r="G226" s="483" t="s">
        <v>197</v>
      </c>
      <c r="H226" s="967"/>
      <c r="I226" s="967"/>
      <c r="J226" s="967"/>
      <c r="K226" s="967"/>
      <c r="L226" s="966"/>
      <c r="M226" s="478"/>
      <c r="N226" s="731"/>
      <c r="O226" s="34"/>
    </row>
    <row r="227" spans="1:15" s="480" customFormat="1" ht="26.25" customHeight="1">
      <c r="A227" s="501"/>
      <c r="B227" s="498"/>
      <c r="C227" s="498"/>
      <c r="D227" s="50"/>
      <c r="E227" s="240"/>
      <c r="F227" s="240"/>
      <c r="G227" s="240"/>
      <c r="H227" s="962"/>
      <c r="I227" s="962"/>
      <c r="J227" s="962"/>
      <c r="K227" s="962"/>
      <c r="L227" s="498"/>
      <c r="M227" s="52"/>
      <c r="N227" s="723" t="s">
        <v>591</v>
      </c>
      <c r="O227" s="32"/>
    </row>
    <row r="228" spans="1:15" s="480" customFormat="1" ht="26.25" customHeight="1">
      <c r="A228" s="501"/>
      <c r="B228" s="498"/>
      <c r="C228" s="498"/>
      <c r="D228" s="50"/>
      <c r="E228" s="240"/>
      <c r="F228" s="240"/>
      <c r="G228" s="240"/>
      <c r="H228" s="962"/>
      <c r="I228" s="962"/>
      <c r="J228" s="962"/>
      <c r="K228" s="962"/>
      <c r="L228" s="498"/>
      <c r="M228" s="52"/>
      <c r="N228" s="723" t="s">
        <v>539</v>
      </c>
      <c r="O228" s="32"/>
    </row>
    <row r="229" spans="1:15" s="480" customFormat="1" ht="26.25" customHeight="1">
      <c r="A229" s="501"/>
      <c r="B229" s="498"/>
      <c r="C229" s="498"/>
      <c r="D229" s="50"/>
      <c r="E229" s="240"/>
      <c r="F229" s="240"/>
      <c r="G229" s="240"/>
      <c r="H229" s="962"/>
      <c r="I229" s="962"/>
      <c r="J229" s="962"/>
      <c r="K229" s="962"/>
      <c r="L229" s="498"/>
      <c r="M229" s="478"/>
      <c r="N229" s="730" t="s">
        <v>593</v>
      </c>
      <c r="O229" s="32"/>
    </row>
    <row r="230" spans="1:15" s="480" customFormat="1" ht="26.25" customHeight="1">
      <c r="A230" s="496"/>
      <c r="B230" s="498"/>
      <c r="C230" s="498"/>
      <c r="D230" s="50"/>
      <c r="E230" s="240"/>
      <c r="F230" s="240"/>
      <c r="G230" s="240"/>
      <c r="H230" s="962"/>
      <c r="I230" s="962"/>
      <c r="J230" s="962"/>
      <c r="K230" s="962"/>
      <c r="L230" s="498"/>
      <c r="M230" s="478"/>
      <c r="N230" s="721"/>
      <c r="O230" s="32"/>
    </row>
    <row r="231" spans="1:15" s="480" customFormat="1" ht="26.25" customHeight="1">
      <c r="B231" s="498"/>
      <c r="C231" s="498"/>
      <c r="D231" s="50"/>
      <c r="E231" s="240"/>
      <c r="F231" s="240"/>
      <c r="G231" s="240"/>
      <c r="H231" s="962"/>
      <c r="I231" s="962"/>
      <c r="J231" s="962"/>
      <c r="K231" s="962"/>
      <c r="L231" s="498"/>
      <c r="M231" s="478"/>
      <c r="N231" s="721"/>
      <c r="O231" s="32"/>
    </row>
    <row r="232" spans="1:15" s="480" customFormat="1" ht="26.25" customHeight="1">
      <c r="B232" s="498"/>
      <c r="C232" s="498"/>
      <c r="D232" s="50"/>
      <c r="E232" s="240"/>
      <c r="F232" s="240"/>
      <c r="G232" s="240"/>
      <c r="H232" s="962"/>
      <c r="I232" s="962"/>
      <c r="J232" s="962"/>
      <c r="K232" s="962"/>
      <c r="L232" s="498"/>
      <c r="M232" s="478"/>
      <c r="N232" s="721"/>
      <c r="O232" s="32"/>
    </row>
    <row r="233" spans="1:15" s="480" customFormat="1" ht="26.25" customHeight="1">
      <c r="B233" s="498"/>
      <c r="C233" s="498"/>
      <c r="D233" s="50"/>
      <c r="E233" s="240"/>
      <c r="F233" s="240"/>
      <c r="G233" s="240"/>
      <c r="H233" s="962"/>
      <c r="I233" s="962"/>
      <c r="J233" s="962"/>
      <c r="K233" s="962"/>
      <c r="L233" s="498"/>
      <c r="M233" s="478"/>
      <c r="N233" s="721"/>
      <c r="O233" s="32"/>
    </row>
    <row r="234" spans="1:15" s="480" customFormat="1" ht="26.25" customHeight="1">
      <c r="B234" s="498"/>
      <c r="C234" s="498"/>
      <c r="D234" s="50"/>
      <c r="E234" s="240"/>
      <c r="F234" s="240"/>
      <c r="G234" s="240"/>
      <c r="H234" s="962"/>
      <c r="I234" s="962"/>
      <c r="J234" s="962"/>
      <c r="K234" s="962"/>
      <c r="L234" s="498"/>
      <c r="M234" s="478"/>
      <c r="N234" s="721"/>
      <c r="O234" s="32"/>
    </row>
    <row r="235" spans="1:15" s="480" customFormat="1" ht="26.25" customHeight="1">
      <c r="B235" s="498"/>
      <c r="C235" s="498"/>
      <c r="D235" s="50"/>
      <c r="E235" s="240"/>
      <c r="F235" s="240"/>
      <c r="G235" s="240"/>
      <c r="H235" s="962"/>
      <c r="I235" s="962"/>
      <c r="J235" s="962"/>
      <c r="K235" s="962"/>
      <c r="L235" s="498"/>
      <c r="M235" s="478"/>
      <c r="N235" s="721"/>
      <c r="O235" s="32"/>
    </row>
    <row r="236" spans="1:15" s="480" customFormat="1" ht="26.25" customHeight="1">
      <c r="B236" s="498"/>
      <c r="C236" s="498"/>
      <c r="D236" s="50"/>
      <c r="E236" s="240"/>
      <c r="F236" s="240"/>
      <c r="G236" s="240"/>
      <c r="H236" s="962"/>
      <c r="I236" s="962"/>
      <c r="J236" s="962"/>
      <c r="K236" s="962"/>
      <c r="L236" s="498"/>
      <c r="M236" s="478"/>
      <c r="N236" s="721"/>
      <c r="O236" s="32"/>
    </row>
    <row r="237" spans="1:15" s="480" customFormat="1" ht="26.25" customHeight="1">
      <c r="B237" s="498"/>
      <c r="C237" s="498"/>
      <c r="D237" s="50"/>
      <c r="E237" s="240"/>
      <c r="F237" s="240"/>
      <c r="G237" s="240"/>
      <c r="H237" s="962"/>
      <c r="I237" s="962"/>
      <c r="J237" s="962"/>
      <c r="K237" s="962"/>
      <c r="L237" s="498"/>
      <c r="M237" s="478"/>
      <c r="N237" s="721"/>
      <c r="O237" s="32"/>
    </row>
    <row r="238" spans="1:15" s="480" customFormat="1" ht="26.25" customHeight="1">
      <c r="B238" s="498"/>
      <c r="C238" s="498"/>
      <c r="D238" s="50"/>
      <c r="E238" s="240"/>
      <c r="F238" s="240"/>
      <c r="G238" s="240"/>
      <c r="H238" s="962"/>
      <c r="I238" s="962"/>
      <c r="J238" s="962"/>
      <c r="K238" s="962"/>
      <c r="L238" s="498"/>
      <c r="M238" s="478"/>
      <c r="N238" s="721"/>
      <c r="O238" s="32"/>
    </row>
    <row r="239" spans="1:15" s="480" customFormat="1" ht="26.25" customHeight="1">
      <c r="B239" s="498"/>
      <c r="C239" s="498"/>
      <c r="D239" s="50"/>
      <c r="E239" s="240"/>
      <c r="F239" s="240"/>
      <c r="G239" s="240"/>
      <c r="H239" s="962"/>
      <c r="I239" s="962"/>
      <c r="J239" s="962"/>
      <c r="K239" s="962"/>
      <c r="L239" s="498"/>
      <c r="M239" s="478"/>
      <c r="N239" s="721"/>
      <c r="O239" s="32"/>
    </row>
    <row r="240" spans="1:15" s="480" customFormat="1" ht="26.25" customHeight="1">
      <c r="B240" s="498"/>
      <c r="C240" s="498"/>
      <c r="D240" s="50"/>
      <c r="E240" s="240"/>
      <c r="F240" s="240"/>
      <c r="G240" s="240"/>
      <c r="H240" s="962"/>
      <c r="I240" s="962"/>
      <c r="J240" s="962"/>
      <c r="K240" s="962"/>
      <c r="L240" s="498"/>
      <c r="M240" s="478"/>
      <c r="N240" s="721"/>
      <c r="O240" s="32"/>
    </row>
    <row r="241" spans="2:15" s="480" customFormat="1" ht="26.25" customHeight="1">
      <c r="B241" s="498"/>
      <c r="C241" s="498"/>
      <c r="D241" s="50"/>
      <c r="E241" s="240"/>
      <c r="F241" s="240"/>
      <c r="G241" s="240"/>
      <c r="H241" s="962"/>
      <c r="I241" s="962"/>
      <c r="J241" s="962"/>
      <c r="K241" s="962"/>
      <c r="L241" s="498"/>
      <c r="M241" s="478"/>
      <c r="N241" s="721"/>
      <c r="O241" s="32"/>
    </row>
    <row r="242" spans="2:15" s="480" customFormat="1" ht="26.25" customHeight="1">
      <c r="B242" s="498"/>
      <c r="C242" s="498"/>
      <c r="D242" s="50"/>
      <c r="E242" s="240"/>
      <c r="F242" s="240"/>
      <c r="G242" s="240"/>
      <c r="H242" s="962"/>
      <c r="I242" s="962"/>
      <c r="J242" s="962"/>
      <c r="K242" s="962"/>
      <c r="L242" s="498"/>
      <c r="M242" s="478"/>
      <c r="N242" s="721"/>
      <c r="O242" s="32"/>
    </row>
    <row r="243" spans="2:15" s="480" customFormat="1" ht="26.25" customHeight="1">
      <c r="B243" s="498"/>
      <c r="C243" s="498"/>
      <c r="D243" s="50"/>
      <c r="E243" s="240"/>
      <c r="F243" s="240"/>
      <c r="G243" s="240"/>
      <c r="H243" s="962"/>
      <c r="I243" s="962"/>
      <c r="J243" s="962"/>
      <c r="K243" s="962"/>
      <c r="L243" s="498"/>
      <c r="M243" s="478"/>
      <c r="N243" s="721"/>
      <c r="O243" s="32"/>
    </row>
    <row r="244" spans="2:15" s="480" customFormat="1" ht="26.25" customHeight="1">
      <c r="B244" s="498"/>
      <c r="C244" s="498"/>
      <c r="D244" s="50"/>
      <c r="E244" s="240"/>
      <c r="F244" s="240"/>
      <c r="G244" s="240"/>
      <c r="H244" s="962"/>
      <c r="I244" s="962"/>
      <c r="J244" s="962"/>
      <c r="K244" s="962"/>
      <c r="L244" s="498"/>
      <c r="M244" s="478"/>
      <c r="N244" s="721"/>
      <c r="O244" s="32"/>
    </row>
    <row r="245" spans="2:15" s="480" customFormat="1" ht="26.25" customHeight="1">
      <c r="B245" s="498"/>
      <c r="C245" s="498"/>
      <c r="D245" s="50"/>
      <c r="E245" s="240"/>
      <c r="F245" s="240"/>
      <c r="G245" s="240"/>
      <c r="H245" s="962"/>
      <c r="I245" s="962"/>
      <c r="J245" s="962"/>
      <c r="K245" s="962"/>
      <c r="L245" s="498"/>
      <c r="N245" s="721"/>
      <c r="O245" s="32"/>
    </row>
    <row r="246" spans="2:15" s="480" customFormat="1" ht="26.25" customHeight="1">
      <c r="B246" s="498"/>
      <c r="C246" s="498"/>
      <c r="D246" s="50"/>
      <c r="E246" s="240"/>
      <c r="F246" s="240"/>
      <c r="G246" s="240"/>
      <c r="H246" s="962"/>
      <c r="I246" s="962"/>
      <c r="J246" s="962"/>
      <c r="K246" s="962"/>
      <c r="L246" s="498"/>
      <c r="N246" s="721"/>
      <c r="O246" s="32"/>
    </row>
    <row r="247" spans="2:15" s="480" customFormat="1" ht="26.25" customHeight="1">
      <c r="B247" s="498"/>
      <c r="C247" s="498"/>
      <c r="D247" s="50"/>
      <c r="E247" s="240"/>
      <c r="F247" s="240"/>
      <c r="G247" s="240"/>
      <c r="H247" s="962"/>
      <c r="I247" s="962"/>
      <c r="J247" s="962"/>
      <c r="K247" s="962"/>
      <c r="L247" s="498"/>
      <c r="N247" s="721"/>
      <c r="O247" s="32"/>
    </row>
    <row r="248" spans="2:15" s="480" customFormat="1" ht="26.25" customHeight="1">
      <c r="B248" s="498"/>
      <c r="C248" s="498"/>
      <c r="D248" s="50"/>
      <c r="E248" s="240"/>
      <c r="F248" s="240"/>
      <c r="G248" s="240"/>
      <c r="H248" s="962"/>
      <c r="I248" s="962"/>
      <c r="J248" s="962"/>
      <c r="K248" s="962"/>
      <c r="L248" s="498"/>
      <c r="N248" s="721"/>
      <c r="O248" s="32"/>
    </row>
    <row r="249" spans="2:15" s="480" customFormat="1" ht="26.25" customHeight="1">
      <c r="B249" s="498"/>
      <c r="C249" s="498"/>
      <c r="D249" s="50"/>
      <c r="E249" s="240"/>
      <c r="F249" s="240"/>
      <c r="G249" s="240"/>
      <c r="H249" s="962"/>
      <c r="I249" s="962"/>
      <c r="J249" s="962"/>
      <c r="K249" s="962"/>
      <c r="L249" s="498"/>
      <c r="N249" s="721"/>
      <c r="O249" s="32"/>
    </row>
    <row r="250" spans="2:15" s="480" customFormat="1" ht="26.25" customHeight="1">
      <c r="B250" s="498"/>
      <c r="C250" s="498"/>
      <c r="D250" s="50"/>
      <c r="E250" s="240"/>
      <c r="F250" s="240"/>
      <c r="G250" s="240"/>
      <c r="H250" s="962"/>
      <c r="I250" s="962"/>
      <c r="J250" s="962"/>
      <c r="K250" s="962"/>
      <c r="L250" s="498"/>
      <c r="N250" s="721"/>
      <c r="O250" s="32"/>
    </row>
    <row r="251" spans="2:15" s="480" customFormat="1" ht="26.25" customHeight="1">
      <c r="B251" s="498"/>
      <c r="C251" s="498"/>
      <c r="D251" s="50"/>
      <c r="E251" s="240"/>
      <c r="F251" s="240"/>
      <c r="G251" s="240"/>
      <c r="H251" s="963"/>
      <c r="I251" s="963"/>
      <c r="J251" s="963"/>
      <c r="K251" s="963"/>
      <c r="L251" s="498"/>
      <c r="N251" s="721"/>
      <c r="O251" s="32"/>
    </row>
    <row r="252" spans="2:15" s="480" customFormat="1" ht="26.25" customHeight="1">
      <c r="B252" s="960" t="s">
        <v>536</v>
      </c>
      <c r="C252" s="960"/>
      <c r="D252" s="960"/>
      <c r="E252" s="960"/>
      <c r="F252" s="960"/>
      <c r="G252" s="960"/>
      <c r="H252" s="960"/>
      <c r="I252" s="960"/>
      <c r="J252" s="960"/>
      <c r="K252" s="960"/>
      <c r="L252" s="960"/>
      <c r="M252" s="482"/>
      <c r="N252" s="721"/>
      <c r="O252" s="229"/>
    </row>
    <row r="253" spans="2:15" s="480" customFormat="1" ht="26.25" customHeight="1">
      <c r="B253" s="482"/>
      <c r="C253" s="482"/>
      <c r="D253" s="482"/>
      <c r="E253" s="482"/>
      <c r="F253" s="482"/>
      <c r="G253" s="482"/>
      <c r="H253" s="482"/>
      <c r="I253" s="482"/>
      <c r="J253" s="482"/>
      <c r="K253" s="482"/>
      <c r="L253" s="482"/>
      <c r="M253" s="482"/>
      <c r="N253" s="721"/>
      <c r="O253" s="32"/>
    </row>
    <row r="254" spans="2:15" s="480" customFormat="1" ht="26.25" customHeight="1">
      <c r="B254" s="961" t="s">
        <v>822</v>
      </c>
      <c r="C254" s="961"/>
      <c r="D254" s="961"/>
      <c r="E254" s="961"/>
      <c r="F254" s="961"/>
      <c r="G254" s="961"/>
      <c r="H254" s="961"/>
      <c r="I254" s="961"/>
      <c r="J254" s="961"/>
      <c r="K254" s="961"/>
      <c r="L254" s="961"/>
      <c r="M254" s="482"/>
      <c r="N254" s="721"/>
      <c r="O254" s="32"/>
    </row>
    <row r="255" spans="2:15" s="480" customFormat="1" ht="26.25" customHeight="1">
      <c r="B255" s="961"/>
      <c r="C255" s="961"/>
      <c r="D255" s="961"/>
      <c r="E255" s="961"/>
      <c r="F255" s="961"/>
      <c r="G255" s="961"/>
      <c r="H255" s="961"/>
      <c r="I255" s="961"/>
      <c r="J255" s="961"/>
      <c r="K255" s="961"/>
      <c r="L255" s="961"/>
      <c r="M255" s="482"/>
      <c r="N255" s="721"/>
      <c r="O255" s="32"/>
    </row>
    <row r="256" spans="2:15" s="480" customFormat="1" ht="26.25" customHeight="1">
      <c r="B256" s="961"/>
      <c r="C256" s="961"/>
      <c r="D256" s="961"/>
      <c r="E256" s="961"/>
      <c r="F256" s="961"/>
      <c r="G256" s="961"/>
      <c r="H256" s="961"/>
      <c r="I256" s="961"/>
      <c r="J256" s="961"/>
      <c r="K256" s="961"/>
      <c r="L256" s="961"/>
      <c r="M256" s="482"/>
      <c r="N256" s="721"/>
      <c r="O256" s="32"/>
    </row>
    <row r="257" spans="1:16" s="480" customFormat="1" ht="26.25" customHeight="1">
      <c r="B257" s="961"/>
      <c r="C257" s="961"/>
      <c r="D257" s="961"/>
      <c r="E257" s="961"/>
      <c r="F257" s="961"/>
      <c r="G257" s="961"/>
      <c r="H257" s="961"/>
      <c r="I257" s="961"/>
      <c r="J257" s="961"/>
      <c r="K257" s="961"/>
      <c r="L257" s="961"/>
      <c r="M257" s="482"/>
      <c r="N257" s="721"/>
      <c r="O257" s="32"/>
    </row>
    <row r="258" spans="1:16" s="480" customFormat="1" ht="26.25" customHeight="1">
      <c r="B258" s="499"/>
      <c r="C258" s="499"/>
      <c r="D258" s="499"/>
      <c r="E258" s="499"/>
      <c r="F258" s="499"/>
      <c r="G258" s="499"/>
      <c r="H258" s="499"/>
      <c r="I258" s="499"/>
      <c r="J258" s="499"/>
      <c r="K258" s="499"/>
      <c r="L258" s="499"/>
      <c r="M258" s="482"/>
      <c r="N258" s="721"/>
      <c r="O258" s="32"/>
    </row>
    <row r="259" spans="1:16" s="480" customFormat="1" ht="26.25" customHeight="1">
      <c r="B259" s="499"/>
      <c r="C259" s="499"/>
      <c r="D259" s="499"/>
      <c r="E259" s="499"/>
      <c r="F259" s="499"/>
      <c r="G259" s="499"/>
      <c r="H259" s="499"/>
      <c r="I259" s="499"/>
      <c r="J259" s="499"/>
      <c r="K259" s="499"/>
      <c r="L259" s="499"/>
      <c r="M259" s="482"/>
      <c r="N259" s="721"/>
      <c r="O259" s="32"/>
    </row>
    <row r="260" spans="1:16" s="480" customFormat="1" ht="26.25" customHeight="1">
      <c r="B260" s="499"/>
      <c r="C260" s="499"/>
      <c r="D260" s="499"/>
      <c r="E260" s="499"/>
      <c r="F260" s="499"/>
      <c r="G260" s="499"/>
      <c r="H260" s="499"/>
      <c r="I260" s="499"/>
      <c r="J260" s="499"/>
      <c r="K260" s="499"/>
      <c r="L260" s="499"/>
      <c r="M260" s="482"/>
      <c r="N260" s="721"/>
      <c r="O260" s="32"/>
    </row>
    <row r="261" spans="1:16" s="480" customFormat="1" ht="26.25" customHeight="1">
      <c r="B261" s="499"/>
      <c r="C261" s="499"/>
      <c r="D261" s="499"/>
      <c r="E261" s="499"/>
      <c r="F261" s="499"/>
      <c r="G261" s="499"/>
      <c r="H261" s="499"/>
      <c r="I261" s="499"/>
      <c r="J261" s="499"/>
      <c r="K261" s="499"/>
      <c r="L261" s="499"/>
      <c r="M261" s="482"/>
      <c r="N261" s="721"/>
      <c r="O261" s="32"/>
    </row>
    <row r="262" spans="1:16" s="480" customFormat="1" ht="26.25" customHeight="1">
      <c r="B262" s="499"/>
      <c r="C262" s="499"/>
      <c r="D262" s="499"/>
      <c r="E262" s="499"/>
      <c r="F262" s="499"/>
      <c r="G262" s="499"/>
      <c r="H262" s="499"/>
      <c r="I262" s="499"/>
      <c r="J262" s="499"/>
      <c r="K262" s="499"/>
      <c r="L262" s="499"/>
      <c r="M262" s="482"/>
      <c r="N262" s="721"/>
      <c r="O262" s="32"/>
    </row>
    <row r="263" spans="1:16" s="480" customFormat="1" ht="26.25" customHeight="1">
      <c r="B263" s="482"/>
      <c r="C263" s="482"/>
      <c r="D263" s="482"/>
      <c r="E263" s="482"/>
      <c r="F263" s="482"/>
      <c r="G263" s="482"/>
      <c r="H263" s="482"/>
      <c r="I263" s="482"/>
      <c r="J263" s="482"/>
      <c r="K263" s="482"/>
      <c r="L263" s="482"/>
      <c r="M263" s="482"/>
      <c r="N263" s="721"/>
      <c r="O263" s="35"/>
    </row>
    <row r="264" spans="1:16" s="480" customFormat="1" ht="26.25" customHeight="1">
      <c r="A264" s="480" t="s">
        <v>734</v>
      </c>
      <c r="C264" s="482"/>
      <c r="D264" s="482"/>
      <c r="E264" s="482"/>
      <c r="F264" s="482"/>
      <c r="G264" s="482"/>
      <c r="H264" s="482"/>
      <c r="I264" s="482"/>
      <c r="J264" s="482"/>
      <c r="K264" s="482"/>
      <c r="L264" s="482"/>
      <c r="M264" s="482"/>
      <c r="N264" s="721"/>
      <c r="O264" s="32"/>
    </row>
    <row r="265" spans="1:16" s="480" customFormat="1" ht="26.25" customHeight="1">
      <c r="L265" s="964"/>
      <c r="M265" s="964"/>
      <c r="N265" s="723" t="s">
        <v>581</v>
      </c>
      <c r="O265" s="32"/>
    </row>
    <row r="266" spans="1:16" s="480" customFormat="1" ht="26.25" customHeight="1">
      <c r="A266" s="480" t="s">
        <v>213</v>
      </c>
      <c r="N266" s="730" t="s">
        <v>733</v>
      </c>
      <c r="O266" s="32"/>
    </row>
    <row r="267" spans="1:16" s="481" customFormat="1" ht="26.25" customHeight="1">
      <c r="A267" s="480"/>
      <c r="B267" s="480"/>
      <c r="C267" s="480"/>
      <c r="D267" s="480"/>
      <c r="E267" s="480"/>
      <c r="F267" s="480"/>
      <c r="G267" s="480"/>
      <c r="H267" s="480"/>
      <c r="I267" s="480"/>
      <c r="J267" s="965" t="str">
        <f>入力シート!F14</f>
        <v>(例)　2021年　6 月　 1 日</v>
      </c>
      <c r="K267" s="965"/>
      <c r="L267" s="965"/>
      <c r="M267" s="480"/>
      <c r="N267" s="721"/>
      <c r="O267" s="32"/>
      <c r="P267" s="480"/>
    </row>
    <row r="268" spans="1:16" s="481" customFormat="1" ht="26.25" customHeight="1">
      <c r="A268" s="480"/>
      <c r="B268" s="480" t="s">
        <v>214</v>
      </c>
      <c r="C268" s="480"/>
      <c r="D268" s="480"/>
      <c r="E268" s="480"/>
      <c r="F268" s="480"/>
      <c r="G268" s="480"/>
      <c r="H268" s="480"/>
      <c r="I268" s="480"/>
      <c r="J268" s="480"/>
      <c r="K268" s="480"/>
      <c r="L268" s="480"/>
      <c r="M268" s="480"/>
      <c r="N268" s="721"/>
      <c r="O268" s="32"/>
      <c r="P268" s="480"/>
    </row>
    <row r="269" spans="1:16" s="480" customFormat="1" ht="26.25" customHeight="1">
      <c r="A269" s="481"/>
      <c r="B269" s="966" t="s">
        <v>215</v>
      </c>
      <c r="C269" s="966" t="s">
        <v>216</v>
      </c>
      <c r="D269" s="966" t="s">
        <v>217</v>
      </c>
      <c r="E269" s="966"/>
      <c r="F269" s="966"/>
      <c r="G269" s="966"/>
      <c r="H269" s="967" t="s">
        <v>218</v>
      </c>
      <c r="I269" s="967"/>
      <c r="J269" s="967"/>
      <c r="K269" s="967"/>
      <c r="L269" s="966" t="s">
        <v>12</v>
      </c>
      <c r="M269" s="478"/>
      <c r="N269" s="731"/>
      <c r="O269" s="34"/>
    </row>
    <row r="270" spans="1:16" s="480" customFormat="1" ht="26.25" customHeight="1">
      <c r="A270" s="500"/>
      <c r="B270" s="966"/>
      <c r="C270" s="966"/>
      <c r="D270" s="483" t="s">
        <v>219</v>
      </c>
      <c r="E270" s="483" t="s">
        <v>182</v>
      </c>
      <c r="F270" s="483" t="s">
        <v>183</v>
      </c>
      <c r="G270" s="483" t="s">
        <v>197</v>
      </c>
      <c r="H270" s="967"/>
      <c r="I270" s="967"/>
      <c r="J270" s="967"/>
      <c r="K270" s="967"/>
      <c r="L270" s="966"/>
      <c r="M270" s="478"/>
      <c r="N270" s="731"/>
      <c r="O270" s="34"/>
    </row>
    <row r="271" spans="1:16" s="480" customFormat="1" ht="26.25" customHeight="1">
      <c r="A271" s="501"/>
      <c r="B271" s="498"/>
      <c r="C271" s="498"/>
      <c r="D271" s="50"/>
      <c r="E271" s="240"/>
      <c r="F271" s="240"/>
      <c r="G271" s="240"/>
      <c r="H271" s="962"/>
      <c r="I271" s="962"/>
      <c r="J271" s="962"/>
      <c r="K271" s="962"/>
      <c r="L271" s="498"/>
      <c r="M271" s="52"/>
      <c r="N271" s="723" t="s">
        <v>591</v>
      </c>
      <c r="O271" s="32"/>
    </row>
    <row r="272" spans="1:16" s="480" customFormat="1" ht="26.25" customHeight="1">
      <c r="A272" s="501"/>
      <c r="B272" s="498"/>
      <c r="C272" s="498"/>
      <c r="D272" s="50"/>
      <c r="E272" s="240"/>
      <c r="F272" s="240"/>
      <c r="G272" s="240"/>
      <c r="H272" s="962"/>
      <c r="I272" s="962"/>
      <c r="J272" s="962"/>
      <c r="K272" s="962"/>
      <c r="L272" s="498"/>
      <c r="M272" s="52"/>
      <c r="N272" s="723" t="s">
        <v>539</v>
      </c>
      <c r="O272" s="32"/>
    </row>
    <row r="273" spans="1:15" s="480" customFormat="1" ht="26.25" customHeight="1">
      <c r="A273" s="501"/>
      <c r="B273" s="498"/>
      <c r="C273" s="498"/>
      <c r="D273" s="50"/>
      <c r="E273" s="240"/>
      <c r="F273" s="240"/>
      <c r="G273" s="240"/>
      <c r="H273" s="962"/>
      <c r="I273" s="962"/>
      <c r="J273" s="962"/>
      <c r="K273" s="962"/>
      <c r="L273" s="498"/>
      <c r="M273" s="478"/>
      <c r="N273" s="730" t="s">
        <v>593</v>
      </c>
      <c r="O273" s="32"/>
    </row>
    <row r="274" spans="1:15" s="480" customFormat="1" ht="26.25" customHeight="1">
      <c r="A274" s="496"/>
      <c r="B274" s="498"/>
      <c r="C274" s="498"/>
      <c r="D274" s="50"/>
      <c r="E274" s="240"/>
      <c r="F274" s="240"/>
      <c r="G274" s="240"/>
      <c r="H274" s="962"/>
      <c r="I274" s="962"/>
      <c r="J274" s="962"/>
      <c r="K274" s="962"/>
      <c r="L274" s="498"/>
      <c r="M274" s="478"/>
      <c r="N274" s="721"/>
      <c r="O274" s="32"/>
    </row>
    <row r="275" spans="1:15" s="480" customFormat="1" ht="26.25" customHeight="1">
      <c r="B275" s="498"/>
      <c r="C275" s="498"/>
      <c r="D275" s="50"/>
      <c r="E275" s="240"/>
      <c r="F275" s="240"/>
      <c r="G275" s="240"/>
      <c r="H275" s="962"/>
      <c r="I275" s="962"/>
      <c r="J275" s="962"/>
      <c r="K275" s="962"/>
      <c r="L275" s="498"/>
      <c r="M275" s="478"/>
      <c r="N275" s="721"/>
      <c r="O275" s="32"/>
    </row>
    <row r="276" spans="1:15" s="480" customFormat="1" ht="26.25" customHeight="1">
      <c r="B276" s="498"/>
      <c r="C276" s="498"/>
      <c r="D276" s="50"/>
      <c r="E276" s="240"/>
      <c r="F276" s="240"/>
      <c r="G276" s="240"/>
      <c r="H276" s="962"/>
      <c r="I276" s="962"/>
      <c r="J276" s="962"/>
      <c r="K276" s="962"/>
      <c r="L276" s="498"/>
      <c r="M276" s="478"/>
      <c r="N276" s="721"/>
      <c r="O276" s="32"/>
    </row>
    <row r="277" spans="1:15" s="480" customFormat="1" ht="26.25" customHeight="1">
      <c r="B277" s="498"/>
      <c r="C277" s="498"/>
      <c r="D277" s="50"/>
      <c r="E277" s="240"/>
      <c r="F277" s="240"/>
      <c r="G277" s="240"/>
      <c r="H277" s="962"/>
      <c r="I277" s="962"/>
      <c r="J277" s="962"/>
      <c r="K277" s="962"/>
      <c r="L277" s="498"/>
      <c r="M277" s="478"/>
      <c r="N277" s="721"/>
      <c r="O277" s="32"/>
    </row>
    <row r="278" spans="1:15" s="480" customFormat="1" ht="26.25" customHeight="1">
      <c r="B278" s="498"/>
      <c r="C278" s="498"/>
      <c r="D278" s="50"/>
      <c r="E278" s="240"/>
      <c r="F278" s="240"/>
      <c r="G278" s="240"/>
      <c r="H278" s="962"/>
      <c r="I278" s="962"/>
      <c r="J278" s="962"/>
      <c r="K278" s="962"/>
      <c r="L278" s="498"/>
      <c r="M278" s="478"/>
      <c r="N278" s="721"/>
      <c r="O278" s="32"/>
    </row>
    <row r="279" spans="1:15" s="480" customFormat="1" ht="26.25" customHeight="1">
      <c r="B279" s="498"/>
      <c r="C279" s="498"/>
      <c r="D279" s="50"/>
      <c r="E279" s="240"/>
      <c r="F279" s="240"/>
      <c r="G279" s="240"/>
      <c r="H279" s="962"/>
      <c r="I279" s="962"/>
      <c r="J279" s="962"/>
      <c r="K279" s="962"/>
      <c r="L279" s="498"/>
      <c r="M279" s="478"/>
      <c r="N279" s="721"/>
      <c r="O279" s="32"/>
    </row>
    <row r="280" spans="1:15" s="480" customFormat="1" ht="26.25" customHeight="1">
      <c r="B280" s="498"/>
      <c r="C280" s="498"/>
      <c r="D280" s="50"/>
      <c r="E280" s="240"/>
      <c r="F280" s="240"/>
      <c r="G280" s="240"/>
      <c r="H280" s="962"/>
      <c r="I280" s="962"/>
      <c r="J280" s="962"/>
      <c r="K280" s="962"/>
      <c r="L280" s="498"/>
      <c r="M280" s="478"/>
      <c r="N280" s="721"/>
      <c r="O280" s="32"/>
    </row>
    <row r="281" spans="1:15" s="480" customFormat="1" ht="26.25" customHeight="1">
      <c r="B281" s="498"/>
      <c r="C281" s="498"/>
      <c r="D281" s="50"/>
      <c r="E281" s="240"/>
      <c r="F281" s="240"/>
      <c r="G281" s="240"/>
      <c r="H281" s="962"/>
      <c r="I281" s="962"/>
      <c r="J281" s="962"/>
      <c r="K281" s="962"/>
      <c r="L281" s="498"/>
      <c r="M281" s="478"/>
      <c r="N281" s="721"/>
      <c r="O281" s="32"/>
    </row>
    <row r="282" spans="1:15" s="480" customFormat="1" ht="26.25" customHeight="1">
      <c r="B282" s="498"/>
      <c r="C282" s="498"/>
      <c r="D282" s="50"/>
      <c r="E282" s="240"/>
      <c r="F282" s="240"/>
      <c r="G282" s="240"/>
      <c r="H282" s="962"/>
      <c r="I282" s="962"/>
      <c r="J282" s="962"/>
      <c r="K282" s="962"/>
      <c r="L282" s="498"/>
      <c r="M282" s="478"/>
      <c r="N282" s="721"/>
      <c r="O282" s="32"/>
    </row>
    <row r="283" spans="1:15" s="480" customFormat="1" ht="26.25" customHeight="1">
      <c r="B283" s="498"/>
      <c r="C283" s="498"/>
      <c r="D283" s="50"/>
      <c r="E283" s="240"/>
      <c r="F283" s="240"/>
      <c r="G283" s="240"/>
      <c r="H283" s="962"/>
      <c r="I283" s="962"/>
      <c r="J283" s="962"/>
      <c r="K283" s="962"/>
      <c r="L283" s="498"/>
      <c r="M283" s="478"/>
      <c r="N283" s="721"/>
      <c r="O283" s="32"/>
    </row>
    <row r="284" spans="1:15" s="480" customFormat="1" ht="26.25" customHeight="1">
      <c r="B284" s="498"/>
      <c r="C284" s="498"/>
      <c r="D284" s="50"/>
      <c r="E284" s="240"/>
      <c r="F284" s="240"/>
      <c r="G284" s="240"/>
      <c r="H284" s="962"/>
      <c r="I284" s="962"/>
      <c r="J284" s="962"/>
      <c r="K284" s="962"/>
      <c r="L284" s="498"/>
      <c r="M284" s="478"/>
      <c r="N284" s="721"/>
      <c r="O284" s="32"/>
    </row>
    <row r="285" spans="1:15" s="480" customFormat="1" ht="26.25" customHeight="1">
      <c r="B285" s="498"/>
      <c r="C285" s="498"/>
      <c r="D285" s="50"/>
      <c r="E285" s="240"/>
      <c r="F285" s="240"/>
      <c r="G285" s="240"/>
      <c r="H285" s="962"/>
      <c r="I285" s="962"/>
      <c r="J285" s="962"/>
      <c r="K285" s="962"/>
      <c r="L285" s="498"/>
      <c r="M285" s="478"/>
      <c r="N285" s="721"/>
      <c r="O285" s="32"/>
    </row>
    <row r="286" spans="1:15" s="480" customFormat="1" ht="26.25" customHeight="1">
      <c r="B286" s="498"/>
      <c r="C286" s="498"/>
      <c r="D286" s="50"/>
      <c r="E286" s="240"/>
      <c r="F286" s="240"/>
      <c r="G286" s="240"/>
      <c r="H286" s="962"/>
      <c r="I286" s="962"/>
      <c r="J286" s="962"/>
      <c r="K286" s="962"/>
      <c r="L286" s="498"/>
      <c r="M286" s="478"/>
      <c r="N286" s="721"/>
      <c r="O286" s="32"/>
    </row>
    <row r="287" spans="1:15" s="480" customFormat="1" ht="26.25" customHeight="1">
      <c r="B287" s="498"/>
      <c r="C287" s="498"/>
      <c r="D287" s="50"/>
      <c r="E287" s="240"/>
      <c r="F287" s="240"/>
      <c r="G287" s="240"/>
      <c r="H287" s="962"/>
      <c r="I287" s="962"/>
      <c r="J287" s="962"/>
      <c r="K287" s="962"/>
      <c r="L287" s="498"/>
      <c r="M287" s="478"/>
      <c r="N287" s="721"/>
      <c r="O287" s="32"/>
    </row>
    <row r="288" spans="1:15" s="480" customFormat="1" ht="26.25" customHeight="1">
      <c r="B288" s="498"/>
      <c r="C288" s="498"/>
      <c r="D288" s="50"/>
      <c r="E288" s="240"/>
      <c r="F288" s="240"/>
      <c r="G288" s="240"/>
      <c r="H288" s="962"/>
      <c r="I288" s="962"/>
      <c r="J288" s="962"/>
      <c r="K288" s="962"/>
      <c r="L288" s="498"/>
      <c r="M288" s="478"/>
      <c r="N288" s="721"/>
      <c r="O288" s="32"/>
    </row>
    <row r="289" spans="2:15" s="480" customFormat="1" ht="26.25" customHeight="1">
      <c r="B289" s="498"/>
      <c r="C289" s="498"/>
      <c r="D289" s="50"/>
      <c r="E289" s="240"/>
      <c r="F289" s="240"/>
      <c r="G289" s="240"/>
      <c r="H289" s="962"/>
      <c r="I289" s="962"/>
      <c r="J289" s="962"/>
      <c r="K289" s="962"/>
      <c r="L289" s="498"/>
      <c r="N289" s="721"/>
      <c r="O289" s="32"/>
    </row>
    <row r="290" spans="2:15" s="480" customFormat="1" ht="26.25" customHeight="1">
      <c r="B290" s="498"/>
      <c r="C290" s="498"/>
      <c r="D290" s="50"/>
      <c r="E290" s="240"/>
      <c r="F290" s="240"/>
      <c r="G290" s="240"/>
      <c r="H290" s="962"/>
      <c r="I290" s="962"/>
      <c r="J290" s="962"/>
      <c r="K290" s="962"/>
      <c r="L290" s="498"/>
      <c r="N290" s="721"/>
      <c r="O290" s="32"/>
    </row>
    <row r="291" spans="2:15" s="480" customFormat="1" ht="26.25" customHeight="1">
      <c r="B291" s="498"/>
      <c r="C291" s="498"/>
      <c r="D291" s="50"/>
      <c r="E291" s="240"/>
      <c r="F291" s="240"/>
      <c r="G291" s="240"/>
      <c r="H291" s="962"/>
      <c r="I291" s="962"/>
      <c r="J291" s="962"/>
      <c r="K291" s="962"/>
      <c r="L291" s="498"/>
      <c r="N291" s="721"/>
      <c r="O291" s="32"/>
    </row>
    <row r="292" spans="2:15" s="480" customFormat="1" ht="26.25" customHeight="1">
      <c r="B292" s="498"/>
      <c r="C292" s="498"/>
      <c r="D292" s="50"/>
      <c r="E292" s="240"/>
      <c r="F292" s="240"/>
      <c r="G292" s="240"/>
      <c r="H292" s="962"/>
      <c r="I292" s="962"/>
      <c r="J292" s="962"/>
      <c r="K292" s="962"/>
      <c r="L292" s="498"/>
      <c r="N292" s="721"/>
      <c r="O292" s="32"/>
    </row>
    <row r="293" spans="2:15" s="480" customFormat="1" ht="26.25" customHeight="1">
      <c r="B293" s="498"/>
      <c r="C293" s="498"/>
      <c r="D293" s="50"/>
      <c r="E293" s="240"/>
      <c r="F293" s="240"/>
      <c r="G293" s="240"/>
      <c r="H293" s="962"/>
      <c r="I293" s="962"/>
      <c r="J293" s="962"/>
      <c r="K293" s="962"/>
      <c r="L293" s="498"/>
      <c r="N293" s="721"/>
      <c r="O293" s="32"/>
    </row>
    <row r="294" spans="2:15" s="480" customFormat="1" ht="26.25" customHeight="1">
      <c r="B294" s="498"/>
      <c r="C294" s="498"/>
      <c r="D294" s="50"/>
      <c r="E294" s="240"/>
      <c r="F294" s="240"/>
      <c r="G294" s="240"/>
      <c r="H294" s="962"/>
      <c r="I294" s="962"/>
      <c r="J294" s="962"/>
      <c r="K294" s="962"/>
      <c r="L294" s="498"/>
      <c r="N294" s="721"/>
      <c r="O294" s="32"/>
    </row>
    <row r="295" spans="2:15" s="480" customFormat="1" ht="26.25" customHeight="1">
      <c r="B295" s="498"/>
      <c r="C295" s="498"/>
      <c r="D295" s="50"/>
      <c r="E295" s="240"/>
      <c r="F295" s="240"/>
      <c r="G295" s="240"/>
      <c r="H295" s="963"/>
      <c r="I295" s="963"/>
      <c r="J295" s="963"/>
      <c r="K295" s="963"/>
      <c r="L295" s="498"/>
      <c r="N295" s="721"/>
      <c r="O295" s="32"/>
    </row>
    <row r="296" spans="2:15" s="480" customFormat="1" ht="26.25" customHeight="1">
      <c r="B296" s="960" t="s">
        <v>536</v>
      </c>
      <c r="C296" s="960"/>
      <c r="D296" s="960"/>
      <c r="E296" s="960"/>
      <c r="F296" s="960"/>
      <c r="G296" s="960"/>
      <c r="H296" s="960"/>
      <c r="I296" s="960"/>
      <c r="J296" s="960"/>
      <c r="K296" s="960"/>
      <c r="L296" s="960"/>
      <c r="M296" s="482"/>
      <c r="N296" s="721"/>
      <c r="O296" s="229"/>
    </row>
    <row r="297" spans="2:15" s="480" customFormat="1" ht="26.25" customHeight="1">
      <c r="B297" s="482"/>
      <c r="C297" s="482"/>
      <c r="D297" s="482"/>
      <c r="E297" s="482"/>
      <c r="F297" s="482"/>
      <c r="G297" s="482"/>
      <c r="H297" s="482"/>
      <c r="I297" s="482"/>
      <c r="J297" s="482"/>
      <c r="K297" s="482"/>
      <c r="L297" s="482"/>
      <c r="M297" s="482"/>
      <c r="N297" s="721"/>
      <c r="O297" s="32"/>
    </row>
    <row r="298" spans="2:15" s="480" customFormat="1" ht="26.25" customHeight="1">
      <c r="B298" s="961" t="s">
        <v>822</v>
      </c>
      <c r="C298" s="961"/>
      <c r="D298" s="961"/>
      <c r="E298" s="961"/>
      <c r="F298" s="961"/>
      <c r="G298" s="961"/>
      <c r="H298" s="961"/>
      <c r="I298" s="961"/>
      <c r="J298" s="961"/>
      <c r="K298" s="961"/>
      <c r="L298" s="961"/>
      <c r="M298" s="482"/>
      <c r="N298" s="721"/>
      <c r="O298" s="32"/>
    </row>
    <row r="299" spans="2:15" s="480" customFormat="1" ht="26.25" customHeight="1">
      <c r="B299" s="961"/>
      <c r="C299" s="961"/>
      <c r="D299" s="961"/>
      <c r="E299" s="961"/>
      <c r="F299" s="961"/>
      <c r="G299" s="961"/>
      <c r="H299" s="961"/>
      <c r="I299" s="961"/>
      <c r="J299" s="961"/>
      <c r="K299" s="961"/>
      <c r="L299" s="961"/>
      <c r="M299" s="482"/>
      <c r="N299" s="721"/>
      <c r="O299" s="32"/>
    </row>
    <row r="300" spans="2:15" s="480" customFormat="1" ht="26.25" customHeight="1">
      <c r="B300" s="961"/>
      <c r="C300" s="961"/>
      <c r="D300" s="961"/>
      <c r="E300" s="961"/>
      <c r="F300" s="961"/>
      <c r="G300" s="961"/>
      <c r="H300" s="961"/>
      <c r="I300" s="961"/>
      <c r="J300" s="961"/>
      <c r="K300" s="961"/>
      <c r="L300" s="961"/>
      <c r="M300" s="482"/>
      <c r="N300" s="721"/>
      <c r="O300" s="32"/>
    </row>
    <row r="301" spans="2:15" s="480" customFormat="1" ht="26.25" customHeight="1">
      <c r="B301" s="961"/>
      <c r="C301" s="961"/>
      <c r="D301" s="961"/>
      <c r="E301" s="961"/>
      <c r="F301" s="961"/>
      <c r="G301" s="961"/>
      <c r="H301" s="961"/>
      <c r="I301" s="961"/>
      <c r="J301" s="961"/>
      <c r="K301" s="961"/>
      <c r="L301" s="961"/>
      <c r="M301" s="482"/>
      <c r="N301" s="721"/>
      <c r="O301" s="32"/>
    </row>
    <row r="302" spans="2:15" s="480" customFormat="1" ht="26.25" customHeight="1">
      <c r="B302" s="499"/>
      <c r="C302" s="499"/>
      <c r="D302" s="499"/>
      <c r="E302" s="499"/>
      <c r="F302" s="499"/>
      <c r="G302" s="499"/>
      <c r="H302" s="499"/>
      <c r="I302" s="499"/>
      <c r="J302" s="499"/>
      <c r="K302" s="499"/>
      <c r="L302" s="499"/>
      <c r="M302" s="482"/>
      <c r="N302" s="721"/>
      <c r="O302" s="32"/>
    </row>
    <row r="303" spans="2:15" s="480" customFormat="1" ht="26.25" customHeight="1">
      <c r="B303" s="499"/>
      <c r="C303" s="499"/>
      <c r="D303" s="499"/>
      <c r="E303" s="499"/>
      <c r="F303" s="499"/>
      <c r="G303" s="499"/>
      <c r="H303" s="499"/>
      <c r="I303" s="499"/>
      <c r="J303" s="499"/>
      <c r="K303" s="499"/>
      <c r="L303" s="499"/>
      <c r="M303" s="482"/>
      <c r="N303" s="721"/>
      <c r="O303" s="32"/>
    </row>
    <row r="304" spans="2:15" s="480" customFormat="1" ht="26.25" customHeight="1">
      <c r="B304" s="499"/>
      <c r="C304" s="499"/>
      <c r="D304" s="499"/>
      <c r="E304" s="499"/>
      <c r="F304" s="499"/>
      <c r="G304" s="499"/>
      <c r="H304" s="499"/>
      <c r="I304" s="499"/>
      <c r="J304" s="499"/>
      <c r="K304" s="499"/>
      <c r="L304" s="499"/>
      <c r="M304" s="482"/>
      <c r="N304" s="721"/>
      <c r="O304" s="32"/>
    </row>
    <row r="305" spans="1:16" s="480" customFormat="1" ht="26.25" customHeight="1">
      <c r="B305" s="499"/>
      <c r="C305" s="499"/>
      <c r="D305" s="499"/>
      <c r="E305" s="499"/>
      <c r="F305" s="499"/>
      <c r="G305" s="499"/>
      <c r="H305" s="499"/>
      <c r="I305" s="499"/>
      <c r="J305" s="499"/>
      <c r="K305" s="499"/>
      <c r="L305" s="499"/>
      <c r="M305" s="482"/>
      <c r="N305" s="721"/>
      <c r="O305" s="32"/>
    </row>
    <row r="306" spans="1:16" s="480" customFormat="1" ht="26.25" customHeight="1">
      <c r="B306" s="499"/>
      <c r="C306" s="499"/>
      <c r="D306" s="499"/>
      <c r="E306" s="499"/>
      <c r="F306" s="499"/>
      <c r="G306" s="499"/>
      <c r="H306" s="499"/>
      <c r="I306" s="499"/>
      <c r="J306" s="499"/>
      <c r="K306" s="499"/>
      <c r="L306" s="499"/>
      <c r="M306" s="482"/>
      <c r="N306" s="721"/>
      <c r="O306" s="32"/>
    </row>
    <row r="307" spans="1:16" s="480" customFormat="1" ht="26.25" customHeight="1">
      <c r="B307" s="482"/>
      <c r="C307" s="482"/>
      <c r="D307" s="482"/>
      <c r="E307" s="482"/>
      <c r="F307" s="482"/>
      <c r="G307" s="482"/>
      <c r="H307" s="482"/>
      <c r="I307" s="482"/>
      <c r="J307" s="482"/>
      <c r="K307" s="482"/>
      <c r="L307" s="482"/>
      <c r="M307" s="482"/>
      <c r="N307" s="721"/>
      <c r="O307" s="35"/>
    </row>
    <row r="308" spans="1:16" s="480" customFormat="1" ht="26.25" customHeight="1">
      <c r="A308" s="480" t="s">
        <v>734</v>
      </c>
      <c r="C308" s="482"/>
      <c r="D308" s="482"/>
      <c r="E308" s="482"/>
      <c r="F308" s="482"/>
      <c r="G308" s="482"/>
      <c r="H308" s="482"/>
      <c r="I308" s="482"/>
      <c r="J308" s="482"/>
      <c r="K308" s="482"/>
      <c r="L308" s="482"/>
      <c r="M308" s="482"/>
      <c r="N308" s="721"/>
      <c r="O308" s="32"/>
    </row>
    <row r="309" spans="1:16" s="480" customFormat="1" ht="26.25" customHeight="1">
      <c r="L309" s="964"/>
      <c r="M309" s="964"/>
      <c r="N309" s="723" t="s">
        <v>581</v>
      </c>
      <c r="O309" s="32"/>
    </row>
    <row r="310" spans="1:16" s="480" customFormat="1" ht="26.25" customHeight="1">
      <c r="A310" s="480" t="s">
        <v>213</v>
      </c>
      <c r="N310" s="730" t="s">
        <v>733</v>
      </c>
      <c r="O310" s="32"/>
    </row>
    <row r="311" spans="1:16" s="481" customFormat="1" ht="26.25" customHeight="1">
      <c r="A311" s="480"/>
      <c r="B311" s="480"/>
      <c r="C311" s="480"/>
      <c r="D311" s="480"/>
      <c r="E311" s="480"/>
      <c r="F311" s="480"/>
      <c r="G311" s="480"/>
      <c r="H311" s="480"/>
      <c r="I311" s="480"/>
      <c r="J311" s="965" t="str">
        <f>入力シート!F14</f>
        <v>(例)　2021年　6 月　 1 日</v>
      </c>
      <c r="K311" s="965"/>
      <c r="L311" s="965"/>
      <c r="M311" s="480"/>
      <c r="N311" s="721"/>
      <c r="O311" s="32"/>
      <c r="P311" s="480"/>
    </row>
    <row r="312" spans="1:16" s="481" customFormat="1" ht="26.25" customHeight="1">
      <c r="A312" s="480"/>
      <c r="B312" s="480" t="s">
        <v>214</v>
      </c>
      <c r="C312" s="480"/>
      <c r="D312" s="480"/>
      <c r="E312" s="480"/>
      <c r="F312" s="480"/>
      <c r="G312" s="480"/>
      <c r="H312" s="480"/>
      <c r="I312" s="480"/>
      <c r="J312" s="480"/>
      <c r="K312" s="480"/>
      <c r="L312" s="480"/>
      <c r="M312" s="480"/>
      <c r="N312" s="721"/>
      <c r="O312" s="32"/>
      <c r="P312" s="480"/>
    </row>
    <row r="313" spans="1:16" s="480" customFormat="1" ht="26.25" customHeight="1">
      <c r="A313" s="481"/>
      <c r="B313" s="966" t="s">
        <v>215</v>
      </c>
      <c r="C313" s="966" t="s">
        <v>216</v>
      </c>
      <c r="D313" s="966" t="s">
        <v>217</v>
      </c>
      <c r="E313" s="966"/>
      <c r="F313" s="966"/>
      <c r="G313" s="966"/>
      <c r="H313" s="967" t="s">
        <v>218</v>
      </c>
      <c r="I313" s="967"/>
      <c r="J313" s="967"/>
      <c r="K313" s="967"/>
      <c r="L313" s="966" t="s">
        <v>12</v>
      </c>
      <c r="M313" s="478"/>
      <c r="N313" s="731"/>
      <c r="O313" s="34"/>
    </row>
    <row r="314" spans="1:16" s="480" customFormat="1" ht="26.25" customHeight="1">
      <c r="A314" s="500"/>
      <c r="B314" s="966"/>
      <c r="C314" s="966"/>
      <c r="D314" s="483" t="s">
        <v>219</v>
      </c>
      <c r="E314" s="483" t="s">
        <v>182</v>
      </c>
      <c r="F314" s="483" t="s">
        <v>183</v>
      </c>
      <c r="G314" s="483" t="s">
        <v>197</v>
      </c>
      <c r="H314" s="967"/>
      <c r="I314" s="967"/>
      <c r="J314" s="967"/>
      <c r="K314" s="967"/>
      <c r="L314" s="966"/>
      <c r="M314" s="478"/>
      <c r="N314" s="731"/>
      <c r="O314" s="34"/>
    </row>
    <row r="315" spans="1:16" s="480" customFormat="1" ht="26.25" customHeight="1">
      <c r="A315" s="501"/>
      <c r="B315" s="498"/>
      <c r="C315" s="498"/>
      <c r="D315" s="50"/>
      <c r="E315" s="240"/>
      <c r="F315" s="240"/>
      <c r="G315" s="240"/>
      <c r="H315" s="962"/>
      <c r="I315" s="962"/>
      <c r="J315" s="962"/>
      <c r="K315" s="962"/>
      <c r="L315" s="498"/>
      <c r="M315" s="52"/>
      <c r="N315" s="723" t="s">
        <v>591</v>
      </c>
      <c r="O315" s="32"/>
    </row>
    <row r="316" spans="1:16" s="480" customFormat="1" ht="26.25" customHeight="1">
      <c r="A316" s="501"/>
      <c r="B316" s="498"/>
      <c r="C316" s="498"/>
      <c r="D316" s="50"/>
      <c r="E316" s="240"/>
      <c r="F316" s="240"/>
      <c r="G316" s="240"/>
      <c r="H316" s="962"/>
      <c r="I316" s="962"/>
      <c r="J316" s="962"/>
      <c r="K316" s="962"/>
      <c r="L316" s="498"/>
      <c r="M316" s="52"/>
      <c r="N316" s="723" t="s">
        <v>539</v>
      </c>
      <c r="O316" s="32"/>
    </row>
    <row r="317" spans="1:16" s="480" customFormat="1" ht="26.25" customHeight="1">
      <c r="A317" s="501"/>
      <c r="B317" s="498"/>
      <c r="C317" s="498"/>
      <c r="D317" s="50"/>
      <c r="E317" s="240"/>
      <c r="F317" s="240"/>
      <c r="G317" s="240"/>
      <c r="H317" s="962"/>
      <c r="I317" s="962"/>
      <c r="J317" s="962"/>
      <c r="K317" s="962"/>
      <c r="L317" s="498"/>
      <c r="M317" s="478"/>
      <c r="N317" s="730" t="s">
        <v>593</v>
      </c>
      <c r="O317" s="32"/>
    </row>
    <row r="318" spans="1:16" s="480" customFormat="1" ht="26.25" customHeight="1">
      <c r="A318" s="496"/>
      <c r="B318" s="498"/>
      <c r="C318" s="498"/>
      <c r="D318" s="50"/>
      <c r="E318" s="240"/>
      <c r="F318" s="240"/>
      <c r="G318" s="240"/>
      <c r="H318" s="962"/>
      <c r="I318" s="962"/>
      <c r="J318" s="962"/>
      <c r="K318" s="962"/>
      <c r="L318" s="498"/>
      <c r="M318" s="478"/>
      <c r="N318" s="721"/>
      <c r="O318" s="32"/>
    </row>
    <row r="319" spans="1:16" s="480" customFormat="1" ht="26.25" customHeight="1">
      <c r="B319" s="498"/>
      <c r="C319" s="498"/>
      <c r="D319" s="50"/>
      <c r="E319" s="240"/>
      <c r="F319" s="240"/>
      <c r="G319" s="240"/>
      <c r="H319" s="962"/>
      <c r="I319" s="962"/>
      <c r="J319" s="962"/>
      <c r="K319" s="962"/>
      <c r="L319" s="498"/>
      <c r="M319" s="478"/>
      <c r="N319" s="721"/>
      <c r="O319" s="32"/>
    </row>
    <row r="320" spans="1:16" s="480" customFormat="1" ht="26.25" customHeight="1">
      <c r="B320" s="498"/>
      <c r="C320" s="498"/>
      <c r="D320" s="50"/>
      <c r="E320" s="240"/>
      <c r="F320" s="240"/>
      <c r="G320" s="240"/>
      <c r="H320" s="962"/>
      <c r="I320" s="962"/>
      <c r="J320" s="962"/>
      <c r="K320" s="962"/>
      <c r="L320" s="498"/>
      <c r="M320" s="478"/>
      <c r="N320" s="721"/>
      <c r="O320" s="32"/>
    </row>
    <row r="321" spans="2:15" s="480" customFormat="1" ht="26.25" customHeight="1">
      <c r="B321" s="498"/>
      <c r="C321" s="498"/>
      <c r="D321" s="50"/>
      <c r="E321" s="240"/>
      <c r="F321" s="240"/>
      <c r="G321" s="240"/>
      <c r="H321" s="962"/>
      <c r="I321" s="962"/>
      <c r="J321" s="962"/>
      <c r="K321" s="962"/>
      <c r="L321" s="498"/>
      <c r="M321" s="478"/>
      <c r="N321" s="721"/>
      <c r="O321" s="32"/>
    </row>
    <row r="322" spans="2:15" s="480" customFormat="1" ht="26.25" customHeight="1">
      <c r="B322" s="498"/>
      <c r="C322" s="498"/>
      <c r="D322" s="50"/>
      <c r="E322" s="240"/>
      <c r="F322" s="240"/>
      <c r="G322" s="240"/>
      <c r="H322" s="962"/>
      <c r="I322" s="962"/>
      <c r="J322" s="962"/>
      <c r="K322" s="962"/>
      <c r="L322" s="498"/>
      <c r="M322" s="478"/>
      <c r="N322" s="721"/>
      <c r="O322" s="32"/>
    </row>
    <row r="323" spans="2:15" s="480" customFormat="1" ht="26.25" customHeight="1">
      <c r="B323" s="498"/>
      <c r="C323" s="498"/>
      <c r="D323" s="50"/>
      <c r="E323" s="240"/>
      <c r="F323" s="240"/>
      <c r="G323" s="240"/>
      <c r="H323" s="962"/>
      <c r="I323" s="962"/>
      <c r="J323" s="962"/>
      <c r="K323" s="962"/>
      <c r="L323" s="498"/>
      <c r="M323" s="478"/>
      <c r="N323" s="721"/>
      <c r="O323" s="32"/>
    </row>
    <row r="324" spans="2:15" s="480" customFormat="1" ht="26.25" customHeight="1">
      <c r="B324" s="498"/>
      <c r="C324" s="498"/>
      <c r="D324" s="50"/>
      <c r="E324" s="240"/>
      <c r="F324" s="240"/>
      <c r="G324" s="240"/>
      <c r="H324" s="962"/>
      <c r="I324" s="962"/>
      <c r="J324" s="962"/>
      <c r="K324" s="962"/>
      <c r="L324" s="498"/>
      <c r="M324" s="478"/>
      <c r="N324" s="721"/>
      <c r="O324" s="32"/>
    </row>
    <row r="325" spans="2:15" s="480" customFormat="1" ht="26.25" customHeight="1">
      <c r="B325" s="498"/>
      <c r="C325" s="498"/>
      <c r="D325" s="50"/>
      <c r="E325" s="240"/>
      <c r="F325" s="240"/>
      <c r="G325" s="240"/>
      <c r="H325" s="962"/>
      <c r="I325" s="962"/>
      <c r="J325" s="962"/>
      <c r="K325" s="962"/>
      <c r="L325" s="498"/>
      <c r="M325" s="478"/>
      <c r="N325" s="721"/>
      <c r="O325" s="32"/>
    </row>
    <row r="326" spans="2:15" s="480" customFormat="1" ht="26.25" customHeight="1">
      <c r="B326" s="498"/>
      <c r="C326" s="498"/>
      <c r="D326" s="50"/>
      <c r="E326" s="240"/>
      <c r="F326" s="240"/>
      <c r="G326" s="240"/>
      <c r="H326" s="962"/>
      <c r="I326" s="962"/>
      <c r="J326" s="962"/>
      <c r="K326" s="962"/>
      <c r="L326" s="498"/>
      <c r="M326" s="478"/>
      <c r="N326" s="721"/>
      <c r="O326" s="32"/>
    </row>
    <row r="327" spans="2:15" s="480" customFormat="1" ht="26.25" customHeight="1">
      <c r="B327" s="498"/>
      <c r="C327" s="498"/>
      <c r="D327" s="50"/>
      <c r="E327" s="240"/>
      <c r="F327" s="240"/>
      <c r="G327" s="240"/>
      <c r="H327" s="962"/>
      <c r="I327" s="962"/>
      <c r="J327" s="962"/>
      <c r="K327" s="962"/>
      <c r="L327" s="498"/>
      <c r="M327" s="478"/>
      <c r="N327" s="721"/>
      <c r="O327" s="32"/>
    </row>
    <row r="328" spans="2:15" s="480" customFormat="1" ht="26.25" customHeight="1">
      <c r="B328" s="498"/>
      <c r="C328" s="498"/>
      <c r="D328" s="50"/>
      <c r="E328" s="240"/>
      <c r="F328" s="240"/>
      <c r="G328" s="240"/>
      <c r="H328" s="962"/>
      <c r="I328" s="962"/>
      <c r="J328" s="962"/>
      <c r="K328" s="962"/>
      <c r="L328" s="498"/>
      <c r="M328" s="478"/>
      <c r="N328" s="721"/>
      <c r="O328" s="32"/>
    </row>
    <row r="329" spans="2:15" s="480" customFormat="1" ht="26.25" customHeight="1">
      <c r="B329" s="498"/>
      <c r="C329" s="498"/>
      <c r="D329" s="50"/>
      <c r="E329" s="240"/>
      <c r="F329" s="240"/>
      <c r="G329" s="240"/>
      <c r="H329" s="962"/>
      <c r="I329" s="962"/>
      <c r="J329" s="962"/>
      <c r="K329" s="962"/>
      <c r="L329" s="498"/>
      <c r="M329" s="478"/>
      <c r="N329" s="721"/>
      <c r="O329" s="32"/>
    </row>
    <row r="330" spans="2:15" s="480" customFormat="1" ht="26.25" customHeight="1">
      <c r="B330" s="498"/>
      <c r="C330" s="498"/>
      <c r="D330" s="50"/>
      <c r="E330" s="240"/>
      <c r="F330" s="240"/>
      <c r="G330" s="240"/>
      <c r="H330" s="962"/>
      <c r="I330" s="962"/>
      <c r="J330" s="962"/>
      <c r="K330" s="962"/>
      <c r="L330" s="498"/>
      <c r="M330" s="478"/>
      <c r="N330" s="721"/>
      <c r="O330" s="32"/>
    </row>
    <row r="331" spans="2:15" s="480" customFormat="1" ht="26.25" customHeight="1">
      <c r="B331" s="498"/>
      <c r="C331" s="498"/>
      <c r="D331" s="50"/>
      <c r="E331" s="240"/>
      <c r="F331" s="240"/>
      <c r="G331" s="240"/>
      <c r="H331" s="962"/>
      <c r="I331" s="962"/>
      <c r="J331" s="962"/>
      <c r="K331" s="962"/>
      <c r="L331" s="498"/>
      <c r="M331" s="478"/>
      <c r="N331" s="721"/>
      <c r="O331" s="32"/>
    </row>
    <row r="332" spans="2:15" s="480" customFormat="1" ht="26.25" customHeight="1">
      <c r="B332" s="498"/>
      <c r="C332" s="498"/>
      <c r="D332" s="50"/>
      <c r="E332" s="240"/>
      <c r="F332" s="240"/>
      <c r="G332" s="240"/>
      <c r="H332" s="962"/>
      <c r="I332" s="962"/>
      <c r="J332" s="962"/>
      <c r="K332" s="962"/>
      <c r="L332" s="498"/>
      <c r="M332" s="478"/>
      <c r="N332" s="721"/>
      <c r="O332" s="32"/>
    </row>
    <row r="333" spans="2:15" s="480" customFormat="1" ht="26.25" customHeight="1">
      <c r="B333" s="498"/>
      <c r="C333" s="498"/>
      <c r="D333" s="50"/>
      <c r="E333" s="240"/>
      <c r="F333" s="240"/>
      <c r="G333" s="240"/>
      <c r="H333" s="962"/>
      <c r="I333" s="962"/>
      <c r="J333" s="962"/>
      <c r="K333" s="962"/>
      <c r="L333" s="498"/>
      <c r="N333" s="721"/>
      <c r="O333" s="32"/>
    </row>
    <row r="334" spans="2:15" s="480" customFormat="1" ht="26.25" customHeight="1">
      <c r="B334" s="498"/>
      <c r="C334" s="498"/>
      <c r="D334" s="50"/>
      <c r="E334" s="240"/>
      <c r="F334" s="240"/>
      <c r="G334" s="240"/>
      <c r="H334" s="962"/>
      <c r="I334" s="962"/>
      <c r="J334" s="962"/>
      <c r="K334" s="962"/>
      <c r="L334" s="498"/>
      <c r="N334" s="721"/>
      <c r="O334" s="32"/>
    </row>
    <row r="335" spans="2:15" s="480" customFormat="1" ht="26.25" customHeight="1">
      <c r="B335" s="498"/>
      <c r="C335" s="498"/>
      <c r="D335" s="50"/>
      <c r="E335" s="240"/>
      <c r="F335" s="240"/>
      <c r="G335" s="240"/>
      <c r="H335" s="962"/>
      <c r="I335" s="962"/>
      <c r="J335" s="962"/>
      <c r="K335" s="962"/>
      <c r="L335" s="498"/>
      <c r="N335" s="721"/>
      <c r="O335" s="32"/>
    </row>
    <row r="336" spans="2:15" s="480" customFormat="1" ht="26.25" customHeight="1">
      <c r="B336" s="498"/>
      <c r="C336" s="498"/>
      <c r="D336" s="50"/>
      <c r="E336" s="240"/>
      <c r="F336" s="240"/>
      <c r="G336" s="240"/>
      <c r="H336" s="962"/>
      <c r="I336" s="962"/>
      <c r="J336" s="962"/>
      <c r="K336" s="962"/>
      <c r="L336" s="498"/>
      <c r="N336" s="721"/>
      <c r="O336" s="32"/>
    </row>
    <row r="337" spans="1:15" s="480" customFormat="1" ht="26.25" customHeight="1">
      <c r="B337" s="498"/>
      <c r="C337" s="498"/>
      <c r="D337" s="50"/>
      <c r="E337" s="240"/>
      <c r="F337" s="240"/>
      <c r="G337" s="240"/>
      <c r="H337" s="962"/>
      <c r="I337" s="962"/>
      <c r="J337" s="962"/>
      <c r="K337" s="962"/>
      <c r="L337" s="498"/>
      <c r="N337" s="721"/>
      <c r="O337" s="32"/>
    </row>
    <row r="338" spans="1:15" s="480" customFormat="1" ht="26.25" customHeight="1">
      <c r="B338" s="498"/>
      <c r="C338" s="498"/>
      <c r="D338" s="50"/>
      <c r="E338" s="240"/>
      <c r="F338" s="240"/>
      <c r="G338" s="240"/>
      <c r="H338" s="962"/>
      <c r="I338" s="962"/>
      <c r="J338" s="962"/>
      <c r="K338" s="962"/>
      <c r="L338" s="498"/>
      <c r="N338" s="721"/>
      <c r="O338" s="32"/>
    </row>
    <row r="339" spans="1:15" s="480" customFormat="1" ht="26.25" customHeight="1">
      <c r="B339" s="498"/>
      <c r="C339" s="498"/>
      <c r="D339" s="50"/>
      <c r="E339" s="240"/>
      <c r="F339" s="240"/>
      <c r="G339" s="240"/>
      <c r="H339" s="963"/>
      <c r="I339" s="963"/>
      <c r="J339" s="963"/>
      <c r="K339" s="963"/>
      <c r="L339" s="498"/>
      <c r="N339" s="721"/>
      <c r="O339" s="32"/>
    </row>
    <row r="340" spans="1:15" s="480" customFormat="1" ht="26.25" customHeight="1">
      <c r="B340" s="960" t="s">
        <v>536</v>
      </c>
      <c r="C340" s="960"/>
      <c r="D340" s="960"/>
      <c r="E340" s="960"/>
      <c r="F340" s="960"/>
      <c r="G340" s="960"/>
      <c r="H340" s="960"/>
      <c r="I340" s="960"/>
      <c r="J340" s="960"/>
      <c r="K340" s="960"/>
      <c r="L340" s="960"/>
      <c r="M340" s="482"/>
      <c r="N340" s="721"/>
      <c r="O340" s="229"/>
    </row>
    <row r="341" spans="1:15" s="480" customFormat="1" ht="26.25" customHeight="1">
      <c r="B341" s="482"/>
      <c r="C341" s="482"/>
      <c r="D341" s="482"/>
      <c r="E341" s="482"/>
      <c r="F341" s="482"/>
      <c r="G341" s="482"/>
      <c r="H341" s="482"/>
      <c r="I341" s="482"/>
      <c r="J341" s="482"/>
      <c r="K341" s="482"/>
      <c r="L341" s="482"/>
      <c r="M341" s="482"/>
      <c r="N341" s="721"/>
      <c r="O341" s="32"/>
    </row>
    <row r="342" spans="1:15" s="480" customFormat="1" ht="26.25" customHeight="1">
      <c r="B342" s="961" t="s">
        <v>822</v>
      </c>
      <c r="C342" s="961"/>
      <c r="D342" s="961"/>
      <c r="E342" s="961"/>
      <c r="F342" s="961"/>
      <c r="G342" s="961"/>
      <c r="H342" s="961"/>
      <c r="I342" s="961"/>
      <c r="J342" s="961"/>
      <c r="K342" s="961"/>
      <c r="L342" s="961"/>
      <c r="M342" s="482"/>
      <c r="N342" s="721"/>
      <c r="O342" s="32"/>
    </row>
    <row r="343" spans="1:15" s="480" customFormat="1" ht="26.25" customHeight="1">
      <c r="B343" s="961"/>
      <c r="C343" s="961"/>
      <c r="D343" s="961"/>
      <c r="E343" s="961"/>
      <c r="F343" s="961"/>
      <c r="G343" s="961"/>
      <c r="H343" s="961"/>
      <c r="I343" s="961"/>
      <c r="J343" s="961"/>
      <c r="K343" s="961"/>
      <c r="L343" s="961"/>
      <c r="M343" s="482"/>
      <c r="N343" s="721"/>
      <c r="O343" s="32"/>
    </row>
    <row r="344" spans="1:15" s="480" customFormat="1" ht="26.25" customHeight="1">
      <c r="B344" s="961"/>
      <c r="C344" s="961"/>
      <c r="D344" s="961"/>
      <c r="E344" s="961"/>
      <c r="F344" s="961"/>
      <c r="G344" s="961"/>
      <c r="H344" s="961"/>
      <c r="I344" s="961"/>
      <c r="J344" s="961"/>
      <c r="K344" s="961"/>
      <c r="L344" s="961"/>
      <c r="M344" s="482"/>
      <c r="N344" s="721"/>
      <c r="O344" s="32"/>
    </row>
    <row r="345" spans="1:15" s="480" customFormat="1" ht="26.25" customHeight="1">
      <c r="B345" s="961"/>
      <c r="C345" s="961"/>
      <c r="D345" s="961"/>
      <c r="E345" s="961"/>
      <c r="F345" s="961"/>
      <c r="G345" s="961"/>
      <c r="H345" s="961"/>
      <c r="I345" s="961"/>
      <c r="J345" s="961"/>
      <c r="K345" s="961"/>
      <c r="L345" s="961"/>
      <c r="M345" s="482"/>
      <c r="N345" s="721"/>
      <c r="O345" s="32"/>
    </row>
    <row r="346" spans="1:15" s="480" customFormat="1" ht="26.25" customHeight="1">
      <c r="B346" s="499"/>
      <c r="C346" s="499"/>
      <c r="D346" s="499"/>
      <c r="E346" s="499"/>
      <c r="F346" s="499"/>
      <c r="G346" s="499"/>
      <c r="H346" s="499"/>
      <c r="I346" s="499"/>
      <c r="J346" s="499"/>
      <c r="K346" s="499"/>
      <c r="L346" s="499"/>
      <c r="M346" s="482"/>
      <c r="N346" s="721"/>
      <c r="O346" s="32"/>
    </row>
    <row r="347" spans="1:15" s="480" customFormat="1" ht="26.25" customHeight="1">
      <c r="B347" s="499"/>
      <c r="C347" s="499"/>
      <c r="D347" s="499"/>
      <c r="E347" s="499"/>
      <c r="F347" s="499"/>
      <c r="G347" s="499"/>
      <c r="H347" s="499"/>
      <c r="I347" s="499"/>
      <c r="J347" s="499"/>
      <c r="K347" s="499"/>
      <c r="L347" s="499"/>
      <c r="M347" s="482"/>
      <c r="N347" s="721"/>
      <c r="O347" s="32"/>
    </row>
    <row r="348" spans="1:15" s="480" customFormat="1" ht="26.25" customHeight="1">
      <c r="B348" s="499"/>
      <c r="C348" s="499"/>
      <c r="D348" s="499"/>
      <c r="E348" s="499"/>
      <c r="F348" s="499"/>
      <c r="G348" s="499"/>
      <c r="H348" s="499"/>
      <c r="I348" s="499"/>
      <c r="J348" s="499"/>
      <c r="K348" s="499"/>
      <c r="L348" s="499"/>
      <c r="M348" s="482"/>
      <c r="N348" s="721"/>
      <c r="O348" s="32"/>
    </row>
    <row r="349" spans="1:15" s="480" customFormat="1" ht="26.25" customHeight="1">
      <c r="B349" s="499"/>
      <c r="C349" s="499"/>
      <c r="D349" s="499"/>
      <c r="E349" s="499"/>
      <c r="F349" s="499"/>
      <c r="G349" s="499"/>
      <c r="H349" s="499"/>
      <c r="I349" s="499"/>
      <c r="J349" s="499"/>
      <c r="K349" s="499"/>
      <c r="L349" s="499"/>
      <c r="M349" s="482"/>
      <c r="N349" s="721"/>
      <c r="O349" s="32"/>
    </row>
    <row r="350" spans="1:15" s="480" customFormat="1" ht="26.25" customHeight="1">
      <c r="B350" s="499"/>
      <c r="C350" s="499"/>
      <c r="D350" s="499"/>
      <c r="E350" s="499"/>
      <c r="F350" s="499"/>
      <c r="G350" s="499"/>
      <c r="H350" s="499"/>
      <c r="I350" s="499"/>
      <c r="J350" s="499"/>
      <c r="K350" s="499"/>
      <c r="L350" s="499"/>
      <c r="M350" s="482"/>
      <c r="N350" s="721"/>
      <c r="O350" s="32"/>
    </row>
    <row r="351" spans="1:15" s="480" customFormat="1" ht="26.25" customHeight="1">
      <c r="B351" s="482"/>
      <c r="C351" s="482"/>
      <c r="D351" s="482"/>
      <c r="E351" s="482"/>
      <c r="F351" s="482"/>
      <c r="G351" s="482"/>
      <c r="H351" s="482"/>
      <c r="I351" s="482"/>
      <c r="J351" s="482"/>
      <c r="K351" s="482"/>
      <c r="L351" s="482"/>
      <c r="M351" s="482"/>
      <c r="N351" s="721"/>
      <c r="O351" s="35"/>
    </row>
    <row r="352" spans="1:15" s="480" customFormat="1" ht="26.25" customHeight="1">
      <c r="A352" s="480" t="s">
        <v>734</v>
      </c>
      <c r="C352" s="482"/>
      <c r="D352" s="482"/>
      <c r="E352" s="482"/>
      <c r="F352" s="482"/>
      <c r="G352" s="482"/>
      <c r="H352" s="482"/>
      <c r="I352" s="482"/>
      <c r="J352" s="482"/>
      <c r="K352" s="482"/>
      <c r="L352" s="482"/>
      <c r="M352" s="482"/>
      <c r="N352" s="721"/>
      <c r="O352" s="32"/>
    </row>
  </sheetData>
  <sheetProtection sheet="1" formatRows="0" selectLockedCells="1"/>
  <mergeCells count="194">
    <mergeCell ref="G19:L19"/>
    <mergeCell ref="G29:L29"/>
    <mergeCell ref="G31:L31"/>
    <mergeCell ref="J98:K98"/>
    <mergeCell ref="F101:I101"/>
    <mergeCell ref="G30:J30"/>
    <mergeCell ref="G24:J24"/>
    <mergeCell ref="K24:L24"/>
    <mergeCell ref="A94:M94"/>
    <mergeCell ref="K30:L30"/>
    <mergeCell ref="L47:M47"/>
    <mergeCell ref="G21:L21"/>
    <mergeCell ref="G22:L22"/>
    <mergeCell ref="G23:L23"/>
    <mergeCell ref="G25:L25"/>
    <mergeCell ref="G27:L27"/>
    <mergeCell ref="G28:L28"/>
    <mergeCell ref="J5:L5"/>
    <mergeCell ref="G18:J18"/>
    <mergeCell ref="G12:J12"/>
    <mergeCell ref="K18:L18"/>
    <mergeCell ref="K12:L12"/>
    <mergeCell ref="G9:L9"/>
    <mergeCell ref="G10:L10"/>
    <mergeCell ref="G11:L11"/>
    <mergeCell ref="G13:L13"/>
    <mergeCell ref="G15:L15"/>
    <mergeCell ref="G16:L16"/>
    <mergeCell ref="G17:L17"/>
    <mergeCell ref="H186:K186"/>
    <mergeCell ref="L181:L182"/>
    <mergeCell ref="C181:C182"/>
    <mergeCell ref="B54:H54"/>
    <mergeCell ref="I54:L54"/>
    <mergeCell ref="A37:M37"/>
    <mergeCell ref="C63:G63"/>
    <mergeCell ref="C98:E99"/>
    <mergeCell ref="J100:K101"/>
    <mergeCell ref="C102:E102"/>
    <mergeCell ref="B38:L43"/>
    <mergeCell ref="H57:L57"/>
    <mergeCell ref="H58:L58"/>
    <mergeCell ref="H59:L59"/>
    <mergeCell ref="B152:L153"/>
    <mergeCell ref="B155:L156"/>
    <mergeCell ref="B158:L159"/>
    <mergeCell ref="H181:K182"/>
    <mergeCell ref="F98:I99"/>
    <mergeCell ref="L91:M91"/>
    <mergeCell ref="J179:L179"/>
    <mergeCell ref="B181:B182"/>
    <mergeCell ref="D181:G181"/>
    <mergeCell ref="A48:M48"/>
    <mergeCell ref="F102:I102"/>
    <mergeCell ref="J102:K102"/>
    <mergeCell ref="A34:M36"/>
    <mergeCell ref="H187:K187"/>
    <mergeCell ref="H188:K188"/>
    <mergeCell ref="H189:K189"/>
    <mergeCell ref="L221:M221"/>
    <mergeCell ref="C100:E100"/>
    <mergeCell ref="C101:E101"/>
    <mergeCell ref="J99:K99"/>
    <mergeCell ref="H184:K184"/>
    <mergeCell ref="H185:K185"/>
    <mergeCell ref="H183:K183"/>
    <mergeCell ref="L132:M132"/>
    <mergeCell ref="L177:M177"/>
    <mergeCell ref="A135:M135"/>
    <mergeCell ref="A145:M145"/>
    <mergeCell ref="F100:I100"/>
    <mergeCell ref="H195:K195"/>
    <mergeCell ref="H196:K196"/>
    <mergeCell ref="H197:K197"/>
    <mergeCell ref="H198:K198"/>
    <mergeCell ref="B139:L141"/>
    <mergeCell ref="B147:L150"/>
    <mergeCell ref="H190:K190"/>
    <mergeCell ref="H191:K191"/>
    <mergeCell ref="H192:K192"/>
    <mergeCell ref="H227:K227"/>
    <mergeCell ref="H228:K228"/>
    <mergeCell ref="H229:K229"/>
    <mergeCell ref="H230:K230"/>
    <mergeCell ref="H231:K231"/>
    <mergeCell ref="J223:L223"/>
    <mergeCell ref="B225:B226"/>
    <mergeCell ref="C225:C226"/>
    <mergeCell ref="D225:G225"/>
    <mergeCell ref="H225:K226"/>
    <mergeCell ref="L225:L226"/>
    <mergeCell ref="H193:K193"/>
    <mergeCell ref="H194:K194"/>
    <mergeCell ref="B208:L208"/>
    <mergeCell ref="B210:L213"/>
    <mergeCell ref="H199:K199"/>
    <mergeCell ref="H200:K200"/>
    <mergeCell ref="H201:K201"/>
    <mergeCell ref="H202:K202"/>
    <mergeCell ref="H203:K203"/>
    <mergeCell ref="H204:K204"/>
    <mergeCell ref="H205:K205"/>
    <mergeCell ref="H206:K206"/>
    <mergeCell ref="H207:K207"/>
    <mergeCell ref="H237:K237"/>
    <mergeCell ref="H238:K238"/>
    <mergeCell ref="H239:K239"/>
    <mergeCell ref="H240:K240"/>
    <mergeCell ref="H241:K241"/>
    <mergeCell ref="H232:K232"/>
    <mergeCell ref="H233:K233"/>
    <mergeCell ref="H234:K234"/>
    <mergeCell ref="H235:K235"/>
    <mergeCell ref="H236:K236"/>
    <mergeCell ref="H247:K247"/>
    <mergeCell ref="H248:K248"/>
    <mergeCell ref="H249:K249"/>
    <mergeCell ref="H250:K250"/>
    <mergeCell ref="H251:K251"/>
    <mergeCell ref="H242:K242"/>
    <mergeCell ref="H243:K243"/>
    <mergeCell ref="H244:K244"/>
    <mergeCell ref="H245:K245"/>
    <mergeCell ref="H246:K246"/>
    <mergeCell ref="H271:K271"/>
    <mergeCell ref="H272:K272"/>
    <mergeCell ref="H273:K273"/>
    <mergeCell ref="H274:K274"/>
    <mergeCell ref="H275:K275"/>
    <mergeCell ref="B252:L252"/>
    <mergeCell ref="B254:L257"/>
    <mergeCell ref="L265:M265"/>
    <mergeCell ref="J267:L267"/>
    <mergeCell ref="B269:B270"/>
    <mergeCell ref="C269:C270"/>
    <mergeCell ref="D269:G269"/>
    <mergeCell ref="H269:K270"/>
    <mergeCell ref="L269:L270"/>
    <mergeCell ref="H281:K281"/>
    <mergeCell ref="H282:K282"/>
    <mergeCell ref="H283:K283"/>
    <mergeCell ref="H284:K284"/>
    <mergeCell ref="H285:K285"/>
    <mergeCell ref="H276:K276"/>
    <mergeCell ref="H277:K277"/>
    <mergeCell ref="H278:K278"/>
    <mergeCell ref="H279:K279"/>
    <mergeCell ref="H280:K280"/>
    <mergeCell ref="H291:K291"/>
    <mergeCell ref="H292:K292"/>
    <mergeCell ref="H293:K293"/>
    <mergeCell ref="H294:K294"/>
    <mergeCell ref="H295:K295"/>
    <mergeCell ref="H286:K286"/>
    <mergeCell ref="H287:K287"/>
    <mergeCell ref="H288:K288"/>
    <mergeCell ref="H289:K289"/>
    <mergeCell ref="H290:K290"/>
    <mergeCell ref="H315:K315"/>
    <mergeCell ref="H316:K316"/>
    <mergeCell ref="H317:K317"/>
    <mergeCell ref="H318:K318"/>
    <mergeCell ref="H319:K319"/>
    <mergeCell ref="B296:L296"/>
    <mergeCell ref="B298:L301"/>
    <mergeCell ref="L309:M309"/>
    <mergeCell ref="J311:L311"/>
    <mergeCell ref="B313:B314"/>
    <mergeCell ref="C313:C314"/>
    <mergeCell ref="D313:G313"/>
    <mergeCell ref="H313:K314"/>
    <mergeCell ref="L313:L314"/>
    <mergeCell ref="H325:K325"/>
    <mergeCell ref="H326:K326"/>
    <mergeCell ref="H327:K327"/>
    <mergeCell ref="H328:K328"/>
    <mergeCell ref="H329:K329"/>
    <mergeCell ref="H320:K320"/>
    <mergeCell ref="H321:K321"/>
    <mergeCell ref="H322:K322"/>
    <mergeCell ref="H323:K323"/>
    <mergeCell ref="H324:K324"/>
    <mergeCell ref="B340:L340"/>
    <mergeCell ref="B342:L345"/>
    <mergeCell ref="H335:K335"/>
    <mergeCell ref="H336:K336"/>
    <mergeCell ref="H337:K337"/>
    <mergeCell ref="H338:K338"/>
    <mergeCell ref="H339:K339"/>
    <mergeCell ref="H330:K330"/>
    <mergeCell ref="H331:K331"/>
    <mergeCell ref="H332:K332"/>
    <mergeCell ref="H333:K333"/>
    <mergeCell ref="H334:K334"/>
  </mergeCells>
  <phoneticPr fontId="7"/>
  <conditionalFormatting sqref="B100:L102">
    <cfRule type="expression" dxfId="283" priority="61">
      <formula>$B$98&lt;&gt;""</formula>
    </cfRule>
  </conditionalFormatting>
  <conditionalFormatting sqref="B184:G207 B181:H181 B182:G182 B183:H183 L181:L207">
    <cfRule type="expression" dxfId="282" priority="63">
      <formula>$B$180&lt;&gt;""</formula>
    </cfRule>
  </conditionalFormatting>
  <conditionalFormatting sqref="J5:L5 C100:L102 J179:L179">
    <cfRule type="containsBlanks" dxfId="281" priority="64">
      <formula>LEN(TRIM(C5))=0</formula>
    </cfRule>
  </conditionalFormatting>
  <conditionalFormatting sqref="A38:B38 A39:A45 M38:XFD45 A12:M12 A9:G11 M9:XFD11 A14:XFD14 A13:G13 M13:XFD13 A15:F19 M15:XFD17 A21:F25 M21:XFD23 A27:F31 M27:XFD29 A142:XFD146 A139:B139 A140:A141 M139:XFD141 A151:XFD151 A147:B147 A148:A150 M147:XFD150 A152:B152 A155:B155 A158:B158 A153 M152:XFD153 A154:XFD154 A156 M155:XFD156 A157:XFD157 A159 M158:XFD159 A181:H181 A182:G182 A183:H183 A184:G207 L181:XFD207 A209:XFD209 A208:B208 M208:XFD208 A219:XFD220 A210:B212 A213:A218 M210:XFD218 A353:XFD1048576 A1:XFD8 P12:XFD12 M19:XFD19 M18 P18:XFD18 M25:XFD25 M24 P24:XFD24 M31:XFD31 M30 P30:XFD30 A103:XFD138 A102:M102 O102:XFD102 A160:XFD178 A180:XFD180 A179:M179 O179:XFD179 A32:XFD37 A26:XFD26 A20:XFD20 A46:XFD62 A64:XFD101 M63:XFD63 A63:G63">
    <cfRule type="containsText" dxfId="280" priority="60" operator="containsText" text="(例)">
      <formula>NOT(ISERROR(SEARCH("(例)",A1)))</formula>
    </cfRule>
  </conditionalFormatting>
  <conditionalFormatting sqref="H57:L59">
    <cfRule type="containsBlanks" dxfId="279" priority="29">
      <formula>LEN(TRIM(H57))=0</formula>
    </cfRule>
  </conditionalFormatting>
  <conditionalFormatting sqref="H57:L59">
    <cfRule type="expression" dxfId="278" priority="25">
      <formula>AND(MONTH(H57)&lt;10,DAY(H57)&lt;10)</formula>
    </cfRule>
    <cfRule type="expression" dxfId="277" priority="26">
      <formula>AND(MONTH(H57)&lt;10,DAY(H57)&gt;=10)</formula>
    </cfRule>
    <cfRule type="expression" dxfId="276" priority="27">
      <formula>AND(MONTH(H57)&gt;=10,DAY(H57)&lt;10)</formula>
    </cfRule>
    <cfRule type="expression" dxfId="275" priority="28">
      <formula>AND(MONTH(H57)&gt;=10,DAY(H57)&gt;=10)</formula>
    </cfRule>
  </conditionalFormatting>
  <conditionalFormatting sqref="G18:L18 G15:G17 G19">
    <cfRule type="containsText" dxfId="274" priority="24" operator="containsText" text="(例)">
      <formula>NOT(ISERROR(SEARCH("(例)",G15)))</formula>
    </cfRule>
  </conditionalFormatting>
  <conditionalFormatting sqref="G24:L24 G21:G23 G25">
    <cfRule type="containsText" dxfId="273" priority="23" operator="containsText" text="(例)">
      <formula>NOT(ISERROR(SEARCH("(例)",G21)))</formula>
    </cfRule>
  </conditionalFormatting>
  <conditionalFormatting sqref="G30:L30 G27:G29 G31">
    <cfRule type="containsText" dxfId="272" priority="22" operator="containsText" text="(例)">
      <formula>NOT(ISERROR(SEARCH("(例)",G27)))</formula>
    </cfRule>
  </conditionalFormatting>
  <conditionalFormatting sqref="H184:H207">
    <cfRule type="expression" dxfId="271" priority="21">
      <formula>$B$180&lt;&gt;""</formula>
    </cfRule>
  </conditionalFormatting>
  <conditionalFormatting sqref="H184:H207">
    <cfRule type="containsText" dxfId="270" priority="20" operator="containsText" text="(例)">
      <formula>NOT(ISERROR(SEARCH("(例)",H184)))</formula>
    </cfRule>
  </conditionalFormatting>
  <conditionalFormatting sqref="B228:G251 B225:H225 B226:G226 B227:H227 L225:L251">
    <cfRule type="expression" dxfId="269" priority="18">
      <formula>$B$180&lt;&gt;""</formula>
    </cfRule>
  </conditionalFormatting>
  <conditionalFormatting sqref="J223:L223">
    <cfRule type="containsBlanks" dxfId="268" priority="19">
      <formula>LEN(TRIM(J223))=0</formula>
    </cfRule>
  </conditionalFormatting>
  <conditionalFormatting sqref="A221:XFD221 A225:H225 A226:G226 A227:H227 A228:G251 L225:XFD251 A253:XFD253 A252:B252 M252:XFD252 A263:XFD264 A254:B256 A257:A262 M254:XFD262 A223:XFD224 A222:M222 O222:XFD222">
    <cfRule type="containsText" dxfId="267" priority="17" operator="containsText" text="(例)">
      <formula>NOT(ISERROR(SEARCH("(例)",A221)))</formula>
    </cfRule>
  </conditionalFormatting>
  <conditionalFormatting sqref="H228:H251">
    <cfRule type="expression" dxfId="266" priority="16">
      <formula>$B$180&lt;&gt;""</formula>
    </cfRule>
  </conditionalFormatting>
  <conditionalFormatting sqref="H228:H251">
    <cfRule type="containsText" dxfId="265" priority="15" operator="containsText" text="(例)">
      <formula>NOT(ISERROR(SEARCH("(例)",H228)))</formula>
    </cfRule>
  </conditionalFormatting>
  <conditionalFormatting sqref="B272:G295 B269:H269 B270:G270 B271:H271 L269:L295">
    <cfRule type="expression" dxfId="264" priority="13">
      <formula>$B$180&lt;&gt;""</formula>
    </cfRule>
  </conditionalFormatting>
  <conditionalFormatting sqref="J267:L267">
    <cfRule type="containsBlanks" dxfId="263" priority="14">
      <formula>LEN(TRIM(J267))=0</formula>
    </cfRule>
  </conditionalFormatting>
  <conditionalFormatting sqref="A265:XFD265 A269:H269 A270:G270 A271:H271 A272:G295 L269:XFD295 A297:XFD297 A296:B296 M296:XFD296 A307:XFD308 A298:B300 A301:A306 M298:XFD306 A267:XFD268 A266:M266 O266:XFD266">
    <cfRule type="containsText" dxfId="262" priority="12" operator="containsText" text="(例)">
      <formula>NOT(ISERROR(SEARCH("(例)",A265)))</formula>
    </cfRule>
  </conditionalFormatting>
  <conditionalFormatting sqref="H272:H295">
    <cfRule type="expression" dxfId="261" priority="11">
      <formula>$B$180&lt;&gt;""</formula>
    </cfRule>
  </conditionalFormatting>
  <conditionalFormatting sqref="H272:H295">
    <cfRule type="containsText" dxfId="260" priority="10" operator="containsText" text="(例)">
      <formula>NOT(ISERROR(SEARCH("(例)",H272)))</formula>
    </cfRule>
  </conditionalFormatting>
  <conditionalFormatting sqref="B316:G339 B313:H313 B314:G314 B315:H315 L313:L339">
    <cfRule type="expression" dxfId="259" priority="8">
      <formula>$B$180&lt;&gt;""</formula>
    </cfRule>
  </conditionalFormatting>
  <conditionalFormatting sqref="J311:L311">
    <cfRule type="containsBlanks" dxfId="258" priority="9">
      <formula>LEN(TRIM(J311))=0</formula>
    </cfRule>
  </conditionalFormatting>
  <conditionalFormatting sqref="A309:XFD309 A313:H313 A314:G314 A315:H315 A316:G339 L313:XFD339 A341:XFD341 A340:B340 M340:XFD340 A351:XFD352 A342:B344 A345:A350 M342:XFD350 A311:XFD312 A310:M310 O310:XFD310">
    <cfRule type="containsText" dxfId="257" priority="7" operator="containsText" text="(例)">
      <formula>NOT(ISERROR(SEARCH("(例)",A309)))</formula>
    </cfRule>
  </conditionalFormatting>
  <conditionalFormatting sqref="H316:H339">
    <cfRule type="expression" dxfId="256" priority="6">
      <formula>$B$180&lt;&gt;""</formula>
    </cfRule>
  </conditionalFormatting>
  <conditionalFormatting sqref="H316:H339">
    <cfRule type="containsText" dxfId="255" priority="5" operator="containsText" text="(例)">
      <formula>NOT(ISERROR(SEARCH("(例)",H316)))</formula>
    </cfRule>
  </conditionalFormatting>
  <conditionalFormatting sqref="N12">
    <cfRule type="containsText" dxfId="254" priority="4" operator="containsText" text="(例)">
      <formula>NOT(ISERROR(SEARCH("(例)",N12)))</formula>
    </cfRule>
  </conditionalFormatting>
  <conditionalFormatting sqref="N18:O18">
    <cfRule type="containsText" dxfId="253" priority="3" operator="containsText" text="(例)">
      <formula>NOT(ISERROR(SEARCH("(例)",N18)))</formula>
    </cfRule>
  </conditionalFormatting>
  <conditionalFormatting sqref="N24:O24">
    <cfRule type="containsText" dxfId="252" priority="2" operator="containsText" text="(例)">
      <formula>NOT(ISERROR(SEARCH("(例)",N24)))</formula>
    </cfRule>
  </conditionalFormatting>
  <conditionalFormatting sqref="N30">
    <cfRule type="containsText" dxfId="251" priority="1" operator="containsText" text="(例)">
      <formula>NOT(ISERROR(SEARCH("(例)",N30)))</formula>
    </cfRule>
  </conditionalFormatting>
  <dataValidations count="5">
    <dataValidation imeMode="fullKatakana" allowBlank="1" showInputMessage="1" showErrorMessage="1" prompt="姓と名の間を全角で１マス空け" sqref="B183:B207 B227:B251 B271:B295 B315:B339" xr:uid="{15A757D5-7425-4F16-B3B6-52932C08C335}"/>
    <dataValidation type="list" imeMode="fullAlpha" allowBlank="1" showInputMessage="1" showErrorMessage="1" sqref="D183:D207 D227:D251 D271:D295 D315:D339" xr:uid="{1D125D54-BC82-40FD-8603-F4025D6BB70A}">
      <formula1>"Ｔ,Ｓ,Ｈ"</formula1>
    </dataValidation>
    <dataValidation imeMode="hiragana" allowBlank="1" showInputMessage="1" showErrorMessage="1" prompt="姓と名の間を全角で１マス空け" sqref="C183:C207 C227:C251 C271:C295 C315:C339" xr:uid="{9A36F77E-01BD-4297-8242-AF6C8111E777}"/>
    <dataValidation imeMode="off" allowBlank="1" showInputMessage="1" showErrorMessage="1" sqref="E183:G207 E227:G251 E271:G295 E315:G339" xr:uid="{2C99FFF1-6229-4B08-93B9-DF29D5AB706B}"/>
    <dataValidation imeMode="hiragana" allowBlank="1" showInputMessage="1" showErrorMessage="1" prompt="商業登記簿記載の役職名と完全一致するよう入力すること_x000a_役職が複数ある場合は、上位の役職名を入力すること_x000a_" sqref="L183:L207 L227:L251 L271:L295 L315:L339" xr:uid="{88AECB96-319C-4AD8-B0F9-A3A2DA67CCD7}"/>
  </dataValidations>
  <printOptions horizontalCentered="1"/>
  <pageMargins left="0.59055118110236227" right="0.39370078740157483" top="0.59055118110236227" bottom="0.35433070866141736" header="0.31496062992125984" footer="0.11811023622047245"/>
  <pageSetup paperSize="9" scale="67" fitToHeight="0" orientation="portrait" r:id="rId1"/>
  <headerFooter scaleWithDoc="0">
    <oddFooter>&amp;R&amp;8&amp;K00-024R3超高層ZEH-M_ver.1</oddFooter>
  </headerFooter>
  <rowBreaks count="7" manualBreakCount="7">
    <brk id="46" max="16383" man="1"/>
    <brk id="90" max="16383" man="1"/>
    <brk id="131" max="16383" man="1"/>
    <brk id="176" max="16383" man="1"/>
    <brk id="220" max="12" man="1"/>
    <brk id="264" max="12" man="1"/>
    <brk id="308" max="12" man="1"/>
  </rowBreaks>
  <ignoredErrors>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E066-0294-485B-9A6E-19A508AE3801}">
  <sheetPr codeName="Sheet4"/>
  <dimension ref="A1:R75"/>
  <sheetViews>
    <sheetView showGridLines="0" view="pageBreakPreview" zoomScale="80" zoomScaleNormal="100" zoomScaleSheetLayoutView="80" workbookViewId="0"/>
  </sheetViews>
  <sheetFormatPr defaultRowHeight="17.25" outlineLevelRow="1"/>
  <cols>
    <col min="1" max="1" width="2.625" style="53" customWidth="1"/>
    <col min="2" max="2" width="7.25" style="53" customWidth="1"/>
    <col min="3" max="3" width="15.625" style="53" customWidth="1"/>
    <col min="4" max="4" width="11.625" style="53" customWidth="1"/>
    <col min="5" max="5" width="14.625" style="53" customWidth="1"/>
    <col min="6" max="6" width="47.75" style="53" customWidth="1"/>
    <col min="7" max="7" width="28.875" style="53" customWidth="1"/>
    <col min="8" max="8" width="5.625" style="53" customWidth="1"/>
    <col min="9" max="9" width="6.625" style="53" customWidth="1"/>
    <col min="10" max="16384" width="9" style="53"/>
  </cols>
  <sheetData>
    <row r="1" spans="1:9" s="733" customFormat="1" ht="18.75">
      <c r="A1" s="732" t="s">
        <v>833</v>
      </c>
      <c r="B1" s="732"/>
    </row>
    <row r="2" spans="1:9" s="733" customFormat="1" ht="18.75">
      <c r="A2" s="732" t="s">
        <v>142</v>
      </c>
      <c r="B2" s="732"/>
    </row>
    <row r="3" spans="1:9">
      <c r="A3" s="507"/>
      <c r="B3" s="507" t="s">
        <v>143</v>
      </c>
      <c r="C3" s="507"/>
      <c r="D3" s="507"/>
      <c r="E3" s="507"/>
      <c r="F3" s="507"/>
      <c r="G3" s="507"/>
      <c r="H3" s="507"/>
      <c r="I3" s="507"/>
    </row>
    <row r="4" spans="1:9">
      <c r="A4" s="507"/>
      <c r="B4" s="507" t="s">
        <v>735</v>
      </c>
      <c r="C4" s="507"/>
      <c r="D4" s="507"/>
      <c r="E4" s="507"/>
      <c r="F4" s="507"/>
      <c r="G4" s="507"/>
      <c r="H4" s="507"/>
      <c r="I4" s="507"/>
    </row>
    <row r="5" spans="1:9" ht="25.5" customHeight="1">
      <c r="A5" s="507"/>
      <c r="B5" s="994" t="str">
        <f>様式第1_交付申請書!A34</f>
        <v>令和３年度
住宅・建築物需給一体型等省エネルギー投資促進事業費補助金
（ネット・ゼロ・エネルギー・ハウス実証事業）</v>
      </c>
      <c r="C5" s="994"/>
      <c r="D5" s="994"/>
      <c r="E5" s="994"/>
      <c r="F5" s="994"/>
      <c r="G5" s="994"/>
      <c r="H5" s="994"/>
      <c r="I5" s="994"/>
    </row>
    <row r="6" spans="1:9">
      <c r="A6" s="507"/>
      <c r="B6" s="994"/>
      <c r="C6" s="994"/>
      <c r="D6" s="994"/>
      <c r="E6" s="994"/>
      <c r="F6" s="994"/>
      <c r="G6" s="994"/>
      <c r="H6" s="994"/>
      <c r="I6" s="994"/>
    </row>
    <row r="7" spans="1:9">
      <c r="A7" s="507"/>
      <c r="B7" s="994"/>
      <c r="C7" s="994"/>
      <c r="D7" s="994"/>
      <c r="E7" s="994"/>
      <c r="F7" s="994"/>
      <c r="G7" s="994"/>
      <c r="H7" s="994"/>
      <c r="I7" s="994"/>
    </row>
    <row r="8" spans="1:9" s="216" customFormat="1">
      <c r="A8" s="507"/>
      <c r="B8" s="994" t="s">
        <v>516</v>
      </c>
      <c r="C8" s="994"/>
      <c r="D8" s="994"/>
      <c r="E8" s="994"/>
      <c r="F8" s="994"/>
      <c r="G8" s="994"/>
      <c r="H8" s="994"/>
      <c r="I8" s="994"/>
    </row>
    <row r="9" spans="1:9" s="242" customFormat="1" ht="24">
      <c r="A9" s="507"/>
      <c r="B9" s="996" t="s">
        <v>737</v>
      </c>
      <c r="C9" s="996"/>
      <c r="D9" s="996"/>
      <c r="E9" s="996"/>
      <c r="F9" s="996"/>
      <c r="G9" s="996"/>
      <c r="H9" s="996"/>
      <c r="I9" s="996"/>
    </row>
    <row r="10" spans="1:9" s="242" customFormat="1" ht="24">
      <c r="A10" s="507"/>
      <c r="B10" s="996"/>
      <c r="C10" s="996"/>
      <c r="D10" s="996"/>
      <c r="E10" s="996"/>
      <c r="F10" s="996"/>
      <c r="G10" s="996"/>
      <c r="H10" s="996"/>
      <c r="I10" s="996"/>
    </row>
    <row r="11" spans="1:9" s="242" customFormat="1" ht="24">
      <c r="A11" s="507"/>
      <c r="B11" s="996"/>
      <c r="C11" s="996"/>
      <c r="D11" s="996"/>
      <c r="E11" s="996"/>
      <c r="F11" s="996"/>
      <c r="G11" s="996"/>
      <c r="H11" s="996"/>
      <c r="I11" s="996"/>
    </row>
    <row r="12" spans="1:9" s="235" customFormat="1">
      <c r="A12" s="507"/>
      <c r="B12" s="506"/>
      <c r="C12" s="506"/>
      <c r="D12" s="506"/>
      <c r="E12" s="506"/>
      <c r="F12" s="506"/>
      <c r="G12" s="506"/>
      <c r="H12" s="506"/>
      <c r="I12" s="507"/>
    </row>
    <row r="13" spans="1:9">
      <c r="A13" s="507"/>
      <c r="B13" s="507" t="s">
        <v>144</v>
      </c>
      <c r="C13" s="55" t="s">
        <v>145</v>
      </c>
      <c r="D13" s="507"/>
      <c r="E13" s="507"/>
      <c r="F13" s="507"/>
      <c r="G13" s="507"/>
      <c r="H13" s="507"/>
      <c r="I13" s="507"/>
    </row>
    <row r="14" spans="1:9">
      <c r="A14" s="507"/>
      <c r="B14" s="507"/>
      <c r="C14" s="507" t="s">
        <v>146</v>
      </c>
      <c r="D14" s="507"/>
      <c r="E14" s="507"/>
      <c r="F14" s="507"/>
      <c r="G14" s="507"/>
      <c r="H14" s="507"/>
      <c r="I14" s="507"/>
    </row>
    <row r="15" spans="1:9" s="243" customFormat="1">
      <c r="A15" s="507"/>
      <c r="B15" s="507"/>
      <c r="C15" s="507"/>
      <c r="D15" s="507"/>
      <c r="E15" s="507"/>
      <c r="F15" s="507"/>
      <c r="G15" s="507"/>
      <c r="H15" s="507"/>
      <c r="I15" s="507"/>
    </row>
    <row r="16" spans="1:9">
      <c r="A16" s="507"/>
      <c r="B16" s="507" t="s">
        <v>147</v>
      </c>
      <c r="C16" s="55" t="s">
        <v>148</v>
      </c>
      <c r="D16" s="507"/>
      <c r="E16" s="507"/>
      <c r="F16" s="507"/>
      <c r="G16" s="507"/>
      <c r="H16" s="507"/>
      <c r="I16" s="507"/>
    </row>
    <row r="17" spans="1:9">
      <c r="A17" s="507"/>
      <c r="B17" s="507"/>
      <c r="C17" s="507" t="s">
        <v>149</v>
      </c>
      <c r="D17" s="507"/>
      <c r="E17" s="507"/>
      <c r="F17" s="507"/>
      <c r="G17" s="507"/>
      <c r="H17" s="507"/>
      <c r="I17" s="507"/>
    </row>
    <row r="18" spans="1:9" s="243" customFormat="1">
      <c r="A18" s="507"/>
      <c r="B18" s="507"/>
      <c r="C18" s="507"/>
      <c r="D18" s="507"/>
      <c r="E18" s="507"/>
      <c r="F18" s="507"/>
      <c r="G18" s="507"/>
      <c r="H18" s="507"/>
      <c r="I18" s="507"/>
    </row>
    <row r="19" spans="1:9">
      <c r="A19" s="507"/>
      <c r="B19" s="507" t="s">
        <v>150</v>
      </c>
      <c r="C19" s="55" t="s">
        <v>151</v>
      </c>
      <c r="D19" s="507"/>
      <c r="E19" s="507"/>
      <c r="F19" s="507"/>
      <c r="G19" s="507"/>
      <c r="H19" s="507"/>
      <c r="I19" s="507"/>
    </row>
    <row r="20" spans="1:9">
      <c r="A20" s="507"/>
      <c r="B20" s="507"/>
      <c r="C20" s="507" t="s">
        <v>152</v>
      </c>
      <c r="D20" s="507"/>
      <c r="E20" s="507"/>
      <c r="F20" s="507"/>
      <c r="G20" s="507"/>
      <c r="H20" s="507"/>
      <c r="I20" s="507"/>
    </row>
    <row r="21" spans="1:9" s="243" customFormat="1">
      <c r="A21" s="507"/>
      <c r="B21" s="507"/>
      <c r="C21" s="507"/>
      <c r="D21" s="507"/>
      <c r="E21" s="507"/>
      <c r="F21" s="507"/>
      <c r="G21" s="507"/>
      <c r="H21" s="507"/>
      <c r="I21" s="507"/>
    </row>
    <row r="22" spans="1:9">
      <c r="A22" s="507"/>
      <c r="B22" s="507" t="s">
        <v>153</v>
      </c>
      <c r="C22" s="55" t="s">
        <v>154</v>
      </c>
      <c r="D22" s="507"/>
      <c r="E22" s="507"/>
      <c r="F22" s="507"/>
      <c r="G22" s="507"/>
      <c r="H22" s="507"/>
      <c r="I22" s="507"/>
    </row>
    <row r="23" spans="1:9">
      <c r="A23" s="507"/>
      <c r="B23" s="507"/>
      <c r="C23" s="507" t="s">
        <v>155</v>
      </c>
      <c r="D23" s="507"/>
      <c r="E23" s="507"/>
      <c r="F23" s="507"/>
      <c r="G23" s="507"/>
      <c r="H23" s="507"/>
      <c r="I23" s="507"/>
    </row>
    <row r="24" spans="1:9" s="243" customFormat="1">
      <c r="A24" s="507"/>
      <c r="B24" s="507"/>
      <c r="C24" s="507"/>
      <c r="D24" s="507"/>
      <c r="E24" s="507"/>
      <c r="F24" s="507"/>
      <c r="G24" s="507"/>
      <c r="H24" s="507"/>
      <c r="I24" s="507"/>
    </row>
    <row r="25" spans="1:9">
      <c r="A25" s="507"/>
      <c r="B25" s="507" t="s">
        <v>156</v>
      </c>
      <c r="C25" s="55" t="s">
        <v>157</v>
      </c>
      <c r="D25" s="507"/>
      <c r="E25" s="507"/>
      <c r="F25" s="507"/>
      <c r="G25" s="507"/>
      <c r="H25" s="507"/>
      <c r="I25" s="507"/>
    </row>
    <row r="26" spans="1:9">
      <c r="A26" s="507"/>
      <c r="B26" s="507"/>
      <c r="C26" s="507" t="s">
        <v>158</v>
      </c>
      <c r="D26" s="507"/>
      <c r="E26" s="507"/>
      <c r="F26" s="507"/>
      <c r="G26" s="507"/>
      <c r="H26" s="507"/>
      <c r="I26" s="507"/>
    </row>
    <row r="27" spans="1:9">
      <c r="A27" s="507"/>
      <c r="B27" s="507"/>
      <c r="C27" s="507" t="s">
        <v>159</v>
      </c>
      <c r="D27" s="507"/>
      <c r="E27" s="507"/>
      <c r="F27" s="507"/>
      <c r="G27" s="507"/>
      <c r="H27" s="507"/>
      <c r="I27" s="507"/>
    </row>
    <row r="28" spans="1:9" s="243" customFormat="1">
      <c r="A28" s="507"/>
      <c r="B28" s="507"/>
      <c r="C28" s="507"/>
      <c r="D28" s="507"/>
      <c r="E28" s="507"/>
      <c r="F28" s="507"/>
      <c r="G28" s="507"/>
      <c r="H28" s="507"/>
      <c r="I28" s="507"/>
    </row>
    <row r="29" spans="1:9">
      <c r="A29" s="507"/>
      <c r="B29" s="507" t="s">
        <v>160</v>
      </c>
      <c r="C29" s="55" t="s">
        <v>161</v>
      </c>
      <c r="D29" s="507"/>
      <c r="E29" s="507"/>
      <c r="F29" s="507"/>
      <c r="G29" s="507"/>
      <c r="H29" s="507"/>
      <c r="I29" s="507"/>
    </row>
    <row r="30" spans="1:9">
      <c r="A30" s="507"/>
      <c r="B30" s="507"/>
      <c r="C30" s="507" t="s">
        <v>162</v>
      </c>
      <c r="D30" s="507"/>
      <c r="E30" s="507"/>
      <c r="F30" s="507"/>
      <c r="G30" s="507"/>
      <c r="H30" s="507"/>
      <c r="I30" s="507"/>
    </row>
    <row r="31" spans="1:9">
      <c r="A31" s="507"/>
      <c r="B31" s="507"/>
      <c r="C31" s="507" t="s">
        <v>163</v>
      </c>
      <c r="D31" s="507"/>
      <c r="E31" s="507"/>
      <c r="F31" s="507"/>
      <c r="G31" s="507"/>
      <c r="H31" s="507"/>
      <c r="I31" s="507"/>
    </row>
    <row r="32" spans="1:9">
      <c r="A32" s="507"/>
      <c r="B32" s="507"/>
      <c r="C32" s="507" t="s">
        <v>164</v>
      </c>
      <c r="D32" s="507"/>
      <c r="E32" s="507"/>
      <c r="F32" s="507"/>
      <c r="G32" s="507"/>
      <c r="H32" s="507"/>
      <c r="I32" s="507"/>
    </row>
    <row r="33" spans="1:9">
      <c r="A33" s="507"/>
      <c r="B33" s="507"/>
      <c r="C33" s="507" t="s">
        <v>165</v>
      </c>
      <c r="D33" s="507"/>
      <c r="E33" s="507"/>
      <c r="F33" s="507"/>
      <c r="G33" s="507"/>
      <c r="H33" s="507"/>
      <c r="I33" s="507"/>
    </row>
    <row r="34" spans="1:9">
      <c r="A34" s="507"/>
      <c r="B34" s="507"/>
      <c r="C34" s="507" t="s">
        <v>337</v>
      </c>
      <c r="D34" s="507"/>
      <c r="E34" s="507"/>
      <c r="F34" s="507"/>
      <c r="G34" s="507"/>
      <c r="H34" s="507"/>
      <c r="I34" s="507"/>
    </row>
    <row r="35" spans="1:9" s="243" customFormat="1">
      <c r="A35" s="507"/>
      <c r="B35" s="507"/>
      <c r="C35" s="507"/>
      <c r="D35" s="507"/>
      <c r="E35" s="507"/>
      <c r="F35" s="507"/>
      <c r="G35" s="507"/>
      <c r="H35" s="507"/>
      <c r="I35" s="507"/>
    </row>
    <row r="36" spans="1:9">
      <c r="A36" s="507"/>
      <c r="B36" s="507" t="s">
        <v>166</v>
      </c>
      <c r="C36" s="55" t="s">
        <v>167</v>
      </c>
      <c r="D36" s="507"/>
      <c r="E36" s="507"/>
      <c r="F36" s="507"/>
      <c r="G36" s="507"/>
      <c r="H36" s="507"/>
      <c r="I36" s="507"/>
    </row>
    <row r="37" spans="1:9">
      <c r="A37" s="507"/>
      <c r="B37" s="507"/>
      <c r="C37" s="507" t="s">
        <v>168</v>
      </c>
      <c r="D37" s="507"/>
      <c r="E37" s="507"/>
      <c r="F37" s="507"/>
      <c r="G37" s="507"/>
      <c r="H37" s="507"/>
      <c r="I37" s="507"/>
    </row>
    <row r="38" spans="1:9">
      <c r="A38" s="507"/>
      <c r="B38" s="507"/>
      <c r="C38" s="507" t="s">
        <v>169</v>
      </c>
      <c r="D38" s="507"/>
      <c r="E38" s="507"/>
      <c r="F38" s="507"/>
      <c r="G38" s="507"/>
      <c r="H38" s="507"/>
      <c r="I38" s="507"/>
    </row>
    <row r="39" spans="1:9" s="243" customFormat="1">
      <c r="A39" s="507"/>
      <c r="B39" s="507"/>
      <c r="C39" s="507"/>
      <c r="D39" s="507"/>
      <c r="E39" s="507"/>
      <c r="F39" s="507"/>
      <c r="G39" s="507"/>
      <c r="H39" s="507"/>
      <c r="I39" s="507"/>
    </row>
    <row r="40" spans="1:9">
      <c r="A40" s="507"/>
      <c r="B40" s="507" t="s">
        <v>170</v>
      </c>
      <c r="C40" s="55" t="s">
        <v>171</v>
      </c>
      <c r="D40" s="507"/>
      <c r="E40" s="507"/>
      <c r="F40" s="507"/>
      <c r="G40" s="507"/>
      <c r="H40" s="507"/>
      <c r="I40" s="507"/>
    </row>
    <row r="41" spans="1:9">
      <c r="A41" s="507"/>
      <c r="B41" s="507"/>
      <c r="C41" s="507" t="s">
        <v>172</v>
      </c>
      <c r="D41" s="507"/>
      <c r="E41" s="507"/>
      <c r="F41" s="507"/>
      <c r="G41" s="507"/>
      <c r="H41" s="507"/>
      <c r="I41" s="507"/>
    </row>
    <row r="42" spans="1:9" s="243" customFormat="1">
      <c r="A42" s="507"/>
      <c r="B42" s="507"/>
      <c r="C42" s="507"/>
      <c r="D42" s="507"/>
      <c r="E42" s="507"/>
      <c r="F42" s="507"/>
      <c r="G42" s="507"/>
      <c r="H42" s="507"/>
      <c r="I42" s="507"/>
    </row>
    <row r="43" spans="1:9">
      <c r="A43" s="507"/>
      <c r="B43" s="507" t="s">
        <v>173</v>
      </c>
      <c r="C43" s="55" t="s">
        <v>174</v>
      </c>
      <c r="D43" s="507"/>
      <c r="E43" s="507"/>
      <c r="F43" s="507"/>
      <c r="G43" s="507"/>
      <c r="H43" s="507"/>
      <c r="I43" s="507"/>
    </row>
    <row r="44" spans="1:9">
      <c r="A44" s="507"/>
      <c r="B44" s="507"/>
      <c r="C44" s="507" t="s">
        <v>175</v>
      </c>
      <c r="D44" s="507"/>
      <c r="E44" s="507"/>
      <c r="F44" s="507"/>
      <c r="G44" s="507"/>
      <c r="H44" s="507"/>
      <c r="I44" s="507"/>
    </row>
    <row r="45" spans="1:9">
      <c r="A45" s="507"/>
      <c r="B45" s="507"/>
      <c r="C45" s="507" t="s">
        <v>176</v>
      </c>
      <c r="D45" s="507"/>
      <c r="E45" s="507"/>
      <c r="F45" s="507"/>
      <c r="G45" s="507"/>
      <c r="H45" s="507"/>
      <c r="I45" s="507"/>
    </row>
    <row r="46" spans="1:9" s="243" customFormat="1">
      <c r="A46" s="507"/>
      <c r="B46" s="507"/>
      <c r="C46" s="507"/>
      <c r="D46" s="507"/>
      <c r="E46" s="507"/>
      <c r="F46" s="507"/>
      <c r="G46" s="507"/>
      <c r="H46" s="507"/>
      <c r="I46" s="507"/>
    </row>
    <row r="47" spans="1:9">
      <c r="A47" s="507"/>
      <c r="B47" s="695" t="s">
        <v>812</v>
      </c>
      <c r="C47" s="55" t="s">
        <v>177</v>
      </c>
      <c r="D47" s="507"/>
      <c r="E47" s="507"/>
      <c r="F47" s="507"/>
      <c r="G47" s="507"/>
      <c r="H47" s="507"/>
      <c r="I47" s="507"/>
    </row>
    <row r="48" spans="1:9">
      <c r="A48" s="507"/>
      <c r="B48" s="507"/>
      <c r="C48" s="507" t="s">
        <v>178</v>
      </c>
      <c r="D48" s="507"/>
      <c r="E48" s="507"/>
      <c r="F48" s="507"/>
      <c r="G48" s="507"/>
      <c r="H48" s="507"/>
      <c r="I48" s="507"/>
    </row>
    <row r="49" spans="1:10">
      <c r="A49" s="507"/>
      <c r="B49" s="507"/>
      <c r="C49" s="507" t="s">
        <v>179</v>
      </c>
      <c r="D49" s="507"/>
      <c r="E49" s="507"/>
      <c r="F49" s="507"/>
      <c r="G49" s="507"/>
      <c r="H49" s="507"/>
      <c r="I49" s="507"/>
    </row>
    <row r="50" spans="1:10" s="243" customFormat="1">
      <c r="A50" s="507"/>
      <c r="B50" s="507"/>
      <c r="C50" s="507"/>
      <c r="D50" s="507"/>
      <c r="E50" s="507"/>
      <c r="F50" s="507"/>
      <c r="G50" s="507"/>
      <c r="H50" s="507"/>
      <c r="I50" s="507"/>
    </row>
    <row r="51" spans="1:10">
      <c r="A51" s="507"/>
      <c r="B51" s="695" t="s">
        <v>813</v>
      </c>
      <c r="C51" s="55" t="s">
        <v>180</v>
      </c>
      <c r="D51" s="507"/>
      <c r="E51" s="507"/>
      <c r="F51" s="507"/>
      <c r="G51" s="507"/>
      <c r="H51" s="507"/>
      <c r="I51" s="507"/>
    </row>
    <row r="52" spans="1:10">
      <c r="A52" s="507"/>
      <c r="B52" s="507"/>
      <c r="C52" s="507" t="s">
        <v>181</v>
      </c>
      <c r="D52" s="507"/>
      <c r="E52" s="507"/>
      <c r="F52" s="507"/>
      <c r="G52" s="507"/>
      <c r="H52" s="507"/>
      <c r="I52" s="507"/>
    </row>
    <row r="53" spans="1:10" s="243" customFormat="1">
      <c r="A53" s="507"/>
      <c r="B53" s="507"/>
      <c r="C53" s="507"/>
      <c r="D53" s="507"/>
      <c r="E53" s="507"/>
      <c r="F53" s="507"/>
      <c r="G53" s="507"/>
      <c r="H53" s="507"/>
      <c r="I53" s="507"/>
    </row>
    <row r="54" spans="1:10" s="216" customFormat="1">
      <c r="A54" s="507"/>
      <c r="B54" s="695" t="s">
        <v>814</v>
      </c>
      <c r="C54" s="507" t="s">
        <v>738</v>
      </c>
      <c r="D54" s="507"/>
      <c r="E54" s="507"/>
      <c r="F54" s="507"/>
      <c r="G54" s="507"/>
      <c r="H54" s="507"/>
      <c r="I54" s="507"/>
    </row>
    <row r="55" spans="1:10" s="216" customFormat="1">
      <c r="A55" s="507"/>
      <c r="B55" s="507"/>
      <c r="C55" s="507" t="s">
        <v>739</v>
      </c>
      <c r="D55" s="507"/>
      <c r="E55" s="507"/>
      <c r="F55" s="507"/>
      <c r="G55" s="507"/>
      <c r="H55" s="507"/>
      <c r="I55" s="507"/>
    </row>
    <row r="56" spans="1:10" s="216" customFormat="1">
      <c r="A56" s="507"/>
      <c r="B56" s="507"/>
      <c r="C56" s="507" t="s">
        <v>740</v>
      </c>
      <c r="D56" s="507"/>
      <c r="E56" s="507"/>
      <c r="F56" s="507"/>
      <c r="G56" s="507"/>
      <c r="H56" s="507"/>
      <c r="I56" s="507"/>
    </row>
    <row r="57" spans="1:10">
      <c r="A57" s="507"/>
      <c r="B57" s="507"/>
      <c r="C57" s="507" t="s">
        <v>741</v>
      </c>
      <c r="D57" s="507"/>
      <c r="E57" s="507"/>
      <c r="F57" s="507"/>
      <c r="G57" s="507"/>
      <c r="H57" s="507"/>
      <c r="I57" s="507"/>
    </row>
    <row r="58" spans="1:10">
      <c r="A58" s="507"/>
      <c r="B58" s="507"/>
      <c r="C58" s="507" t="s">
        <v>742</v>
      </c>
      <c r="D58" s="507"/>
      <c r="E58" s="507"/>
      <c r="F58" s="507"/>
      <c r="G58" s="507"/>
      <c r="H58" s="507"/>
      <c r="I58" s="507"/>
    </row>
    <row r="59" spans="1:10" s="507" customFormat="1"/>
    <row r="60" spans="1:10">
      <c r="A60" s="507"/>
      <c r="B60" s="507" t="s">
        <v>736</v>
      </c>
      <c r="C60" s="507"/>
      <c r="D60" s="507"/>
      <c r="E60" s="507"/>
      <c r="F60" s="507"/>
      <c r="G60" s="507"/>
      <c r="H60" s="507"/>
      <c r="I60" s="507"/>
    </row>
    <row r="61" spans="1:10" s="243" customFormat="1">
      <c r="A61" s="507"/>
      <c r="B61" s="507"/>
      <c r="C61" s="507"/>
      <c r="D61" s="507"/>
      <c r="E61" s="507"/>
      <c r="F61" s="507"/>
      <c r="G61" s="507"/>
      <c r="H61" s="507"/>
      <c r="I61" s="507"/>
    </row>
    <row r="62" spans="1:10" s="243" customFormat="1">
      <c r="A62" s="507"/>
      <c r="B62" s="507"/>
      <c r="C62" s="507"/>
      <c r="D62" s="507"/>
      <c r="E62" s="507"/>
      <c r="F62" s="507"/>
      <c r="G62" s="507"/>
      <c r="H62" s="507"/>
      <c r="I62" s="507"/>
    </row>
    <row r="63" spans="1:10">
      <c r="A63" s="507"/>
      <c r="B63" s="507"/>
      <c r="C63" s="507"/>
      <c r="D63" s="507"/>
      <c r="E63" s="507"/>
      <c r="F63" s="507"/>
      <c r="G63" s="965" t="str">
        <f>IF(様式第1_交付申請書!J5="","",様式第1_交付申請書!J5)</f>
        <v>(例)　2021年　6 月　 1 日</v>
      </c>
      <c r="H63" s="965"/>
      <c r="I63" s="507"/>
      <c r="J63" s="338" t="s">
        <v>582</v>
      </c>
    </row>
    <row r="64" spans="1:10" ht="26.25" customHeight="1">
      <c r="A64" s="507"/>
      <c r="B64" s="507"/>
      <c r="C64" s="507"/>
      <c r="D64" s="507" t="s">
        <v>7</v>
      </c>
      <c r="E64" s="507" t="s">
        <v>184</v>
      </c>
      <c r="F64" s="995" t="str">
        <f>入力シート!F32</f>
        <v>(例)　〇〇〇株式会社</v>
      </c>
      <c r="G64" s="995"/>
      <c r="H64" s="995"/>
      <c r="I64" s="507"/>
      <c r="J64" s="344" t="s">
        <v>583</v>
      </c>
    </row>
    <row r="65" spans="1:18" s="393" customFormat="1" ht="26.25" customHeight="1">
      <c r="E65" s="393" t="s">
        <v>185</v>
      </c>
      <c r="F65" s="649" t="str">
        <f>IF(入力シート!F33="","",入力シート!F33)</f>
        <v>(例)　代表取締役</v>
      </c>
      <c r="G65" s="993" t="str">
        <f>IF(入力シート!F35="","",入力シート!F35)</f>
        <v>(例)　環境　太郎</v>
      </c>
      <c r="H65" s="993"/>
      <c r="J65" s="58" t="s">
        <v>186</v>
      </c>
    </row>
    <row r="66" spans="1:18" s="394" customFormat="1" ht="26.25" customHeight="1">
      <c r="A66" s="393"/>
      <c r="B66" s="393"/>
      <c r="C66" s="393"/>
      <c r="D66" s="393"/>
      <c r="E66" s="393"/>
      <c r="F66" s="509"/>
      <c r="G66" s="509"/>
      <c r="H66" s="509"/>
      <c r="I66" s="393"/>
      <c r="J66" s="505"/>
      <c r="K66" s="505"/>
      <c r="L66" s="505"/>
      <c r="M66" s="505"/>
      <c r="N66" s="505"/>
      <c r="O66" s="505"/>
      <c r="P66" s="505"/>
      <c r="Q66" s="505"/>
      <c r="R66" s="505"/>
    </row>
    <row r="67" spans="1:18" s="393" customFormat="1" ht="26.25" hidden="1" customHeight="1" outlineLevel="1">
      <c r="D67" s="507" t="s">
        <v>23</v>
      </c>
      <c r="E67" s="507" t="s">
        <v>184</v>
      </c>
      <c r="F67" s="995" t="str">
        <f>IF(入力シート!F44="","",入力シート!F44)</f>
        <v/>
      </c>
      <c r="G67" s="995"/>
      <c r="H67" s="995"/>
      <c r="J67" s="505"/>
      <c r="K67" s="505"/>
      <c r="L67" s="505"/>
      <c r="M67" s="505"/>
      <c r="N67" s="505"/>
      <c r="O67" s="505"/>
      <c r="P67" s="505"/>
      <c r="Q67" s="505"/>
      <c r="R67" s="505"/>
    </row>
    <row r="68" spans="1:18" s="393" customFormat="1" ht="26.25" hidden="1" customHeight="1" outlineLevel="1">
      <c r="E68" s="393" t="s">
        <v>185</v>
      </c>
      <c r="F68" s="649" t="str">
        <f>IF(入力シート!F45="","",入力シート!F45)</f>
        <v/>
      </c>
      <c r="G68" s="993" t="str">
        <f>IF(入力シート!F47="","",入力シート!F47)</f>
        <v/>
      </c>
      <c r="H68" s="993"/>
      <c r="J68" s="505"/>
      <c r="K68" s="505"/>
      <c r="L68" s="505"/>
      <c r="M68" s="505"/>
      <c r="N68" s="505"/>
      <c r="O68" s="505"/>
      <c r="P68" s="505"/>
      <c r="Q68" s="505"/>
      <c r="R68" s="505"/>
    </row>
    <row r="69" spans="1:18" s="394" customFormat="1" ht="26.25" customHeight="1" collapsed="1">
      <c r="A69" s="393"/>
      <c r="B69" s="393"/>
      <c r="C69" s="393"/>
      <c r="D69" s="245"/>
      <c r="E69" s="245"/>
      <c r="F69" s="245"/>
      <c r="G69" s="245"/>
      <c r="H69" s="245"/>
      <c r="I69" s="393"/>
      <c r="J69" s="505" t="s">
        <v>743</v>
      </c>
      <c r="K69" s="505"/>
      <c r="L69" s="505"/>
      <c r="M69" s="505"/>
      <c r="N69" s="505"/>
      <c r="O69" s="505"/>
      <c r="P69" s="505"/>
      <c r="Q69" s="505"/>
      <c r="R69" s="505"/>
    </row>
    <row r="70" spans="1:18" s="393" customFormat="1" ht="26.25" hidden="1" customHeight="1" outlineLevel="1">
      <c r="D70" s="507" t="s">
        <v>520</v>
      </c>
      <c r="E70" s="507" t="s">
        <v>184</v>
      </c>
      <c r="F70" s="995" t="str">
        <f>IF(入力シート!F56="","",入力シート!F56)</f>
        <v/>
      </c>
      <c r="G70" s="995"/>
      <c r="H70" s="995"/>
      <c r="J70" s="505"/>
      <c r="K70" s="505"/>
      <c r="L70" s="505"/>
      <c r="M70" s="505"/>
      <c r="N70" s="505"/>
      <c r="O70" s="505"/>
      <c r="P70" s="505"/>
      <c r="Q70" s="505"/>
      <c r="R70" s="505"/>
    </row>
    <row r="71" spans="1:18" s="393" customFormat="1" ht="26.25" hidden="1" customHeight="1" outlineLevel="1">
      <c r="E71" s="393" t="s">
        <v>185</v>
      </c>
      <c r="F71" s="649" t="str">
        <f>IF(入力シート!F57="","",入力シート!F57)</f>
        <v/>
      </c>
      <c r="G71" s="993" t="str">
        <f>IF(入力シート!F59="","",入力シート!F59)</f>
        <v/>
      </c>
      <c r="H71" s="993"/>
      <c r="J71" s="505"/>
      <c r="K71" s="505"/>
      <c r="L71" s="505"/>
      <c r="M71" s="505"/>
      <c r="N71" s="505"/>
      <c r="O71" s="505"/>
      <c r="P71" s="505"/>
      <c r="Q71" s="505"/>
      <c r="R71" s="505"/>
    </row>
    <row r="72" spans="1:18" s="394" customFormat="1" ht="26.25" customHeight="1" collapsed="1">
      <c r="A72" s="393"/>
      <c r="B72" s="393"/>
      <c r="C72" s="393"/>
      <c r="D72" s="245"/>
      <c r="E72" s="245"/>
      <c r="F72" s="245"/>
      <c r="G72" s="245"/>
      <c r="H72" s="245"/>
      <c r="I72" s="393"/>
      <c r="J72" s="505" t="s">
        <v>744</v>
      </c>
      <c r="K72" s="505"/>
      <c r="L72" s="505"/>
      <c r="M72" s="505"/>
      <c r="N72" s="505"/>
      <c r="O72" s="505"/>
      <c r="P72" s="505"/>
      <c r="Q72" s="505"/>
      <c r="R72" s="505"/>
    </row>
    <row r="73" spans="1:18" s="393" customFormat="1" ht="26.25" hidden="1" customHeight="1" outlineLevel="1">
      <c r="D73" s="507" t="s">
        <v>521</v>
      </c>
      <c r="E73" s="507" t="s">
        <v>184</v>
      </c>
      <c r="F73" s="995" t="str">
        <f>IF(入力シート!F68="","",入力シート!F68)</f>
        <v/>
      </c>
      <c r="G73" s="995"/>
      <c r="H73" s="995"/>
    </row>
    <row r="74" spans="1:18" s="393" customFormat="1" ht="26.25" hidden="1" customHeight="1" outlineLevel="1">
      <c r="E74" s="393" t="s">
        <v>185</v>
      </c>
      <c r="F74" s="649" t="str">
        <f>IF(入力シート!F69="","",入力シート!F69)</f>
        <v/>
      </c>
      <c r="G74" s="993" t="str">
        <f>IF(入力シート!F71="","",入力シート!F71)</f>
        <v/>
      </c>
      <c r="H74" s="993"/>
    </row>
    <row r="75" spans="1:18" collapsed="1">
      <c r="J75" s="505" t="s">
        <v>745</v>
      </c>
    </row>
  </sheetData>
  <sheetProtection sheet="1" formatRows="0" selectLockedCells="1"/>
  <dataConsolidate link="1"/>
  <mergeCells count="12">
    <mergeCell ref="G74:H74"/>
    <mergeCell ref="B5:I7"/>
    <mergeCell ref="B8:I8"/>
    <mergeCell ref="F70:H70"/>
    <mergeCell ref="F73:H73"/>
    <mergeCell ref="F67:H67"/>
    <mergeCell ref="F64:H64"/>
    <mergeCell ref="B9:I11"/>
    <mergeCell ref="G63:H63"/>
    <mergeCell ref="G65:H65"/>
    <mergeCell ref="G68:H68"/>
    <mergeCell ref="G71:H71"/>
  </mergeCells>
  <phoneticPr fontId="8"/>
  <conditionalFormatting sqref="F63:H64 F66:H66 F65:G65">
    <cfRule type="containsText" dxfId="250" priority="43" operator="containsText" text="(例)">
      <formula>NOT(ISERROR(SEARCH("(例)",F63)))</formula>
    </cfRule>
  </conditionalFormatting>
  <conditionalFormatting sqref="F67:H67 F68:G68">
    <cfRule type="containsText" dxfId="249" priority="6" operator="containsText" text="(例)">
      <formula>NOT(ISERROR(SEARCH("(例)",F67)))</formula>
    </cfRule>
  </conditionalFormatting>
  <conditionalFormatting sqref="F70:H70 F71:G71">
    <cfRule type="containsText" dxfId="248" priority="4" operator="containsText" text="(例)">
      <formula>NOT(ISERROR(SEARCH("(例)",F70)))</formula>
    </cfRule>
  </conditionalFormatting>
  <conditionalFormatting sqref="F73:H73 F74:G74">
    <cfRule type="containsText" dxfId="247" priority="2" operator="containsText" text="(例)">
      <formula>NOT(ISERROR(SEARCH("(例)",F73)))</formula>
    </cfRule>
  </conditionalFormatting>
  <printOptions horizontalCentered="1"/>
  <pageMargins left="0.59055118110236227" right="0.39370078740157483" top="0.39370078740157483" bottom="0.35433070866141736" header="0.31496062992125984" footer="0.11811023622047245"/>
  <pageSetup paperSize="9" scale="58" orientation="portrait" r:id="rId1"/>
  <headerFooter scaleWithDoc="0">
    <oddFooter>&amp;R&amp;8R3超高層ZEH-M_ver.1</oddFooter>
  </headerFooter>
  <ignoredErrors>
    <ignoredError sqref="B13:B46 B48:B50 B52:B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0EB59-6EA7-4970-A699-7CBBB7BD86A6}">
  <sheetPr codeName="Sheet5"/>
  <dimension ref="A1:K151"/>
  <sheetViews>
    <sheetView showGridLines="0" view="pageBreakPreview" zoomScale="80" zoomScaleNormal="100" zoomScaleSheetLayoutView="80" workbookViewId="0"/>
  </sheetViews>
  <sheetFormatPr defaultRowHeight="21"/>
  <cols>
    <col min="1" max="1" width="2.625" style="267" customWidth="1"/>
    <col min="2" max="2" width="30.625" style="65" customWidth="1"/>
    <col min="3" max="3" width="20.625" style="418" customWidth="1"/>
    <col min="4" max="4" width="12.25" style="65" customWidth="1"/>
    <col min="5" max="5" width="6.625" style="65" customWidth="1"/>
    <col min="6" max="6" width="16.875" style="65" customWidth="1"/>
    <col min="7" max="7" width="20.625" style="65" customWidth="1"/>
    <col min="8" max="8" width="10.625" style="65" customWidth="1"/>
    <col min="9" max="9" width="6.625" style="65" customWidth="1"/>
    <col min="10" max="10" width="2.625" style="65" customWidth="1"/>
    <col min="11" max="11" width="9" style="735"/>
    <col min="12" max="16384" width="9" style="65"/>
  </cols>
  <sheetData>
    <row r="1" spans="1:11" s="735" customFormat="1" ht="18.75">
      <c r="A1" s="734" t="s">
        <v>833</v>
      </c>
      <c r="B1" s="734"/>
      <c r="C1" s="734"/>
      <c r="D1" s="734"/>
      <c r="E1" s="734"/>
      <c r="F1" s="734"/>
      <c r="G1" s="734"/>
      <c r="H1" s="734"/>
      <c r="I1" s="734"/>
      <c r="J1" s="734"/>
    </row>
    <row r="2" spans="1:11" s="735" customFormat="1" ht="18.75">
      <c r="A2" s="734" t="s">
        <v>142</v>
      </c>
      <c r="B2" s="734"/>
      <c r="C2" s="734"/>
      <c r="D2" s="734"/>
      <c r="E2" s="734"/>
      <c r="F2" s="734"/>
      <c r="G2" s="734"/>
      <c r="H2" s="734"/>
      <c r="I2" s="734"/>
      <c r="J2" s="734"/>
    </row>
    <row r="3" spans="1:11" s="735" customFormat="1" ht="18.75">
      <c r="A3" s="734" t="s">
        <v>834</v>
      </c>
      <c r="B3" s="734"/>
      <c r="C3" s="734"/>
      <c r="D3" s="734"/>
      <c r="E3" s="734"/>
      <c r="F3" s="734"/>
      <c r="G3" s="734"/>
      <c r="H3" s="734"/>
      <c r="I3" s="734"/>
      <c r="J3" s="734"/>
    </row>
    <row r="4" spans="1:11" ht="17.25">
      <c r="A4" s="254"/>
      <c r="B4" s="66"/>
      <c r="C4" s="420"/>
      <c r="D4" s="66"/>
      <c r="E4" s="66"/>
      <c r="F4" s="66"/>
    </row>
    <row r="5" spans="1:11" ht="18.75">
      <c r="A5" s="1012" t="s">
        <v>125</v>
      </c>
      <c r="B5" s="1012"/>
      <c r="C5" s="1012"/>
      <c r="D5" s="1012"/>
      <c r="E5" s="1012"/>
      <c r="F5" s="1012"/>
      <c r="G5" s="1012"/>
      <c r="H5" s="1012"/>
      <c r="I5" s="1012"/>
    </row>
    <row r="6" spans="1:11">
      <c r="B6" s="68" t="s">
        <v>126</v>
      </c>
    </row>
    <row r="7" spans="1:11" ht="25.5">
      <c r="A7" s="268"/>
      <c r="B7" s="1013" t="s">
        <v>540</v>
      </c>
      <c r="C7" s="1013"/>
    </row>
    <row r="8" spans="1:11" ht="24">
      <c r="A8" s="269"/>
      <c r="B8" s="138" t="s">
        <v>26</v>
      </c>
      <c r="C8" s="1014" t="str">
        <f>入力シート!F81</f>
        <v>(例)　▽▽株式会社</v>
      </c>
      <c r="D8" s="1015"/>
      <c r="E8" s="1015"/>
      <c r="F8" s="1015"/>
      <c r="G8" s="1015"/>
      <c r="H8" s="1015"/>
      <c r="I8" s="1015"/>
      <c r="K8" s="734"/>
    </row>
    <row r="9" spans="1:11" ht="24">
      <c r="A9" s="269"/>
      <c r="B9" s="138" t="s">
        <v>28</v>
      </c>
      <c r="C9" s="1014" t="str">
        <f>入力シート!F82</f>
        <v>(例)　登録済み（プルダウン選択する）</v>
      </c>
      <c r="D9" s="1015"/>
      <c r="E9" s="1015"/>
      <c r="F9" s="1015"/>
      <c r="G9" s="1015"/>
      <c r="H9" s="1015"/>
      <c r="I9" s="1015"/>
    </row>
    <row r="10" spans="1:11" ht="24">
      <c r="A10" s="269"/>
      <c r="B10" s="138" t="s">
        <v>27</v>
      </c>
      <c r="C10" s="1014" t="str">
        <f>入力シート!F83</f>
        <v>(例)　ZEHM00-00000-A</v>
      </c>
      <c r="D10" s="1015"/>
      <c r="E10" s="1015"/>
      <c r="F10" s="1015"/>
      <c r="G10" s="1015"/>
      <c r="H10" s="1015"/>
      <c r="I10" s="1015"/>
    </row>
    <row r="11" spans="1:11" s="176" customFormat="1" ht="14.25">
      <c r="A11" s="270"/>
      <c r="C11" s="421"/>
      <c r="K11" s="736"/>
    </row>
    <row r="12" spans="1:11" ht="28.5">
      <c r="A12" s="271"/>
      <c r="B12" s="1017" t="s">
        <v>541</v>
      </c>
      <c r="C12" s="1017"/>
    </row>
    <row r="13" spans="1:11" ht="28.5">
      <c r="A13" s="271"/>
      <c r="B13" s="138" t="s">
        <v>140</v>
      </c>
      <c r="C13" s="1016" t="str">
        <f>入力シート!F170</f>
        <v>(例)　有り</v>
      </c>
      <c r="D13" s="1015"/>
      <c r="E13" s="1015"/>
      <c r="F13" s="1015"/>
      <c r="G13" s="1015"/>
      <c r="H13" s="1015"/>
      <c r="I13" s="1015"/>
    </row>
    <row r="14" spans="1:11" ht="28.5">
      <c r="A14" s="271"/>
      <c r="B14" s="138" t="s">
        <v>141</v>
      </c>
      <c r="C14" s="1015" t="str">
        <f>IF(入力シート!F171="","",入力シート!F171)</f>
        <v>(例)　〇▽□補助金</v>
      </c>
      <c r="D14" s="1015"/>
      <c r="E14" s="1015"/>
      <c r="F14" s="1015"/>
      <c r="G14" s="1015"/>
      <c r="H14" s="1015"/>
      <c r="I14" s="1015"/>
    </row>
    <row r="15" spans="1:11" ht="28.5">
      <c r="A15" s="271"/>
      <c r="B15" s="138" t="s">
        <v>141</v>
      </c>
      <c r="C15" s="1015" t="str">
        <f>IF(入力シート!F172="","",入力シート!F172)</f>
        <v/>
      </c>
      <c r="D15" s="1015"/>
      <c r="E15" s="1015"/>
      <c r="F15" s="1015"/>
      <c r="G15" s="1015"/>
      <c r="H15" s="1015"/>
      <c r="I15" s="1015"/>
    </row>
    <row r="16" spans="1:11" ht="28.5">
      <c r="A16" s="271"/>
      <c r="B16" s="138" t="s">
        <v>141</v>
      </c>
      <c r="C16" s="1015" t="str">
        <f>IF(入力シート!F173="","",入力シート!F173)</f>
        <v/>
      </c>
      <c r="D16" s="1015"/>
      <c r="E16" s="1015"/>
      <c r="F16" s="1015"/>
      <c r="G16" s="1015"/>
      <c r="H16" s="1015"/>
      <c r="I16" s="1015"/>
    </row>
    <row r="17" spans="1:11" s="252" customFormat="1" ht="14.25">
      <c r="A17" s="272"/>
      <c r="B17" s="249"/>
      <c r="C17" s="422"/>
      <c r="D17" s="250"/>
      <c r="E17" s="250"/>
      <c r="F17" s="250"/>
      <c r="G17" s="250"/>
      <c r="H17" s="250"/>
      <c r="I17" s="250"/>
      <c r="K17" s="737"/>
    </row>
    <row r="18" spans="1:11">
      <c r="B18" s="254" t="s">
        <v>542</v>
      </c>
      <c r="C18" s="419"/>
      <c r="D18" s="254"/>
      <c r="E18" s="254"/>
      <c r="F18" s="254"/>
      <c r="G18" s="254"/>
      <c r="H18" s="254"/>
      <c r="I18" s="254"/>
    </row>
    <row r="19" spans="1:11" ht="25.5">
      <c r="A19" s="268">
        <v>2</v>
      </c>
      <c r="B19" s="255" t="s">
        <v>543</v>
      </c>
      <c r="C19" s="419"/>
      <c r="D19" s="254"/>
      <c r="E19" s="254"/>
      <c r="F19" s="254"/>
      <c r="G19" s="254"/>
      <c r="H19" s="254"/>
      <c r="I19" s="275" t="s">
        <v>127</v>
      </c>
    </row>
    <row r="20" spans="1:11" ht="24">
      <c r="A20" s="269"/>
      <c r="B20" s="256" t="s">
        <v>128</v>
      </c>
      <c r="C20" s="1009" t="str">
        <f>IF(入力シート!F31="","",入力シート!F31)</f>
        <v>(例)　まるまるまるかぶしきがいしゃ</v>
      </c>
      <c r="D20" s="1009"/>
      <c r="E20" s="1009"/>
      <c r="F20" s="1009"/>
      <c r="G20" s="1009"/>
      <c r="H20" s="1009"/>
      <c r="I20" s="1009"/>
    </row>
    <row r="21" spans="1:11" ht="24">
      <c r="A21" s="269">
        <v>1</v>
      </c>
      <c r="B21" s="256" t="s">
        <v>129</v>
      </c>
      <c r="C21" s="1009" t="str">
        <f>IF(入力シート!F32="","",入力シート!F32)</f>
        <v>(例)　〇〇〇株式会社</v>
      </c>
      <c r="D21" s="1009"/>
      <c r="E21" s="1009"/>
      <c r="F21" s="1009"/>
      <c r="G21" s="1009"/>
      <c r="H21" s="1009"/>
      <c r="I21" s="1009"/>
    </row>
    <row r="22" spans="1:11" ht="24">
      <c r="A22" s="269">
        <v>10</v>
      </c>
      <c r="B22" s="256" t="s">
        <v>130</v>
      </c>
      <c r="C22" s="1005" t="str">
        <f>IF(入力シート!F41="","",入力シート!F41)</f>
        <v>(例)　1234567890123</v>
      </c>
      <c r="D22" s="1005"/>
      <c r="E22" s="1005"/>
      <c r="F22" s="1005"/>
      <c r="G22" s="1005"/>
      <c r="H22" s="1005"/>
      <c r="I22" s="1005"/>
    </row>
    <row r="23" spans="1:11" ht="24">
      <c r="A23" s="269">
        <v>2</v>
      </c>
      <c r="B23" s="256" t="s">
        <v>131</v>
      </c>
      <c r="C23" s="1009" t="str">
        <f>IF(入力シート!F33="","",入力シート!F33)</f>
        <v>(例)　代表取締役</v>
      </c>
      <c r="D23" s="1009"/>
      <c r="E23" s="1009"/>
      <c r="F23" s="1009"/>
      <c r="G23" s="1009"/>
      <c r="H23" s="1009"/>
      <c r="I23" s="1009"/>
    </row>
    <row r="24" spans="1:11" ht="24">
      <c r="A24" s="269">
        <v>3</v>
      </c>
      <c r="B24" s="256" t="s">
        <v>128</v>
      </c>
      <c r="C24" s="1009" t="str">
        <f>IF(入力シート!F34="","",入力シート!F34)</f>
        <v>(例)　かんきょう　たろう</v>
      </c>
      <c r="D24" s="1009"/>
      <c r="E24" s="1009"/>
      <c r="F24" s="1009"/>
      <c r="G24" s="1009"/>
      <c r="H24" s="1009"/>
      <c r="I24" s="1009"/>
    </row>
    <row r="25" spans="1:11" ht="24">
      <c r="A25" s="269">
        <v>4</v>
      </c>
      <c r="B25" s="256" t="s">
        <v>132</v>
      </c>
      <c r="C25" s="1009" t="str">
        <f>IF(入力シート!F35="","",入力シート!F35)</f>
        <v>(例)　環境　太郎</v>
      </c>
      <c r="D25" s="1009"/>
      <c r="E25" s="1009"/>
      <c r="F25" s="1009"/>
      <c r="G25" s="1009"/>
      <c r="H25" s="1009"/>
      <c r="I25" s="1009"/>
    </row>
    <row r="26" spans="1:11" ht="24">
      <c r="A26" s="269">
        <v>6</v>
      </c>
      <c r="B26" s="1006" t="s">
        <v>133</v>
      </c>
      <c r="C26" s="1007" t="str">
        <f>IF(入力シート!F37="","",入力シート!F37)</f>
        <v>(例)　104-0000</v>
      </c>
      <c r="D26" s="1007"/>
      <c r="E26" s="1007"/>
      <c r="F26" s="1007"/>
      <c r="G26" s="1007"/>
      <c r="H26" s="1007"/>
      <c r="I26" s="1007"/>
    </row>
    <row r="27" spans="1:11" ht="24">
      <c r="A27" s="269">
        <v>7</v>
      </c>
      <c r="B27" s="1006"/>
      <c r="C27" s="1009" t="str">
        <f>IF(入力シート!F38="","",入力シート!F38)</f>
        <v>(例)　東京都中央区○○町○丁目○番○号</v>
      </c>
      <c r="D27" s="1009"/>
      <c r="E27" s="1009"/>
      <c r="F27" s="1009"/>
      <c r="G27" s="1009"/>
      <c r="H27" s="1009"/>
      <c r="I27" s="1009"/>
    </row>
    <row r="28" spans="1:11" ht="24">
      <c r="A28" s="269">
        <v>8</v>
      </c>
      <c r="B28" s="256" t="s">
        <v>18</v>
      </c>
      <c r="C28" s="1009" t="str">
        <f>IF(入力シート!F39="","",入力シート!F39)</f>
        <v>(例)　03-0000-1111</v>
      </c>
      <c r="D28" s="1009"/>
      <c r="E28" s="1009"/>
      <c r="F28" s="1009"/>
      <c r="G28" s="1009"/>
      <c r="H28" s="1009"/>
      <c r="I28" s="1009"/>
    </row>
    <row r="29" spans="1:11" ht="24">
      <c r="A29" s="269">
        <v>9</v>
      </c>
      <c r="B29" s="256" t="s">
        <v>338</v>
      </c>
      <c r="C29" s="1003" t="str">
        <f>IF(入力シート!F40="","",入力シート!F40)</f>
        <v/>
      </c>
      <c r="D29" s="1003"/>
      <c r="E29" s="1003"/>
      <c r="F29" s="1003"/>
      <c r="G29" s="1003"/>
      <c r="H29" s="1003"/>
      <c r="I29" s="1003"/>
    </row>
    <row r="30" spans="1:11" s="251" customFormat="1" ht="14.25">
      <c r="A30" s="273"/>
      <c r="B30" s="257"/>
      <c r="C30" s="424"/>
      <c r="D30" s="258"/>
      <c r="E30" s="259"/>
      <c r="F30" s="259"/>
      <c r="G30" s="259"/>
      <c r="H30" s="259"/>
      <c r="I30" s="259"/>
      <c r="K30" s="738"/>
    </row>
    <row r="31" spans="1:11" ht="28.5">
      <c r="A31" s="271">
        <v>55</v>
      </c>
      <c r="B31" s="255" t="s">
        <v>544</v>
      </c>
      <c r="C31" s="423" t="s">
        <v>339</v>
      </c>
      <c r="D31" s="260" t="str">
        <f>IF(入力シート!F86="","",入力シート!F86)</f>
        <v>(例)　－</v>
      </c>
      <c r="E31" s="254"/>
      <c r="F31" s="254"/>
      <c r="G31" s="254"/>
      <c r="H31" s="254"/>
      <c r="I31" s="261"/>
    </row>
    <row r="32" spans="1:11" ht="24">
      <c r="A32" s="269">
        <v>56</v>
      </c>
      <c r="B32" s="256" t="s">
        <v>135</v>
      </c>
      <c r="C32" s="1008" t="str">
        <f>IF(入力シート!F87="","",入力シート!F87)</f>
        <v>(例)　○○〇部○○課</v>
      </c>
      <c r="D32" s="1008"/>
      <c r="E32" s="1008"/>
      <c r="F32" s="1008"/>
      <c r="G32" s="1008"/>
      <c r="H32" s="1008"/>
      <c r="I32" s="1008"/>
    </row>
    <row r="33" spans="1:11" ht="24">
      <c r="A33" s="269">
        <v>57</v>
      </c>
      <c r="B33" s="256" t="s">
        <v>136</v>
      </c>
      <c r="C33" s="1008" t="str">
        <f>IF(入力シート!F88="","",入力シート!F88)</f>
        <v>(例)　課長</v>
      </c>
      <c r="D33" s="1008"/>
      <c r="E33" s="1008"/>
      <c r="F33" s="1008"/>
      <c r="G33" s="1008"/>
      <c r="H33" s="1008"/>
      <c r="I33" s="1008"/>
    </row>
    <row r="34" spans="1:11" ht="24">
      <c r="A34" s="269">
        <v>58</v>
      </c>
      <c r="B34" s="256" t="s">
        <v>128</v>
      </c>
      <c r="C34" s="1008" t="str">
        <f>IF(入力シート!F89="","",入力シート!F89)</f>
        <v>(例)　まる　たろう</v>
      </c>
      <c r="D34" s="1008"/>
      <c r="E34" s="1008"/>
      <c r="F34" s="1008"/>
      <c r="G34" s="1008"/>
      <c r="H34" s="1008"/>
      <c r="I34" s="1008"/>
    </row>
    <row r="35" spans="1:11" ht="24">
      <c r="A35" s="269">
        <v>59</v>
      </c>
      <c r="B35" s="256" t="s">
        <v>31</v>
      </c>
      <c r="C35" s="1008" t="str">
        <f>IF(入力シート!F90="","",入力シート!F90)</f>
        <v>(例)　丸　太郎</v>
      </c>
      <c r="D35" s="1008"/>
      <c r="E35" s="1008"/>
      <c r="F35" s="1008"/>
      <c r="G35" s="1008"/>
      <c r="H35" s="1008"/>
      <c r="I35" s="1008"/>
    </row>
    <row r="36" spans="1:11" ht="24">
      <c r="A36" s="269">
        <v>60</v>
      </c>
      <c r="B36" s="1006" t="s">
        <v>133</v>
      </c>
      <c r="C36" s="1007" t="str">
        <f>IF(入力シート!F91="","",入力シート!F91)</f>
        <v>(例)　104-0000</v>
      </c>
      <c r="D36" s="1007"/>
      <c r="E36" s="1007"/>
      <c r="F36" s="1007"/>
      <c r="G36" s="1007"/>
      <c r="H36" s="1007"/>
      <c r="I36" s="1007"/>
    </row>
    <row r="37" spans="1:11" ht="24">
      <c r="A37" s="269">
        <v>61</v>
      </c>
      <c r="B37" s="1006"/>
      <c r="C37" s="1008" t="str">
        <f>IF(入力シート!F92="","",入力シート!F92)</f>
        <v>(例)　東京都中央区○○町○○丁目○○番○○号</v>
      </c>
      <c r="D37" s="1008"/>
      <c r="E37" s="1008"/>
      <c r="F37" s="1008"/>
      <c r="G37" s="1008"/>
      <c r="H37" s="1008"/>
      <c r="I37" s="1008"/>
    </row>
    <row r="38" spans="1:11" ht="24">
      <c r="A38" s="269">
        <v>62</v>
      </c>
      <c r="B38" s="256" t="s">
        <v>18</v>
      </c>
      <c r="C38" s="1008" t="str">
        <f>IF(入力シート!F93="","",入力シート!F93)</f>
        <v>(例)　03-0000-1111</v>
      </c>
      <c r="D38" s="1008"/>
      <c r="E38" s="1008"/>
      <c r="F38" s="1008"/>
      <c r="G38" s="1008"/>
      <c r="H38" s="1008"/>
      <c r="I38" s="1008"/>
      <c r="J38" s="227">
        <v>64</v>
      </c>
    </row>
    <row r="39" spans="1:11" ht="24">
      <c r="A39" s="269">
        <v>63</v>
      </c>
      <c r="B39" s="256" t="s">
        <v>137</v>
      </c>
      <c r="C39" s="1008" t="str">
        <f>IF(入力シート!F94="","",入力シート!F94)</f>
        <v>(例)　090-0000-1112</v>
      </c>
      <c r="D39" s="1008"/>
      <c r="E39" s="1008"/>
      <c r="F39" s="1008"/>
      <c r="G39" s="1008"/>
      <c r="H39" s="1008"/>
      <c r="I39" s="1008"/>
    </row>
    <row r="40" spans="1:11" ht="24">
      <c r="A40" s="269">
        <v>65</v>
      </c>
      <c r="B40" s="256" t="s">
        <v>877</v>
      </c>
      <c r="C40" s="1008" t="str">
        <f>IF(入力シート!F95="","",入力シート!F95)</f>
        <v>(例)　t-maru@zehzeh.com</v>
      </c>
      <c r="D40" s="1008"/>
      <c r="E40" s="1008"/>
      <c r="F40" s="1008"/>
      <c r="G40" s="1008"/>
      <c r="H40" s="1008"/>
      <c r="I40" s="1008"/>
    </row>
    <row r="41" spans="1:11" s="253" customFormat="1" ht="12">
      <c r="A41" s="274"/>
      <c r="B41" s="262"/>
      <c r="C41" s="425"/>
      <c r="D41" s="263"/>
      <c r="E41" s="263"/>
      <c r="F41" s="263"/>
      <c r="G41" s="263"/>
      <c r="H41" s="263"/>
      <c r="I41" s="263"/>
      <c r="K41" s="739"/>
    </row>
    <row r="42" spans="1:11" ht="28.5">
      <c r="A42" s="271">
        <v>0</v>
      </c>
      <c r="B42" s="1004" t="s">
        <v>617</v>
      </c>
      <c r="C42" s="1004"/>
      <c r="D42" s="254"/>
      <c r="E42" s="254"/>
      <c r="F42" s="254"/>
      <c r="G42" s="254"/>
      <c r="H42" s="254"/>
      <c r="I42" s="264"/>
    </row>
    <row r="43" spans="1:11" ht="28.5">
      <c r="A43" s="271">
        <v>105</v>
      </c>
      <c r="B43" s="256" t="s">
        <v>138</v>
      </c>
      <c r="C43" s="999" t="str">
        <f>IF(入力シート!F132="","",入力シート!F132)</f>
        <v>(例)　2020 年　4 月  　1 日</v>
      </c>
      <c r="D43" s="1000"/>
      <c r="E43" s="686" t="s">
        <v>139</v>
      </c>
      <c r="F43" s="1018" t="str">
        <f>IF(入力シート!F133="","",入力シート!F133)</f>
        <v>(例)　 2021 年　3 月　31 日</v>
      </c>
      <c r="G43" s="1019"/>
      <c r="H43" s="254"/>
      <c r="I43" s="276">
        <v>106</v>
      </c>
    </row>
    <row r="44" spans="1:11" ht="28.5">
      <c r="A44" s="271">
        <v>107</v>
      </c>
      <c r="B44" s="256" t="s">
        <v>47</v>
      </c>
      <c r="C44" s="997" t="str">
        <f>IF(入力シート!F134="","",入力シート!F134)</f>
        <v>(例)　10,000,000,000</v>
      </c>
      <c r="D44" s="997"/>
      <c r="E44" s="997"/>
      <c r="F44" s="998"/>
      <c r="G44" s="265"/>
      <c r="H44" s="254"/>
      <c r="I44" s="254"/>
    </row>
    <row r="45" spans="1:11" ht="28.5">
      <c r="A45" s="271">
        <v>108</v>
      </c>
      <c r="B45" s="256" t="s">
        <v>48</v>
      </c>
      <c r="C45" s="997" t="str">
        <f>IF(入力シート!F135="","",入力シート!F135)</f>
        <v>(例)　10,000,000,001</v>
      </c>
      <c r="D45" s="997"/>
      <c r="E45" s="997"/>
      <c r="F45" s="998"/>
      <c r="G45" s="266"/>
      <c r="H45" s="254"/>
      <c r="I45" s="254"/>
    </row>
    <row r="46" spans="1:11" ht="28.5">
      <c r="A46" s="271">
        <v>109</v>
      </c>
      <c r="B46" s="256" t="s">
        <v>49</v>
      </c>
      <c r="C46" s="997" t="str">
        <f>IF(入力シート!F136="","",入力シート!F136)</f>
        <v>(例)　10,000,000,002</v>
      </c>
      <c r="D46" s="997"/>
      <c r="E46" s="997"/>
      <c r="F46" s="998"/>
      <c r="G46" s="266"/>
      <c r="H46" s="254"/>
      <c r="I46" s="254"/>
    </row>
    <row r="47" spans="1:11" ht="28.5">
      <c r="A47" s="271">
        <v>110</v>
      </c>
      <c r="B47" s="256" t="s">
        <v>50</v>
      </c>
      <c r="C47" s="997" t="str">
        <f>IF(入力シート!F137="","",入力シート!F137)</f>
        <v>(例)　10,000,000,003</v>
      </c>
      <c r="D47" s="997"/>
      <c r="E47" s="997"/>
      <c r="F47" s="998"/>
      <c r="G47" s="266"/>
      <c r="H47" s="254"/>
      <c r="I47" s="254"/>
    </row>
    <row r="48" spans="1:11" ht="28.5">
      <c r="A48" s="271">
        <v>111</v>
      </c>
      <c r="B48" s="256" t="s">
        <v>51</v>
      </c>
      <c r="C48" s="997" t="str">
        <f>IF(入力シート!F138="","",入力シート!F138)</f>
        <v>(例)　10,000,000,004</v>
      </c>
      <c r="D48" s="997"/>
      <c r="E48" s="997"/>
      <c r="F48" s="998"/>
      <c r="G48" s="266"/>
      <c r="H48" s="254"/>
      <c r="I48" s="254"/>
    </row>
    <row r="49" spans="1:11" ht="28.5">
      <c r="A49" s="271">
        <v>112</v>
      </c>
      <c r="B49" s="256" t="s">
        <v>52</v>
      </c>
      <c r="C49" s="997" t="str">
        <f>IF(入力シート!F139="","",入力シート!F139)</f>
        <v>(例)　10,000,000,005</v>
      </c>
      <c r="D49" s="997"/>
      <c r="E49" s="997"/>
      <c r="F49" s="998"/>
      <c r="G49" s="266"/>
      <c r="H49" s="254"/>
      <c r="I49" s="254"/>
    </row>
    <row r="50" spans="1:11" s="226" customFormat="1" ht="28.5">
      <c r="A50" s="277"/>
      <c r="B50" s="225"/>
      <c r="C50" s="426"/>
      <c r="D50" s="278"/>
      <c r="E50" s="278"/>
      <c r="F50" s="278"/>
      <c r="G50" s="279"/>
      <c r="K50" s="740"/>
    </row>
    <row r="51" spans="1:11">
      <c r="B51" s="254" t="s">
        <v>545</v>
      </c>
      <c r="C51" s="419"/>
      <c r="D51" s="254"/>
      <c r="E51" s="254"/>
      <c r="F51" s="254"/>
      <c r="G51" s="254"/>
      <c r="H51" s="254"/>
      <c r="I51" s="254"/>
    </row>
    <row r="52" spans="1:11" ht="25.5">
      <c r="A52" s="268">
        <v>1</v>
      </c>
      <c r="B52" s="255" t="s">
        <v>543</v>
      </c>
      <c r="C52" s="419"/>
      <c r="D52" s="254"/>
      <c r="E52" s="254"/>
      <c r="F52" s="254"/>
      <c r="G52" s="254"/>
      <c r="H52" s="254"/>
      <c r="I52" s="275" t="s">
        <v>134</v>
      </c>
    </row>
    <row r="53" spans="1:11" ht="24">
      <c r="A53" s="269">
        <v>-1</v>
      </c>
      <c r="B53" s="256" t="s">
        <v>128</v>
      </c>
      <c r="C53" s="1009" t="str">
        <f>IF(入力シート!F43="","",入力シート!F43)</f>
        <v/>
      </c>
      <c r="D53" s="1009"/>
      <c r="E53" s="1009"/>
      <c r="F53" s="1009"/>
      <c r="G53" s="1009"/>
      <c r="H53" s="1009"/>
      <c r="I53" s="1009"/>
    </row>
    <row r="54" spans="1:11" ht="24">
      <c r="A54" s="269">
        <v>0</v>
      </c>
      <c r="B54" s="256" t="s">
        <v>129</v>
      </c>
      <c r="C54" s="1009" t="str">
        <f>IF(入力シート!F44="","",入力シート!F44)</f>
        <v/>
      </c>
      <c r="D54" s="1009"/>
      <c r="E54" s="1009"/>
      <c r="F54" s="1009"/>
      <c r="G54" s="1009"/>
      <c r="H54" s="1009"/>
      <c r="I54" s="1009"/>
    </row>
    <row r="55" spans="1:11" ht="24">
      <c r="A55" s="269">
        <v>9</v>
      </c>
      <c r="B55" s="256" t="s">
        <v>130</v>
      </c>
      <c r="C55" s="1005" t="str">
        <f>IF(入力シート!F53="","",入力シート!F53)</f>
        <v/>
      </c>
      <c r="D55" s="1005"/>
      <c r="E55" s="1005"/>
      <c r="F55" s="1005"/>
      <c r="G55" s="1005"/>
      <c r="H55" s="1005"/>
      <c r="I55" s="1005"/>
    </row>
    <row r="56" spans="1:11" ht="24">
      <c r="A56" s="269">
        <v>1</v>
      </c>
      <c r="B56" s="256" t="s">
        <v>131</v>
      </c>
      <c r="C56" s="1009" t="str">
        <f>IF(入力シート!F45="","",入力シート!F45)</f>
        <v/>
      </c>
      <c r="D56" s="1009"/>
      <c r="E56" s="1009"/>
      <c r="F56" s="1009"/>
      <c r="G56" s="1009"/>
      <c r="H56" s="1009"/>
      <c r="I56" s="1009"/>
    </row>
    <row r="57" spans="1:11" ht="24">
      <c r="A57" s="269">
        <v>2</v>
      </c>
      <c r="B57" s="256" t="s">
        <v>128</v>
      </c>
      <c r="C57" s="1009" t="str">
        <f>IF(入力シート!F46="","",入力シート!F46)</f>
        <v/>
      </c>
      <c r="D57" s="1009"/>
      <c r="E57" s="1009"/>
      <c r="F57" s="1009"/>
      <c r="G57" s="1009"/>
      <c r="H57" s="1009"/>
      <c r="I57" s="1009"/>
    </row>
    <row r="58" spans="1:11" ht="24">
      <c r="A58" s="269">
        <v>3</v>
      </c>
      <c r="B58" s="256" t="s">
        <v>132</v>
      </c>
      <c r="C58" s="1009" t="str">
        <f>IF(入力シート!F47="","",入力シート!F47)</f>
        <v/>
      </c>
      <c r="D58" s="1009"/>
      <c r="E58" s="1009"/>
      <c r="F58" s="1009"/>
      <c r="G58" s="1009"/>
      <c r="H58" s="1009"/>
      <c r="I58" s="1009"/>
    </row>
    <row r="59" spans="1:11" ht="24">
      <c r="A59" s="269">
        <v>5</v>
      </c>
      <c r="B59" s="1006" t="s">
        <v>133</v>
      </c>
      <c r="C59" s="1007" t="str">
        <f>IF(入力シート!F49="","",入力シート!F49)</f>
        <v/>
      </c>
      <c r="D59" s="1007"/>
      <c r="E59" s="1007"/>
      <c r="F59" s="1007"/>
      <c r="G59" s="1007"/>
      <c r="H59" s="1007"/>
      <c r="I59" s="1007"/>
    </row>
    <row r="60" spans="1:11" ht="24">
      <c r="A60" s="269">
        <v>6</v>
      </c>
      <c r="B60" s="1006"/>
      <c r="C60" s="1009" t="str">
        <f>IF(入力シート!F50="","",入力シート!F50)</f>
        <v/>
      </c>
      <c r="D60" s="1009"/>
      <c r="E60" s="1009"/>
      <c r="F60" s="1009"/>
      <c r="G60" s="1009"/>
      <c r="H60" s="1009"/>
      <c r="I60" s="1009"/>
    </row>
    <row r="61" spans="1:11" ht="24">
      <c r="A61" s="269">
        <v>7</v>
      </c>
      <c r="B61" s="256" t="s">
        <v>18</v>
      </c>
      <c r="C61" s="1008" t="str">
        <f>IF(入力シート!F51="","",入力シート!F51)</f>
        <v/>
      </c>
      <c r="D61" s="1008"/>
      <c r="E61" s="1008"/>
      <c r="F61" s="1008"/>
      <c r="G61" s="1008"/>
      <c r="H61" s="1008"/>
      <c r="I61" s="1008"/>
    </row>
    <row r="62" spans="1:11" ht="24">
      <c r="A62" s="269">
        <v>8</v>
      </c>
      <c r="B62" s="256" t="s">
        <v>338</v>
      </c>
      <c r="C62" s="1003" t="str">
        <f>IF(入力シート!F52="","",入力シート!F52)</f>
        <v/>
      </c>
      <c r="D62" s="1003"/>
      <c r="E62" s="1003"/>
      <c r="F62" s="1003"/>
      <c r="G62" s="1003"/>
      <c r="H62" s="1003"/>
      <c r="I62" s="1003"/>
      <c r="K62" s="740"/>
    </row>
    <row r="63" spans="1:11" s="251" customFormat="1" ht="14.25">
      <c r="A63" s="273"/>
      <c r="B63" s="257"/>
      <c r="C63" s="424"/>
      <c r="D63" s="258"/>
      <c r="E63" s="259"/>
      <c r="F63" s="259"/>
      <c r="G63" s="259"/>
      <c r="H63" s="259"/>
      <c r="I63" s="259"/>
      <c r="K63" s="738"/>
    </row>
    <row r="64" spans="1:11" ht="28.5">
      <c r="A64" s="271">
        <v>54</v>
      </c>
      <c r="B64" s="255" t="s">
        <v>544</v>
      </c>
      <c r="C64" s="423" t="s">
        <v>339</v>
      </c>
      <c r="D64" s="260" t="str">
        <f>IF(入力シート!F97="","",入力シート!F97)</f>
        <v/>
      </c>
      <c r="E64" s="254"/>
      <c r="F64" s="254"/>
      <c r="G64" s="254"/>
      <c r="H64" s="254"/>
      <c r="I64" s="261"/>
    </row>
    <row r="65" spans="1:11" ht="24">
      <c r="A65" s="269">
        <v>55</v>
      </c>
      <c r="B65" s="256" t="s">
        <v>135</v>
      </c>
      <c r="C65" s="1008" t="str">
        <f>IF(入力シート!F98="","",入力シート!F98)</f>
        <v/>
      </c>
      <c r="D65" s="1008"/>
      <c r="E65" s="1008"/>
      <c r="F65" s="1008"/>
      <c r="G65" s="1008"/>
      <c r="H65" s="1008"/>
      <c r="I65" s="1008"/>
    </row>
    <row r="66" spans="1:11" ht="24">
      <c r="A66" s="269">
        <v>56</v>
      </c>
      <c r="B66" s="256" t="s">
        <v>136</v>
      </c>
      <c r="C66" s="1008" t="str">
        <f>IF(入力シート!F99="","",入力シート!F99)</f>
        <v/>
      </c>
      <c r="D66" s="1008"/>
      <c r="E66" s="1008"/>
      <c r="F66" s="1008"/>
      <c r="G66" s="1008"/>
      <c r="H66" s="1008"/>
      <c r="I66" s="1008"/>
    </row>
    <row r="67" spans="1:11" ht="24">
      <c r="A67" s="269">
        <v>57</v>
      </c>
      <c r="B67" s="256" t="s">
        <v>128</v>
      </c>
      <c r="C67" s="1008" t="str">
        <f>IF(入力シート!F100="","",入力シート!F100)</f>
        <v/>
      </c>
      <c r="D67" s="1008"/>
      <c r="E67" s="1008"/>
      <c r="F67" s="1008"/>
      <c r="G67" s="1008"/>
      <c r="H67" s="1008"/>
      <c r="I67" s="1008"/>
    </row>
    <row r="68" spans="1:11" ht="24">
      <c r="A68" s="269">
        <v>58</v>
      </c>
      <c r="B68" s="256" t="s">
        <v>31</v>
      </c>
      <c r="C68" s="1011" t="str">
        <f>IF(入力シート!F101="","",入力シート!F101)</f>
        <v/>
      </c>
      <c r="D68" s="1011"/>
      <c r="E68" s="1011"/>
      <c r="F68" s="1011"/>
      <c r="G68" s="1011"/>
      <c r="H68" s="1011"/>
      <c r="I68" s="1011"/>
    </row>
    <row r="69" spans="1:11" ht="24">
      <c r="A69" s="269">
        <v>59</v>
      </c>
      <c r="B69" s="1006" t="s">
        <v>133</v>
      </c>
      <c r="C69" s="1007" t="str">
        <f>IF(入力シート!F102="","",入力シート!F102)</f>
        <v/>
      </c>
      <c r="D69" s="1007"/>
      <c r="E69" s="1007"/>
      <c r="F69" s="1007"/>
      <c r="G69" s="1007"/>
      <c r="H69" s="1007"/>
      <c r="I69" s="1007"/>
    </row>
    <row r="70" spans="1:11" ht="24">
      <c r="A70" s="269">
        <v>60</v>
      </c>
      <c r="B70" s="1006"/>
      <c r="C70" s="1011" t="str">
        <f>IF(入力シート!F103="","",入力シート!F103)</f>
        <v/>
      </c>
      <c r="D70" s="1011"/>
      <c r="E70" s="1011"/>
      <c r="F70" s="1011"/>
      <c r="G70" s="1011"/>
      <c r="H70" s="1011"/>
      <c r="I70" s="1011"/>
    </row>
    <row r="71" spans="1:11" ht="24">
      <c r="A71" s="269">
        <v>61</v>
      </c>
      <c r="B71" s="256" t="s">
        <v>18</v>
      </c>
      <c r="C71" s="1005" t="str">
        <f>IF(入力シート!F104="","",入力シート!F104)</f>
        <v/>
      </c>
      <c r="D71" s="1005"/>
      <c r="E71" s="1005"/>
      <c r="F71" s="1005"/>
      <c r="G71" s="1005"/>
      <c r="H71" s="1005"/>
      <c r="I71" s="1005"/>
      <c r="J71" s="227">
        <v>63</v>
      </c>
    </row>
    <row r="72" spans="1:11" ht="24">
      <c r="A72" s="269">
        <v>62</v>
      </c>
      <c r="B72" s="256" t="s">
        <v>137</v>
      </c>
      <c r="C72" s="1005" t="str">
        <f>IF(入力シート!F105="","",入力シート!F105)</f>
        <v/>
      </c>
      <c r="D72" s="1005"/>
      <c r="E72" s="1005"/>
      <c r="F72" s="1005"/>
      <c r="G72" s="1005"/>
      <c r="H72" s="1005"/>
      <c r="I72" s="1005"/>
    </row>
    <row r="73" spans="1:11" ht="24">
      <c r="A73" s="269">
        <v>64</v>
      </c>
      <c r="B73" s="256" t="s">
        <v>877</v>
      </c>
      <c r="C73" s="1005" t="str">
        <f>IF(入力シート!F106="","",入力シート!F106)</f>
        <v/>
      </c>
      <c r="D73" s="1005"/>
      <c r="E73" s="1005"/>
      <c r="F73" s="1005"/>
      <c r="G73" s="1005"/>
      <c r="H73" s="1005"/>
      <c r="I73" s="1005"/>
    </row>
    <row r="74" spans="1:11" s="253" customFormat="1" ht="12">
      <c r="A74" s="274"/>
      <c r="B74" s="262"/>
      <c r="C74" s="425"/>
      <c r="D74" s="263"/>
      <c r="E74" s="263"/>
      <c r="F74" s="263"/>
      <c r="G74" s="263"/>
      <c r="H74" s="263"/>
      <c r="I74" s="263"/>
      <c r="K74" s="739"/>
    </row>
    <row r="75" spans="1:11" ht="28.5">
      <c r="A75" s="271">
        <v>-1</v>
      </c>
      <c r="B75" s="1004" t="s">
        <v>617</v>
      </c>
      <c r="C75" s="1004"/>
      <c r="D75" s="254"/>
      <c r="E75" s="254"/>
      <c r="F75" s="254"/>
      <c r="G75" s="254"/>
      <c r="H75" s="254"/>
      <c r="I75" s="264"/>
    </row>
    <row r="76" spans="1:11" ht="28.5">
      <c r="A76" s="271">
        <v>101</v>
      </c>
      <c r="B76" s="256" t="s">
        <v>138</v>
      </c>
      <c r="C76" s="999" t="str">
        <f>IF(入力シート!F141="","",入力シート!F141)</f>
        <v/>
      </c>
      <c r="D76" s="1000"/>
      <c r="E76" s="686" t="s">
        <v>139</v>
      </c>
      <c r="F76" s="1001" t="str">
        <f>IF(入力シート!F142="","",入力シート!F142)</f>
        <v/>
      </c>
      <c r="G76" s="1002"/>
      <c r="H76" s="254"/>
      <c r="I76" s="227">
        <v>102</v>
      </c>
    </row>
    <row r="77" spans="1:11" ht="28.5">
      <c r="A77" s="271">
        <v>103</v>
      </c>
      <c r="B77" s="256" t="s">
        <v>47</v>
      </c>
      <c r="C77" s="997" t="str">
        <f>IF(入力シート!F143="","",入力シート!F143)</f>
        <v/>
      </c>
      <c r="D77" s="997"/>
      <c r="E77" s="997"/>
      <c r="F77" s="998"/>
      <c r="G77" s="265"/>
      <c r="H77" s="254"/>
      <c r="I77" s="254"/>
    </row>
    <row r="78" spans="1:11" ht="28.5">
      <c r="A78" s="271">
        <v>104</v>
      </c>
      <c r="B78" s="256" t="s">
        <v>48</v>
      </c>
      <c r="C78" s="997" t="str">
        <f>IF(入力シート!F144="","",入力シート!F144)</f>
        <v/>
      </c>
      <c r="D78" s="997"/>
      <c r="E78" s="997"/>
      <c r="F78" s="998"/>
      <c r="G78" s="266"/>
      <c r="H78" s="254"/>
      <c r="I78" s="254"/>
    </row>
    <row r="79" spans="1:11" ht="28.5">
      <c r="A79" s="271">
        <v>105</v>
      </c>
      <c r="B79" s="256" t="s">
        <v>49</v>
      </c>
      <c r="C79" s="997" t="str">
        <f>IF(入力シート!F145="","",入力シート!F145)</f>
        <v/>
      </c>
      <c r="D79" s="997"/>
      <c r="E79" s="997"/>
      <c r="F79" s="998"/>
      <c r="G79" s="266"/>
      <c r="H79" s="254"/>
      <c r="I79" s="254"/>
    </row>
    <row r="80" spans="1:11" ht="28.5">
      <c r="A80" s="271">
        <v>106</v>
      </c>
      <c r="B80" s="256" t="s">
        <v>50</v>
      </c>
      <c r="C80" s="997" t="str">
        <f>IF(入力シート!F146="","",入力シート!F146)</f>
        <v/>
      </c>
      <c r="D80" s="997"/>
      <c r="E80" s="997"/>
      <c r="F80" s="998"/>
      <c r="G80" s="266"/>
      <c r="H80" s="254"/>
      <c r="I80" s="254"/>
    </row>
    <row r="81" spans="1:11" ht="28.5">
      <c r="A81" s="271">
        <v>107</v>
      </c>
      <c r="B81" s="256" t="s">
        <v>51</v>
      </c>
      <c r="C81" s="997" t="str">
        <f>IF(入力シート!F147="","",入力シート!F147)</f>
        <v/>
      </c>
      <c r="D81" s="997"/>
      <c r="E81" s="997"/>
      <c r="F81" s="998"/>
      <c r="G81" s="266"/>
      <c r="H81" s="254"/>
      <c r="I81" s="254"/>
    </row>
    <row r="82" spans="1:11" ht="28.5">
      <c r="A82" s="271">
        <v>108</v>
      </c>
      <c r="B82" s="256" t="s">
        <v>52</v>
      </c>
      <c r="C82" s="997" t="str">
        <f>IF(入力シート!F148="","",入力シート!F148)</f>
        <v/>
      </c>
      <c r="D82" s="997"/>
      <c r="E82" s="997"/>
      <c r="F82" s="998"/>
      <c r="G82" s="266"/>
      <c r="H82" s="254"/>
      <c r="I82" s="254"/>
    </row>
    <row r="83" spans="1:11" s="226" customFormat="1" ht="28.5">
      <c r="A83" s="277"/>
      <c r="B83" s="225"/>
      <c r="C83" s="426"/>
      <c r="D83" s="278"/>
      <c r="E83" s="278"/>
      <c r="F83" s="278"/>
      <c r="G83" s="279"/>
      <c r="K83" s="741"/>
    </row>
    <row r="84" spans="1:11">
      <c r="B84" s="254" t="s">
        <v>546</v>
      </c>
      <c r="C84" s="419"/>
      <c r="D84" s="254"/>
      <c r="E84" s="254"/>
      <c r="F84" s="254"/>
      <c r="G84" s="254"/>
      <c r="H84" s="254"/>
      <c r="I84" s="254"/>
      <c r="K84" s="740"/>
    </row>
    <row r="85" spans="1:11" ht="25.5">
      <c r="A85" s="268">
        <v>1</v>
      </c>
      <c r="B85" s="255" t="s">
        <v>543</v>
      </c>
      <c r="C85" s="419"/>
      <c r="D85" s="254"/>
      <c r="E85" s="254"/>
      <c r="F85" s="254"/>
      <c r="G85" s="254"/>
      <c r="H85" s="254"/>
      <c r="I85" s="275" t="s">
        <v>525</v>
      </c>
    </row>
    <row r="86" spans="1:11" ht="24">
      <c r="A86" s="269">
        <v>-1</v>
      </c>
      <c r="B86" s="256" t="s">
        <v>128</v>
      </c>
      <c r="C86" s="1009" t="str">
        <f>IF(入力シート!F55="","",入力シート!F55)</f>
        <v/>
      </c>
      <c r="D86" s="1009"/>
      <c r="E86" s="1009"/>
      <c r="F86" s="1009"/>
      <c r="G86" s="1009"/>
      <c r="H86" s="1009"/>
      <c r="I86" s="1009"/>
    </row>
    <row r="87" spans="1:11" ht="24">
      <c r="A87" s="269">
        <v>0</v>
      </c>
      <c r="B87" s="256" t="s">
        <v>129</v>
      </c>
      <c r="C87" s="1009" t="str">
        <f>IF(入力シート!F56="","",入力シート!F56)</f>
        <v/>
      </c>
      <c r="D87" s="1009"/>
      <c r="E87" s="1009"/>
      <c r="F87" s="1009"/>
      <c r="G87" s="1009"/>
      <c r="H87" s="1009"/>
      <c r="I87" s="1009"/>
    </row>
    <row r="88" spans="1:11" ht="24">
      <c r="A88" s="269">
        <v>9</v>
      </c>
      <c r="B88" s="256" t="s">
        <v>130</v>
      </c>
      <c r="C88" s="1005" t="str">
        <f>IF(入力シート!F65="","",入力シート!F65)</f>
        <v/>
      </c>
      <c r="D88" s="1005"/>
      <c r="E88" s="1005"/>
      <c r="F88" s="1005"/>
      <c r="G88" s="1005"/>
      <c r="H88" s="1005"/>
      <c r="I88" s="1005"/>
    </row>
    <row r="89" spans="1:11" ht="24">
      <c r="A89" s="269">
        <v>1</v>
      </c>
      <c r="B89" s="256" t="s">
        <v>131</v>
      </c>
      <c r="C89" s="1009" t="str">
        <f>IF(入力シート!F57="","",入力シート!F57)</f>
        <v/>
      </c>
      <c r="D89" s="1009"/>
      <c r="E89" s="1009"/>
      <c r="F89" s="1009"/>
      <c r="G89" s="1009"/>
      <c r="H89" s="1009"/>
      <c r="I89" s="1009"/>
    </row>
    <row r="90" spans="1:11" ht="24">
      <c r="A90" s="269">
        <v>2</v>
      </c>
      <c r="B90" s="256" t="s">
        <v>128</v>
      </c>
      <c r="C90" s="1009" t="str">
        <f>IF(入力シート!F58="","",入力シート!F58)</f>
        <v/>
      </c>
      <c r="D90" s="1009"/>
      <c r="E90" s="1009"/>
      <c r="F90" s="1009"/>
      <c r="G90" s="1009"/>
      <c r="H90" s="1009"/>
      <c r="I90" s="1009"/>
    </row>
    <row r="91" spans="1:11" ht="24">
      <c r="A91" s="269">
        <v>3</v>
      </c>
      <c r="B91" s="256" t="s">
        <v>132</v>
      </c>
      <c r="C91" s="1009" t="str">
        <f>IF(入力シート!F59="","",入力シート!F59)</f>
        <v/>
      </c>
      <c r="D91" s="1009"/>
      <c r="E91" s="1009"/>
      <c r="F91" s="1009"/>
      <c r="G91" s="1009"/>
      <c r="H91" s="1009"/>
      <c r="I91" s="1009"/>
    </row>
    <row r="92" spans="1:11" ht="24">
      <c r="A92" s="269">
        <v>5</v>
      </c>
      <c r="B92" s="1006" t="s">
        <v>133</v>
      </c>
      <c r="C92" s="1007" t="str">
        <f>IF(入力シート!F61="","",入力シート!F61)</f>
        <v/>
      </c>
      <c r="D92" s="1007"/>
      <c r="E92" s="1007"/>
      <c r="F92" s="1007"/>
      <c r="G92" s="1007"/>
      <c r="H92" s="1007"/>
      <c r="I92" s="1007"/>
    </row>
    <row r="93" spans="1:11" ht="24">
      <c r="A93" s="269">
        <v>6</v>
      </c>
      <c r="B93" s="1006"/>
      <c r="C93" s="1009" t="str">
        <f>IF(入力シート!F62="","",入力シート!F62)</f>
        <v/>
      </c>
      <c r="D93" s="1009"/>
      <c r="E93" s="1009"/>
      <c r="F93" s="1009"/>
      <c r="G93" s="1009"/>
      <c r="H93" s="1009"/>
      <c r="I93" s="1009"/>
    </row>
    <row r="94" spans="1:11" ht="24">
      <c r="A94" s="269">
        <v>7</v>
      </c>
      <c r="B94" s="256" t="s">
        <v>18</v>
      </c>
      <c r="C94" s="1003" t="str">
        <f>IF(入力シート!F63="","",入力シート!F63)</f>
        <v/>
      </c>
      <c r="D94" s="1003"/>
      <c r="E94" s="1003"/>
      <c r="F94" s="1003"/>
      <c r="G94" s="1003"/>
      <c r="H94" s="1003"/>
      <c r="I94" s="1003"/>
    </row>
    <row r="95" spans="1:11" ht="24">
      <c r="A95" s="269">
        <v>8</v>
      </c>
      <c r="B95" s="256" t="s">
        <v>338</v>
      </c>
      <c r="C95" s="1003" t="str">
        <f>IF(入力シート!F64="","",入力シート!F64)</f>
        <v/>
      </c>
      <c r="D95" s="1003"/>
      <c r="E95" s="1003"/>
      <c r="F95" s="1003"/>
      <c r="G95" s="1003"/>
      <c r="H95" s="1003"/>
      <c r="I95" s="1003"/>
    </row>
    <row r="96" spans="1:11" s="251" customFormat="1" ht="14.25">
      <c r="A96" s="273"/>
      <c r="B96" s="257"/>
      <c r="C96" s="424"/>
      <c r="D96" s="258"/>
      <c r="E96" s="259"/>
      <c r="F96" s="259"/>
      <c r="G96" s="259"/>
      <c r="H96" s="259"/>
      <c r="I96" s="259"/>
      <c r="K96" s="738"/>
    </row>
    <row r="97" spans="1:11" ht="28.5">
      <c r="A97" s="271">
        <v>54</v>
      </c>
      <c r="B97" s="255" t="s">
        <v>544</v>
      </c>
      <c r="C97" s="423" t="s">
        <v>339</v>
      </c>
      <c r="D97" s="260" t="str">
        <f>IF(入力シート!F108="","",入力シート!F108)</f>
        <v/>
      </c>
      <c r="E97" s="254"/>
      <c r="F97" s="254"/>
      <c r="G97" s="254"/>
      <c r="H97" s="254"/>
      <c r="I97" s="261"/>
    </row>
    <row r="98" spans="1:11" ht="24">
      <c r="A98" s="269">
        <v>55</v>
      </c>
      <c r="B98" s="256" t="s">
        <v>135</v>
      </c>
      <c r="C98" s="1011" t="str">
        <f>IF(入力シート!F109="","",入力シート!F109)</f>
        <v/>
      </c>
      <c r="D98" s="1011"/>
      <c r="E98" s="1011"/>
      <c r="F98" s="1011"/>
      <c r="G98" s="1011"/>
      <c r="H98" s="1011"/>
      <c r="I98" s="1011"/>
    </row>
    <row r="99" spans="1:11" ht="24">
      <c r="A99" s="269">
        <v>56</v>
      </c>
      <c r="B99" s="256" t="s">
        <v>136</v>
      </c>
      <c r="C99" s="1011" t="str">
        <f>IF(入力シート!F110="","",入力シート!F110)</f>
        <v/>
      </c>
      <c r="D99" s="1011"/>
      <c r="E99" s="1011"/>
      <c r="F99" s="1011"/>
      <c r="G99" s="1011"/>
      <c r="H99" s="1011"/>
      <c r="I99" s="1011"/>
    </row>
    <row r="100" spans="1:11" ht="24">
      <c r="A100" s="269">
        <v>57</v>
      </c>
      <c r="B100" s="256" t="s">
        <v>128</v>
      </c>
      <c r="C100" s="1011" t="str">
        <f>IF(入力シート!F111="","",入力シート!F111)</f>
        <v/>
      </c>
      <c r="D100" s="1011"/>
      <c r="E100" s="1011"/>
      <c r="F100" s="1011"/>
      <c r="G100" s="1011"/>
      <c r="H100" s="1011"/>
      <c r="I100" s="1011"/>
    </row>
    <row r="101" spans="1:11" ht="24">
      <c r="A101" s="269">
        <v>58</v>
      </c>
      <c r="B101" s="256" t="s">
        <v>31</v>
      </c>
      <c r="C101" s="1011" t="str">
        <f>IF(入力シート!F112="","",入力シート!F112)</f>
        <v/>
      </c>
      <c r="D101" s="1011"/>
      <c r="E101" s="1011"/>
      <c r="F101" s="1011"/>
      <c r="G101" s="1011"/>
      <c r="H101" s="1011"/>
      <c r="I101" s="1011"/>
    </row>
    <row r="102" spans="1:11" ht="24">
      <c r="A102" s="269">
        <v>59</v>
      </c>
      <c r="B102" s="1006" t="s">
        <v>133</v>
      </c>
      <c r="C102" s="1007" t="str">
        <f>IF(入力シート!F113="","",入力シート!F113)</f>
        <v/>
      </c>
      <c r="D102" s="1007"/>
      <c r="E102" s="1007"/>
      <c r="F102" s="1007"/>
      <c r="G102" s="1007"/>
      <c r="H102" s="1007"/>
      <c r="I102" s="1007"/>
    </row>
    <row r="103" spans="1:11" ht="24">
      <c r="A103" s="269">
        <v>60</v>
      </c>
      <c r="B103" s="1006"/>
      <c r="C103" s="1011" t="str">
        <f>IF(入力シート!F114="","",入力シート!F114)</f>
        <v/>
      </c>
      <c r="D103" s="1011"/>
      <c r="E103" s="1011"/>
      <c r="F103" s="1011"/>
      <c r="G103" s="1011"/>
      <c r="H103" s="1011"/>
      <c r="I103" s="1011"/>
    </row>
    <row r="104" spans="1:11" ht="24">
      <c r="A104" s="269">
        <v>61</v>
      </c>
      <c r="B104" s="256" t="s">
        <v>18</v>
      </c>
      <c r="C104" s="1005" t="str">
        <f>IF(入力シート!F115="","",入力シート!F115)</f>
        <v/>
      </c>
      <c r="D104" s="1005"/>
      <c r="E104" s="1005"/>
      <c r="F104" s="1005"/>
      <c r="G104" s="1005"/>
      <c r="H104" s="1005"/>
      <c r="I104" s="1005"/>
      <c r="J104" s="227">
        <v>63</v>
      </c>
    </row>
    <row r="105" spans="1:11" ht="24">
      <c r="A105" s="269">
        <v>62</v>
      </c>
      <c r="B105" s="256" t="s">
        <v>137</v>
      </c>
      <c r="C105" s="1005" t="str">
        <f>IF(入力シート!F116="","",入力シート!F116)</f>
        <v/>
      </c>
      <c r="D105" s="1005"/>
      <c r="E105" s="1005"/>
      <c r="F105" s="1005"/>
      <c r="G105" s="1005"/>
      <c r="H105" s="1005"/>
      <c r="I105" s="1005"/>
    </row>
    <row r="106" spans="1:11" ht="24">
      <c r="A106" s="269">
        <v>64</v>
      </c>
      <c r="B106" s="256" t="s">
        <v>877</v>
      </c>
      <c r="C106" s="1005" t="str">
        <f>IF(入力シート!F117="","",入力シート!F117)</f>
        <v/>
      </c>
      <c r="D106" s="1005"/>
      <c r="E106" s="1005"/>
      <c r="F106" s="1005"/>
      <c r="G106" s="1005"/>
      <c r="H106" s="1005"/>
      <c r="I106" s="1005"/>
    </row>
    <row r="107" spans="1:11" s="253" customFormat="1" ht="12">
      <c r="A107" s="274"/>
      <c r="B107" s="262"/>
      <c r="C107" s="425"/>
      <c r="D107" s="263"/>
      <c r="E107" s="263"/>
      <c r="F107" s="263"/>
      <c r="G107" s="263"/>
      <c r="H107" s="263"/>
      <c r="I107" s="263"/>
      <c r="K107" s="739"/>
    </row>
    <row r="108" spans="1:11" ht="28.5">
      <c r="A108" s="271">
        <v>-1</v>
      </c>
      <c r="B108" s="1004" t="s">
        <v>617</v>
      </c>
      <c r="C108" s="1004"/>
      <c r="D108" s="254"/>
      <c r="E108" s="254"/>
      <c r="F108" s="254"/>
      <c r="G108" s="254"/>
      <c r="H108" s="254"/>
      <c r="I108" s="264"/>
    </row>
    <row r="109" spans="1:11" ht="28.5">
      <c r="A109" s="271">
        <v>98</v>
      </c>
      <c r="B109" s="256" t="s">
        <v>138</v>
      </c>
      <c r="C109" s="999" t="str">
        <f>IF(入力シート!F150="","",入力シート!F150)</f>
        <v/>
      </c>
      <c r="D109" s="1000"/>
      <c r="E109" s="686" t="s">
        <v>139</v>
      </c>
      <c r="F109" s="1001" t="str">
        <f>IF(入力シート!F151="","",入力シート!F151)</f>
        <v/>
      </c>
      <c r="G109" s="1002"/>
      <c r="H109" s="254"/>
      <c r="I109" s="227">
        <v>99</v>
      </c>
    </row>
    <row r="110" spans="1:11" ht="28.5">
      <c r="A110" s="271">
        <v>100</v>
      </c>
      <c r="B110" s="256" t="s">
        <v>47</v>
      </c>
      <c r="C110" s="997" t="str">
        <f>IF(入力シート!F152="","",入力シート!F152)</f>
        <v/>
      </c>
      <c r="D110" s="997"/>
      <c r="E110" s="997"/>
      <c r="F110" s="998"/>
      <c r="G110" s="265"/>
      <c r="H110" s="254"/>
      <c r="I110" s="254"/>
    </row>
    <row r="111" spans="1:11" ht="28.5">
      <c r="A111" s="271">
        <v>101</v>
      </c>
      <c r="B111" s="256" t="s">
        <v>48</v>
      </c>
      <c r="C111" s="997" t="str">
        <f>IF(入力シート!F153="","",入力シート!F153)</f>
        <v/>
      </c>
      <c r="D111" s="997"/>
      <c r="E111" s="997"/>
      <c r="F111" s="998"/>
      <c r="G111" s="266"/>
      <c r="H111" s="254"/>
      <c r="I111" s="254"/>
    </row>
    <row r="112" spans="1:11" ht="28.5">
      <c r="A112" s="271">
        <v>102</v>
      </c>
      <c r="B112" s="256" t="s">
        <v>49</v>
      </c>
      <c r="C112" s="997" t="str">
        <f>IF(入力シート!F154="","",入力シート!F154)</f>
        <v/>
      </c>
      <c r="D112" s="997"/>
      <c r="E112" s="997"/>
      <c r="F112" s="998"/>
      <c r="G112" s="266"/>
      <c r="H112" s="254"/>
      <c r="I112" s="254"/>
    </row>
    <row r="113" spans="1:11" ht="28.5">
      <c r="A113" s="271">
        <v>103</v>
      </c>
      <c r="B113" s="256" t="s">
        <v>50</v>
      </c>
      <c r="C113" s="997" t="str">
        <f>IF(入力シート!F155="","",入力シート!F155)</f>
        <v/>
      </c>
      <c r="D113" s="997"/>
      <c r="E113" s="997"/>
      <c r="F113" s="998"/>
      <c r="G113" s="266"/>
      <c r="H113" s="254"/>
      <c r="I113" s="254"/>
    </row>
    <row r="114" spans="1:11" ht="28.5">
      <c r="A114" s="271">
        <v>104</v>
      </c>
      <c r="B114" s="256" t="s">
        <v>51</v>
      </c>
      <c r="C114" s="997" t="str">
        <f>IF(入力シート!F156="","",入力シート!F156)</f>
        <v/>
      </c>
      <c r="D114" s="997"/>
      <c r="E114" s="997"/>
      <c r="F114" s="998"/>
      <c r="G114" s="266"/>
      <c r="H114" s="254"/>
      <c r="I114" s="254"/>
    </row>
    <row r="115" spans="1:11" ht="28.5">
      <c r="A115" s="271">
        <v>105</v>
      </c>
      <c r="B115" s="256" t="s">
        <v>52</v>
      </c>
      <c r="C115" s="997" t="str">
        <f>IF(入力シート!F157="","",入力シート!F157)</f>
        <v/>
      </c>
      <c r="D115" s="997"/>
      <c r="E115" s="997"/>
      <c r="F115" s="998"/>
      <c r="G115" s="266"/>
      <c r="H115" s="254"/>
      <c r="I115" s="254"/>
    </row>
    <row r="116" spans="1:11" s="226" customFormat="1" ht="28.5">
      <c r="A116" s="277"/>
      <c r="B116" s="225"/>
      <c r="C116" s="426"/>
      <c r="D116" s="278"/>
      <c r="E116" s="278"/>
      <c r="F116" s="278"/>
      <c r="G116" s="279"/>
      <c r="K116" s="741"/>
    </row>
    <row r="117" spans="1:11">
      <c r="B117" s="254" t="s">
        <v>547</v>
      </c>
      <c r="C117" s="419"/>
      <c r="D117" s="254"/>
      <c r="E117" s="254"/>
      <c r="F117" s="254"/>
      <c r="G117" s="254"/>
      <c r="H117" s="254"/>
      <c r="I117" s="254"/>
    </row>
    <row r="118" spans="1:11" ht="25.5">
      <c r="A118" s="268">
        <v>1</v>
      </c>
      <c r="B118" s="255" t="s">
        <v>543</v>
      </c>
      <c r="C118" s="419"/>
      <c r="D118" s="254"/>
      <c r="E118" s="254"/>
      <c r="F118" s="254"/>
      <c r="G118" s="254"/>
      <c r="H118" s="254"/>
      <c r="I118" s="275" t="s">
        <v>524</v>
      </c>
    </row>
    <row r="119" spans="1:11" ht="24">
      <c r="A119" s="269">
        <v>-1</v>
      </c>
      <c r="B119" s="256" t="s">
        <v>128</v>
      </c>
      <c r="C119" s="1009" t="str">
        <f>IF(入力シート!F67="","",入力シート!F67)</f>
        <v/>
      </c>
      <c r="D119" s="1009"/>
      <c r="E119" s="1009"/>
      <c r="F119" s="1009"/>
      <c r="G119" s="1009"/>
      <c r="H119" s="1009"/>
      <c r="I119" s="1009"/>
    </row>
    <row r="120" spans="1:11" ht="24">
      <c r="A120" s="269">
        <v>0</v>
      </c>
      <c r="B120" s="256" t="s">
        <v>129</v>
      </c>
      <c r="C120" s="1010" t="str">
        <f>IF(入力シート!F68="","",入力シート!F68)</f>
        <v/>
      </c>
      <c r="D120" s="1010"/>
      <c r="E120" s="1010"/>
      <c r="F120" s="1010"/>
      <c r="G120" s="1010"/>
      <c r="H120" s="1010"/>
      <c r="I120" s="1010"/>
    </row>
    <row r="121" spans="1:11" ht="24">
      <c r="A121" s="269">
        <v>9</v>
      </c>
      <c r="B121" s="256" t="s">
        <v>130</v>
      </c>
      <c r="C121" s="1005" t="str">
        <f>IF(入力シート!F77="","",入力シート!F77)</f>
        <v/>
      </c>
      <c r="D121" s="1005"/>
      <c r="E121" s="1005"/>
      <c r="F121" s="1005"/>
      <c r="G121" s="1005"/>
      <c r="H121" s="1005"/>
      <c r="I121" s="1005"/>
    </row>
    <row r="122" spans="1:11" ht="24">
      <c r="A122" s="269">
        <v>1</v>
      </c>
      <c r="B122" s="256" t="s">
        <v>131</v>
      </c>
      <c r="C122" s="1010" t="str">
        <f>IF(入力シート!F69="","",入力シート!F69)</f>
        <v/>
      </c>
      <c r="D122" s="1010"/>
      <c r="E122" s="1010"/>
      <c r="F122" s="1010"/>
      <c r="G122" s="1010"/>
      <c r="H122" s="1010"/>
      <c r="I122" s="1010"/>
    </row>
    <row r="123" spans="1:11" ht="24">
      <c r="A123" s="269">
        <v>2</v>
      </c>
      <c r="B123" s="256" t="s">
        <v>128</v>
      </c>
      <c r="C123" s="1010" t="str">
        <f>IF(入力シート!F70="","",入力シート!F70)</f>
        <v/>
      </c>
      <c r="D123" s="1010"/>
      <c r="E123" s="1010"/>
      <c r="F123" s="1010"/>
      <c r="G123" s="1010"/>
      <c r="H123" s="1010"/>
      <c r="I123" s="1010"/>
    </row>
    <row r="124" spans="1:11" ht="24">
      <c r="A124" s="269">
        <v>3</v>
      </c>
      <c r="B124" s="256" t="s">
        <v>132</v>
      </c>
      <c r="C124" s="1010" t="str">
        <f>IF(入力シート!F71="","",入力シート!F71)</f>
        <v/>
      </c>
      <c r="D124" s="1010"/>
      <c r="E124" s="1010"/>
      <c r="F124" s="1010"/>
      <c r="G124" s="1010"/>
      <c r="H124" s="1010"/>
      <c r="I124" s="1010"/>
    </row>
    <row r="125" spans="1:11" ht="24">
      <c r="A125" s="269">
        <v>5</v>
      </c>
      <c r="B125" s="1006" t="s">
        <v>133</v>
      </c>
      <c r="C125" s="1007" t="str">
        <f>IF(入力シート!F73="","",入力シート!F73)</f>
        <v/>
      </c>
      <c r="D125" s="1007"/>
      <c r="E125" s="1007"/>
      <c r="F125" s="1007"/>
      <c r="G125" s="1007"/>
      <c r="H125" s="1007"/>
      <c r="I125" s="1007"/>
    </row>
    <row r="126" spans="1:11" ht="24">
      <c r="A126" s="269">
        <v>6</v>
      </c>
      <c r="B126" s="1006"/>
      <c r="C126" s="1010" t="str">
        <f>IF(入力シート!F74="","",入力シート!F74)</f>
        <v/>
      </c>
      <c r="D126" s="1010"/>
      <c r="E126" s="1010"/>
      <c r="F126" s="1010"/>
      <c r="G126" s="1010"/>
      <c r="H126" s="1010"/>
      <c r="I126" s="1010"/>
    </row>
    <row r="127" spans="1:11" ht="24">
      <c r="A127" s="269">
        <v>7</v>
      </c>
      <c r="B127" s="256" t="s">
        <v>18</v>
      </c>
      <c r="C127" s="1005" t="str">
        <f>IF(入力シート!F75="","",入力シート!F75)</f>
        <v/>
      </c>
      <c r="D127" s="1005"/>
      <c r="E127" s="1005"/>
      <c r="F127" s="1005"/>
      <c r="G127" s="1005"/>
      <c r="H127" s="1005"/>
      <c r="I127" s="1005"/>
    </row>
    <row r="128" spans="1:11" ht="24">
      <c r="A128" s="269">
        <v>8</v>
      </c>
      <c r="B128" s="256" t="s">
        <v>338</v>
      </c>
      <c r="C128" s="1003" t="str">
        <f>IF(入力シート!F76="","",入力シート!F76)</f>
        <v/>
      </c>
      <c r="D128" s="1003"/>
      <c r="E128" s="1003"/>
      <c r="F128" s="1003"/>
      <c r="G128" s="1003"/>
      <c r="H128" s="1003"/>
      <c r="I128" s="1003"/>
      <c r="K128" s="740"/>
    </row>
    <row r="129" spans="1:11" s="251" customFormat="1" ht="14.25">
      <c r="A129" s="273"/>
      <c r="B129" s="257"/>
      <c r="C129" s="424"/>
      <c r="D129" s="258"/>
      <c r="E129" s="259"/>
      <c r="F129" s="259"/>
      <c r="G129" s="259"/>
      <c r="H129" s="259"/>
      <c r="I129" s="259"/>
      <c r="K129" s="738"/>
    </row>
    <row r="130" spans="1:11" ht="28.5">
      <c r="A130" s="271">
        <v>54</v>
      </c>
      <c r="B130" s="255" t="s">
        <v>544</v>
      </c>
      <c r="C130" s="423" t="s">
        <v>339</v>
      </c>
      <c r="D130" s="260" t="str">
        <f>IF(入力シート!F119="","",入力シート!F119)</f>
        <v/>
      </c>
      <c r="E130" s="254"/>
      <c r="F130" s="254"/>
      <c r="G130" s="254"/>
      <c r="H130" s="254"/>
      <c r="I130" s="261"/>
    </row>
    <row r="131" spans="1:11" ht="24">
      <c r="A131" s="269">
        <v>55</v>
      </c>
      <c r="B131" s="256" t="s">
        <v>135</v>
      </c>
      <c r="C131" s="1008" t="str">
        <f>IF(入力シート!F120="","",入力シート!F120)</f>
        <v/>
      </c>
      <c r="D131" s="1008"/>
      <c r="E131" s="1008"/>
      <c r="F131" s="1008"/>
      <c r="G131" s="1008"/>
      <c r="H131" s="1008"/>
      <c r="I131" s="1008"/>
    </row>
    <row r="132" spans="1:11" ht="24">
      <c r="A132" s="269">
        <v>56</v>
      </c>
      <c r="B132" s="256" t="s">
        <v>136</v>
      </c>
      <c r="C132" s="1008" t="str">
        <f>IF(入力シート!F121="","",入力シート!F121)</f>
        <v/>
      </c>
      <c r="D132" s="1008"/>
      <c r="E132" s="1008"/>
      <c r="F132" s="1008"/>
      <c r="G132" s="1008"/>
      <c r="H132" s="1008"/>
      <c r="I132" s="1008"/>
    </row>
    <row r="133" spans="1:11" ht="24">
      <c r="A133" s="269">
        <v>57</v>
      </c>
      <c r="B133" s="256" t="s">
        <v>128</v>
      </c>
      <c r="C133" s="1008" t="str">
        <f>IF(入力シート!F122="","",入力シート!F122)</f>
        <v/>
      </c>
      <c r="D133" s="1008"/>
      <c r="E133" s="1008"/>
      <c r="F133" s="1008"/>
      <c r="G133" s="1008"/>
      <c r="H133" s="1008"/>
      <c r="I133" s="1008"/>
    </row>
    <row r="134" spans="1:11" ht="24">
      <c r="A134" s="269">
        <v>58</v>
      </c>
      <c r="B134" s="256" t="s">
        <v>31</v>
      </c>
      <c r="C134" s="1008" t="str">
        <f>IF(入力シート!F123="","",入力シート!F123)</f>
        <v/>
      </c>
      <c r="D134" s="1008"/>
      <c r="E134" s="1008"/>
      <c r="F134" s="1008"/>
      <c r="G134" s="1008"/>
      <c r="H134" s="1008"/>
      <c r="I134" s="1008"/>
    </row>
    <row r="135" spans="1:11" ht="24">
      <c r="A135" s="269">
        <v>59</v>
      </c>
      <c r="B135" s="1006" t="s">
        <v>133</v>
      </c>
      <c r="C135" s="1007" t="str">
        <f>IF(入力シート!F124="","",入力シート!F124)</f>
        <v/>
      </c>
      <c r="D135" s="1007"/>
      <c r="E135" s="1007"/>
      <c r="F135" s="1007"/>
      <c r="G135" s="1007"/>
      <c r="H135" s="1007"/>
      <c r="I135" s="1007"/>
    </row>
    <row r="136" spans="1:11" ht="24">
      <c r="A136" s="269">
        <v>60</v>
      </c>
      <c r="B136" s="1006"/>
      <c r="C136" s="1008" t="str">
        <f>IF(入力シート!F125="","",入力シート!F125)</f>
        <v/>
      </c>
      <c r="D136" s="1008"/>
      <c r="E136" s="1008"/>
      <c r="F136" s="1008"/>
      <c r="G136" s="1008"/>
      <c r="H136" s="1008"/>
      <c r="I136" s="1008"/>
    </row>
    <row r="137" spans="1:11" ht="24">
      <c r="A137" s="269">
        <v>61</v>
      </c>
      <c r="B137" s="256" t="s">
        <v>18</v>
      </c>
      <c r="C137" s="1003" t="str">
        <f>IF(入力シート!F126="","",入力シート!F126)</f>
        <v/>
      </c>
      <c r="D137" s="1003"/>
      <c r="E137" s="1003"/>
      <c r="F137" s="1003"/>
      <c r="G137" s="1003"/>
      <c r="H137" s="1003"/>
      <c r="I137" s="1003"/>
      <c r="J137" s="227">
        <v>63</v>
      </c>
    </row>
    <row r="138" spans="1:11" ht="24">
      <c r="A138" s="269">
        <v>62</v>
      </c>
      <c r="B138" s="256" t="s">
        <v>137</v>
      </c>
      <c r="C138" s="1003" t="str">
        <f>IF(入力シート!F127="","",入力シート!F127)</f>
        <v/>
      </c>
      <c r="D138" s="1003"/>
      <c r="E138" s="1003"/>
      <c r="F138" s="1003"/>
      <c r="G138" s="1003"/>
      <c r="H138" s="1003"/>
      <c r="I138" s="1003"/>
    </row>
    <row r="139" spans="1:11" ht="24">
      <c r="A139" s="269">
        <v>64</v>
      </c>
      <c r="B139" s="256" t="s">
        <v>877</v>
      </c>
      <c r="C139" s="1003" t="str">
        <f>IF(入力シート!F128="","",入力シート!F128)</f>
        <v/>
      </c>
      <c r="D139" s="1003"/>
      <c r="E139" s="1003"/>
      <c r="F139" s="1003"/>
      <c r="G139" s="1003"/>
      <c r="H139" s="1003"/>
      <c r="I139" s="1003"/>
    </row>
    <row r="140" spans="1:11" s="253" customFormat="1" ht="12">
      <c r="A140" s="274"/>
      <c r="B140" s="262"/>
      <c r="C140" s="425"/>
      <c r="D140" s="263"/>
      <c r="E140" s="263"/>
      <c r="F140" s="263"/>
      <c r="G140" s="263"/>
      <c r="H140" s="263"/>
      <c r="I140" s="263"/>
      <c r="K140" s="739"/>
    </row>
    <row r="141" spans="1:11" ht="28.5">
      <c r="A141" s="271">
        <v>-1</v>
      </c>
      <c r="B141" s="1004" t="s">
        <v>617</v>
      </c>
      <c r="C141" s="1004"/>
      <c r="D141" s="254"/>
      <c r="E141" s="254"/>
      <c r="F141" s="254"/>
      <c r="G141" s="254"/>
      <c r="H141" s="254"/>
      <c r="I141" s="264"/>
    </row>
    <row r="142" spans="1:11" ht="28.5">
      <c r="A142" s="271">
        <v>95</v>
      </c>
      <c r="B142" s="256" t="s">
        <v>138</v>
      </c>
      <c r="C142" s="999" t="str">
        <f>IF(入力シート!F159="","",入力シート!F159)</f>
        <v/>
      </c>
      <c r="D142" s="1000"/>
      <c r="E142" s="686" t="s">
        <v>139</v>
      </c>
      <c r="F142" s="1001" t="str">
        <f>IF(入力シート!F160="","",入力シート!F160)</f>
        <v/>
      </c>
      <c r="G142" s="1002"/>
      <c r="H142" s="254"/>
      <c r="I142" s="227">
        <v>96</v>
      </c>
    </row>
    <row r="143" spans="1:11" ht="28.5">
      <c r="A143" s="271">
        <v>97</v>
      </c>
      <c r="B143" s="256" t="s">
        <v>47</v>
      </c>
      <c r="C143" s="997" t="str">
        <f>IF(入力シート!F161="","",入力シート!F161)</f>
        <v/>
      </c>
      <c r="D143" s="997"/>
      <c r="E143" s="997"/>
      <c r="F143" s="998"/>
      <c r="G143" s="265"/>
      <c r="H143" s="254"/>
      <c r="I143" s="254"/>
    </row>
    <row r="144" spans="1:11" ht="28.5">
      <c r="A144" s="271">
        <v>98</v>
      </c>
      <c r="B144" s="256" t="s">
        <v>48</v>
      </c>
      <c r="C144" s="997" t="str">
        <f>IF(入力シート!F162="","",入力シート!F162)</f>
        <v/>
      </c>
      <c r="D144" s="997"/>
      <c r="E144" s="997"/>
      <c r="F144" s="998"/>
      <c r="G144" s="266"/>
      <c r="H144" s="254"/>
      <c r="I144" s="254"/>
    </row>
    <row r="145" spans="1:11" ht="28.5">
      <c r="A145" s="271">
        <v>99</v>
      </c>
      <c r="B145" s="256" t="s">
        <v>49</v>
      </c>
      <c r="C145" s="997" t="str">
        <f>IF(入力シート!F163="","",入力シート!F163)</f>
        <v/>
      </c>
      <c r="D145" s="997"/>
      <c r="E145" s="997"/>
      <c r="F145" s="998"/>
      <c r="G145" s="266"/>
      <c r="H145" s="254"/>
      <c r="I145" s="254"/>
    </row>
    <row r="146" spans="1:11" ht="28.5">
      <c r="A146" s="271">
        <v>100</v>
      </c>
      <c r="B146" s="256" t="s">
        <v>50</v>
      </c>
      <c r="C146" s="997" t="str">
        <f>IF(入力シート!F164="","",入力シート!F164)</f>
        <v/>
      </c>
      <c r="D146" s="997"/>
      <c r="E146" s="997"/>
      <c r="F146" s="998"/>
      <c r="G146" s="266"/>
      <c r="H146" s="254"/>
      <c r="I146" s="254"/>
    </row>
    <row r="147" spans="1:11" ht="28.5">
      <c r="A147" s="271">
        <v>101</v>
      </c>
      <c r="B147" s="256" t="s">
        <v>51</v>
      </c>
      <c r="C147" s="997" t="str">
        <f>IF(入力シート!F165="","",入力シート!F165)</f>
        <v/>
      </c>
      <c r="D147" s="997"/>
      <c r="E147" s="997"/>
      <c r="F147" s="998"/>
      <c r="G147" s="266"/>
      <c r="H147" s="254"/>
      <c r="I147" s="254"/>
    </row>
    <row r="148" spans="1:11" ht="28.5">
      <c r="A148" s="271">
        <v>102</v>
      </c>
      <c r="B148" s="256" t="s">
        <v>52</v>
      </c>
      <c r="C148" s="997" t="str">
        <f>IF(入力シート!F166="","",入力シート!F166)</f>
        <v/>
      </c>
      <c r="D148" s="997"/>
      <c r="E148" s="997"/>
      <c r="F148" s="998"/>
      <c r="G148" s="266"/>
      <c r="H148" s="254"/>
      <c r="I148" s="254"/>
    </row>
    <row r="149" spans="1:11" ht="28.5">
      <c r="A149" s="271"/>
      <c r="B149" s="246"/>
      <c r="C149" s="427"/>
      <c r="D149" s="247"/>
      <c r="E149" s="247"/>
      <c r="F149" s="247"/>
      <c r="G149" s="248"/>
      <c r="K149" s="740"/>
    </row>
    <row r="150" spans="1:11">
      <c r="K150" s="740"/>
    </row>
    <row r="151" spans="1:11">
      <c r="K151" s="740"/>
    </row>
  </sheetData>
  <sheetProtection sheet="1" formatRows="0" selectLockedCells="1"/>
  <dataConsolidate link="1"/>
  <mergeCells count="130">
    <mergeCell ref="C28:I28"/>
    <mergeCell ref="C29:I29"/>
    <mergeCell ref="C61:I61"/>
    <mergeCell ref="C98:I98"/>
    <mergeCell ref="C99:I99"/>
    <mergeCell ref="C100:I100"/>
    <mergeCell ref="C101:I101"/>
    <mergeCell ref="C102:I102"/>
    <mergeCell ref="C70:I70"/>
    <mergeCell ref="C82:F82"/>
    <mergeCell ref="B42:C42"/>
    <mergeCell ref="C35:I35"/>
    <mergeCell ref="C34:I34"/>
    <mergeCell ref="C94:I94"/>
    <mergeCell ref="C95:I95"/>
    <mergeCell ref="C36:I36"/>
    <mergeCell ref="C37:I37"/>
    <mergeCell ref="C40:I40"/>
    <mergeCell ref="C39:I39"/>
    <mergeCell ref="C72:I72"/>
    <mergeCell ref="B36:B37"/>
    <mergeCell ref="B59:B60"/>
    <mergeCell ref="C67:I67"/>
    <mergeCell ref="C68:I68"/>
    <mergeCell ref="C38:I38"/>
    <mergeCell ref="C65:I65"/>
    <mergeCell ref="C66:I66"/>
    <mergeCell ref="C43:D43"/>
    <mergeCell ref="F43:G43"/>
    <mergeCell ref="C44:F44"/>
    <mergeCell ref="C45:F45"/>
    <mergeCell ref="C46:F46"/>
    <mergeCell ref="C47:F47"/>
    <mergeCell ref="C48:F48"/>
    <mergeCell ref="C53:I53"/>
    <mergeCell ref="C62:I62"/>
    <mergeCell ref="C54:I54"/>
    <mergeCell ref="C55:I55"/>
    <mergeCell ref="C56:I56"/>
    <mergeCell ref="C57:I57"/>
    <mergeCell ref="C58:I58"/>
    <mergeCell ref="C59:I59"/>
    <mergeCell ref="C60:I60"/>
    <mergeCell ref="A5:I5"/>
    <mergeCell ref="B26:B27"/>
    <mergeCell ref="C20:I20"/>
    <mergeCell ref="C21:I21"/>
    <mergeCell ref="C22:I22"/>
    <mergeCell ref="C23:I23"/>
    <mergeCell ref="C26:I26"/>
    <mergeCell ref="C24:I24"/>
    <mergeCell ref="C25:I25"/>
    <mergeCell ref="C27:I27"/>
    <mergeCell ref="B7:C7"/>
    <mergeCell ref="C8:I8"/>
    <mergeCell ref="C9:I9"/>
    <mergeCell ref="C10:I10"/>
    <mergeCell ref="C16:I16"/>
    <mergeCell ref="C13:I13"/>
    <mergeCell ref="C14:I14"/>
    <mergeCell ref="C15:I15"/>
    <mergeCell ref="B12:C12"/>
    <mergeCell ref="C32:I32"/>
    <mergeCell ref="C33:I33"/>
    <mergeCell ref="C49:F49"/>
    <mergeCell ref="C71:I71"/>
    <mergeCell ref="C121:I121"/>
    <mergeCell ref="C86:I86"/>
    <mergeCell ref="C87:I87"/>
    <mergeCell ref="C88:I88"/>
    <mergeCell ref="C89:I89"/>
    <mergeCell ref="C90:I90"/>
    <mergeCell ref="C91:I91"/>
    <mergeCell ref="C92:I92"/>
    <mergeCell ref="C93:I93"/>
    <mergeCell ref="C105:I105"/>
    <mergeCell ref="C106:I106"/>
    <mergeCell ref="B108:C108"/>
    <mergeCell ref="C109:D109"/>
    <mergeCell ref="F109:G109"/>
    <mergeCell ref="C110:F110"/>
    <mergeCell ref="C111:F111"/>
    <mergeCell ref="C112:F112"/>
    <mergeCell ref="C113:F113"/>
    <mergeCell ref="C114:F114"/>
    <mergeCell ref="C115:F115"/>
    <mergeCell ref="C79:F79"/>
    <mergeCell ref="C80:F80"/>
    <mergeCell ref="C81:F81"/>
    <mergeCell ref="B125:B126"/>
    <mergeCell ref="C104:I104"/>
    <mergeCell ref="B92:B93"/>
    <mergeCell ref="C125:I125"/>
    <mergeCell ref="C126:I126"/>
    <mergeCell ref="C103:I103"/>
    <mergeCell ref="C73:I73"/>
    <mergeCell ref="B75:C75"/>
    <mergeCell ref="C76:D76"/>
    <mergeCell ref="F76:G76"/>
    <mergeCell ref="B69:B70"/>
    <mergeCell ref="C69:I69"/>
    <mergeCell ref="C137:I137"/>
    <mergeCell ref="C131:I131"/>
    <mergeCell ref="C134:I134"/>
    <mergeCell ref="B135:B136"/>
    <mergeCell ref="C135:I135"/>
    <mergeCell ref="C136:I136"/>
    <mergeCell ref="C119:I119"/>
    <mergeCell ref="C120:I120"/>
    <mergeCell ref="C122:I122"/>
    <mergeCell ref="C123:I123"/>
    <mergeCell ref="C124:I124"/>
    <mergeCell ref="C132:I132"/>
    <mergeCell ref="C133:I133"/>
    <mergeCell ref="C127:I127"/>
    <mergeCell ref="C128:I128"/>
    <mergeCell ref="B102:B103"/>
    <mergeCell ref="C77:F77"/>
    <mergeCell ref="C78:F78"/>
    <mergeCell ref="C147:F147"/>
    <mergeCell ref="C148:F148"/>
    <mergeCell ref="C142:D142"/>
    <mergeCell ref="F142:G142"/>
    <mergeCell ref="C144:F144"/>
    <mergeCell ref="C145:F145"/>
    <mergeCell ref="C146:F146"/>
    <mergeCell ref="C138:I138"/>
    <mergeCell ref="C139:I139"/>
    <mergeCell ref="B141:C141"/>
    <mergeCell ref="C143:F143"/>
  </mergeCells>
  <phoneticPr fontId="8"/>
  <conditionalFormatting sqref="A1:XFD7 A8:J8 L8:XFD8 A9:XFD1048576">
    <cfRule type="containsText" dxfId="246" priority="5" operator="containsText" text="(例)">
      <formula>NOT(ISERROR(SEARCH("(例)",A1)))</formula>
    </cfRule>
    <cfRule type="expression" dxfId="245" priority="8">
      <formula>_xlfn.ISFORMULA(A1)=TRUE</formula>
    </cfRule>
  </conditionalFormatting>
  <conditionalFormatting sqref="C14:I16">
    <cfRule type="expression" dxfId="244" priority="7">
      <formula>$C$13="無し"</formula>
    </cfRule>
  </conditionalFormatting>
  <conditionalFormatting sqref="C10">
    <cfRule type="expression" dxfId="243" priority="6">
      <formula>$C$9="登録申請中"</formula>
    </cfRule>
  </conditionalFormatting>
  <conditionalFormatting sqref="K8">
    <cfRule type="containsText" dxfId="242" priority="1" operator="containsText" text="(例)">
      <formula>NOT(ISERROR(SEARCH("(例)",K8)))</formula>
    </cfRule>
    <cfRule type="expression" dxfId="241" priority="2">
      <formula>_xlfn.ISFORMULA(K8)=TRUE</formula>
    </cfRule>
  </conditionalFormatting>
  <printOptions horizontalCentered="1"/>
  <pageMargins left="0.59055118110236227" right="0.39370078740157483" top="0.59055118110236227" bottom="0.35433070866141736" header="0.31496062992125984" footer="0.11811023622047245"/>
  <pageSetup paperSize="9" scale="65" orientation="portrait" r:id="rId1"/>
  <headerFooter scaleWithDoc="0">
    <oddFooter>&amp;R&amp;8R3超高層ZEH-M_ver.1</oddFooter>
  </headerFooter>
  <rowBreaks count="3" manualBreakCount="3">
    <brk id="50" max="9" man="1"/>
    <brk id="83" max="9" man="1"/>
    <brk id="116" max="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71E0-4397-448A-A5A8-E3A8CA8297BB}">
  <sheetPr codeName="Sheet6"/>
  <dimension ref="A1:AL64"/>
  <sheetViews>
    <sheetView showGridLines="0" view="pageBreakPreview" zoomScale="80" zoomScaleNormal="100" zoomScaleSheetLayoutView="80" workbookViewId="0">
      <selection activeCell="C13" sqref="C13:U13"/>
    </sheetView>
  </sheetViews>
  <sheetFormatPr defaultRowHeight="21"/>
  <cols>
    <col min="1" max="1" width="2.625" style="74" customWidth="1"/>
    <col min="2" max="2" width="19.75" style="111" customWidth="1"/>
    <col min="3" max="3" width="6" style="111" bestFit="1" customWidth="1"/>
    <col min="4" max="4" width="5.625" style="111" customWidth="1"/>
    <col min="5" max="5" width="4.625" style="111" bestFit="1" customWidth="1"/>
    <col min="6" max="6" width="2.625" style="111" customWidth="1"/>
    <col min="7" max="7" width="4.75" style="111" customWidth="1"/>
    <col min="8" max="8" width="4.625" style="111" bestFit="1" customWidth="1"/>
    <col min="9" max="9" width="7.75" style="111" customWidth="1"/>
    <col min="10" max="10" width="4.75" style="111" customWidth="1"/>
    <col min="11" max="11" width="4.875" style="111" customWidth="1"/>
    <col min="12" max="12" width="13.625" style="111" customWidth="1"/>
    <col min="13" max="14" width="4.875" style="111" customWidth="1"/>
    <col min="15" max="15" width="4.625" style="111" customWidth="1"/>
    <col min="16" max="16" width="3.625" style="111" customWidth="1"/>
    <col min="17" max="17" width="8.625" style="111" customWidth="1"/>
    <col min="18" max="18" width="4.625" style="111" customWidth="1"/>
    <col min="19" max="19" width="7.625" style="111" customWidth="1"/>
    <col min="20" max="20" width="4.625" style="111" customWidth="1"/>
    <col min="21" max="21" width="3.625" style="111" customWidth="1"/>
    <col min="22" max="22" width="4.625" style="111" bestFit="1" customWidth="1"/>
    <col min="23" max="23" width="7.75" style="111" customWidth="1"/>
    <col min="24" max="24" width="4.625" style="111" bestFit="1" customWidth="1"/>
    <col min="25" max="25" width="6.625" style="111" customWidth="1"/>
    <col min="26" max="26" width="2.625" style="111" customWidth="1"/>
    <col min="27" max="27" width="10.625" style="236" customWidth="1"/>
    <col min="28" max="28" width="20.625" style="236" customWidth="1"/>
    <col min="29" max="29" width="5.625" style="236" customWidth="1"/>
    <col min="30" max="30" width="20.625" style="236" customWidth="1"/>
    <col min="31" max="31" width="25.625" style="236" customWidth="1"/>
    <col min="32" max="33" width="18.375" style="236" bestFit="1" customWidth="1"/>
    <col min="34" max="34" width="14.625" style="236" customWidth="1"/>
    <col min="35" max="35" width="11.625" style="236" customWidth="1"/>
    <col min="36" max="36" width="7.125" style="236" bestFit="1" customWidth="1"/>
    <col min="37" max="37" width="2.625" style="236" customWidth="1"/>
    <col min="38" max="38" width="5.625" style="744" customWidth="1"/>
    <col min="39" max="16384" width="9" style="111"/>
  </cols>
  <sheetData>
    <row r="1" spans="1:38" s="743" customFormat="1" ht="17.25">
      <c r="A1" s="742" t="s">
        <v>748</v>
      </c>
      <c r="B1" s="742"/>
      <c r="C1" s="742"/>
      <c r="D1" s="742"/>
      <c r="E1" s="742"/>
      <c r="F1" s="742"/>
      <c r="G1" s="742"/>
      <c r="H1" s="742"/>
      <c r="I1" s="742"/>
      <c r="J1" s="742"/>
      <c r="K1" s="742"/>
      <c r="L1" s="742"/>
      <c r="M1" s="742"/>
      <c r="N1" s="742"/>
      <c r="O1" s="742"/>
      <c r="P1" s="742"/>
      <c r="Q1" s="742"/>
      <c r="R1" s="742"/>
      <c r="S1" s="742"/>
      <c r="T1" s="742"/>
      <c r="U1" s="742"/>
      <c r="V1" s="742"/>
      <c r="W1" s="742"/>
      <c r="X1" s="742"/>
      <c r="Y1" s="742"/>
      <c r="AA1" s="733"/>
      <c r="AB1" s="733"/>
      <c r="AC1" s="733"/>
      <c r="AD1" s="733"/>
      <c r="AE1" s="733"/>
      <c r="AF1" s="733"/>
      <c r="AG1" s="733"/>
      <c r="AH1" s="733"/>
      <c r="AI1" s="733"/>
      <c r="AJ1" s="733"/>
      <c r="AK1" s="733"/>
      <c r="AL1" s="744"/>
    </row>
    <row r="2" spans="1:38" s="743" customFormat="1" ht="17.25">
      <c r="A2" s="742" t="s">
        <v>749</v>
      </c>
      <c r="B2" s="742"/>
      <c r="C2" s="742"/>
      <c r="D2" s="742"/>
      <c r="E2" s="742"/>
      <c r="F2" s="742"/>
      <c r="G2" s="742"/>
      <c r="H2" s="742"/>
      <c r="I2" s="742"/>
      <c r="J2" s="742"/>
      <c r="K2" s="742"/>
      <c r="L2" s="742"/>
      <c r="M2" s="742"/>
      <c r="N2" s="742"/>
      <c r="O2" s="742"/>
      <c r="P2" s="742"/>
      <c r="Q2" s="742"/>
      <c r="R2" s="742"/>
      <c r="S2" s="742"/>
      <c r="T2" s="742"/>
      <c r="U2" s="742"/>
      <c r="V2" s="742"/>
      <c r="W2" s="742"/>
      <c r="X2" s="742"/>
      <c r="Y2" s="742"/>
      <c r="AA2" s="733"/>
      <c r="AB2" s="733"/>
      <c r="AC2" s="733"/>
      <c r="AD2" s="733"/>
      <c r="AE2" s="733"/>
      <c r="AF2" s="733"/>
      <c r="AG2" s="733"/>
      <c r="AH2" s="733"/>
      <c r="AI2" s="733"/>
      <c r="AJ2" s="733"/>
      <c r="AK2" s="733"/>
      <c r="AL2" s="744"/>
    </row>
    <row r="3" spans="1:38" s="743" customFormat="1" ht="17.25" customHeight="1">
      <c r="A3" s="742" t="s">
        <v>750</v>
      </c>
      <c r="B3" s="742"/>
      <c r="C3" s="742"/>
      <c r="D3" s="742"/>
      <c r="E3" s="742"/>
      <c r="F3" s="742"/>
      <c r="G3" s="742"/>
      <c r="H3" s="742"/>
      <c r="I3" s="742"/>
      <c r="J3" s="742"/>
      <c r="K3" s="742"/>
      <c r="L3" s="742"/>
      <c r="M3" s="742"/>
      <c r="N3" s="742"/>
      <c r="O3" s="742"/>
      <c r="P3" s="742"/>
      <c r="Q3" s="742"/>
      <c r="R3" s="742"/>
      <c r="S3" s="742"/>
      <c r="T3" s="742"/>
      <c r="U3" s="742"/>
      <c r="V3" s="742"/>
      <c r="W3" s="742"/>
      <c r="X3" s="742"/>
      <c r="Y3" s="742"/>
      <c r="AA3" s="733"/>
      <c r="AB3" s="733"/>
      <c r="AC3" s="733"/>
      <c r="AD3" s="733"/>
      <c r="AE3" s="733"/>
      <c r="AF3" s="733"/>
      <c r="AG3" s="733"/>
      <c r="AH3" s="733"/>
      <c r="AI3" s="733"/>
      <c r="AJ3" s="733"/>
      <c r="AK3" s="733"/>
      <c r="AL3" s="744"/>
    </row>
    <row r="4" spans="1:38">
      <c r="A4" s="522"/>
      <c r="B4" s="523" t="s">
        <v>62</v>
      </c>
      <c r="C4" s="523"/>
      <c r="D4" s="523"/>
      <c r="E4" s="524"/>
      <c r="F4" s="524"/>
      <c r="G4" s="524"/>
      <c r="H4" s="524"/>
      <c r="I4" s="524"/>
      <c r="J4" s="524"/>
      <c r="K4" s="524"/>
      <c r="L4" s="524"/>
      <c r="M4" s="524"/>
      <c r="N4" s="524"/>
      <c r="O4" s="524"/>
      <c r="P4" s="524"/>
      <c r="Q4" s="524"/>
      <c r="R4" s="524"/>
      <c r="S4" s="524"/>
      <c r="T4" s="524"/>
      <c r="U4" s="524"/>
      <c r="V4" s="524"/>
      <c r="W4" s="524"/>
      <c r="X4" s="524"/>
      <c r="Y4" s="524"/>
      <c r="Z4" s="524"/>
      <c r="AA4" s="512"/>
      <c r="AB4" s="512"/>
      <c r="AC4" s="512"/>
      <c r="AD4" s="512"/>
      <c r="AE4" s="512"/>
      <c r="AF4" s="512"/>
      <c r="AG4" s="512"/>
      <c r="AH4" s="512"/>
      <c r="AI4" s="512"/>
      <c r="AJ4" s="512"/>
      <c r="AK4" s="512"/>
    </row>
    <row r="5" spans="1:38" ht="21.75" thickBot="1">
      <c r="A5" s="522"/>
      <c r="B5" s="525" t="s">
        <v>63</v>
      </c>
      <c r="C5" s="525"/>
      <c r="D5" s="525"/>
      <c r="E5" s="524"/>
      <c r="F5" s="524"/>
      <c r="G5" s="524"/>
      <c r="H5" s="524"/>
      <c r="I5" s="524"/>
      <c r="J5" s="524"/>
      <c r="K5" s="524"/>
      <c r="L5" s="524"/>
      <c r="M5" s="524"/>
      <c r="N5" s="524"/>
      <c r="O5" s="524"/>
      <c r="P5" s="524"/>
      <c r="Q5" s="524"/>
      <c r="R5" s="524"/>
      <c r="S5" s="524"/>
      <c r="T5" s="524"/>
      <c r="U5" s="524"/>
      <c r="V5" s="524"/>
      <c r="W5" s="524"/>
      <c r="X5" s="524"/>
      <c r="Y5" s="524"/>
      <c r="Z5" s="524"/>
      <c r="AA5" s="512" t="s">
        <v>765</v>
      </c>
      <c r="AB5" s="553"/>
      <c r="AC5" s="553"/>
      <c r="AD5" s="553"/>
      <c r="AE5" s="553"/>
      <c r="AF5" s="553"/>
      <c r="AG5" s="553"/>
      <c r="AH5" s="553"/>
      <c r="AI5" s="553"/>
      <c r="AJ5" s="553"/>
      <c r="AK5" s="512"/>
    </row>
    <row r="6" spans="1:38" ht="20.25" customHeight="1">
      <c r="A6" s="522"/>
      <c r="B6" s="514" t="s">
        <v>64</v>
      </c>
      <c r="C6" s="1314" t="str">
        <f>入力シート!F13</f>
        <v>(例)　2年度事業（1年目）</v>
      </c>
      <c r="D6" s="1315"/>
      <c r="E6" s="1315"/>
      <c r="F6" s="1315"/>
      <c r="G6" s="1315"/>
      <c r="H6" s="1315"/>
      <c r="I6" s="1315"/>
      <c r="J6" s="1315"/>
      <c r="K6" s="1316"/>
      <c r="L6" s="1113" t="s">
        <v>790</v>
      </c>
      <c r="M6" s="1114"/>
      <c r="N6" s="1114"/>
      <c r="O6" s="1115"/>
      <c r="P6" s="1303" t="str">
        <f>入力シート!F26</f>
        <v>(例)　2023年　1 月　28 日</v>
      </c>
      <c r="Q6" s="1304"/>
      <c r="R6" s="1304"/>
      <c r="S6" s="1304"/>
      <c r="T6" s="1304"/>
      <c r="U6" s="1304"/>
      <c r="V6" s="1304"/>
      <c r="W6" s="1304"/>
      <c r="X6" s="1304"/>
      <c r="Y6" s="1305"/>
      <c r="Z6" s="524"/>
      <c r="AA6" s="1261" t="s">
        <v>766</v>
      </c>
      <c r="AB6" s="1262"/>
      <c r="AC6" s="1262"/>
      <c r="AD6" s="1262"/>
      <c r="AE6" s="1262"/>
      <c r="AF6" s="1262"/>
      <c r="AG6" s="1262"/>
      <c r="AH6" s="1262"/>
      <c r="AI6" s="1262"/>
      <c r="AJ6" s="1263"/>
      <c r="AK6" s="512"/>
    </row>
    <row r="7" spans="1:38" ht="20.25" customHeight="1">
      <c r="A7" s="526"/>
      <c r="B7" s="527" t="s">
        <v>1</v>
      </c>
      <c r="C7" s="1336" t="str">
        <f>IF(様式第1_交付申請書!B54="","",様式第1_交付申請書!B54)</f>
        <v>(例)　○○○○マンション</v>
      </c>
      <c r="D7" s="1337"/>
      <c r="E7" s="1337"/>
      <c r="F7" s="1337"/>
      <c r="G7" s="1337"/>
      <c r="H7" s="1337"/>
      <c r="I7" s="1337"/>
      <c r="J7" s="1337"/>
      <c r="K7" s="1337"/>
      <c r="L7" s="1337"/>
      <c r="M7" s="1337"/>
      <c r="N7" s="1337"/>
      <c r="O7" s="1337"/>
      <c r="P7" s="1337"/>
      <c r="Q7" s="1337"/>
      <c r="R7" s="1337"/>
      <c r="S7" s="1337"/>
      <c r="T7" s="1119" t="s">
        <v>707</v>
      </c>
      <c r="U7" s="1119"/>
      <c r="V7" s="1119"/>
      <c r="W7" s="1119"/>
      <c r="X7" s="1119"/>
      <c r="Y7" s="1121"/>
      <c r="Z7" s="524"/>
      <c r="AA7" s="554" t="s">
        <v>349</v>
      </c>
      <c r="AB7" s="1264" t="s">
        <v>767</v>
      </c>
      <c r="AC7" s="1265"/>
      <c r="AD7" s="1265"/>
      <c r="AE7" s="1265"/>
      <c r="AF7" s="1265"/>
      <c r="AG7" s="1265"/>
      <c r="AH7" s="1265"/>
      <c r="AI7" s="1265"/>
      <c r="AJ7" s="1266"/>
      <c r="AK7" s="512"/>
    </row>
    <row r="8" spans="1:38" ht="20.25" customHeight="1" thickBot="1">
      <c r="A8" s="526"/>
      <c r="B8" s="528" t="s">
        <v>65</v>
      </c>
      <c r="C8" s="1311" t="str">
        <f>IF(入力シート!F44="",入力シート!F32,IF(入力シート!F56="",入力シート!F32&amp;" / "&amp;入力シート!F44,IF(入力シート!F68="",入力シート!F32&amp;" / "&amp;入力シート!F44&amp;" / "&amp;入力シート!F56,入力シート!F32&amp;" / "&amp;入力シート!F44&amp;" / "&amp;入力シート!F56&amp;" / "&amp;入力シート!F68)))</f>
        <v>(例)　〇〇〇株式会社</v>
      </c>
      <c r="D8" s="1312"/>
      <c r="E8" s="1312"/>
      <c r="F8" s="1312"/>
      <c r="G8" s="1312"/>
      <c r="H8" s="1312"/>
      <c r="I8" s="1312"/>
      <c r="J8" s="1312"/>
      <c r="K8" s="1312"/>
      <c r="L8" s="1312"/>
      <c r="M8" s="1312"/>
      <c r="N8" s="1312"/>
      <c r="O8" s="1312"/>
      <c r="P8" s="1312"/>
      <c r="Q8" s="1312"/>
      <c r="R8" s="1312"/>
      <c r="S8" s="1312"/>
      <c r="T8" s="1312"/>
      <c r="U8" s="1312"/>
      <c r="V8" s="1312"/>
      <c r="W8" s="1312"/>
      <c r="X8" s="1312"/>
      <c r="Y8" s="1313"/>
      <c r="Z8" s="524"/>
      <c r="AA8" s="554" t="s">
        <v>349</v>
      </c>
      <c r="AB8" s="1264" t="s">
        <v>768</v>
      </c>
      <c r="AC8" s="1265"/>
      <c r="AD8" s="1265"/>
      <c r="AE8" s="1265"/>
      <c r="AF8" s="1265"/>
      <c r="AG8" s="1265"/>
      <c r="AH8" s="1265"/>
      <c r="AI8" s="1265"/>
      <c r="AJ8" s="1266"/>
      <c r="AK8" s="512"/>
    </row>
    <row r="9" spans="1:38" ht="21.75" thickBot="1">
      <c r="A9" s="522"/>
      <c r="B9" s="525" t="s">
        <v>618</v>
      </c>
      <c r="C9" s="525"/>
      <c r="D9" s="525"/>
      <c r="E9" s="524"/>
      <c r="F9" s="524"/>
      <c r="G9" s="524"/>
      <c r="H9" s="524"/>
      <c r="I9" s="524"/>
      <c r="J9" s="524"/>
      <c r="K9" s="524"/>
      <c r="L9" s="524"/>
      <c r="M9" s="524"/>
      <c r="N9" s="524"/>
      <c r="O9" s="524"/>
      <c r="P9" s="524"/>
      <c r="Q9" s="524"/>
      <c r="R9" s="524"/>
      <c r="S9" s="524"/>
      <c r="T9" s="524"/>
      <c r="U9" s="524"/>
      <c r="V9" s="524"/>
      <c r="W9" s="524"/>
      <c r="X9" s="524"/>
      <c r="Y9" s="524"/>
      <c r="Z9" s="524"/>
      <c r="AA9" s="554" t="s">
        <v>349</v>
      </c>
      <c r="AB9" s="1264" t="s">
        <v>769</v>
      </c>
      <c r="AC9" s="1265"/>
      <c r="AD9" s="1265"/>
      <c r="AE9" s="1265"/>
      <c r="AF9" s="1265"/>
      <c r="AG9" s="1265"/>
      <c r="AH9" s="1265"/>
      <c r="AI9" s="1265"/>
      <c r="AJ9" s="1266"/>
      <c r="AK9" s="512"/>
    </row>
    <row r="10" spans="1:38" ht="21.75" thickBot="1">
      <c r="A10" s="522"/>
      <c r="B10" s="514" t="s">
        <v>66</v>
      </c>
      <c r="C10" s="1069" t="str">
        <f>入力シート!F81</f>
        <v>(例)　▽▽株式会社</v>
      </c>
      <c r="D10" s="1070"/>
      <c r="E10" s="1070"/>
      <c r="F10" s="1070"/>
      <c r="G10" s="1070"/>
      <c r="H10" s="1070"/>
      <c r="I10" s="1070"/>
      <c r="J10" s="1070"/>
      <c r="K10" s="1071"/>
      <c r="L10" s="529" t="s">
        <v>27</v>
      </c>
      <c r="M10" s="1338" t="str">
        <f>入力シート!F83</f>
        <v>(例)　ZEHM00-00000-A</v>
      </c>
      <c r="N10" s="1339"/>
      <c r="O10" s="1339"/>
      <c r="P10" s="1339"/>
      <c r="Q10" s="1339"/>
      <c r="R10" s="1339"/>
      <c r="S10" s="1339"/>
      <c r="T10" s="1339"/>
      <c r="U10" s="1339"/>
      <c r="V10" s="1339"/>
      <c r="W10" s="1339"/>
      <c r="X10" s="1339"/>
      <c r="Y10" s="1340"/>
      <c r="Z10" s="524"/>
      <c r="AA10" s="554" t="s">
        <v>349</v>
      </c>
      <c r="AB10" s="1264" t="s">
        <v>770</v>
      </c>
      <c r="AC10" s="1265"/>
      <c r="AD10" s="1265"/>
      <c r="AE10" s="1265"/>
      <c r="AF10" s="1265"/>
      <c r="AG10" s="1265"/>
      <c r="AH10" s="1265"/>
      <c r="AI10" s="1265"/>
      <c r="AJ10" s="1266"/>
      <c r="AK10" s="512"/>
    </row>
    <row r="11" spans="1:38" ht="21.75" thickBot="1">
      <c r="A11" s="522"/>
      <c r="B11" s="528" t="s">
        <v>28</v>
      </c>
      <c r="C11" s="1072" t="str">
        <f>入力シート!F82</f>
        <v>(例)　登録済み（プルダウン選択する）</v>
      </c>
      <c r="D11" s="1073"/>
      <c r="E11" s="1073"/>
      <c r="F11" s="1073"/>
      <c r="G11" s="1073"/>
      <c r="H11" s="1073"/>
      <c r="I11" s="1073"/>
      <c r="J11" s="1073"/>
      <c r="K11" s="1073"/>
      <c r="L11" s="530"/>
      <c r="M11" s="531"/>
      <c r="N11" s="531"/>
      <c r="O11" s="531"/>
      <c r="P11" s="531"/>
      <c r="Q11" s="531"/>
      <c r="R11" s="531"/>
      <c r="S11" s="531"/>
      <c r="T11" s="531"/>
      <c r="U11" s="531"/>
      <c r="V11" s="531"/>
      <c r="W11" s="531"/>
      <c r="X11" s="531"/>
      <c r="Y11" s="531"/>
      <c r="Z11" s="524"/>
      <c r="AA11" s="1267"/>
      <c r="AB11" s="1268"/>
      <c r="AC11" s="1268"/>
      <c r="AD11" s="1268"/>
      <c r="AE11" s="1268"/>
      <c r="AF11" s="1268"/>
      <c r="AG11" s="1268"/>
      <c r="AH11" s="1268"/>
      <c r="AI11" s="1268"/>
      <c r="AJ11" s="1269"/>
      <c r="AK11" s="512"/>
    </row>
    <row r="12" spans="1:38" ht="21.75" thickBot="1">
      <c r="A12" s="522"/>
      <c r="B12" s="525" t="s">
        <v>619</v>
      </c>
      <c r="C12" s="525"/>
      <c r="D12" s="525"/>
      <c r="E12" s="524"/>
      <c r="F12" s="524"/>
      <c r="G12" s="524"/>
      <c r="H12" s="524"/>
      <c r="I12" s="524"/>
      <c r="J12" s="524"/>
      <c r="K12" s="524"/>
      <c r="L12" s="524"/>
      <c r="M12" s="524"/>
      <c r="N12" s="524"/>
      <c r="O12" s="524"/>
      <c r="P12" s="524"/>
      <c r="Q12" s="524"/>
      <c r="R12" s="524"/>
      <c r="S12" s="524"/>
      <c r="T12" s="524"/>
      <c r="U12" s="524"/>
      <c r="V12" s="524"/>
      <c r="W12" s="524"/>
      <c r="X12" s="524"/>
      <c r="Y12" s="524"/>
      <c r="Z12" s="524"/>
      <c r="AA12" s="1267"/>
      <c r="AB12" s="1268"/>
      <c r="AC12" s="1268"/>
      <c r="AD12" s="1268"/>
      <c r="AE12" s="1268"/>
      <c r="AF12" s="1268"/>
      <c r="AG12" s="1268"/>
      <c r="AH12" s="1268"/>
      <c r="AI12" s="1268"/>
      <c r="AJ12" s="1269"/>
      <c r="AK12" s="512"/>
    </row>
    <row r="13" spans="1:38">
      <c r="A13" s="522"/>
      <c r="B13" s="514" t="s">
        <v>747</v>
      </c>
      <c r="C13" s="1330"/>
      <c r="D13" s="1331"/>
      <c r="E13" s="1331"/>
      <c r="F13" s="1331"/>
      <c r="G13" s="1331"/>
      <c r="H13" s="1331"/>
      <c r="I13" s="1331"/>
      <c r="J13" s="1331"/>
      <c r="K13" s="1331"/>
      <c r="L13" s="1331"/>
      <c r="M13" s="1331"/>
      <c r="N13" s="1331"/>
      <c r="O13" s="1331"/>
      <c r="P13" s="1331"/>
      <c r="Q13" s="1331"/>
      <c r="R13" s="1331"/>
      <c r="S13" s="1331"/>
      <c r="T13" s="1331"/>
      <c r="U13" s="1332"/>
      <c r="V13" s="1333" t="s">
        <v>746</v>
      </c>
      <c r="W13" s="1333"/>
      <c r="X13" s="1334"/>
      <c r="Y13" s="1335"/>
      <c r="Z13" s="524"/>
      <c r="AA13" s="1267"/>
      <c r="AB13" s="1268"/>
      <c r="AC13" s="1268"/>
      <c r="AD13" s="1268"/>
      <c r="AE13" s="1268"/>
      <c r="AF13" s="1268"/>
      <c r="AG13" s="1268"/>
      <c r="AH13" s="1268"/>
      <c r="AI13" s="1268"/>
      <c r="AJ13" s="1269"/>
      <c r="AK13" s="512"/>
    </row>
    <row r="14" spans="1:38">
      <c r="A14" s="522"/>
      <c r="B14" s="527" t="s">
        <v>69</v>
      </c>
      <c r="C14" s="1091" t="s">
        <v>602</v>
      </c>
      <c r="D14" s="1092"/>
      <c r="E14" s="1092"/>
      <c r="F14" s="1093" t="s">
        <v>504</v>
      </c>
      <c r="G14" s="1094"/>
      <c r="H14" s="1094"/>
      <c r="I14" s="1094"/>
      <c r="J14" s="1094"/>
      <c r="K14" s="1095"/>
      <c r="L14" s="1088" t="str">
        <f>IF(入力シート!F12="","(例)　賃貸",IF(入力シート!F12=2,"賃貸","分譲"))</f>
        <v>(例)　賃貸</v>
      </c>
      <c r="M14" s="1089"/>
      <c r="N14" s="1090"/>
      <c r="O14" s="1074" t="s">
        <v>70</v>
      </c>
      <c r="P14" s="1237"/>
      <c r="Q14" s="1075"/>
      <c r="R14" s="1308"/>
      <c r="S14" s="1309"/>
      <c r="T14" s="1309"/>
      <c r="U14" s="1309"/>
      <c r="V14" s="1309"/>
      <c r="W14" s="1309"/>
      <c r="X14" s="1309"/>
      <c r="Y14" s="1310"/>
      <c r="Z14" s="524"/>
      <c r="AA14" s="1267"/>
      <c r="AB14" s="1268"/>
      <c r="AC14" s="1268"/>
      <c r="AD14" s="1268"/>
      <c r="AE14" s="1268"/>
      <c r="AF14" s="1268"/>
      <c r="AG14" s="1268"/>
      <c r="AH14" s="1268"/>
      <c r="AI14" s="1268"/>
      <c r="AJ14" s="1269"/>
      <c r="AK14" s="512"/>
    </row>
    <row r="15" spans="1:38">
      <c r="A15" s="522"/>
      <c r="B15" s="527" t="s">
        <v>71</v>
      </c>
      <c r="C15" s="1328"/>
      <c r="D15" s="1329"/>
      <c r="E15" s="1074" t="s">
        <v>72</v>
      </c>
      <c r="F15" s="1237"/>
      <c r="G15" s="1237"/>
      <c r="H15" s="1075"/>
      <c r="I15" s="1049">
        <f>COUNT('6.住戸情報入力'!$C:$C)</f>
        <v>0</v>
      </c>
      <c r="J15" s="1049"/>
      <c r="K15" s="532" t="s">
        <v>73</v>
      </c>
      <c r="L15" s="1066" t="s">
        <v>74</v>
      </c>
      <c r="M15" s="1054"/>
      <c r="N15" s="1055"/>
      <c r="O15" s="1056"/>
      <c r="P15" s="1077" t="s">
        <v>636</v>
      </c>
      <c r="Q15" s="1078"/>
      <c r="R15" s="1079"/>
      <c r="S15" s="1317">
        <f>SUM('6.住戸情報入力'!F:F)</f>
        <v>0</v>
      </c>
      <c r="T15" s="1318"/>
      <c r="U15" s="533" t="s">
        <v>75</v>
      </c>
      <c r="V15" s="1145" t="s">
        <v>76</v>
      </c>
      <c r="W15" s="1147"/>
      <c r="X15" s="1060">
        <f>IFERROR((IF(OR(S15="",I15=""),0,S15/I15)),0)</f>
        <v>0</v>
      </c>
      <c r="Y15" s="1061"/>
      <c r="Z15" s="524"/>
      <c r="AA15" s="1267"/>
      <c r="AB15" s="1268"/>
      <c r="AC15" s="1268"/>
      <c r="AD15" s="1268"/>
      <c r="AE15" s="1268"/>
      <c r="AF15" s="1268"/>
      <c r="AG15" s="1268"/>
      <c r="AH15" s="1268"/>
      <c r="AI15" s="1268"/>
      <c r="AJ15" s="1269"/>
      <c r="AK15" s="512"/>
    </row>
    <row r="16" spans="1:38">
      <c r="A16" s="522"/>
      <c r="B16" s="1306" t="s">
        <v>77</v>
      </c>
      <c r="C16" s="1074" t="s">
        <v>78</v>
      </c>
      <c r="D16" s="1075"/>
      <c r="E16" s="1074" t="s">
        <v>79</v>
      </c>
      <c r="F16" s="1237"/>
      <c r="G16" s="534"/>
      <c r="H16" s="533" t="s">
        <v>80</v>
      </c>
      <c r="I16" s="535" t="s">
        <v>81</v>
      </c>
      <c r="J16" s="534"/>
      <c r="K16" s="533" t="s">
        <v>80</v>
      </c>
      <c r="L16" s="1067"/>
      <c r="M16" s="1057"/>
      <c r="N16" s="1058"/>
      <c r="O16" s="1059"/>
      <c r="P16" s="1122" t="s">
        <v>754</v>
      </c>
      <c r="Q16" s="1123"/>
      <c r="R16" s="1124"/>
      <c r="S16" s="1317">
        <f>M15-S15-S17</f>
        <v>0</v>
      </c>
      <c r="T16" s="1318"/>
      <c r="U16" s="533" t="s">
        <v>75</v>
      </c>
      <c r="V16" s="1148"/>
      <c r="W16" s="1150"/>
      <c r="X16" s="1062"/>
      <c r="Y16" s="1063"/>
      <c r="Z16" s="524"/>
      <c r="AA16" s="1267"/>
      <c r="AB16" s="1268"/>
      <c r="AC16" s="1268"/>
      <c r="AD16" s="1268"/>
      <c r="AE16" s="1268"/>
      <c r="AF16" s="1268"/>
      <c r="AG16" s="1268"/>
      <c r="AH16" s="1268"/>
      <c r="AI16" s="1268"/>
      <c r="AJ16" s="1269"/>
      <c r="AK16" s="512"/>
    </row>
    <row r="17" spans="1:38" ht="21.75" thickBot="1">
      <c r="A17" s="522"/>
      <c r="B17" s="1307"/>
      <c r="C17" s="1108" t="s">
        <v>82</v>
      </c>
      <c r="D17" s="1109"/>
      <c r="E17" s="1108" t="s">
        <v>79</v>
      </c>
      <c r="F17" s="1209"/>
      <c r="G17" s="536"/>
      <c r="H17" s="537" t="s">
        <v>83</v>
      </c>
      <c r="I17" s="538" t="s">
        <v>81</v>
      </c>
      <c r="J17" s="536"/>
      <c r="K17" s="537" t="s">
        <v>83</v>
      </c>
      <c r="L17" s="1068"/>
      <c r="M17" s="1050" t="s">
        <v>75</v>
      </c>
      <c r="N17" s="1052"/>
      <c r="O17" s="1053"/>
      <c r="P17" s="1125" t="s">
        <v>84</v>
      </c>
      <c r="Q17" s="1126"/>
      <c r="R17" s="1127"/>
      <c r="S17" s="1064">
        <v>0</v>
      </c>
      <c r="T17" s="1065"/>
      <c r="U17" s="537" t="s">
        <v>75</v>
      </c>
      <c r="V17" s="1326"/>
      <c r="W17" s="1327"/>
      <c r="X17" s="1050" t="s">
        <v>75</v>
      </c>
      <c r="Y17" s="1051"/>
      <c r="Z17" s="524"/>
      <c r="AA17" s="1270"/>
      <c r="AB17" s="1271"/>
      <c r="AC17" s="1271"/>
      <c r="AD17" s="1271"/>
      <c r="AE17" s="1271"/>
      <c r="AF17" s="1271"/>
      <c r="AG17" s="1271"/>
      <c r="AH17" s="1271"/>
      <c r="AI17" s="1271"/>
      <c r="AJ17" s="1272"/>
      <c r="AK17" s="512"/>
    </row>
    <row r="18" spans="1:38" ht="21.75" thickBot="1">
      <c r="A18" s="522"/>
      <c r="B18" s="524" t="s">
        <v>620</v>
      </c>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1258" t="s">
        <v>835</v>
      </c>
      <c r="AB18" s="1258"/>
      <c r="AC18" s="1258"/>
      <c r="AD18" s="1258"/>
      <c r="AE18" s="1258"/>
      <c r="AF18" s="1258"/>
      <c r="AG18" s="1258"/>
      <c r="AH18" s="1258"/>
      <c r="AI18" s="1258"/>
      <c r="AJ18" s="512"/>
      <c r="AK18" s="512"/>
    </row>
    <row r="19" spans="1:38" ht="21" customHeight="1">
      <c r="A19" s="522"/>
      <c r="B19" s="1105" t="s">
        <v>751</v>
      </c>
      <c r="C19" s="1106"/>
      <c r="D19" s="1107"/>
      <c r="E19" s="1113" t="s">
        <v>85</v>
      </c>
      <c r="F19" s="1114"/>
      <c r="G19" s="1114"/>
      <c r="H19" s="1115"/>
      <c r="I19" s="1116">
        <f>IFERROR(ROUNDUP(SUM('6.住戸情報入力'!G13:G512)/COUNT('6.住戸情報入力'!G13:G512),2),0)</f>
        <v>0</v>
      </c>
      <c r="J19" s="1117"/>
      <c r="K19" s="1118"/>
      <c r="L19" s="539" t="s">
        <v>86</v>
      </c>
      <c r="M19" s="1322">
        <f>MAX('6.住戸情報入力'!G:G)</f>
        <v>0</v>
      </c>
      <c r="N19" s="1323"/>
      <c r="O19" s="1323"/>
      <c r="P19" s="1323"/>
      <c r="Q19" s="1323"/>
      <c r="R19" s="1324"/>
      <c r="S19" s="1113" t="s">
        <v>87</v>
      </c>
      <c r="T19" s="1114"/>
      <c r="U19" s="1115"/>
      <c r="V19" s="1322">
        <f>MIN('6.住戸情報入力'!G:G)</f>
        <v>0</v>
      </c>
      <c r="W19" s="1323"/>
      <c r="X19" s="1323"/>
      <c r="Y19" s="1325"/>
      <c r="Z19" s="524"/>
      <c r="AA19" s="1023" t="s">
        <v>771</v>
      </c>
      <c r="AB19" s="1273"/>
      <c r="AC19" s="1273"/>
      <c r="AD19" s="1024"/>
      <c r="AE19" s="1253" t="s">
        <v>772</v>
      </c>
      <c r="AF19" s="1253" t="s">
        <v>823</v>
      </c>
      <c r="AG19" s="1256" t="s">
        <v>773</v>
      </c>
      <c r="AH19" s="1253" t="s">
        <v>774</v>
      </c>
      <c r="AI19" s="1256" t="s">
        <v>775</v>
      </c>
      <c r="AJ19" s="1259"/>
      <c r="AK19" s="512"/>
    </row>
    <row r="20" spans="1:38" ht="28.5">
      <c r="A20" s="540"/>
      <c r="B20" s="1102" t="s">
        <v>341</v>
      </c>
      <c r="C20" s="1103"/>
      <c r="D20" s="1104"/>
      <c r="E20" s="1112">
        <f>IF(T44="",0,T44)</f>
        <v>0</v>
      </c>
      <c r="F20" s="1112"/>
      <c r="G20" s="1112"/>
      <c r="H20" s="524" t="s">
        <v>88</v>
      </c>
      <c r="I20" s="1119"/>
      <c r="J20" s="1119"/>
      <c r="K20" s="1120"/>
      <c r="L20" s="1319" t="s">
        <v>89</v>
      </c>
      <c r="M20" s="1320"/>
      <c r="N20" s="1320"/>
      <c r="O20" s="1320"/>
      <c r="P20" s="1320"/>
      <c r="Q20" s="1320"/>
      <c r="R20" s="1321"/>
      <c r="S20" s="1110"/>
      <c r="T20" s="1111"/>
      <c r="U20" s="1111"/>
      <c r="V20" s="541" t="s">
        <v>88</v>
      </c>
      <c r="W20" s="1119"/>
      <c r="X20" s="1119"/>
      <c r="Y20" s="1121"/>
      <c r="Z20" s="524"/>
      <c r="AA20" s="1274"/>
      <c r="AB20" s="1275"/>
      <c r="AC20" s="1275"/>
      <c r="AD20" s="1276"/>
      <c r="AE20" s="1254"/>
      <c r="AF20" s="1254"/>
      <c r="AG20" s="1257"/>
      <c r="AH20" s="1254"/>
      <c r="AI20" s="1257"/>
      <c r="AJ20" s="1260"/>
      <c r="AK20" s="512"/>
    </row>
    <row r="21" spans="1:38">
      <c r="A21" s="522"/>
      <c r="B21" s="1096" t="s">
        <v>90</v>
      </c>
      <c r="C21" s="1097"/>
      <c r="D21" s="1098"/>
      <c r="E21" s="519" t="s">
        <v>349</v>
      </c>
      <c r="F21" s="1076" t="s">
        <v>91</v>
      </c>
      <c r="G21" s="1076"/>
      <c r="H21" s="1076"/>
      <c r="I21" s="1076"/>
      <c r="J21" s="1076"/>
      <c r="K21" s="520" t="s">
        <v>349</v>
      </c>
      <c r="L21" s="1076" t="s">
        <v>92</v>
      </c>
      <c r="M21" s="1076"/>
      <c r="N21" s="1076"/>
      <c r="O21" s="520" t="s">
        <v>349</v>
      </c>
      <c r="P21" s="1076" t="s">
        <v>93</v>
      </c>
      <c r="Q21" s="1076"/>
      <c r="R21" s="1076"/>
      <c r="S21" s="1076"/>
      <c r="T21" s="1076"/>
      <c r="U21" s="520" t="s">
        <v>349</v>
      </c>
      <c r="V21" s="1083" t="s">
        <v>94</v>
      </c>
      <c r="W21" s="1083"/>
      <c r="X21" s="1083"/>
      <c r="Y21" s="1084"/>
      <c r="Z21" s="524"/>
      <c r="AA21" s="1025"/>
      <c r="AB21" s="1277"/>
      <c r="AC21" s="1277"/>
      <c r="AD21" s="1026"/>
      <c r="AE21" s="1255"/>
      <c r="AF21" s="1255"/>
      <c r="AG21" s="1257"/>
      <c r="AH21" s="1255"/>
      <c r="AI21" s="1257"/>
      <c r="AJ21" s="1260"/>
      <c r="AK21" s="512"/>
    </row>
    <row r="22" spans="1:38">
      <c r="A22" s="522"/>
      <c r="B22" s="1099"/>
      <c r="C22" s="1100"/>
      <c r="D22" s="1101"/>
      <c r="E22" s="521" t="s">
        <v>349</v>
      </c>
      <c r="F22" s="1085" t="s">
        <v>95</v>
      </c>
      <c r="G22" s="1085"/>
      <c r="H22" s="1085"/>
      <c r="I22" s="1086"/>
      <c r="J22" s="1086"/>
      <c r="K22" s="1086"/>
      <c r="L22" s="1086"/>
      <c r="M22" s="1086"/>
      <c r="N22" s="1086"/>
      <c r="O22" s="1086"/>
      <c r="P22" s="1086"/>
      <c r="Q22" s="1086"/>
      <c r="R22" s="1086"/>
      <c r="S22" s="1086"/>
      <c r="T22" s="1086"/>
      <c r="U22" s="1086"/>
      <c r="V22" s="1086"/>
      <c r="W22" s="1086"/>
      <c r="X22" s="1086"/>
      <c r="Y22" s="1087"/>
      <c r="Z22" s="542"/>
      <c r="AA22" s="1037"/>
      <c r="AB22" s="1038"/>
      <c r="AC22" s="1038"/>
      <c r="AD22" s="1039"/>
      <c r="AE22" s="543"/>
      <c r="AF22" s="555"/>
      <c r="AG22" s="543"/>
      <c r="AH22" s="544"/>
      <c r="AI22" s="1035"/>
      <c r="AJ22" s="1036"/>
      <c r="AK22" s="512"/>
    </row>
    <row r="23" spans="1:38">
      <c r="A23" s="522"/>
      <c r="B23" s="1128" t="s">
        <v>96</v>
      </c>
      <c r="C23" s="1154"/>
      <c r="D23" s="1155"/>
      <c r="E23" s="1145" t="s">
        <v>97</v>
      </c>
      <c r="F23" s="1146"/>
      <c r="G23" s="1146"/>
      <c r="H23" s="1147"/>
      <c r="I23" s="1136">
        <f>SUM(V23:X25)</f>
        <v>0</v>
      </c>
      <c r="J23" s="1137"/>
      <c r="K23" s="1138"/>
      <c r="L23" s="1066" t="s">
        <v>99</v>
      </c>
      <c r="M23" s="1077" t="s">
        <v>100</v>
      </c>
      <c r="N23" s="1078"/>
      <c r="O23" s="1078"/>
      <c r="P23" s="1079"/>
      <c r="Q23" s="545"/>
      <c r="R23" s="546" t="s">
        <v>73</v>
      </c>
      <c r="S23" s="1166" t="s">
        <v>101</v>
      </c>
      <c r="T23" s="1167"/>
      <c r="U23" s="1168"/>
      <c r="V23" s="1162"/>
      <c r="W23" s="1163"/>
      <c r="X23" s="1163"/>
      <c r="Y23" s="1131" t="s">
        <v>755</v>
      </c>
      <c r="Z23" s="547"/>
      <c r="AA23" s="1037"/>
      <c r="AB23" s="1038"/>
      <c r="AC23" s="1038"/>
      <c r="AD23" s="1039"/>
      <c r="AE23" s="543"/>
      <c r="AF23" s="555"/>
      <c r="AG23" s="543"/>
      <c r="AH23" s="544"/>
      <c r="AI23" s="1035"/>
      <c r="AJ23" s="1036"/>
      <c r="AK23" s="512"/>
    </row>
    <row r="24" spans="1:38">
      <c r="A24" s="522"/>
      <c r="B24" s="1129"/>
      <c r="C24" s="1156"/>
      <c r="D24" s="1157"/>
      <c r="E24" s="1148"/>
      <c r="F24" s="1149"/>
      <c r="G24" s="1149"/>
      <c r="H24" s="1150"/>
      <c r="I24" s="1139"/>
      <c r="J24" s="1140"/>
      <c r="K24" s="1141"/>
      <c r="L24" s="1067"/>
      <c r="M24" s="1080" t="s">
        <v>102</v>
      </c>
      <c r="N24" s="1081"/>
      <c r="O24" s="1081"/>
      <c r="P24" s="1082"/>
      <c r="Q24" s="548">
        <f>IFERROR(IF(OR(Q23="",I15=""),0,Q23/I15*100),0)</f>
        <v>0</v>
      </c>
      <c r="R24" s="546" t="s">
        <v>88</v>
      </c>
      <c r="S24" s="1169"/>
      <c r="T24" s="1170"/>
      <c r="U24" s="1171"/>
      <c r="V24" s="1164"/>
      <c r="W24" s="1165"/>
      <c r="X24" s="1165"/>
      <c r="Y24" s="1087"/>
      <c r="Z24" s="547"/>
      <c r="AA24" s="1037"/>
      <c r="AB24" s="1038"/>
      <c r="AC24" s="1038"/>
      <c r="AD24" s="1039"/>
      <c r="AE24" s="543"/>
      <c r="AF24" s="555"/>
      <c r="AG24" s="543"/>
      <c r="AH24" s="544"/>
      <c r="AI24" s="1035"/>
      <c r="AJ24" s="1036"/>
      <c r="AK24" s="512"/>
    </row>
    <row r="25" spans="1:38" ht="21.75" thickBot="1">
      <c r="A25" s="522"/>
      <c r="B25" s="1130"/>
      <c r="C25" s="1158"/>
      <c r="D25" s="1159"/>
      <c r="E25" s="1151"/>
      <c r="F25" s="1152"/>
      <c r="G25" s="1152"/>
      <c r="H25" s="1153"/>
      <c r="I25" s="1142" t="s">
        <v>98</v>
      </c>
      <c r="J25" s="1143"/>
      <c r="K25" s="1144"/>
      <c r="L25" s="1132"/>
      <c r="M25" s="1133" t="s">
        <v>103</v>
      </c>
      <c r="N25" s="1134"/>
      <c r="O25" s="1134"/>
      <c r="P25" s="1134"/>
      <c r="Q25" s="1134"/>
      <c r="R25" s="1135"/>
      <c r="S25" s="1133" t="s">
        <v>101</v>
      </c>
      <c r="T25" s="1134"/>
      <c r="U25" s="1135"/>
      <c r="V25" s="1160"/>
      <c r="W25" s="1161"/>
      <c r="X25" s="1161"/>
      <c r="Y25" s="549" t="s">
        <v>98</v>
      </c>
      <c r="Z25" s="547"/>
      <c r="AA25" s="1037"/>
      <c r="AB25" s="1038"/>
      <c r="AC25" s="1038"/>
      <c r="AD25" s="1039"/>
      <c r="AE25" s="543"/>
      <c r="AF25" s="555"/>
      <c r="AG25" s="543"/>
      <c r="AH25" s="544"/>
      <c r="AI25" s="1035"/>
      <c r="AJ25" s="1036"/>
      <c r="AK25" s="512"/>
    </row>
    <row r="26" spans="1:38" s="510" customFormat="1" ht="21.75" thickBot="1">
      <c r="A26" s="522"/>
      <c r="B26" s="1191" t="s">
        <v>752</v>
      </c>
      <c r="C26" s="1192"/>
      <c r="D26" s="1192"/>
      <c r="E26" s="1185"/>
      <c r="F26" s="1186"/>
      <c r="G26" s="1186"/>
      <c r="H26" s="1187"/>
      <c r="I26" s="1188" t="s">
        <v>753</v>
      </c>
      <c r="J26" s="1189"/>
      <c r="K26" s="1190"/>
      <c r="L26" s="515"/>
      <c r="M26" s="516"/>
      <c r="N26" s="517"/>
      <c r="O26" s="517"/>
      <c r="P26" s="517"/>
      <c r="Q26" s="517"/>
      <c r="R26" s="517"/>
      <c r="S26" s="517"/>
      <c r="T26" s="517"/>
      <c r="U26" s="517"/>
      <c r="V26" s="518"/>
      <c r="W26" s="518"/>
      <c r="X26" s="518"/>
      <c r="Y26" s="512"/>
      <c r="Z26" s="547"/>
      <c r="AA26" s="1037"/>
      <c r="AB26" s="1038"/>
      <c r="AC26" s="1038"/>
      <c r="AD26" s="1039"/>
      <c r="AE26" s="543"/>
      <c r="AF26" s="555"/>
      <c r="AG26" s="543"/>
      <c r="AH26" s="544"/>
      <c r="AI26" s="1035"/>
      <c r="AJ26" s="1036"/>
      <c r="AK26" s="512"/>
      <c r="AL26" s="744"/>
    </row>
    <row r="27" spans="1:38" ht="21.75" thickBot="1">
      <c r="A27" s="522"/>
      <c r="B27" s="525" t="s">
        <v>621</v>
      </c>
      <c r="C27" s="525"/>
      <c r="D27" s="525"/>
      <c r="E27" s="524"/>
      <c r="F27" s="524"/>
      <c r="G27" s="524"/>
      <c r="H27" s="524"/>
      <c r="I27" s="524"/>
      <c r="J27" s="524"/>
      <c r="K27" s="524"/>
      <c r="L27" s="524"/>
      <c r="M27" s="524"/>
      <c r="N27" s="524"/>
      <c r="O27" s="524"/>
      <c r="P27" s="524"/>
      <c r="Q27" s="524"/>
      <c r="R27" s="524"/>
      <c r="S27" s="524"/>
      <c r="T27" s="524"/>
      <c r="U27" s="524"/>
      <c r="V27" s="524"/>
      <c r="W27" s="524"/>
      <c r="X27" s="524"/>
      <c r="Y27" s="524"/>
      <c r="Z27" s="547"/>
      <c r="AA27" s="1037"/>
      <c r="AB27" s="1038"/>
      <c r="AC27" s="1038"/>
      <c r="AD27" s="1039"/>
      <c r="AE27" s="543"/>
      <c r="AF27" s="555"/>
      <c r="AG27" s="543"/>
      <c r="AH27" s="544"/>
      <c r="AI27" s="1035"/>
      <c r="AJ27" s="1036"/>
      <c r="AK27" s="512"/>
    </row>
    <row r="28" spans="1:38">
      <c r="A28" s="522"/>
      <c r="B28" s="1207" t="s">
        <v>104</v>
      </c>
      <c r="C28" s="1114"/>
      <c r="D28" s="1114"/>
      <c r="E28" s="1114"/>
      <c r="F28" s="1114"/>
      <c r="G28" s="1114"/>
      <c r="H28" s="1114"/>
      <c r="I28" s="1114"/>
      <c r="J28" s="1114" t="s">
        <v>105</v>
      </c>
      <c r="K28" s="1114"/>
      <c r="L28" s="1114"/>
      <c r="M28" s="1114"/>
      <c r="N28" s="1114"/>
      <c r="O28" s="1114"/>
      <c r="P28" s="1114"/>
      <c r="Q28" s="1114"/>
      <c r="R28" s="1114"/>
      <c r="S28" s="1114"/>
      <c r="T28" s="1114"/>
      <c r="U28" s="1114"/>
      <c r="V28" s="1114"/>
      <c r="W28" s="1114"/>
      <c r="X28" s="1114"/>
      <c r="Y28" s="1198"/>
      <c r="Z28" s="547"/>
      <c r="AA28" s="1037"/>
      <c r="AB28" s="1038"/>
      <c r="AC28" s="1038"/>
      <c r="AD28" s="1039"/>
      <c r="AE28" s="543"/>
      <c r="AF28" s="555"/>
      <c r="AG28" s="543"/>
      <c r="AH28" s="544"/>
      <c r="AI28" s="1035"/>
      <c r="AJ28" s="1036"/>
      <c r="AK28" s="512"/>
    </row>
    <row r="29" spans="1:38" ht="21.75" thickBot="1">
      <c r="A29" s="522"/>
      <c r="B29" s="1096"/>
      <c r="C29" s="1097"/>
      <c r="D29" s="1097"/>
      <c r="E29" s="1097"/>
      <c r="F29" s="1097"/>
      <c r="G29" s="1097"/>
      <c r="H29" s="1097"/>
      <c r="I29" s="1097"/>
      <c r="J29" s="1196" t="s">
        <v>622</v>
      </c>
      <c r="K29" s="1097"/>
      <c r="L29" s="1097"/>
      <c r="M29" s="1097"/>
      <c r="N29" s="1098"/>
      <c r="O29" s="1196" t="s">
        <v>623</v>
      </c>
      <c r="P29" s="1097"/>
      <c r="Q29" s="1097"/>
      <c r="R29" s="1097"/>
      <c r="S29" s="1098"/>
      <c r="T29" s="1196" t="s">
        <v>624</v>
      </c>
      <c r="U29" s="1097"/>
      <c r="V29" s="1097"/>
      <c r="W29" s="1097"/>
      <c r="X29" s="1097"/>
      <c r="Y29" s="1197"/>
      <c r="Z29" s="524"/>
      <c r="AA29" s="1040"/>
      <c r="AB29" s="1041"/>
      <c r="AC29" s="1041"/>
      <c r="AD29" s="1041"/>
      <c r="AE29" s="1041"/>
      <c r="AF29" s="1041"/>
      <c r="AG29" s="1041"/>
      <c r="AH29" s="1041"/>
      <c r="AI29" s="1041"/>
      <c r="AJ29" s="1042"/>
      <c r="AK29" s="512"/>
    </row>
    <row r="30" spans="1:38">
      <c r="A30" s="522"/>
      <c r="B30" s="1242" t="s">
        <v>106</v>
      </c>
      <c r="C30" s="1199" t="s">
        <v>342</v>
      </c>
      <c r="D30" s="1200"/>
      <c r="E30" s="1201"/>
      <c r="F30" s="1183" t="s">
        <v>107</v>
      </c>
      <c r="G30" s="1183"/>
      <c r="H30" s="1183"/>
      <c r="I30" s="1183"/>
      <c r="J30" s="1217"/>
      <c r="K30" s="1217"/>
      <c r="L30" s="1217"/>
      <c r="M30" s="1217"/>
      <c r="N30" s="1217"/>
      <c r="O30" s="1210"/>
      <c r="P30" s="1211"/>
      <c r="Q30" s="1211"/>
      <c r="R30" s="1211"/>
      <c r="S30" s="1212"/>
      <c r="T30" s="1180">
        <f t="shared" ref="T30:T41" si="0">-O30+J30</f>
        <v>0</v>
      </c>
      <c r="U30" s="1181"/>
      <c r="V30" s="1181"/>
      <c r="W30" s="1181"/>
      <c r="X30" s="1181"/>
      <c r="Y30" s="1182"/>
      <c r="Z30" s="524"/>
      <c r="AA30" s="1043"/>
      <c r="AB30" s="1044"/>
      <c r="AC30" s="1044"/>
      <c r="AD30" s="1044"/>
      <c r="AE30" s="1044"/>
      <c r="AF30" s="1044"/>
      <c r="AG30" s="1044"/>
      <c r="AH30" s="1044"/>
      <c r="AI30" s="1044"/>
      <c r="AJ30" s="1045"/>
      <c r="AK30" s="512"/>
    </row>
    <row r="31" spans="1:38">
      <c r="A31" s="522"/>
      <c r="B31" s="1243"/>
      <c r="C31" s="1202"/>
      <c r="D31" s="1203"/>
      <c r="E31" s="1204"/>
      <c r="F31" s="1184" t="s">
        <v>108</v>
      </c>
      <c r="G31" s="1184"/>
      <c r="H31" s="1184"/>
      <c r="I31" s="1184"/>
      <c r="J31" s="1218"/>
      <c r="K31" s="1218"/>
      <c r="L31" s="1218"/>
      <c r="M31" s="1218"/>
      <c r="N31" s="1218"/>
      <c r="O31" s="1193"/>
      <c r="P31" s="1194"/>
      <c r="Q31" s="1194"/>
      <c r="R31" s="1194"/>
      <c r="S31" s="1195"/>
      <c r="T31" s="1174">
        <f t="shared" si="0"/>
        <v>0</v>
      </c>
      <c r="U31" s="1175"/>
      <c r="V31" s="1175"/>
      <c r="W31" s="1175"/>
      <c r="X31" s="1175"/>
      <c r="Y31" s="1176"/>
      <c r="Z31" s="524"/>
      <c r="AA31" s="1043"/>
      <c r="AB31" s="1044"/>
      <c r="AC31" s="1044"/>
      <c r="AD31" s="1044"/>
      <c r="AE31" s="1044"/>
      <c r="AF31" s="1044"/>
      <c r="AG31" s="1044"/>
      <c r="AH31" s="1044"/>
      <c r="AI31" s="1044"/>
      <c r="AJ31" s="1045"/>
      <c r="AK31" s="512"/>
    </row>
    <row r="32" spans="1:38">
      <c r="A32" s="522"/>
      <c r="B32" s="1243"/>
      <c r="C32" s="1205" t="s">
        <v>343</v>
      </c>
      <c r="D32" s="1205"/>
      <c r="E32" s="1205"/>
      <c r="F32" s="1205"/>
      <c r="G32" s="1205"/>
      <c r="H32" s="1205"/>
      <c r="I32" s="1205"/>
      <c r="J32" s="1218"/>
      <c r="K32" s="1218"/>
      <c r="L32" s="1218"/>
      <c r="M32" s="1218"/>
      <c r="N32" s="1218"/>
      <c r="O32" s="1193"/>
      <c r="P32" s="1194"/>
      <c r="Q32" s="1194"/>
      <c r="R32" s="1194"/>
      <c r="S32" s="1195"/>
      <c r="T32" s="1174">
        <f t="shared" si="0"/>
        <v>0</v>
      </c>
      <c r="U32" s="1175"/>
      <c r="V32" s="1175"/>
      <c r="W32" s="1175"/>
      <c r="X32" s="1175"/>
      <c r="Y32" s="1176"/>
      <c r="Z32" s="524"/>
      <c r="AA32" s="1043"/>
      <c r="AB32" s="1044"/>
      <c r="AC32" s="1044"/>
      <c r="AD32" s="1044"/>
      <c r="AE32" s="1044"/>
      <c r="AF32" s="1044"/>
      <c r="AG32" s="1044"/>
      <c r="AH32" s="1044"/>
      <c r="AI32" s="1044"/>
      <c r="AJ32" s="1045"/>
      <c r="AK32" s="512"/>
    </row>
    <row r="33" spans="1:38">
      <c r="A33" s="522"/>
      <c r="B33" s="1243"/>
      <c r="C33" s="1205" t="s">
        <v>344</v>
      </c>
      <c r="D33" s="1205"/>
      <c r="E33" s="1205"/>
      <c r="F33" s="1205"/>
      <c r="G33" s="1205"/>
      <c r="H33" s="1205"/>
      <c r="I33" s="1205"/>
      <c r="J33" s="1218"/>
      <c r="K33" s="1218"/>
      <c r="L33" s="1218"/>
      <c r="M33" s="1218"/>
      <c r="N33" s="1218"/>
      <c r="O33" s="1193"/>
      <c r="P33" s="1194"/>
      <c r="Q33" s="1194"/>
      <c r="R33" s="1194"/>
      <c r="S33" s="1195"/>
      <c r="T33" s="1174">
        <f t="shared" si="0"/>
        <v>0</v>
      </c>
      <c r="U33" s="1175"/>
      <c r="V33" s="1175"/>
      <c r="W33" s="1175"/>
      <c r="X33" s="1175"/>
      <c r="Y33" s="1176"/>
      <c r="Z33" s="524"/>
      <c r="AA33" s="1043"/>
      <c r="AB33" s="1044"/>
      <c r="AC33" s="1044"/>
      <c r="AD33" s="1044"/>
      <c r="AE33" s="1044"/>
      <c r="AF33" s="1044"/>
      <c r="AG33" s="1044"/>
      <c r="AH33" s="1044"/>
      <c r="AI33" s="1044"/>
      <c r="AJ33" s="1045"/>
      <c r="AK33" s="512"/>
    </row>
    <row r="34" spans="1:38" ht="21.75" thickBot="1">
      <c r="A34" s="522"/>
      <c r="B34" s="1244"/>
      <c r="C34" s="1172" t="s">
        <v>345</v>
      </c>
      <c r="D34" s="1172"/>
      <c r="E34" s="1172"/>
      <c r="F34" s="1172"/>
      <c r="G34" s="1172"/>
      <c r="H34" s="1172"/>
      <c r="I34" s="1172"/>
      <c r="J34" s="1216"/>
      <c r="K34" s="1216"/>
      <c r="L34" s="1216"/>
      <c r="M34" s="1216"/>
      <c r="N34" s="1216"/>
      <c r="O34" s="1213"/>
      <c r="P34" s="1214"/>
      <c r="Q34" s="1214"/>
      <c r="R34" s="1214"/>
      <c r="S34" s="1215"/>
      <c r="T34" s="1177">
        <f t="shared" si="0"/>
        <v>0</v>
      </c>
      <c r="U34" s="1178"/>
      <c r="V34" s="1178"/>
      <c r="W34" s="1178"/>
      <c r="X34" s="1178"/>
      <c r="Y34" s="1179"/>
      <c r="Z34" s="524"/>
      <c r="AA34" s="1046"/>
      <c r="AB34" s="1047"/>
      <c r="AC34" s="1047"/>
      <c r="AD34" s="1047"/>
      <c r="AE34" s="1047"/>
      <c r="AF34" s="1047"/>
      <c r="AG34" s="1047"/>
      <c r="AH34" s="1047"/>
      <c r="AI34" s="1047"/>
      <c r="AJ34" s="1048"/>
      <c r="AK34" s="512"/>
    </row>
    <row r="35" spans="1:38" ht="21.75" thickBot="1">
      <c r="A35" s="522"/>
      <c r="B35" s="1245" t="s">
        <v>109</v>
      </c>
      <c r="C35" s="1173" t="s">
        <v>342</v>
      </c>
      <c r="D35" s="1173"/>
      <c r="E35" s="1173"/>
      <c r="F35" s="1173"/>
      <c r="G35" s="1173"/>
      <c r="H35" s="1173"/>
      <c r="I35" s="1173"/>
      <c r="J35" s="1217"/>
      <c r="K35" s="1217"/>
      <c r="L35" s="1217"/>
      <c r="M35" s="1217"/>
      <c r="N35" s="1217"/>
      <c r="O35" s="1210"/>
      <c r="P35" s="1211"/>
      <c r="Q35" s="1211"/>
      <c r="R35" s="1211"/>
      <c r="S35" s="1212"/>
      <c r="T35" s="1180">
        <f t="shared" si="0"/>
        <v>0</v>
      </c>
      <c r="U35" s="1181"/>
      <c r="V35" s="1181"/>
      <c r="W35" s="1181"/>
      <c r="X35" s="1181"/>
      <c r="Y35" s="1182"/>
      <c r="Z35" s="524"/>
      <c r="AA35" s="1022" t="s">
        <v>836</v>
      </c>
      <c r="AB35" s="1022"/>
      <c r="AC35" s="1022"/>
      <c r="AD35" s="1022"/>
      <c r="AE35" s="1022"/>
      <c r="AF35" s="1022"/>
      <c r="AG35" s="1022"/>
      <c r="AH35" s="1022"/>
      <c r="AI35" s="1022"/>
      <c r="AJ35" s="1022"/>
      <c r="AK35" s="512"/>
    </row>
    <row r="36" spans="1:38" ht="21" customHeight="1">
      <c r="A36" s="522"/>
      <c r="B36" s="1246"/>
      <c r="C36" s="1205" t="s">
        <v>343</v>
      </c>
      <c r="D36" s="1205"/>
      <c r="E36" s="1205"/>
      <c r="F36" s="1205"/>
      <c r="G36" s="1205"/>
      <c r="H36" s="1205"/>
      <c r="I36" s="1205"/>
      <c r="J36" s="1218"/>
      <c r="K36" s="1218"/>
      <c r="L36" s="1218"/>
      <c r="M36" s="1218"/>
      <c r="N36" s="1218"/>
      <c r="O36" s="1193"/>
      <c r="P36" s="1194"/>
      <c r="Q36" s="1194"/>
      <c r="R36" s="1194"/>
      <c r="S36" s="1195"/>
      <c r="T36" s="1174">
        <f t="shared" si="0"/>
        <v>0</v>
      </c>
      <c r="U36" s="1175"/>
      <c r="V36" s="1175"/>
      <c r="W36" s="1175"/>
      <c r="X36" s="1175"/>
      <c r="Y36" s="1176"/>
      <c r="Z36" s="524"/>
      <c r="AA36" s="1023" t="s">
        <v>110</v>
      </c>
      <c r="AB36" s="1024"/>
      <c r="AC36" s="1027" t="s">
        <v>111</v>
      </c>
      <c r="AD36" s="1024"/>
      <c r="AE36" s="1029" t="s">
        <v>112</v>
      </c>
      <c r="AF36" s="1029"/>
      <c r="AG36" s="1029"/>
      <c r="AH36" s="1029"/>
      <c r="AI36" s="1031" t="s">
        <v>548</v>
      </c>
      <c r="AJ36" s="1033" t="s">
        <v>113</v>
      </c>
      <c r="AK36" s="512"/>
      <c r="AL36" s="733"/>
    </row>
    <row r="37" spans="1:38">
      <c r="A37" s="522"/>
      <c r="B37" s="1246"/>
      <c r="C37" s="1205" t="s">
        <v>344</v>
      </c>
      <c r="D37" s="1205"/>
      <c r="E37" s="1205"/>
      <c r="F37" s="1205"/>
      <c r="G37" s="1205"/>
      <c r="H37" s="1205"/>
      <c r="I37" s="1205"/>
      <c r="J37" s="1218"/>
      <c r="K37" s="1218"/>
      <c r="L37" s="1218"/>
      <c r="M37" s="1218"/>
      <c r="N37" s="1218"/>
      <c r="O37" s="1193"/>
      <c r="P37" s="1194"/>
      <c r="Q37" s="1194"/>
      <c r="R37" s="1194"/>
      <c r="S37" s="1195"/>
      <c r="T37" s="1174">
        <f t="shared" si="0"/>
        <v>0</v>
      </c>
      <c r="U37" s="1175"/>
      <c r="V37" s="1175"/>
      <c r="W37" s="1175"/>
      <c r="X37" s="1175"/>
      <c r="Y37" s="1176"/>
      <c r="Z37" s="524"/>
      <c r="AA37" s="1025"/>
      <c r="AB37" s="1026"/>
      <c r="AC37" s="1028"/>
      <c r="AD37" s="1026"/>
      <c r="AE37" s="1030"/>
      <c r="AF37" s="1030"/>
      <c r="AG37" s="1030"/>
      <c r="AH37" s="1030"/>
      <c r="AI37" s="1032"/>
      <c r="AJ37" s="1034"/>
      <c r="AK37" s="512"/>
      <c r="AL37" s="733"/>
    </row>
    <row r="38" spans="1:38">
      <c r="A38" s="522"/>
      <c r="B38" s="1246"/>
      <c r="C38" s="1205" t="s">
        <v>345</v>
      </c>
      <c r="D38" s="1205"/>
      <c r="E38" s="1205"/>
      <c r="F38" s="1205"/>
      <c r="G38" s="1205"/>
      <c r="H38" s="1205"/>
      <c r="I38" s="1205"/>
      <c r="J38" s="1218"/>
      <c r="K38" s="1218"/>
      <c r="L38" s="1218"/>
      <c r="M38" s="1218"/>
      <c r="N38" s="1218"/>
      <c r="O38" s="1193"/>
      <c r="P38" s="1194"/>
      <c r="Q38" s="1194"/>
      <c r="R38" s="1194"/>
      <c r="S38" s="1195"/>
      <c r="T38" s="1174">
        <f t="shared" si="0"/>
        <v>0</v>
      </c>
      <c r="U38" s="1175"/>
      <c r="V38" s="1175"/>
      <c r="W38" s="1175"/>
      <c r="X38" s="1175"/>
      <c r="Y38" s="1176"/>
      <c r="Z38" s="524"/>
      <c r="AA38" s="1278" t="s">
        <v>114</v>
      </c>
      <c r="AB38" s="1279"/>
      <c r="AC38" s="1280"/>
      <c r="AD38" s="1280"/>
      <c r="AE38" s="1020"/>
      <c r="AF38" s="1020"/>
      <c r="AG38" s="1020"/>
      <c r="AH38" s="1020"/>
      <c r="AI38" s="1281"/>
      <c r="AJ38" s="556"/>
      <c r="AK38" s="512"/>
      <c r="AL38" s="733"/>
    </row>
    <row r="39" spans="1:38" ht="21.75" thickBot="1">
      <c r="A39" s="522"/>
      <c r="B39" s="1247"/>
      <c r="C39" s="1206" t="s">
        <v>346</v>
      </c>
      <c r="D39" s="1206"/>
      <c r="E39" s="1206"/>
      <c r="F39" s="1206"/>
      <c r="G39" s="1206"/>
      <c r="H39" s="1206"/>
      <c r="I39" s="1206"/>
      <c r="J39" s="1216"/>
      <c r="K39" s="1216"/>
      <c r="L39" s="1216"/>
      <c r="M39" s="1216"/>
      <c r="N39" s="1216"/>
      <c r="O39" s="1213"/>
      <c r="P39" s="1214"/>
      <c r="Q39" s="1214"/>
      <c r="R39" s="1214"/>
      <c r="S39" s="1215"/>
      <c r="T39" s="1177">
        <f t="shared" si="0"/>
        <v>0</v>
      </c>
      <c r="U39" s="1178"/>
      <c r="V39" s="1178"/>
      <c r="W39" s="1178"/>
      <c r="X39" s="1178"/>
      <c r="Y39" s="1179"/>
      <c r="Z39" s="524"/>
      <c r="AA39" s="1278"/>
      <c r="AB39" s="1279"/>
      <c r="AC39" s="1020"/>
      <c r="AD39" s="1020"/>
      <c r="AE39" s="1020"/>
      <c r="AF39" s="1020"/>
      <c r="AG39" s="1020"/>
      <c r="AH39" s="1020"/>
      <c r="AI39" s="1282"/>
      <c r="AJ39" s="556"/>
      <c r="AK39" s="512"/>
      <c r="AL39" s="733"/>
    </row>
    <row r="40" spans="1:38">
      <c r="A40" s="522"/>
      <c r="B40" s="1207" t="s">
        <v>115</v>
      </c>
      <c r="C40" s="1114"/>
      <c r="D40" s="1114"/>
      <c r="E40" s="1114"/>
      <c r="F40" s="1113" t="s">
        <v>116</v>
      </c>
      <c r="G40" s="1114"/>
      <c r="H40" s="1114"/>
      <c r="I40" s="1115"/>
      <c r="J40" s="1217">
        <v>0</v>
      </c>
      <c r="K40" s="1217"/>
      <c r="L40" s="1217"/>
      <c r="M40" s="1217"/>
      <c r="N40" s="1217"/>
      <c r="O40" s="1210"/>
      <c r="P40" s="1211"/>
      <c r="Q40" s="1211"/>
      <c r="R40" s="1211"/>
      <c r="S40" s="1212"/>
      <c r="T40" s="1180">
        <f t="shared" si="0"/>
        <v>0</v>
      </c>
      <c r="U40" s="1181"/>
      <c r="V40" s="1181"/>
      <c r="W40" s="1181"/>
      <c r="X40" s="1181"/>
      <c r="Y40" s="1182"/>
      <c r="Z40" s="524"/>
      <c r="AA40" s="1278"/>
      <c r="AB40" s="1279"/>
      <c r="AC40" s="1020"/>
      <c r="AD40" s="1020"/>
      <c r="AE40" s="1020"/>
      <c r="AF40" s="1020"/>
      <c r="AG40" s="1020"/>
      <c r="AH40" s="1020"/>
      <c r="AI40" s="1282"/>
      <c r="AJ40" s="556"/>
      <c r="AK40" s="512"/>
      <c r="AL40" s="733"/>
    </row>
    <row r="41" spans="1:38" ht="21.75" thickBot="1">
      <c r="A41" s="522"/>
      <c r="B41" s="1208"/>
      <c r="C41" s="1209"/>
      <c r="D41" s="1209"/>
      <c r="E41" s="1209"/>
      <c r="F41" s="1108" t="s">
        <v>117</v>
      </c>
      <c r="G41" s="1209"/>
      <c r="H41" s="1209"/>
      <c r="I41" s="1109"/>
      <c r="J41" s="1216">
        <v>0</v>
      </c>
      <c r="K41" s="1216"/>
      <c r="L41" s="1216"/>
      <c r="M41" s="1216"/>
      <c r="N41" s="1216"/>
      <c r="O41" s="1213"/>
      <c r="P41" s="1214"/>
      <c r="Q41" s="1214"/>
      <c r="R41" s="1214"/>
      <c r="S41" s="1215"/>
      <c r="T41" s="1177">
        <f t="shared" si="0"/>
        <v>0</v>
      </c>
      <c r="U41" s="1178"/>
      <c r="V41" s="1178"/>
      <c r="W41" s="1178"/>
      <c r="X41" s="1178"/>
      <c r="Y41" s="1179"/>
      <c r="Z41" s="524"/>
      <c r="AA41" s="1278"/>
      <c r="AB41" s="1279"/>
      <c r="AC41" s="1020"/>
      <c r="AD41" s="1020"/>
      <c r="AE41" s="1020"/>
      <c r="AF41" s="1020"/>
      <c r="AG41" s="1020"/>
      <c r="AH41" s="1020"/>
      <c r="AI41" s="1282"/>
      <c r="AJ41" s="556"/>
      <c r="AK41" s="512"/>
      <c r="AL41" s="733"/>
    </row>
    <row r="42" spans="1:38" ht="21.75" thickBot="1">
      <c r="A42" s="522"/>
      <c r="B42" s="1222" t="s">
        <v>118</v>
      </c>
      <c r="C42" s="1223"/>
      <c r="D42" s="1223"/>
      <c r="E42" s="1223"/>
      <c r="F42" s="1223"/>
      <c r="G42" s="1223"/>
      <c r="H42" s="1223"/>
      <c r="I42" s="1223"/>
      <c r="J42" s="1250">
        <f>SUM(J30:M41)</f>
        <v>0</v>
      </c>
      <c r="K42" s="1250"/>
      <c r="L42" s="1250"/>
      <c r="M42" s="1250"/>
      <c r="N42" s="1250"/>
      <c r="O42" s="1219">
        <f>SUM(O30:S41)</f>
        <v>0</v>
      </c>
      <c r="P42" s="1220"/>
      <c r="Q42" s="1220"/>
      <c r="R42" s="1220"/>
      <c r="S42" s="1221"/>
      <c r="T42" s="1219">
        <f>-O42+J42</f>
        <v>0</v>
      </c>
      <c r="U42" s="1220"/>
      <c r="V42" s="1220"/>
      <c r="W42" s="1220"/>
      <c r="X42" s="1220"/>
      <c r="Y42" s="1224"/>
      <c r="Z42" s="524"/>
      <c r="AA42" s="1278"/>
      <c r="AB42" s="1279"/>
      <c r="AC42" s="1020"/>
      <c r="AD42" s="1020"/>
      <c r="AE42" s="1020"/>
      <c r="AF42" s="1020"/>
      <c r="AG42" s="1020"/>
      <c r="AH42" s="1020"/>
      <c r="AI42" s="1282"/>
      <c r="AJ42" s="556"/>
      <c r="AK42" s="512"/>
      <c r="AL42" s="733"/>
    </row>
    <row r="43" spans="1:38" ht="21.75" thickTop="1">
      <c r="A43" s="522"/>
      <c r="B43" s="1099" t="s">
        <v>119</v>
      </c>
      <c r="C43" s="1100"/>
      <c r="D43" s="1100"/>
      <c r="E43" s="1100"/>
      <c r="F43" s="1100"/>
      <c r="G43" s="1100"/>
      <c r="H43" s="1100"/>
      <c r="I43" s="1100"/>
      <c r="J43" s="1100"/>
      <c r="K43" s="1100"/>
      <c r="L43" s="1100"/>
      <c r="M43" s="1100"/>
      <c r="N43" s="1100"/>
      <c r="O43" s="1100"/>
      <c r="P43" s="1100"/>
      <c r="Q43" s="1100"/>
      <c r="R43" s="1100"/>
      <c r="S43" s="1100"/>
      <c r="T43" s="1232">
        <f>IF(SUM(J30:N39,O30:S40)=0,0,ROUNDDOWN(1-SUM(O30:S40)/SUM(J30:N39),2)*100)</f>
        <v>0</v>
      </c>
      <c r="U43" s="1233"/>
      <c r="V43" s="1233"/>
      <c r="W43" s="1233"/>
      <c r="X43" s="1238" t="s">
        <v>347</v>
      </c>
      <c r="Y43" s="1239"/>
      <c r="Z43" s="524"/>
      <c r="AA43" s="1278"/>
      <c r="AB43" s="1279"/>
      <c r="AC43" s="1020"/>
      <c r="AD43" s="1020"/>
      <c r="AE43" s="1020"/>
      <c r="AF43" s="1020"/>
      <c r="AG43" s="1020"/>
      <c r="AH43" s="1020"/>
      <c r="AI43" s="1282"/>
      <c r="AJ43" s="556"/>
      <c r="AK43" s="512"/>
      <c r="AL43" s="733"/>
    </row>
    <row r="44" spans="1:38">
      <c r="A44" s="522"/>
      <c r="B44" s="1236" t="s">
        <v>120</v>
      </c>
      <c r="C44" s="1237"/>
      <c r="D44" s="1237"/>
      <c r="E44" s="1237"/>
      <c r="F44" s="1237"/>
      <c r="G44" s="1237"/>
      <c r="H44" s="1237"/>
      <c r="I44" s="1237"/>
      <c r="J44" s="1237"/>
      <c r="K44" s="1237"/>
      <c r="L44" s="1237"/>
      <c r="M44" s="1237"/>
      <c r="N44" s="1237"/>
      <c r="O44" s="1237"/>
      <c r="P44" s="1237"/>
      <c r="Q44" s="1237"/>
      <c r="R44" s="1237"/>
      <c r="S44" s="1237"/>
      <c r="T44" s="1230">
        <f>IF(SUM(J30:N39,O30:S41)=0,0,ROUNDDOWN(1-SUM(O30:S41)/SUM(J30:N39),2)*100)</f>
        <v>0</v>
      </c>
      <c r="U44" s="1231"/>
      <c r="V44" s="1231"/>
      <c r="W44" s="1231"/>
      <c r="X44" s="1234" t="s">
        <v>347</v>
      </c>
      <c r="Y44" s="1235"/>
      <c r="Z44" s="524"/>
      <c r="AA44" s="1278"/>
      <c r="AB44" s="1279"/>
      <c r="AC44" s="1020"/>
      <c r="AD44" s="1020"/>
      <c r="AE44" s="1020"/>
      <c r="AF44" s="1020"/>
      <c r="AG44" s="1020"/>
      <c r="AH44" s="1020"/>
      <c r="AI44" s="1282"/>
      <c r="AJ44" s="556"/>
      <c r="AK44" s="512"/>
      <c r="AL44" s="733"/>
    </row>
    <row r="45" spans="1:38">
      <c r="A45" s="522"/>
      <c r="B45" s="1236" t="s">
        <v>121</v>
      </c>
      <c r="C45" s="1237"/>
      <c r="D45" s="1237"/>
      <c r="E45" s="1237"/>
      <c r="F45" s="1237"/>
      <c r="G45" s="1237"/>
      <c r="H45" s="1237"/>
      <c r="I45" s="1237"/>
      <c r="J45" s="1237"/>
      <c r="K45" s="1237"/>
      <c r="L45" s="1237"/>
      <c r="M45" s="1237"/>
      <c r="N45" s="1237"/>
      <c r="O45" s="1237"/>
      <c r="P45" s="1237"/>
      <c r="Q45" s="1237"/>
      <c r="R45" s="1237"/>
      <c r="S45" s="1237"/>
      <c r="T45" s="1228">
        <f>IFERROR(ROUNDDOWN(O41/J42*100,0),0)*-1</f>
        <v>0</v>
      </c>
      <c r="U45" s="1229"/>
      <c r="V45" s="1229"/>
      <c r="W45" s="1229"/>
      <c r="X45" s="1234" t="s">
        <v>347</v>
      </c>
      <c r="Y45" s="1235"/>
      <c r="Z45" s="524"/>
      <c r="AA45" s="1278"/>
      <c r="AB45" s="1279"/>
      <c r="AC45" s="1020"/>
      <c r="AD45" s="1020"/>
      <c r="AE45" s="1020"/>
      <c r="AF45" s="1020"/>
      <c r="AG45" s="1020"/>
      <c r="AH45" s="1020"/>
      <c r="AI45" s="1282"/>
      <c r="AJ45" s="556"/>
      <c r="AK45" s="512"/>
      <c r="AL45" s="733"/>
    </row>
    <row r="46" spans="1:38" ht="21.75" thickBot="1">
      <c r="A46" s="522"/>
      <c r="B46" s="1208" t="s">
        <v>122</v>
      </c>
      <c r="C46" s="1209"/>
      <c r="D46" s="1209"/>
      <c r="E46" s="1209"/>
      <c r="F46" s="1209"/>
      <c r="G46" s="1209"/>
      <c r="H46" s="1209"/>
      <c r="I46" s="1209"/>
      <c r="J46" s="1209"/>
      <c r="K46" s="1209"/>
      <c r="L46" s="1209"/>
      <c r="M46" s="1209"/>
      <c r="N46" s="1209"/>
      <c r="O46" s="1209"/>
      <c r="P46" s="1209"/>
      <c r="Q46" s="1209"/>
      <c r="R46" s="1209"/>
      <c r="S46" s="1209"/>
      <c r="T46" s="1225"/>
      <c r="U46" s="1226"/>
      <c r="V46" s="1226"/>
      <c r="W46" s="1226"/>
      <c r="X46" s="1226"/>
      <c r="Y46" s="1227"/>
      <c r="Z46" s="524"/>
      <c r="AA46" s="1278"/>
      <c r="AB46" s="1279"/>
      <c r="AC46" s="1020"/>
      <c r="AD46" s="1020"/>
      <c r="AE46" s="1020"/>
      <c r="AF46" s="1020"/>
      <c r="AG46" s="1020"/>
      <c r="AH46" s="1020"/>
      <c r="AI46" s="1282"/>
      <c r="AJ46" s="556"/>
      <c r="AK46" s="512"/>
      <c r="AL46" s="733"/>
    </row>
    <row r="47" spans="1:38" ht="21.75" thickBot="1">
      <c r="A47" s="522"/>
      <c r="B47" s="512" t="s">
        <v>756</v>
      </c>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24"/>
      <c r="AA47" s="1278"/>
      <c r="AB47" s="1279"/>
      <c r="AC47" s="1020"/>
      <c r="AD47" s="1020"/>
      <c r="AE47" s="1020"/>
      <c r="AF47" s="1020"/>
      <c r="AG47" s="1020"/>
      <c r="AH47" s="1020"/>
      <c r="AI47" s="1282"/>
      <c r="AJ47" s="556"/>
      <c r="AK47" s="512"/>
      <c r="AL47" s="733"/>
    </row>
    <row r="48" spans="1:38">
      <c r="A48" s="522"/>
      <c r="B48" s="1261" t="s">
        <v>757</v>
      </c>
      <c r="C48" s="1262"/>
      <c r="D48" s="1262"/>
      <c r="E48" s="1262"/>
      <c r="F48" s="1262"/>
      <c r="G48" s="1262"/>
      <c r="H48" s="1262"/>
      <c r="I48" s="1262"/>
      <c r="J48" s="1262"/>
      <c r="K48" s="1262"/>
      <c r="L48" s="1262"/>
      <c r="M48" s="1262"/>
      <c r="N48" s="1262"/>
      <c r="O48" s="1262"/>
      <c r="P48" s="1262"/>
      <c r="Q48" s="1262"/>
      <c r="R48" s="1262"/>
      <c r="S48" s="1262"/>
      <c r="T48" s="1262"/>
      <c r="U48" s="1262"/>
      <c r="V48" s="1262"/>
      <c r="W48" s="1262"/>
      <c r="X48" s="1262"/>
      <c r="Y48" s="1263"/>
      <c r="Z48" s="524"/>
      <c r="AA48" s="1278"/>
      <c r="AB48" s="1279"/>
      <c r="AC48" s="1020"/>
      <c r="AD48" s="1020"/>
      <c r="AE48" s="1020"/>
      <c r="AF48" s="1020"/>
      <c r="AG48" s="1020"/>
      <c r="AH48" s="1020"/>
      <c r="AI48" s="1282"/>
      <c r="AJ48" s="556"/>
      <c r="AK48" s="512"/>
      <c r="AL48" s="733"/>
    </row>
    <row r="49" spans="1:38">
      <c r="A49" s="522"/>
      <c r="B49" s="1285" t="s">
        <v>758</v>
      </c>
      <c r="C49" s="1286"/>
      <c r="D49" s="1286"/>
      <c r="E49" s="1286"/>
      <c r="F49" s="1286"/>
      <c r="G49" s="1286"/>
      <c r="H49" s="1286"/>
      <c r="I49" s="1286"/>
      <c r="J49" s="1286"/>
      <c r="K49" s="1286"/>
      <c r="L49" s="1286"/>
      <c r="M49" s="1286"/>
      <c r="N49" s="1286"/>
      <c r="O49" s="1286"/>
      <c r="P49" s="1286"/>
      <c r="Q49" s="1286"/>
      <c r="R49" s="1286"/>
      <c r="S49" s="1286"/>
      <c r="T49" s="1286"/>
      <c r="U49" s="1286"/>
      <c r="V49" s="1286"/>
      <c r="W49" s="1286"/>
      <c r="X49" s="1286"/>
      <c r="Y49" s="1287" t="s">
        <v>349</v>
      </c>
      <c r="Z49" s="551"/>
      <c r="AA49" s="1278"/>
      <c r="AB49" s="1279"/>
      <c r="AC49" s="1020"/>
      <c r="AD49" s="1020"/>
      <c r="AE49" s="1020"/>
      <c r="AF49" s="1020"/>
      <c r="AG49" s="1020"/>
      <c r="AH49" s="1020"/>
      <c r="AI49" s="1283"/>
      <c r="AJ49" s="556"/>
      <c r="AK49" s="512"/>
      <c r="AL49" s="733"/>
    </row>
    <row r="50" spans="1:38">
      <c r="A50" s="522"/>
      <c r="B50" s="1285"/>
      <c r="C50" s="1286"/>
      <c r="D50" s="1286"/>
      <c r="E50" s="1286"/>
      <c r="F50" s="1286"/>
      <c r="G50" s="1286"/>
      <c r="H50" s="1286"/>
      <c r="I50" s="1286"/>
      <c r="J50" s="1286"/>
      <c r="K50" s="1286"/>
      <c r="L50" s="1286"/>
      <c r="M50" s="1286"/>
      <c r="N50" s="1286"/>
      <c r="O50" s="1286"/>
      <c r="P50" s="1286"/>
      <c r="Q50" s="1286"/>
      <c r="R50" s="1286"/>
      <c r="S50" s="1286"/>
      <c r="T50" s="1286"/>
      <c r="U50" s="1286"/>
      <c r="V50" s="1286"/>
      <c r="W50" s="1286"/>
      <c r="X50" s="1286"/>
      <c r="Y50" s="1287"/>
      <c r="Z50" s="551"/>
      <c r="AA50" s="650" t="s">
        <v>348</v>
      </c>
      <c r="AB50" s="543"/>
      <c r="AC50" s="1020"/>
      <c r="AD50" s="1020"/>
      <c r="AE50" s="1020"/>
      <c r="AF50" s="1020"/>
      <c r="AG50" s="1020"/>
      <c r="AH50" s="1020"/>
      <c r="AI50" s="557"/>
      <c r="AJ50" s="556"/>
      <c r="AK50" s="512"/>
      <c r="AL50" s="733"/>
    </row>
    <row r="51" spans="1:38">
      <c r="A51" s="522"/>
      <c r="B51" s="1288" t="s">
        <v>837</v>
      </c>
      <c r="C51" s="1289"/>
      <c r="D51" s="1289"/>
      <c r="E51" s="1289"/>
      <c r="F51" s="1289"/>
      <c r="G51" s="1289"/>
      <c r="H51" s="1289"/>
      <c r="I51" s="1289"/>
      <c r="J51" s="1289"/>
      <c r="K51" s="1289"/>
      <c r="L51" s="1289"/>
      <c r="M51" s="1289"/>
      <c r="N51" s="1289"/>
      <c r="O51" s="1289"/>
      <c r="P51" s="1289"/>
      <c r="Q51" s="1289"/>
      <c r="R51" s="1289"/>
      <c r="S51" s="1289"/>
      <c r="T51" s="1289"/>
      <c r="U51" s="1289"/>
      <c r="V51" s="1289"/>
      <c r="W51" s="1289"/>
      <c r="X51" s="1289"/>
      <c r="Y51" s="552" t="s">
        <v>349</v>
      </c>
      <c r="Z51" s="551"/>
      <c r="AA51" s="650"/>
      <c r="AB51" s="543"/>
      <c r="AC51" s="1020"/>
      <c r="AD51" s="1020"/>
      <c r="AE51" s="1020"/>
      <c r="AF51" s="1020"/>
      <c r="AG51" s="1020"/>
      <c r="AH51" s="1020"/>
      <c r="AI51" s="557"/>
      <c r="AJ51" s="556"/>
      <c r="AK51" s="512"/>
      <c r="AL51" s="733"/>
    </row>
    <row r="52" spans="1:38" ht="21.75" thickBot="1">
      <c r="A52" s="522"/>
      <c r="B52" s="1290" t="s">
        <v>759</v>
      </c>
      <c r="C52" s="1265"/>
      <c r="D52" s="1265"/>
      <c r="E52" s="1265"/>
      <c r="F52" s="1265"/>
      <c r="G52" s="1265"/>
      <c r="H52" s="1265"/>
      <c r="I52" s="1265"/>
      <c r="J52" s="1265"/>
      <c r="K52" s="1265"/>
      <c r="L52" s="1265"/>
      <c r="M52" s="1265"/>
      <c r="N52" s="1265"/>
      <c r="O52" s="1265"/>
      <c r="P52" s="1265"/>
      <c r="Q52" s="1265"/>
      <c r="R52" s="1265"/>
      <c r="S52" s="1265"/>
      <c r="T52" s="1265"/>
      <c r="U52" s="1265"/>
      <c r="V52" s="1265"/>
      <c r="W52" s="1265"/>
      <c r="X52" s="1291"/>
      <c r="Y52" s="552" t="s">
        <v>349</v>
      </c>
      <c r="Z52" s="551"/>
      <c r="AA52" s="650"/>
      <c r="AB52" s="543"/>
      <c r="AC52" s="1020"/>
      <c r="AD52" s="1020"/>
      <c r="AE52" s="1020"/>
      <c r="AF52" s="1020"/>
      <c r="AG52" s="1020"/>
      <c r="AH52" s="1020"/>
      <c r="AI52" s="557"/>
      <c r="AJ52" s="556"/>
      <c r="AK52" s="512"/>
      <c r="AL52" s="733"/>
    </row>
    <row r="53" spans="1:38">
      <c r="A53" s="522"/>
      <c r="B53" s="1207" t="s">
        <v>760</v>
      </c>
      <c r="C53" s="1114"/>
      <c r="D53" s="1114"/>
      <c r="E53" s="1114"/>
      <c r="F53" s="1115"/>
      <c r="G53" s="1113" t="s">
        <v>761</v>
      </c>
      <c r="H53" s="1114"/>
      <c r="I53" s="1114"/>
      <c r="J53" s="1114"/>
      <c r="K53" s="1114"/>
      <c r="L53" s="1114"/>
      <c r="M53" s="1114"/>
      <c r="N53" s="1114"/>
      <c r="O53" s="1114"/>
      <c r="P53" s="1114"/>
      <c r="Q53" s="1114"/>
      <c r="R53" s="1114"/>
      <c r="S53" s="1114"/>
      <c r="T53" s="1114"/>
      <c r="U53" s="1114"/>
      <c r="V53" s="1114"/>
      <c r="W53" s="1114"/>
      <c r="X53" s="1114"/>
      <c r="Y53" s="1198"/>
      <c r="Z53" s="551"/>
      <c r="AA53" s="650"/>
      <c r="AB53" s="543"/>
      <c r="AC53" s="1020"/>
      <c r="AD53" s="1020"/>
      <c r="AE53" s="1020"/>
      <c r="AF53" s="1020"/>
      <c r="AG53" s="1020"/>
      <c r="AH53" s="1020"/>
      <c r="AI53" s="557"/>
      <c r="AJ53" s="556"/>
      <c r="AK53" s="512"/>
      <c r="AL53" s="733"/>
    </row>
    <row r="54" spans="1:38">
      <c r="A54" s="522"/>
      <c r="B54" s="1236" t="s">
        <v>762</v>
      </c>
      <c r="C54" s="1237"/>
      <c r="D54" s="1237"/>
      <c r="E54" s="1237"/>
      <c r="F54" s="1075"/>
      <c r="G54" s="1292"/>
      <c r="H54" s="1293"/>
      <c r="I54" s="1293"/>
      <c r="J54" s="1293"/>
      <c r="K54" s="1293"/>
      <c r="L54" s="1293"/>
      <c r="M54" s="1294"/>
      <c r="N54" s="1295"/>
      <c r="O54" s="1295"/>
      <c r="P54" s="1295"/>
      <c r="Q54" s="1295"/>
      <c r="R54" s="1295"/>
      <c r="S54" s="1295"/>
      <c r="T54" s="1295"/>
      <c r="U54" s="1295"/>
      <c r="V54" s="1295"/>
      <c r="W54" s="1295"/>
      <c r="X54" s="1295"/>
      <c r="Y54" s="1296"/>
      <c r="Z54" s="551"/>
      <c r="AA54" s="650"/>
      <c r="AB54" s="543"/>
      <c r="AC54" s="1020"/>
      <c r="AD54" s="1020"/>
      <c r="AE54" s="1020"/>
      <c r="AF54" s="1020"/>
      <c r="AG54" s="1020"/>
      <c r="AH54" s="1020"/>
      <c r="AI54" s="557"/>
      <c r="AJ54" s="556"/>
      <c r="AK54" s="512"/>
      <c r="AL54" s="733"/>
    </row>
    <row r="55" spans="1:38">
      <c r="A55" s="522"/>
      <c r="B55" s="1236" t="s">
        <v>763</v>
      </c>
      <c r="C55" s="1237"/>
      <c r="D55" s="1237"/>
      <c r="E55" s="1237"/>
      <c r="F55" s="1075"/>
      <c r="G55" s="1292"/>
      <c r="H55" s="1293"/>
      <c r="I55" s="1293"/>
      <c r="J55" s="1293"/>
      <c r="K55" s="1293"/>
      <c r="L55" s="1293"/>
      <c r="M55" s="1294"/>
      <c r="N55" s="1295"/>
      <c r="O55" s="1295"/>
      <c r="P55" s="1295"/>
      <c r="Q55" s="1295"/>
      <c r="R55" s="1295"/>
      <c r="S55" s="1295"/>
      <c r="T55" s="1295"/>
      <c r="U55" s="1295"/>
      <c r="V55" s="1295"/>
      <c r="W55" s="1295"/>
      <c r="X55" s="1295"/>
      <c r="Y55" s="1296"/>
      <c r="Z55" s="551"/>
      <c r="AA55" s="650"/>
      <c r="AB55" s="543"/>
      <c r="AC55" s="1020"/>
      <c r="AD55" s="1020"/>
      <c r="AE55" s="1020"/>
      <c r="AF55" s="1020"/>
      <c r="AG55" s="1020"/>
      <c r="AH55" s="1020"/>
      <c r="AI55" s="557"/>
      <c r="AJ55" s="556"/>
      <c r="AK55" s="512"/>
      <c r="AL55" s="733"/>
    </row>
    <row r="56" spans="1:38" ht="21.75" thickBot="1">
      <c r="A56" s="522"/>
      <c r="B56" s="1297" t="s">
        <v>764</v>
      </c>
      <c r="C56" s="1298"/>
      <c r="D56" s="1298"/>
      <c r="E56" s="1298"/>
      <c r="F56" s="1298"/>
      <c r="G56" s="1299"/>
      <c r="H56" s="1299"/>
      <c r="I56" s="1299"/>
      <c r="J56" s="1299"/>
      <c r="K56" s="1299"/>
      <c r="L56" s="1300"/>
      <c r="M56" s="1301"/>
      <c r="N56" s="1301"/>
      <c r="O56" s="1301"/>
      <c r="P56" s="1301"/>
      <c r="Q56" s="1301"/>
      <c r="R56" s="1301"/>
      <c r="S56" s="1301"/>
      <c r="T56" s="1301"/>
      <c r="U56" s="1301"/>
      <c r="V56" s="1301"/>
      <c r="W56" s="1301"/>
      <c r="X56" s="1301"/>
      <c r="Y56" s="1302"/>
      <c r="Z56" s="551"/>
      <c r="AA56" s="650"/>
      <c r="AB56" s="543"/>
      <c r="AC56" s="1020"/>
      <c r="AD56" s="1020"/>
      <c r="AE56" s="1020"/>
      <c r="AF56" s="1020"/>
      <c r="AG56" s="1020"/>
      <c r="AH56" s="1020"/>
      <c r="AI56" s="557"/>
      <c r="AJ56" s="556"/>
      <c r="AK56" s="512"/>
      <c r="AL56" s="733"/>
    </row>
    <row r="57" spans="1:38" s="215" customFormat="1">
      <c r="A57" s="522"/>
      <c r="B57" s="1251"/>
      <c r="C57" s="1251"/>
      <c r="D57" s="1251"/>
      <c r="E57" s="1251"/>
      <c r="F57" s="1251"/>
      <c r="G57" s="1251"/>
      <c r="H57" s="1251"/>
      <c r="I57" s="1251"/>
      <c r="J57" s="1252"/>
      <c r="K57" s="1252"/>
      <c r="L57" s="1252"/>
      <c r="M57" s="1252"/>
      <c r="N57" s="1252"/>
      <c r="O57" s="1252"/>
      <c r="P57" s="1252"/>
      <c r="Q57" s="1252"/>
      <c r="R57" s="1252"/>
      <c r="S57" s="1252"/>
      <c r="T57" s="550"/>
      <c r="U57" s="550"/>
      <c r="V57" s="550"/>
      <c r="W57" s="550"/>
      <c r="X57" s="550"/>
      <c r="Y57" s="550"/>
      <c r="Z57" s="551"/>
      <c r="AA57" s="650"/>
      <c r="AB57" s="543"/>
      <c r="AC57" s="1020"/>
      <c r="AD57" s="1020"/>
      <c r="AE57" s="1020"/>
      <c r="AF57" s="1020"/>
      <c r="AG57" s="1020"/>
      <c r="AH57" s="1020"/>
      <c r="AI57" s="557"/>
      <c r="AJ57" s="556"/>
      <c r="AK57" s="512"/>
      <c r="AL57" s="733"/>
    </row>
    <row r="58" spans="1:38" s="215" customFormat="1">
      <c r="A58" s="522"/>
      <c r="B58" s="1251"/>
      <c r="C58" s="1251"/>
      <c r="D58" s="1251"/>
      <c r="E58" s="1251"/>
      <c r="F58" s="1251"/>
      <c r="G58" s="1251"/>
      <c r="H58" s="1251"/>
      <c r="I58" s="1251"/>
      <c r="J58" s="1252"/>
      <c r="K58" s="1252"/>
      <c r="L58" s="1252"/>
      <c r="M58" s="1252"/>
      <c r="N58" s="1252"/>
      <c r="O58" s="1252"/>
      <c r="P58" s="1252"/>
      <c r="Q58" s="1252"/>
      <c r="R58" s="1252"/>
      <c r="S58" s="1252"/>
      <c r="T58" s="550"/>
      <c r="U58" s="550"/>
      <c r="V58" s="550"/>
      <c r="W58" s="550"/>
      <c r="X58" s="550"/>
      <c r="Y58" s="550"/>
      <c r="Z58" s="551"/>
      <c r="AA58" s="650"/>
      <c r="AB58" s="543"/>
      <c r="AC58" s="1020"/>
      <c r="AD58" s="1020"/>
      <c r="AE58" s="1020"/>
      <c r="AF58" s="1020"/>
      <c r="AG58" s="1020"/>
      <c r="AH58" s="1020"/>
      <c r="AI58" s="557"/>
      <c r="AJ58" s="556"/>
      <c r="AK58" s="512"/>
      <c r="AL58" s="733"/>
    </row>
    <row r="59" spans="1:38">
      <c r="A59" s="522"/>
      <c r="B59" s="1284"/>
      <c r="C59" s="1284"/>
      <c r="D59" s="1284"/>
      <c r="E59" s="1284"/>
      <c r="F59" s="1284"/>
      <c r="G59" s="1284"/>
      <c r="H59" s="1284"/>
      <c r="I59" s="1284"/>
      <c r="J59" s="1252"/>
      <c r="K59" s="1252"/>
      <c r="L59" s="1252"/>
      <c r="M59" s="1252"/>
      <c r="N59" s="1252"/>
      <c r="O59" s="1252"/>
      <c r="P59" s="1252"/>
      <c r="Q59" s="1252"/>
      <c r="R59" s="1252"/>
      <c r="S59" s="1252"/>
      <c r="T59" s="550"/>
      <c r="U59" s="550"/>
      <c r="V59" s="550"/>
      <c r="W59" s="550"/>
      <c r="X59" s="550"/>
      <c r="Y59" s="550"/>
      <c r="Z59" s="524"/>
      <c r="AA59" s="650"/>
      <c r="AB59" s="543"/>
      <c r="AC59" s="1020"/>
      <c r="AD59" s="1020"/>
      <c r="AE59" s="1020"/>
      <c r="AF59" s="1020"/>
      <c r="AG59" s="1020"/>
      <c r="AH59" s="1020"/>
      <c r="AI59" s="557"/>
      <c r="AJ59" s="556"/>
      <c r="AK59" s="512"/>
      <c r="AL59" s="733"/>
    </row>
    <row r="60" spans="1:38">
      <c r="A60" s="522"/>
      <c r="B60" s="1284"/>
      <c r="C60" s="1284"/>
      <c r="D60" s="1284"/>
      <c r="E60" s="1284"/>
      <c r="F60" s="1284"/>
      <c r="G60" s="1284"/>
      <c r="H60" s="1284"/>
      <c r="I60" s="1284"/>
      <c r="J60" s="1252"/>
      <c r="K60" s="1252"/>
      <c r="L60" s="1252"/>
      <c r="M60" s="1252"/>
      <c r="N60" s="1252"/>
      <c r="O60" s="1252"/>
      <c r="P60" s="1252"/>
      <c r="Q60" s="1252"/>
      <c r="R60" s="1252"/>
      <c r="S60" s="1252"/>
      <c r="T60" s="550"/>
      <c r="U60" s="550"/>
      <c r="V60" s="550"/>
      <c r="W60" s="550"/>
      <c r="X60" s="550"/>
      <c r="Y60" s="550"/>
      <c r="Z60" s="524"/>
      <c r="AA60" s="650"/>
      <c r="AB60" s="543"/>
      <c r="AC60" s="1020"/>
      <c r="AD60" s="1020"/>
      <c r="AE60" s="1020"/>
      <c r="AF60" s="1020"/>
      <c r="AG60" s="1020"/>
      <c r="AH60" s="1020"/>
      <c r="AI60" s="557"/>
      <c r="AJ60" s="556"/>
      <c r="AK60" s="512"/>
      <c r="AL60" s="733"/>
    </row>
    <row r="61" spans="1:38">
      <c r="A61" s="522"/>
      <c r="B61" s="1248"/>
      <c r="C61" s="1249"/>
      <c r="D61" s="1249"/>
      <c r="E61" s="1249"/>
      <c r="F61" s="1249"/>
      <c r="G61" s="1249"/>
      <c r="H61" s="1249"/>
      <c r="I61" s="1249"/>
      <c r="J61" s="1240"/>
      <c r="K61" s="1240"/>
      <c r="L61" s="1240"/>
      <c r="M61" s="1240"/>
      <c r="N61" s="1241"/>
      <c r="O61" s="1241"/>
      <c r="P61" s="1241"/>
      <c r="Q61" s="1241"/>
      <c r="R61" s="1241"/>
      <c r="S61" s="1241"/>
      <c r="T61" s="550"/>
      <c r="U61" s="550"/>
      <c r="V61" s="550"/>
      <c r="W61" s="550"/>
      <c r="X61" s="550"/>
      <c r="Y61" s="550"/>
      <c r="Z61" s="524"/>
      <c r="AA61" s="650"/>
      <c r="AB61" s="543"/>
      <c r="AC61" s="1020"/>
      <c r="AD61" s="1020"/>
      <c r="AE61" s="1020"/>
      <c r="AF61" s="1020"/>
      <c r="AG61" s="1020"/>
      <c r="AH61" s="1020"/>
      <c r="AI61" s="557"/>
      <c r="AJ61" s="556"/>
      <c r="AK61" s="512"/>
      <c r="AL61" s="733"/>
    </row>
    <row r="62" spans="1:38">
      <c r="A62" s="522"/>
      <c r="B62" s="1249"/>
      <c r="C62" s="1249"/>
      <c r="D62" s="1249"/>
      <c r="E62" s="1249"/>
      <c r="F62" s="1249"/>
      <c r="G62" s="1249"/>
      <c r="H62" s="1249"/>
      <c r="I62" s="1249"/>
      <c r="J62" s="1240"/>
      <c r="K62" s="1240"/>
      <c r="L62" s="1240"/>
      <c r="M62" s="1240"/>
      <c r="N62" s="1241"/>
      <c r="O62" s="1241"/>
      <c r="P62" s="1241"/>
      <c r="Q62" s="1241"/>
      <c r="R62" s="1241"/>
      <c r="S62" s="1241"/>
      <c r="T62" s="550"/>
      <c r="U62" s="550"/>
      <c r="V62" s="550"/>
      <c r="W62" s="550"/>
      <c r="X62" s="550"/>
      <c r="Y62" s="550"/>
      <c r="Z62" s="524"/>
      <c r="AA62" s="650"/>
      <c r="AB62" s="543"/>
      <c r="AC62" s="1020"/>
      <c r="AD62" s="1020"/>
      <c r="AE62" s="1020"/>
      <c r="AF62" s="1020"/>
      <c r="AG62" s="1020"/>
      <c r="AH62" s="1020"/>
      <c r="AI62" s="557"/>
      <c r="AJ62" s="556"/>
      <c r="AK62" s="512"/>
      <c r="AL62" s="733"/>
    </row>
    <row r="63" spans="1:38">
      <c r="A63" s="522"/>
      <c r="B63" s="1248"/>
      <c r="C63" s="1249"/>
      <c r="D63" s="1249"/>
      <c r="E63" s="1249"/>
      <c r="F63" s="1249"/>
      <c r="G63" s="1249"/>
      <c r="H63" s="1249"/>
      <c r="I63" s="1249"/>
      <c r="J63" s="1240"/>
      <c r="K63" s="1240"/>
      <c r="L63" s="1240"/>
      <c r="M63" s="1240"/>
      <c r="N63" s="1241"/>
      <c r="O63" s="1241"/>
      <c r="P63" s="1241"/>
      <c r="Q63" s="1241"/>
      <c r="R63" s="1241"/>
      <c r="S63" s="1241"/>
      <c r="T63" s="550"/>
      <c r="U63" s="550"/>
      <c r="V63" s="550"/>
      <c r="W63" s="550"/>
      <c r="X63" s="550"/>
      <c r="Y63" s="550"/>
      <c r="Z63" s="524"/>
      <c r="AA63" s="650"/>
      <c r="AB63" s="543"/>
      <c r="AC63" s="1020"/>
      <c r="AD63" s="1020"/>
      <c r="AE63" s="1020"/>
      <c r="AF63" s="1020"/>
      <c r="AG63" s="1020"/>
      <c r="AH63" s="1020"/>
      <c r="AI63" s="557"/>
      <c r="AJ63" s="556"/>
      <c r="AK63" s="512"/>
      <c r="AL63" s="733"/>
    </row>
    <row r="64" spans="1:38" ht="21.75" thickBot="1">
      <c r="A64" s="522"/>
      <c r="B64" s="1249"/>
      <c r="C64" s="1249"/>
      <c r="D64" s="1249"/>
      <c r="E64" s="1249"/>
      <c r="F64" s="1249"/>
      <c r="G64" s="1249"/>
      <c r="H64" s="1249"/>
      <c r="I64" s="1249"/>
      <c r="J64" s="1240"/>
      <c r="K64" s="1240"/>
      <c r="L64" s="1240"/>
      <c r="M64" s="1240"/>
      <c r="N64" s="1241"/>
      <c r="O64" s="1241"/>
      <c r="P64" s="1241"/>
      <c r="Q64" s="1241"/>
      <c r="R64" s="1241"/>
      <c r="S64" s="1241"/>
      <c r="T64" s="550"/>
      <c r="U64" s="550"/>
      <c r="V64" s="550"/>
      <c r="W64" s="550"/>
      <c r="X64" s="550"/>
      <c r="Y64" s="550"/>
      <c r="Z64" s="524"/>
      <c r="AA64" s="651"/>
      <c r="AB64" s="652"/>
      <c r="AC64" s="1021"/>
      <c r="AD64" s="1021"/>
      <c r="AE64" s="1021"/>
      <c r="AF64" s="1021"/>
      <c r="AG64" s="1021"/>
      <c r="AH64" s="1021"/>
      <c r="AI64" s="653"/>
      <c r="AJ64" s="654"/>
      <c r="AK64" s="512"/>
      <c r="AL64" s="733"/>
    </row>
  </sheetData>
  <sheetProtection sheet="1" selectLockedCells="1"/>
  <dataConsolidate/>
  <mergeCells count="263">
    <mergeCell ref="P6:Y6"/>
    <mergeCell ref="B16:B17"/>
    <mergeCell ref="R14:Y14"/>
    <mergeCell ref="C8:Y8"/>
    <mergeCell ref="C6:K6"/>
    <mergeCell ref="L6:O6"/>
    <mergeCell ref="S15:T15"/>
    <mergeCell ref="L20:R20"/>
    <mergeCell ref="M19:R19"/>
    <mergeCell ref="V19:Y19"/>
    <mergeCell ref="S19:U19"/>
    <mergeCell ref="V15:W17"/>
    <mergeCell ref="E16:F16"/>
    <mergeCell ref="E17:F17"/>
    <mergeCell ref="C15:D15"/>
    <mergeCell ref="C13:U13"/>
    <mergeCell ref="V13:W13"/>
    <mergeCell ref="X13:Y13"/>
    <mergeCell ref="O14:Q14"/>
    <mergeCell ref="C7:S7"/>
    <mergeCell ref="T7:Y7"/>
    <mergeCell ref="M10:Y10"/>
    <mergeCell ref="S16:T16"/>
    <mergeCell ref="E15:H15"/>
    <mergeCell ref="J59:N60"/>
    <mergeCell ref="B59:I60"/>
    <mergeCell ref="O59:S60"/>
    <mergeCell ref="B48:Y48"/>
    <mergeCell ref="B49:X50"/>
    <mergeCell ref="Y49:Y50"/>
    <mergeCell ref="B51:X51"/>
    <mergeCell ref="B52:X52"/>
    <mergeCell ref="B53:F53"/>
    <mergeCell ref="G53:Y53"/>
    <mergeCell ref="B54:F54"/>
    <mergeCell ref="G54:L54"/>
    <mergeCell ref="M54:Y54"/>
    <mergeCell ref="B55:F55"/>
    <mergeCell ref="G55:L55"/>
    <mergeCell ref="M55:Y55"/>
    <mergeCell ref="B56:F56"/>
    <mergeCell ref="G56:L56"/>
    <mergeCell ref="M56:Y56"/>
    <mergeCell ref="AA38:AB49"/>
    <mergeCell ref="AC38:AD38"/>
    <mergeCell ref="AE38:AH38"/>
    <mergeCell ref="AI38:AI49"/>
    <mergeCell ref="AC39:AD39"/>
    <mergeCell ref="AE39:AH39"/>
    <mergeCell ref="AC40:AD40"/>
    <mergeCell ref="AE40:AH40"/>
    <mergeCell ref="AC41:AD41"/>
    <mergeCell ref="AE41:AH41"/>
    <mergeCell ref="AC42:AD42"/>
    <mergeCell ref="AE42:AH42"/>
    <mergeCell ref="AC43:AD43"/>
    <mergeCell ref="AE43:AH43"/>
    <mergeCell ref="AC44:AD44"/>
    <mergeCell ref="AE44:AH44"/>
    <mergeCell ref="AC45:AD45"/>
    <mergeCell ref="AE45:AH45"/>
    <mergeCell ref="AC46:AD46"/>
    <mergeCell ref="AE46:AH46"/>
    <mergeCell ref="AC47:AD47"/>
    <mergeCell ref="AE47:AH47"/>
    <mergeCell ref="AC48:AD48"/>
    <mergeCell ref="AE48:AH48"/>
    <mergeCell ref="AF19:AF21"/>
    <mergeCell ref="AG19:AG21"/>
    <mergeCell ref="AH19:AH21"/>
    <mergeCell ref="AA18:AI18"/>
    <mergeCell ref="AI19:AJ21"/>
    <mergeCell ref="AA6:AJ6"/>
    <mergeCell ref="AB7:AJ7"/>
    <mergeCell ref="AB8:AJ8"/>
    <mergeCell ref="AB9:AJ9"/>
    <mergeCell ref="AB10:AJ10"/>
    <mergeCell ref="AA11:AJ17"/>
    <mergeCell ref="AA19:AD21"/>
    <mergeCell ref="AE19:AE21"/>
    <mergeCell ref="J63:M64"/>
    <mergeCell ref="N63:S64"/>
    <mergeCell ref="B30:B34"/>
    <mergeCell ref="B35:B39"/>
    <mergeCell ref="J61:M62"/>
    <mergeCell ref="N61:S62"/>
    <mergeCell ref="B63:I64"/>
    <mergeCell ref="B61:I62"/>
    <mergeCell ref="J36:N36"/>
    <mergeCell ref="J35:N35"/>
    <mergeCell ref="J34:N34"/>
    <mergeCell ref="J33:N33"/>
    <mergeCell ref="J32:N32"/>
    <mergeCell ref="J31:N31"/>
    <mergeCell ref="J30:N30"/>
    <mergeCell ref="O32:S32"/>
    <mergeCell ref="O31:S31"/>
    <mergeCell ref="O30:S30"/>
    <mergeCell ref="O41:S41"/>
    <mergeCell ref="O40:S40"/>
    <mergeCell ref="J42:N42"/>
    <mergeCell ref="B57:I58"/>
    <mergeCell ref="J57:N58"/>
    <mergeCell ref="O57:S58"/>
    <mergeCell ref="O42:S42"/>
    <mergeCell ref="B42:I42"/>
    <mergeCell ref="T39:Y39"/>
    <mergeCell ref="F41:I41"/>
    <mergeCell ref="F40:I40"/>
    <mergeCell ref="T40:Y40"/>
    <mergeCell ref="T41:Y41"/>
    <mergeCell ref="T42:Y42"/>
    <mergeCell ref="T46:Y46"/>
    <mergeCell ref="T45:W45"/>
    <mergeCell ref="T44:W44"/>
    <mergeCell ref="T43:W43"/>
    <mergeCell ref="X45:Y45"/>
    <mergeCell ref="B43:S43"/>
    <mergeCell ref="B44:S44"/>
    <mergeCell ref="B45:S45"/>
    <mergeCell ref="B46:S46"/>
    <mergeCell ref="X44:Y44"/>
    <mergeCell ref="X43:Y43"/>
    <mergeCell ref="C36:I36"/>
    <mergeCell ref="C37:I37"/>
    <mergeCell ref="C38:I38"/>
    <mergeCell ref="C39:I39"/>
    <mergeCell ref="B40:E41"/>
    <mergeCell ref="T30:Y30"/>
    <mergeCell ref="T31:Y31"/>
    <mergeCell ref="J29:N29"/>
    <mergeCell ref="O29:S29"/>
    <mergeCell ref="O35:S35"/>
    <mergeCell ref="O34:S34"/>
    <mergeCell ref="B28:I29"/>
    <mergeCell ref="T36:Y36"/>
    <mergeCell ref="T37:Y37"/>
    <mergeCell ref="T38:Y38"/>
    <mergeCell ref="J41:N41"/>
    <mergeCell ref="J40:N40"/>
    <mergeCell ref="J39:N39"/>
    <mergeCell ref="J38:N38"/>
    <mergeCell ref="J37:N37"/>
    <mergeCell ref="O39:S39"/>
    <mergeCell ref="O38:S38"/>
    <mergeCell ref="O37:S37"/>
    <mergeCell ref="O36:S36"/>
    <mergeCell ref="C34:I34"/>
    <mergeCell ref="C35:I35"/>
    <mergeCell ref="T32:Y32"/>
    <mergeCell ref="T33:Y33"/>
    <mergeCell ref="T34:Y34"/>
    <mergeCell ref="T35:Y35"/>
    <mergeCell ref="F30:I30"/>
    <mergeCell ref="F31:I31"/>
    <mergeCell ref="E26:H26"/>
    <mergeCell ref="I26:K26"/>
    <mergeCell ref="B26:D26"/>
    <mergeCell ref="O33:S33"/>
    <mergeCell ref="T29:Y29"/>
    <mergeCell ref="J28:Y28"/>
    <mergeCell ref="C30:E31"/>
    <mergeCell ref="C32:I32"/>
    <mergeCell ref="C33:I33"/>
    <mergeCell ref="B23:B25"/>
    <mergeCell ref="Y23:Y24"/>
    <mergeCell ref="L23:L25"/>
    <mergeCell ref="M25:R25"/>
    <mergeCell ref="I23:K24"/>
    <mergeCell ref="I25:K25"/>
    <mergeCell ref="E23:H25"/>
    <mergeCell ref="C23:D25"/>
    <mergeCell ref="V25:X25"/>
    <mergeCell ref="V23:X24"/>
    <mergeCell ref="S25:U25"/>
    <mergeCell ref="S23:U24"/>
    <mergeCell ref="L21:N21"/>
    <mergeCell ref="M23:P23"/>
    <mergeCell ref="M24:P24"/>
    <mergeCell ref="V21:Y21"/>
    <mergeCell ref="F22:H22"/>
    <mergeCell ref="I22:Y22"/>
    <mergeCell ref="L14:N14"/>
    <mergeCell ref="C14:E14"/>
    <mergeCell ref="F14:K14"/>
    <mergeCell ref="P21:T21"/>
    <mergeCell ref="B21:D22"/>
    <mergeCell ref="B20:D20"/>
    <mergeCell ref="B19:D19"/>
    <mergeCell ref="C17:D17"/>
    <mergeCell ref="F21:J21"/>
    <mergeCell ref="S20:U20"/>
    <mergeCell ref="E20:G20"/>
    <mergeCell ref="E19:H19"/>
    <mergeCell ref="I19:K19"/>
    <mergeCell ref="I20:K20"/>
    <mergeCell ref="W20:Y20"/>
    <mergeCell ref="P15:R15"/>
    <mergeCell ref="P16:R16"/>
    <mergeCell ref="P17:R17"/>
    <mergeCell ref="I15:J15"/>
    <mergeCell ref="X17:Y17"/>
    <mergeCell ref="M17:O17"/>
    <mergeCell ref="M15:O16"/>
    <mergeCell ref="X15:Y16"/>
    <mergeCell ref="S17:T17"/>
    <mergeCell ref="L15:L17"/>
    <mergeCell ref="C10:K10"/>
    <mergeCell ref="C11:K11"/>
    <mergeCell ref="C16:D16"/>
    <mergeCell ref="AI22:AJ22"/>
    <mergeCell ref="AI23:AJ23"/>
    <mergeCell ref="AI24:AJ24"/>
    <mergeCell ref="AI25:AJ25"/>
    <mergeCell ref="AI27:AJ27"/>
    <mergeCell ref="AA22:AD22"/>
    <mergeCell ref="AA23:AD23"/>
    <mergeCell ref="AA24:AD24"/>
    <mergeCell ref="AA25:AD25"/>
    <mergeCell ref="AA26:AD26"/>
    <mergeCell ref="AI26:AJ26"/>
    <mergeCell ref="AA27:AD27"/>
    <mergeCell ref="AA35:AJ35"/>
    <mergeCell ref="AA36:AB37"/>
    <mergeCell ref="AC36:AD37"/>
    <mergeCell ref="AE36:AH37"/>
    <mergeCell ref="AI36:AI37"/>
    <mergeCell ref="AJ36:AJ37"/>
    <mergeCell ref="AI28:AJ28"/>
    <mergeCell ref="AA28:AD28"/>
    <mergeCell ref="AA29:AJ34"/>
    <mergeCell ref="AC49:AD49"/>
    <mergeCell ref="AE49:AH49"/>
    <mergeCell ref="AC50:AD50"/>
    <mergeCell ref="AE50:AH50"/>
    <mergeCell ref="AC51:AD51"/>
    <mergeCell ref="AE51:AH51"/>
    <mergeCell ref="AC52:AD52"/>
    <mergeCell ref="AE52:AH52"/>
    <mergeCell ref="AC53:AD53"/>
    <mergeCell ref="AE53:AH53"/>
    <mergeCell ref="AC61:AD61"/>
    <mergeCell ref="AE61:AH61"/>
    <mergeCell ref="AC62:AD62"/>
    <mergeCell ref="AE62:AH62"/>
    <mergeCell ref="AC63:AD63"/>
    <mergeCell ref="AE63:AH63"/>
    <mergeCell ref="AC64:AD64"/>
    <mergeCell ref="AE64:AH64"/>
    <mergeCell ref="AC54:AD54"/>
    <mergeCell ref="AE54:AH54"/>
    <mergeCell ref="AC55:AD55"/>
    <mergeCell ref="AE55:AH55"/>
    <mergeCell ref="AC56:AD56"/>
    <mergeCell ref="AE56:AH56"/>
    <mergeCell ref="AC57:AD57"/>
    <mergeCell ref="AE57:AH57"/>
    <mergeCell ref="AC58:AD58"/>
    <mergeCell ref="AE58:AH58"/>
    <mergeCell ref="AC59:AD59"/>
    <mergeCell ref="AE59:AH59"/>
    <mergeCell ref="AC60:AD60"/>
    <mergeCell ref="AE60:AH60"/>
  </mergeCells>
  <phoneticPr fontId="6"/>
  <conditionalFormatting sqref="B15:Y15 B19:Y19 J30:S41 B23:B25 B20:H20 L20:V20 B21:D22 B14:Q14 B17:Y17 B16:O16 S16:Y16 E23:Y25">
    <cfRule type="containsBlanks" dxfId="240" priority="120" stopIfTrue="1">
      <formula>LEN(TRIM(B14))=0</formula>
    </cfRule>
  </conditionalFormatting>
  <conditionalFormatting sqref="E23:Y25">
    <cfRule type="expression" dxfId="239" priority="109">
      <formula>$C$23="無し"</formula>
    </cfRule>
  </conditionalFormatting>
  <conditionalFormatting sqref="M10:Y10">
    <cfRule type="expression" dxfId="238" priority="99">
      <formula>$C11="登録申請中"</formula>
    </cfRule>
  </conditionalFormatting>
  <conditionalFormatting sqref="A43:Z45 Z42 A42:T42 A65:XFD1048576 A15:Z15 A13 A1:XFD4 A47:A64 A35:XFD35 A26 Z26 A23:B25 A20:H20 L20:V20 A21:D22 Z20:Z22 A14:Q14 Z13:Z14 A18:XFD18 A16:O16 S16:Z16 E23:Z25 A46:S46 Z46:Z64 A17:Z17 A5:Z5 AK5:XFD17 A19:Z19 A27:Z34 AK19:XFD34 A36:Z41 AK36:XFD64 A7:Z12 A6:O6 Z6">
    <cfRule type="containsText" dxfId="237" priority="104" operator="containsText" text="(例)">
      <formula>NOT(ISERROR(SEARCH("(例)",A1)))</formula>
    </cfRule>
    <cfRule type="expression" dxfId="236" priority="108">
      <formula>_xlfn.ISFORMULA(A1)=TRUE</formula>
    </cfRule>
  </conditionalFormatting>
  <conditionalFormatting sqref="C13 X13 V13">
    <cfRule type="containsBlanks" dxfId="235" priority="87">
      <formula>LEN(TRIM(C13))=0</formula>
    </cfRule>
  </conditionalFormatting>
  <conditionalFormatting sqref="B13">
    <cfRule type="containsBlanks" dxfId="234" priority="86">
      <formula>LEN(TRIM(B13))=0</formula>
    </cfRule>
  </conditionalFormatting>
  <conditionalFormatting sqref="B13">
    <cfRule type="expression" dxfId="233" priority="85">
      <formula>_xlfn.ISFORMULA(B13)=TRUE</formula>
    </cfRule>
  </conditionalFormatting>
  <conditionalFormatting sqref="B26">
    <cfRule type="containsBlanks" dxfId="232" priority="84">
      <formula>LEN(TRIM(B26))=0</formula>
    </cfRule>
  </conditionalFormatting>
  <conditionalFormatting sqref="B26">
    <cfRule type="expression" dxfId="231" priority="83">
      <formula>_xlfn.ISFORMULA(B26)=TRUE</formula>
    </cfRule>
  </conditionalFormatting>
  <conditionalFormatting sqref="E26:H26 L26">
    <cfRule type="expression" dxfId="230" priority="79">
      <formula>$C$23="無し"</formula>
    </cfRule>
    <cfRule type="notContainsBlanks" dxfId="229" priority="81">
      <formula>LEN(TRIM(E26))&gt;0</formula>
    </cfRule>
    <cfRule type="expression" dxfId="228" priority="82">
      <formula>$C$23="有り"</formula>
    </cfRule>
  </conditionalFormatting>
  <conditionalFormatting sqref="L26">
    <cfRule type="expression" dxfId="227" priority="80">
      <formula>$E$26="無し"</formula>
    </cfRule>
  </conditionalFormatting>
  <conditionalFormatting sqref="E21:Y22">
    <cfRule type="containsBlanks" dxfId="226" priority="78">
      <formula>LEN(TRIM(E21))=0</formula>
    </cfRule>
  </conditionalFormatting>
  <conditionalFormatting sqref="E22:Y22 E21:P21 U21:Y21">
    <cfRule type="expression" dxfId="225" priority="76">
      <formula>$C$15&lt;&gt;8</formula>
    </cfRule>
  </conditionalFormatting>
  <conditionalFormatting sqref="I22:Y22">
    <cfRule type="expression" priority="77" stopIfTrue="1">
      <formula>AND($E$22="□",$I$22="")</formula>
    </cfRule>
  </conditionalFormatting>
  <conditionalFormatting sqref="E21:P21 U21:Y21 E22:Y22">
    <cfRule type="expression" dxfId="224" priority="75">
      <formula>_xlfn.ISFORMULA(E21)=TRUE</formula>
    </cfRule>
  </conditionalFormatting>
  <conditionalFormatting sqref="R14:Y14">
    <cfRule type="containsBlanks" dxfId="223" priority="74">
      <formula>LEN(TRIM(R14))=0</formula>
    </cfRule>
  </conditionalFormatting>
  <conditionalFormatting sqref="R14">
    <cfRule type="expression" dxfId="222" priority="73">
      <formula>_xlfn.ISFORMULA(R14)=TRUE</formula>
    </cfRule>
  </conditionalFormatting>
  <conditionalFormatting sqref="R14:Y14">
    <cfRule type="expression" dxfId="221" priority="72">
      <formula>$R$14&lt;&gt;""</formula>
    </cfRule>
  </conditionalFormatting>
  <conditionalFormatting sqref="P16:R16">
    <cfRule type="containsBlanks" dxfId="220" priority="71">
      <formula>LEN(TRIM(P16))=0</formula>
    </cfRule>
  </conditionalFormatting>
  <conditionalFormatting sqref="P16:R16">
    <cfRule type="expression" dxfId="219" priority="70">
      <formula>_xlfn.ISFORMULA(P16)=TRUE</formula>
    </cfRule>
  </conditionalFormatting>
  <conditionalFormatting sqref="C23:D25">
    <cfRule type="containsBlanks" dxfId="218" priority="69">
      <formula>LEN(TRIM(C23))=0</formula>
    </cfRule>
  </conditionalFormatting>
  <conditionalFormatting sqref="C23:D25">
    <cfRule type="expression" dxfId="217" priority="68">
      <formula>_xlfn.ISFORMULA(C23)=TRUE</formula>
    </cfRule>
  </conditionalFormatting>
  <conditionalFormatting sqref="B47">
    <cfRule type="containsText" dxfId="216" priority="66" operator="containsText" text="(例)">
      <formula>NOT(ISERROR(SEARCH("(例)",B47)))</formula>
    </cfRule>
    <cfRule type="expression" dxfId="215" priority="67">
      <formula>_xlfn.ISFORMULA(B47)=TRUE</formula>
    </cfRule>
  </conditionalFormatting>
  <conditionalFormatting sqref="Y49:Y51">
    <cfRule type="containsBlanks" dxfId="214" priority="65">
      <formula>LEN(TRIM(Y49))=0</formula>
    </cfRule>
  </conditionalFormatting>
  <conditionalFormatting sqref="Y52">
    <cfRule type="containsBlanks" dxfId="213" priority="64">
      <formula>LEN(TRIM(Y52))=0</formula>
    </cfRule>
  </conditionalFormatting>
  <conditionalFormatting sqref="M54:Y54">
    <cfRule type="expression" dxfId="212" priority="63">
      <formula>G54="その他"</formula>
    </cfRule>
  </conditionalFormatting>
  <conditionalFormatting sqref="G54:L54">
    <cfRule type="containsBlanks" dxfId="211" priority="62">
      <formula>LEN(TRIM(G54))=0</formula>
    </cfRule>
  </conditionalFormatting>
  <conditionalFormatting sqref="M54:Y54">
    <cfRule type="notContainsBlanks" dxfId="210" priority="61">
      <formula>LEN(TRIM(M54))&gt;0</formula>
    </cfRule>
  </conditionalFormatting>
  <conditionalFormatting sqref="M55:Y55">
    <cfRule type="expression" dxfId="209" priority="60">
      <formula>G55="その他"</formula>
    </cfRule>
  </conditionalFormatting>
  <conditionalFormatting sqref="M55:Y55">
    <cfRule type="notContainsBlanks" dxfId="208" priority="59">
      <formula>LEN(TRIM(M55))&gt;0</formula>
    </cfRule>
  </conditionalFormatting>
  <conditionalFormatting sqref="M56:Y56">
    <cfRule type="expression" dxfId="207" priority="58">
      <formula>G56="その他"</formula>
    </cfRule>
  </conditionalFormatting>
  <conditionalFormatting sqref="M56:Y56">
    <cfRule type="notContainsBlanks" dxfId="206" priority="57">
      <formula>LEN(TRIM(M56))&gt;0</formula>
    </cfRule>
  </conditionalFormatting>
  <conditionalFormatting sqref="T46">
    <cfRule type="containsBlanks" dxfId="205" priority="56">
      <formula>LEN(TRIM(T46))=0</formula>
    </cfRule>
  </conditionalFormatting>
  <conditionalFormatting sqref="T46:Y46">
    <cfRule type="expression" dxfId="204" priority="55">
      <formula>_xlfn.ISFORMULA(T46)=TRUE</formula>
    </cfRule>
  </conditionalFormatting>
  <conditionalFormatting sqref="T46:Y46">
    <cfRule type="expression" dxfId="203" priority="51">
      <formula>AND(AND($T$44&lt;=49,$T$44&gt;=20),$T$46="ＺＥＨ－Ｍ Ｏｒｉｅｎｔｅｄ")</formula>
    </cfRule>
    <cfRule type="expression" dxfId="202" priority="52">
      <formula>AND(AND($T$44&lt;=74,$T$44&gt;=50),$T$46="ＺＥＨ－Ｍ Ｒｅａｄｙ")</formula>
    </cfRule>
    <cfRule type="expression" dxfId="201" priority="53">
      <formula>AND(AND($T$44&lt;=99,$T$44&gt;=75),$T$46="Ｎｅａｒｌｙ ＺＥＨ－Ｍ")</formula>
    </cfRule>
    <cfRule type="expression" dxfId="200" priority="54">
      <formula>AND($T$44&gt;=100,$T$46="『ＺＥＨ－Ｍ』")</formula>
    </cfRule>
  </conditionalFormatting>
  <conditionalFormatting sqref="AA6">
    <cfRule type="expression" dxfId="199" priority="48">
      <formula>_xlfn.ISFORMULA(AA6)=TRUE</formula>
    </cfRule>
  </conditionalFormatting>
  <conditionalFormatting sqref="AA7:AA10">
    <cfRule type="containsBlanks" dxfId="198" priority="47">
      <formula>LEN(TRIM(AA7))=0</formula>
    </cfRule>
  </conditionalFormatting>
  <conditionalFormatting sqref="AA5">
    <cfRule type="expression" dxfId="197" priority="46">
      <formula>_xlfn.ISFORMULA(AA5)=TRUE</formula>
    </cfRule>
  </conditionalFormatting>
  <conditionalFormatting sqref="AA19 AE19 AH19:AJ21">
    <cfRule type="expression" dxfId="196" priority="45">
      <formula>_xlfn.ISFORMULA(AA19)=TRUE</formula>
    </cfRule>
  </conditionalFormatting>
  <conditionalFormatting sqref="AG19">
    <cfRule type="expression" dxfId="195" priority="44">
      <formula>_xlfn.ISFORMULA(AG19)=TRUE</formula>
    </cfRule>
  </conditionalFormatting>
  <conditionalFormatting sqref="AF19">
    <cfRule type="expression" dxfId="194" priority="43">
      <formula>_xlfn.ISFORMULA(AF19)=TRUE</formula>
    </cfRule>
  </conditionalFormatting>
  <conditionalFormatting sqref="AE22:AE28">
    <cfRule type="notContainsBlanks" dxfId="193" priority="41">
      <formula>LEN(TRIM(AE22))&gt;0</formula>
    </cfRule>
    <cfRule type="expression" dxfId="192" priority="42">
      <formula>AA22&lt;&gt;""</formula>
    </cfRule>
  </conditionalFormatting>
  <conditionalFormatting sqref="AF22:AJ22">
    <cfRule type="expression" dxfId="191" priority="38">
      <formula>$AE22="無し"</formula>
    </cfRule>
    <cfRule type="notContainsBlanks" dxfId="190" priority="39">
      <formula>LEN(TRIM(AF22))&gt;0</formula>
    </cfRule>
    <cfRule type="expression" dxfId="189" priority="40">
      <formula>$AE22="有り"</formula>
    </cfRule>
  </conditionalFormatting>
  <conditionalFormatting sqref="AF23:AJ23">
    <cfRule type="expression" dxfId="188" priority="35">
      <formula>$AE23="無し"</formula>
    </cfRule>
    <cfRule type="notContainsBlanks" dxfId="187" priority="36">
      <formula>LEN(TRIM(AF23))&gt;0</formula>
    </cfRule>
    <cfRule type="expression" dxfId="186" priority="37">
      <formula>$AE23="有り"</formula>
    </cfRule>
  </conditionalFormatting>
  <conditionalFormatting sqref="AF24:AJ24">
    <cfRule type="expression" dxfId="185" priority="32">
      <formula>$AE24="無し"</formula>
    </cfRule>
    <cfRule type="notContainsBlanks" dxfId="184" priority="33">
      <formula>LEN(TRIM(AF24))&gt;0</formula>
    </cfRule>
    <cfRule type="expression" dxfId="183" priority="34">
      <formula>$AE24="有り"</formula>
    </cfRule>
  </conditionalFormatting>
  <conditionalFormatting sqref="AF25:AJ28">
    <cfRule type="expression" dxfId="182" priority="29">
      <formula>$AE25="無し"</formula>
    </cfRule>
    <cfRule type="notContainsBlanks" dxfId="181" priority="30">
      <formula>LEN(TRIM(AF25))&gt;0</formula>
    </cfRule>
    <cfRule type="expression" dxfId="180" priority="31">
      <formula>$AE25="有り"</formula>
    </cfRule>
  </conditionalFormatting>
  <conditionalFormatting sqref="AA50:AA64">
    <cfRule type="expression" dxfId="179" priority="17">
      <formula>AA50="共用部"</formula>
    </cfRule>
    <cfRule type="expression" dxfId="178" priority="18">
      <formula>AA50="専有部"</formula>
    </cfRule>
  </conditionalFormatting>
  <conditionalFormatting sqref="AA36 AC36 AA38:AC64 AE36 AI38:AJ38 AE38:AE64 AI50:AJ64 AJ39:AJ49 AI36:AJ36">
    <cfRule type="expression" dxfId="177" priority="16">
      <formula>_xlfn.ISFORMULA(AA36)=TRUE</formula>
    </cfRule>
  </conditionalFormatting>
  <conditionalFormatting sqref="P6:Y6">
    <cfRule type="containsBlanks" dxfId="176" priority="15">
      <formula>LEN(TRIM(P6))=0</formula>
    </cfRule>
  </conditionalFormatting>
  <conditionalFormatting sqref="P6:Y6">
    <cfRule type="expression" dxfId="175" priority="14">
      <formula>_xlfn.ISFORMULA(P6)=TRUE</formula>
    </cfRule>
  </conditionalFormatting>
  <conditionalFormatting sqref="P6">
    <cfRule type="containsText" dxfId="174" priority="13" operator="containsText" text="(例)">
      <formula>NOT(ISERROR(SEARCH("(例)",P6)))</formula>
    </cfRule>
  </conditionalFormatting>
  <conditionalFormatting sqref="AA29:AJ34">
    <cfRule type="notContainsBlanks" dxfId="173" priority="4">
      <formula>LEN(TRIM(AA29))&gt;0</formula>
    </cfRule>
    <cfRule type="expression" dxfId="172" priority="5">
      <formula>$AA$28="その他（下記の記入欄に具体的に記載すること）"</formula>
    </cfRule>
    <cfRule type="expression" dxfId="171" priority="6">
      <formula>$AA$27="その他（下記の記入欄に具体的に記載すること）"</formula>
    </cfRule>
    <cfRule type="expression" dxfId="170" priority="7">
      <formula>$AA$26="その他（下記の記入欄に具体的に記載すること）"</formula>
    </cfRule>
    <cfRule type="expression" dxfId="169" priority="8">
      <formula>$AA$25="その他（下記の記入欄に具体的に記載すること）"</formula>
    </cfRule>
    <cfRule type="expression" dxfId="168" priority="9">
      <formula>$AA$24="その他（下記の記入欄に具体的に記載すること）"</formula>
    </cfRule>
    <cfRule type="expression" dxfId="167" priority="10">
      <formula>$AA$23="その他（下記の記入欄に具体的に記載すること）"</formula>
    </cfRule>
    <cfRule type="expression" dxfId="166" priority="11">
      <formula>$AA$22="その他（下記の記入欄に具体的に記載すること）"</formula>
    </cfRule>
    <cfRule type="containsBlanks" dxfId="165" priority="12">
      <formula>LEN(TRIM(AA29))=0</formula>
    </cfRule>
  </conditionalFormatting>
  <conditionalFormatting sqref="AA11">
    <cfRule type="notContainsBlanks" dxfId="164" priority="1">
      <formula>LEN(TRIM(AA11))&gt;0</formula>
    </cfRule>
    <cfRule type="expression" dxfId="163" priority="2">
      <formula>$AA$10="☑"</formula>
    </cfRule>
  </conditionalFormatting>
  <conditionalFormatting sqref="AA11:AJ17">
    <cfRule type="expression" dxfId="162" priority="3">
      <formula>$AA$10="□"</formula>
    </cfRule>
  </conditionalFormatting>
  <dataValidations count="17">
    <dataValidation imeMode="off" allowBlank="1" showInputMessage="1" showErrorMessage="1" sqref="Q23 V23:X25 P15:T17 J30:S41 S20:U20 E15:L17 M17:O17 AI50:AI64" xr:uid="{33945460-4E79-47A6-A99E-A1EA502740FB}"/>
    <dataValidation imeMode="off" allowBlank="1" showInputMessage="1" showErrorMessage="1" prompt="・建築基準法上の延べ面積を記入_x000a_・住宅の専有部分は「7.住戸情報入力」より自動転記" sqref="M15:O16" xr:uid="{C4E68CCC-0E0B-454D-83AE-4DA4D8A5505C}"/>
    <dataValidation imeMode="hiragana" allowBlank="1" showInputMessage="1" showErrorMessage="1" sqref="AA6 AB7:AB10 AB5:AJ5" xr:uid="{E1E59B5D-A17B-4242-9C15-56BAD8CE88F9}"/>
    <dataValidation type="list" imeMode="off" allowBlank="1" showInputMessage="1" sqref="C15:D15" xr:uid="{E9CB893A-71CF-4E6E-87ED-E42CDD5D687B}">
      <formula1>"１,２,３,４,５,６,７,８"</formula1>
    </dataValidation>
    <dataValidation type="list" allowBlank="1" showInputMessage="1" showErrorMessage="1" sqref="X13:Y13" xr:uid="{F75CD377-85C2-42CA-9909-4F39AA1C6307}">
      <formula1>"中廊下型,外廊下型"</formula1>
    </dataValidation>
    <dataValidation type="list" allowBlank="1" showInputMessage="1" showErrorMessage="1" sqref="L26" xr:uid="{36D56CF4-E36C-497C-9B70-9428385AD084}">
      <formula1>"可,不可"</formula1>
    </dataValidation>
    <dataValidation type="list" allowBlank="1" showInputMessage="1" showErrorMessage="1" sqref="E26:H26 C23:D25 AE22:AE28 AG22:AJ28" xr:uid="{78E0C784-46B8-4D61-9A0E-F40DA3265BDA}">
      <formula1>"有り,無し"</formula1>
    </dataValidation>
    <dataValidation type="list" allowBlank="1" showInputMessage="1" showErrorMessage="1" sqref="E21:E22 K21 O21 U21" xr:uid="{758F737A-FEF7-48CA-9D9E-39AD6AFBED5D}">
      <formula1>"□,■"</formula1>
    </dataValidation>
    <dataValidation type="list" allowBlank="1" showInputMessage="1" showErrorMessage="1" sqref="R14:Y14" xr:uid="{6172DE36-88C6-4388-A14C-DE8C3865CB31}">
      <formula1>"鉄骨造（S造）,鉄筋コンクリート造（ＲＣ造）,鉄筋鉄骨コンクリート造（ＳＲＣ造）"</formula1>
    </dataValidation>
    <dataValidation type="list" allowBlank="1" showInputMessage="1" showErrorMessage="1" sqref="Y49:Y52" xr:uid="{2CCF5612-AE4B-4393-BE8E-0799DF1540DD}">
      <formula1>"□,☑"</formula1>
    </dataValidation>
    <dataValidation type="list" allowBlank="1" showInputMessage="1" showErrorMessage="1" sqref="G54:L56" xr:uid="{5B66AC37-5AAA-4292-8499-25F93B0BBF43}">
      <formula1>"各住戸のメーター読み,エネルギー計測装置で計測,エネルギー供給会社が計測,その他"</formula1>
    </dataValidation>
    <dataValidation type="list" allowBlank="1" showInputMessage="1" showErrorMessage="1" sqref="T46:Y46" xr:uid="{1D3966ED-EBE2-4715-9C1F-A0DA59B92E58}">
      <formula1>"『ＺＥＨ－Ｍ』,Ｎｅａｒｌｙ ＺＥＨ－Ｍ,ＺＥＨ－Ｍ Ｒｅａｄｙ,ＺＥＨ－Ｍ Ｏｒｉｅｎｔｅｄ"</formula1>
    </dataValidation>
    <dataValidation type="list" imeMode="hiragana" allowBlank="1" showInputMessage="1" showErrorMessage="1" sqref="AA7:AA10" xr:uid="{0393C2E6-D10B-4CFC-8820-37661D4EA91A}">
      <formula1>"□,☑"</formula1>
    </dataValidation>
    <dataValidation type="list" allowBlank="1" showInputMessage="1" showErrorMessage="1" sqref="AJ38:AJ64" xr:uid="{B0ED8695-C955-49FD-91F8-ECD26F875674}">
      <formula1>"●"</formula1>
    </dataValidation>
    <dataValidation type="list" allowBlank="1" showInputMessage="1" showErrorMessage="1" sqref="AB50:AB64" xr:uid="{8C1B3251-F651-4681-ABB9-D80F2CCEAD6D}">
      <formula1>"空調設備,給湯設備,換気設備,照明設備,昇降設備（エレベータ）,その他"</formula1>
    </dataValidation>
    <dataValidation type="list" allowBlank="1" showInputMessage="1" showErrorMessage="1" sqref="AA50:AA64" xr:uid="{7550F058-3496-4428-A9A6-AB3FD4DCB9F6}">
      <formula1>"専有部,共用部"</formula1>
    </dataValidation>
    <dataValidation type="list" allowBlank="1" showInputMessage="1" showErrorMessage="1" sqref="AA22:AD28" xr:uid="{9B872CD6-91DF-43D4-8EE8-5505FE38F739}">
      <formula1>"新聞折込広告など,不動産情報媒体（ＷＥＢサイト・住宅情報誌など）掲載,交通広告の類（中吊広告や駅構内の広告等）,店舗掲示物やモデルルーム内の掲示,屋外広告の類（工事現場の仮囲い等）,その他（下記の記入欄に具体的に記載すること）"</formula1>
    </dataValidation>
  </dataValidations>
  <printOptions horizontalCentered="1"/>
  <pageMargins left="0.59055118110236227" right="0.39370078740157483" top="0.59055118110236227" bottom="0.35433070866141736" header="0.31496062992125984" footer="0.11811023622047245"/>
  <pageSetup paperSize="8" scale="59" orientation="landscape" r:id="rId1"/>
  <headerFooter scaleWithDoc="0">
    <oddFooter>&amp;R&amp;8R3超高層ZEH-M_ver.1</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210C-065E-4976-8F7D-FC7BB99EAF88}">
  <sheetPr codeName="Sheet7"/>
  <dimension ref="A1:O58"/>
  <sheetViews>
    <sheetView showGridLines="0" view="pageBreakPreview" zoomScale="80" zoomScaleNormal="100" zoomScaleSheetLayoutView="80" workbookViewId="0">
      <selection activeCell="B5" sqref="B5"/>
    </sheetView>
  </sheetViews>
  <sheetFormatPr defaultRowHeight="21"/>
  <cols>
    <col min="1" max="1" width="2.625" style="78" customWidth="1"/>
    <col min="2" max="2" width="24.625" style="53" customWidth="1"/>
    <col min="3" max="3" width="90.625" style="53" customWidth="1"/>
    <col min="4" max="4" width="24.625" style="53" customWidth="1"/>
    <col min="5" max="5" width="50.625" style="53" customWidth="1"/>
    <col min="6" max="16384" width="9" style="53"/>
  </cols>
  <sheetData>
    <row r="1" spans="1:15" s="733" customFormat="1" ht="17.25">
      <c r="A1" s="730" t="s">
        <v>748</v>
      </c>
      <c r="B1" s="730"/>
    </row>
    <row r="2" spans="1:15" s="733" customFormat="1" ht="17.25">
      <c r="A2" s="745" t="s">
        <v>838</v>
      </c>
      <c r="B2" s="745"/>
    </row>
    <row r="3" spans="1:15">
      <c r="A3" s="80"/>
      <c r="B3" s="75" t="s">
        <v>350</v>
      </c>
    </row>
    <row r="4" spans="1:15" ht="30.75">
      <c r="A4" s="76"/>
      <c r="B4" s="79" t="s">
        <v>60</v>
      </c>
      <c r="C4" s="718" t="str">
        <f>IF(入力シート!F11="","",入力シート!F11)&amp;"　"&amp;入力シート!H11</f>
        <v>(例)　○○○○マンション　超高層ZEH-M実証事業</v>
      </c>
      <c r="D4" s="79" t="s">
        <v>61</v>
      </c>
      <c r="E4" s="1341" t="str">
        <f>IF(入力シート!F44="",入力シート!F32,IF(入力シート!F56="",入力シート!F32&amp;" / "&amp;入力シート!F44,IF(入力シート!F68="",入力シート!F32&amp;" / "&amp;入力シート!F44&amp;" / "&amp;入力シート!F56,入力シート!F32&amp;" / "&amp;入力シート!F44&amp;" / "&amp;入力シート!F56&amp;" / "&amp;入力シート!F68)))</f>
        <v>(例)　〇〇〇株式会社</v>
      </c>
      <c r="F4" s="1341"/>
      <c r="G4" s="1341"/>
      <c r="H4" s="1341"/>
      <c r="I4" s="1341"/>
      <c r="J4" s="1341"/>
      <c r="K4" s="1341"/>
      <c r="L4" s="1341"/>
      <c r="M4" s="1341"/>
      <c r="N4" s="1341"/>
      <c r="O4" s="1342"/>
    </row>
    <row r="5" spans="1:15">
      <c r="B5" s="140"/>
      <c r="C5" s="141"/>
      <c r="D5" s="141"/>
      <c r="E5" s="141"/>
      <c r="F5" s="141"/>
      <c r="G5" s="141"/>
      <c r="H5" s="141"/>
      <c r="I5" s="141"/>
      <c r="J5" s="141"/>
      <c r="K5" s="141"/>
      <c r="L5" s="141"/>
      <c r="M5" s="141"/>
      <c r="N5" s="141"/>
      <c r="O5" s="120"/>
    </row>
    <row r="6" spans="1:15">
      <c r="B6" s="71"/>
      <c r="C6" s="119"/>
      <c r="D6" s="119"/>
      <c r="E6" s="119"/>
      <c r="F6" s="119"/>
      <c r="G6" s="119"/>
      <c r="H6" s="119"/>
      <c r="I6" s="119"/>
      <c r="J6" s="119"/>
      <c r="K6" s="119"/>
      <c r="L6" s="119"/>
      <c r="M6" s="119"/>
      <c r="N6" s="119"/>
      <c r="O6" s="72"/>
    </row>
    <row r="7" spans="1:15">
      <c r="B7" s="71"/>
      <c r="C7" s="119"/>
      <c r="D7" s="119"/>
      <c r="E7" s="119"/>
      <c r="F7" s="119"/>
      <c r="G7" s="119"/>
      <c r="H7" s="119"/>
      <c r="I7" s="119"/>
      <c r="J7" s="119"/>
      <c r="K7" s="119"/>
      <c r="L7" s="119"/>
      <c r="M7" s="119"/>
      <c r="N7" s="119"/>
      <c r="O7" s="72"/>
    </row>
    <row r="8" spans="1:15">
      <c r="B8" s="71"/>
      <c r="C8" s="119"/>
      <c r="D8" s="119"/>
      <c r="E8" s="119"/>
      <c r="F8" s="119"/>
      <c r="G8" s="119"/>
      <c r="H8" s="119"/>
      <c r="I8" s="119"/>
      <c r="J8" s="119"/>
      <c r="K8" s="119"/>
      <c r="L8" s="119"/>
      <c r="M8" s="119"/>
      <c r="N8" s="119"/>
      <c r="O8" s="72"/>
    </row>
    <row r="9" spans="1:15">
      <c r="B9" s="71"/>
      <c r="C9" s="119"/>
      <c r="D9" s="119"/>
      <c r="E9" s="119"/>
      <c r="F9" s="119"/>
      <c r="G9" s="119"/>
      <c r="H9" s="119"/>
      <c r="I9" s="119"/>
      <c r="J9" s="119"/>
      <c r="K9" s="119"/>
      <c r="L9" s="119"/>
      <c r="M9" s="119"/>
      <c r="N9" s="119"/>
      <c r="O9" s="72"/>
    </row>
    <row r="10" spans="1:15">
      <c r="B10" s="71"/>
      <c r="C10" s="119"/>
      <c r="D10" s="119"/>
      <c r="E10" s="119"/>
      <c r="F10" s="119"/>
      <c r="G10" s="119"/>
      <c r="H10" s="119"/>
      <c r="I10" s="119"/>
      <c r="J10" s="119"/>
      <c r="K10" s="119"/>
      <c r="L10" s="119"/>
      <c r="M10" s="119"/>
      <c r="N10" s="119"/>
      <c r="O10" s="72"/>
    </row>
    <row r="11" spans="1:15">
      <c r="B11" s="71"/>
      <c r="C11" s="119"/>
      <c r="D11" s="119"/>
      <c r="E11" s="119"/>
      <c r="F11" s="119"/>
      <c r="G11" s="119"/>
      <c r="H11" s="119"/>
      <c r="I11" s="119"/>
      <c r="J11" s="119"/>
      <c r="K11" s="119"/>
      <c r="L11" s="119"/>
      <c r="M11" s="119"/>
      <c r="N11" s="119"/>
      <c r="O11" s="72"/>
    </row>
    <row r="12" spans="1:15">
      <c r="B12" s="71"/>
      <c r="C12" s="119"/>
      <c r="D12" s="119"/>
      <c r="E12" s="119"/>
      <c r="F12" s="119"/>
      <c r="G12" s="119"/>
      <c r="H12" s="119"/>
      <c r="I12" s="119"/>
      <c r="J12" s="119"/>
      <c r="K12" s="119"/>
      <c r="L12" s="119"/>
      <c r="M12" s="119"/>
      <c r="N12" s="119"/>
      <c r="O12" s="72"/>
    </row>
    <row r="13" spans="1:15">
      <c r="B13" s="71"/>
      <c r="C13" s="119"/>
      <c r="D13" s="119"/>
      <c r="E13" s="119"/>
      <c r="F13" s="119"/>
      <c r="G13" s="119"/>
      <c r="H13" s="119"/>
      <c r="I13" s="119"/>
      <c r="J13" s="119"/>
      <c r="K13" s="119"/>
      <c r="L13" s="119"/>
      <c r="M13" s="119"/>
      <c r="N13" s="119"/>
      <c r="O13" s="72"/>
    </row>
    <row r="14" spans="1:15">
      <c r="B14" s="71"/>
      <c r="C14" s="119"/>
      <c r="D14" s="119"/>
      <c r="E14" s="119"/>
      <c r="F14" s="119"/>
      <c r="G14" s="119"/>
      <c r="H14" s="119"/>
      <c r="I14" s="119"/>
      <c r="J14" s="119"/>
      <c r="K14" s="119"/>
      <c r="L14" s="119"/>
      <c r="M14" s="119"/>
      <c r="N14" s="119"/>
      <c r="O14" s="72"/>
    </row>
    <row r="15" spans="1:15">
      <c r="B15" s="71"/>
      <c r="C15" s="119"/>
      <c r="D15" s="119"/>
      <c r="E15" s="119"/>
      <c r="F15" s="119"/>
      <c r="G15" s="119"/>
      <c r="H15" s="119"/>
      <c r="I15" s="119"/>
      <c r="J15" s="119"/>
      <c r="K15" s="119"/>
      <c r="L15" s="119"/>
      <c r="M15" s="119"/>
      <c r="N15" s="119"/>
      <c r="O15" s="72"/>
    </row>
    <row r="16" spans="1:15">
      <c r="B16" s="71"/>
      <c r="C16" s="119"/>
      <c r="D16" s="119"/>
      <c r="E16" s="119"/>
      <c r="F16" s="119"/>
      <c r="G16" s="119"/>
      <c r="H16" s="119"/>
      <c r="I16" s="119"/>
      <c r="J16" s="119"/>
      <c r="K16" s="119"/>
      <c r="L16" s="119"/>
      <c r="M16" s="119"/>
      <c r="N16" s="119"/>
      <c r="O16" s="72"/>
    </row>
    <row r="17" spans="2:15">
      <c r="B17" s="71"/>
      <c r="C17" s="119"/>
      <c r="D17" s="119"/>
      <c r="E17" s="119"/>
      <c r="F17" s="119"/>
      <c r="G17" s="119"/>
      <c r="H17" s="119"/>
      <c r="I17" s="119"/>
      <c r="J17" s="119"/>
      <c r="K17" s="119"/>
      <c r="L17" s="119"/>
      <c r="M17" s="119"/>
      <c r="N17" s="119"/>
      <c r="O17" s="72"/>
    </row>
    <row r="18" spans="2:15">
      <c r="B18" s="71"/>
      <c r="C18" s="119"/>
      <c r="D18" s="119"/>
      <c r="E18" s="119"/>
      <c r="F18" s="119"/>
      <c r="G18" s="119"/>
      <c r="H18" s="119"/>
      <c r="I18" s="119"/>
      <c r="J18" s="119"/>
      <c r="K18" s="119"/>
      <c r="L18" s="119"/>
      <c r="M18" s="119"/>
      <c r="N18" s="119"/>
      <c r="O18" s="72"/>
    </row>
    <row r="19" spans="2:15">
      <c r="B19" s="71"/>
      <c r="C19" s="119"/>
      <c r="D19" s="119"/>
      <c r="E19" s="119"/>
      <c r="F19" s="119"/>
      <c r="G19" s="119"/>
      <c r="H19" s="119"/>
      <c r="I19" s="119"/>
      <c r="J19" s="119"/>
      <c r="K19" s="119"/>
      <c r="L19" s="119"/>
      <c r="M19" s="119"/>
      <c r="N19" s="119"/>
      <c r="O19" s="72"/>
    </row>
    <row r="20" spans="2:15">
      <c r="B20" s="71"/>
      <c r="C20" s="119"/>
      <c r="D20" s="119"/>
      <c r="E20" s="119"/>
      <c r="F20" s="119"/>
      <c r="G20" s="119"/>
      <c r="H20" s="119"/>
      <c r="I20" s="119"/>
      <c r="J20" s="119"/>
      <c r="K20" s="119"/>
      <c r="L20" s="119"/>
      <c r="M20" s="119"/>
      <c r="N20" s="119"/>
      <c r="O20" s="72"/>
    </row>
    <row r="21" spans="2:15">
      <c r="B21" s="71"/>
      <c r="C21" s="119"/>
      <c r="D21" s="119"/>
      <c r="E21" s="119"/>
      <c r="F21" s="119"/>
      <c r="G21" s="119"/>
      <c r="H21" s="119"/>
      <c r="I21" s="119"/>
      <c r="J21" s="119"/>
      <c r="K21" s="119"/>
      <c r="L21" s="119"/>
      <c r="M21" s="119"/>
      <c r="N21" s="119"/>
      <c r="O21" s="72"/>
    </row>
    <row r="22" spans="2:15">
      <c r="B22" s="71"/>
      <c r="C22" s="119"/>
      <c r="D22" s="119"/>
      <c r="E22" s="119"/>
      <c r="F22" s="119"/>
      <c r="G22" s="119"/>
      <c r="H22" s="119"/>
      <c r="I22" s="119"/>
      <c r="J22" s="119"/>
      <c r="K22" s="119"/>
      <c r="L22" s="119"/>
      <c r="M22" s="119"/>
      <c r="N22" s="119"/>
      <c r="O22" s="72"/>
    </row>
    <row r="23" spans="2:15">
      <c r="B23" s="71"/>
      <c r="C23" s="119"/>
      <c r="D23" s="119"/>
      <c r="E23" s="119"/>
      <c r="F23" s="119"/>
      <c r="G23" s="119"/>
      <c r="H23" s="119"/>
      <c r="I23" s="119"/>
      <c r="J23" s="119"/>
      <c r="K23" s="119"/>
      <c r="L23" s="119"/>
      <c r="M23" s="119"/>
      <c r="N23" s="119"/>
      <c r="O23" s="72"/>
    </row>
    <row r="24" spans="2:15">
      <c r="B24" s="71"/>
      <c r="C24" s="119"/>
      <c r="D24" s="119"/>
      <c r="E24" s="119"/>
      <c r="F24" s="119"/>
      <c r="G24" s="119"/>
      <c r="H24" s="119"/>
      <c r="I24" s="119"/>
      <c r="J24" s="119"/>
      <c r="K24" s="119"/>
      <c r="L24" s="119"/>
      <c r="M24" s="119"/>
      <c r="N24" s="119"/>
      <c r="O24" s="72"/>
    </row>
    <row r="25" spans="2:15">
      <c r="B25" s="71"/>
      <c r="C25" s="119"/>
      <c r="D25" s="119"/>
      <c r="E25" s="119"/>
      <c r="F25" s="119"/>
      <c r="G25" s="119"/>
      <c r="H25" s="119"/>
      <c r="I25" s="119"/>
      <c r="J25" s="119"/>
      <c r="K25" s="119"/>
      <c r="L25" s="119"/>
      <c r="M25" s="119"/>
      <c r="N25" s="119"/>
      <c r="O25" s="72"/>
    </row>
    <row r="26" spans="2:15">
      <c r="B26" s="71"/>
      <c r="C26" s="119"/>
      <c r="D26" s="119"/>
      <c r="E26" s="119"/>
      <c r="F26" s="119"/>
      <c r="G26" s="119"/>
      <c r="H26" s="119"/>
      <c r="I26" s="119"/>
      <c r="J26" s="119"/>
      <c r="K26" s="119"/>
      <c r="L26" s="119"/>
      <c r="M26" s="119"/>
      <c r="N26" s="119"/>
      <c r="O26" s="72"/>
    </row>
    <row r="27" spans="2:15">
      <c r="B27" s="71"/>
      <c r="C27" s="119"/>
      <c r="D27" s="119"/>
      <c r="E27" s="119"/>
      <c r="F27" s="119"/>
      <c r="G27" s="119"/>
      <c r="H27" s="119"/>
      <c r="I27" s="119"/>
      <c r="J27" s="119"/>
      <c r="K27" s="119"/>
      <c r="L27" s="119"/>
      <c r="M27" s="119"/>
      <c r="N27" s="119"/>
      <c r="O27" s="72"/>
    </row>
    <row r="28" spans="2:15">
      <c r="B28" s="71"/>
      <c r="C28" s="119"/>
      <c r="D28" s="119"/>
      <c r="E28" s="119"/>
      <c r="F28" s="119"/>
      <c r="G28" s="119"/>
      <c r="H28" s="119"/>
      <c r="I28" s="119"/>
      <c r="J28" s="119"/>
      <c r="K28" s="119"/>
      <c r="L28" s="119"/>
      <c r="M28" s="119"/>
      <c r="N28" s="119"/>
      <c r="O28" s="72"/>
    </row>
    <row r="29" spans="2:15">
      <c r="B29" s="71"/>
      <c r="C29" s="119"/>
      <c r="D29" s="119"/>
      <c r="E29" s="119"/>
      <c r="F29" s="119"/>
      <c r="G29" s="119"/>
      <c r="H29" s="119"/>
      <c r="I29" s="119"/>
      <c r="J29" s="119"/>
      <c r="K29" s="119"/>
      <c r="L29" s="119"/>
      <c r="M29" s="119"/>
      <c r="N29" s="119"/>
      <c r="O29" s="72"/>
    </row>
    <row r="30" spans="2:15">
      <c r="B30" s="71"/>
      <c r="C30" s="119"/>
      <c r="D30" s="119"/>
      <c r="E30" s="119"/>
      <c r="F30" s="119"/>
      <c r="G30" s="119"/>
      <c r="H30" s="119"/>
      <c r="I30" s="119"/>
      <c r="J30" s="119"/>
      <c r="K30" s="119"/>
      <c r="L30" s="119"/>
      <c r="M30" s="119"/>
      <c r="N30" s="119"/>
      <c r="O30" s="72"/>
    </row>
    <row r="31" spans="2:15">
      <c r="B31" s="71"/>
      <c r="C31" s="119"/>
      <c r="D31" s="119"/>
      <c r="E31" s="119"/>
      <c r="F31" s="119"/>
      <c r="G31" s="119"/>
      <c r="H31" s="119"/>
      <c r="I31" s="119"/>
      <c r="J31" s="119"/>
      <c r="K31" s="119"/>
      <c r="L31" s="119"/>
      <c r="M31" s="119"/>
      <c r="N31" s="119"/>
      <c r="O31" s="72"/>
    </row>
    <row r="32" spans="2:15">
      <c r="B32" s="71"/>
      <c r="C32" s="119"/>
      <c r="D32" s="119"/>
      <c r="E32" s="119"/>
      <c r="F32" s="119"/>
      <c r="G32" s="119"/>
      <c r="H32" s="119"/>
      <c r="I32" s="119"/>
      <c r="J32" s="119"/>
      <c r="K32" s="119"/>
      <c r="L32" s="119"/>
      <c r="M32" s="119"/>
      <c r="N32" s="119"/>
      <c r="O32" s="72"/>
    </row>
    <row r="33" spans="2:15">
      <c r="B33" s="71"/>
      <c r="C33" s="119"/>
      <c r="D33" s="119"/>
      <c r="E33" s="119"/>
      <c r="F33" s="119"/>
      <c r="G33" s="119"/>
      <c r="H33" s="119"/>
      <c r="I33" s="119"/>
      <c r="J33" s="119"/>
      <c r="K33" s="119"/>
      <c r="L33" s="119"/>
      <c r="M33" s="119"/>
      <c r="N33" s="119"/>
      <c r="O33" s="72"/>
    </row>
    <row r="34" spans="2:15">
      <c r="B34" s="71"/>
      <c r="C34" s="119"/>
      <c r="D34" s="119"/>
      <c r="E34" s="119"/>
      <c r="F34" s="119"/>
      <c r="G34" s="119"/>
      <c r="H34" s="119"/>
      <c r="I34" s="119"/>
      <c r="J34" s="119"/>
      <c r="K34" s="119"/>
      <c r="L34" s="119"/>
      <c r="M34" s="119"/>
      <c r="N34" s="119"/>
      <c r="O34" s="72"/>
    </row>
    <row r="35" spans="2:15">
      <c r="B35" s="71"/>
      <c r="C35" s="119"/>
      <c r="D35" s="119"/>
      <c r="E35" s="119"/>
      <c r="F35" s="119"/>
      <c r="G35" s="119"/>
      <c r="H35" s="119"/>
      <c r="I35" s="119"/>
      <c r="J35" s="119"/>
      <c r="K35" s="119"/>
      <c r="L35" s="119"/>
      <c r="M35" s="119"/>
      <c r="N35" s="119"/>
      <c r="O35" s="72"/>
    </row>
    <row r="36" spans="2:15">
      <c r="B36" s="71"/>
      <c r="C36" s="119"/>
      <c r="D36" s="119"/>
      <c r="E36" s="119"/>
      <c r="F36" s="119"/>
      <c r="G36" s="119"/>
      <c r="H36" s="119"/>
      <c r="I36" s="119"/>
      <c r="J36" s="119"/>
      <c r="K36" s="119"/>
      <c r="L36" s="119"/>
      <c r="M36" s="119"/>
      <c r="N36" s="119"/>
      <c r="O36" s="72"/>
    </row>
    <row r="37" spans="2:15">
      <c r="B37" s="71"/>
      <c r="C37" s="119"/>
      <c r="D37" s="119"/>
      <c r="E37" s="119"/>
      <c r="F37" s="119"/>
      <c r="G37" s="119"/>
      <c r="H37" s="119"/>
      <c r="I37" s="119"/>
      <c r="J37" s="119"/>
      <c r="K37" s="119"/>
      <c r="L37" s="119"/>
      <c r="M37" s="119"/>
      <c r="N37" s="119"/>
      <c r="O37" s="72"/>
    </row>
    <row r="38" spans="2:15">
      <c r="B38" s="71"/>
      <c r="C38" s="119"/>
      <c r="D38" s="119"/>
      <c r="E38" s="119"/>
      <c r="F38" s="119"/>
      <c r="G38" s="119"/>
      <c r="H38" s="119"/>
      <c r="I38" s="119"/>
      <c r="J38" s="119"/>
      <c r="K38" s="119"/>
      <c r="L38" s="119"/>
      <c r="M38" s="119"/>
      <c r="N38" s="119"/>
      <c r="O38" s="72"/>
    </row>
    <row r="39" spans="2:15">
      <c r="B39" s="71"/>
      <c r="C39" s="119"/>
      <c r="D39" s="119"/>
      <c r="E39" s="119"/>
      <c r="F39" s="119"/>
      <c r="G39" s="119"/>
      <c r="H39" s="119"/>
      <c r="I39" s="119"/>
      <c r="J39" s="119"/>
      <c r="K39" s="119"/>
      <c r="L39" s="119"/>
      <c r="M39" s="119"/>
      <c r="N39" s="119"/>
      <c r="O39" s="72"/>
    </row>
    <row r="40" spans="2:15">
      <c r="B40" s="71"/>
      <c r="C40" s="119"/>
      <c r="D40" s="119"/>
      <c r="E40" s="119"/>
      <c r="F40" s="119"/>
      <c r="G40" s="119"/>
      <c r="H40" s="119"/>
      <c r="I40" s="119"/>
      <c r="J40" s="119"/>
      <c r="K40" s="119"/>
      <c r="L40" s="119"/>
      <c r="M40" s="119"/>
      <c r="N40" s="119"/>
      <c r="O40" s="72"/>
    </row>
    <row r="41" spans="2:15">
      <c r="B41" s="71"/>
      <c r="C41" s="119"/>
      <c r="D41" s="119"/>
      <c r="E41" s="119"/>
      <c r="F41" s="119"/>
      <c r="G41" s="119"/>
      <c r="H41" s="119"/>
      <c r="I41" s="119"/>
      <c r="J41" s="119"/>
      <c r="K41" s="119"/>
      <c r="L41" s="119"/>
      <c r="M41" s="119"/>
      <c r="N41" s="119"/>
      <c r="O41" s="72"/>
    </row>
    <row r="42" spans="2:15">
      <c r="B42" s="71"/>
      <c r="C42" s="119"/>
      <c r="D42" s="119"/>
      <c r="E42" s="119"/>
      <c r="F42" s="119"/>
      <c r="G42" s="119"/>
      <c r="H42" s="119"/>
      <c r="I42" s="119"/>
      <c r="J42" s="119"/>
      <c r="K42" s="119"/>
      <c r="L42" s="119"/>
      <c r="M42" s="119"/>
      <c r="N42" s="119"/>
      <c r="O42" s="72"/>
    </row>
    <row r="43" spans="2:15">
      <c r="B43" s="71"/>
      <c r="C43" s="119"/>
      <c r="D43" s="119"/>
      <c r="E43" s="119"/>
      <c r="F43" s="119"/>
      <c r="G43" s="119"/>
      <c r="H43" s="119"/>
      <c r="I43" s="119"/>
      <c r="J43" s="119"/>
      <c r="K43" s="119"/>
      <c r="L43" s="119"/>
      <c r="M43" s="119"/>
      <c r="N43" s="119"/>
      <c r="O43" s="72"/>
    </row>
    <row r="44" spans="2:15">
      <c r="B44" s="71"/>
      <c r="C44" s="119"/>
      <c r="D44" s="119"/>
      <c r="E44" s="119"/>
      <c r="F44" s="119"/>
      <c r="G44" s="119"/>
      <c r="H44" s="119"/>
      <c r="I44" s="119"/>
      <c r="J44" s="119"/>
      <c r="K44" s="119"/>
      <c r="L44" s="119"/>
      <c r="M44" s="119"/>
      <c r="N44" s="119"/>
      <c r="O44" s="72"/>
    </row>
    <row r="45" spans="2:15">
      <c r="B45" s="71"/>
      <c r="C45" s="119"/>
      <c r="D45" s="119"/>
      <c r="E45" s="119"/>
      <c r="F45" s="119"/>
      <c r="G45" s="119"/>
      <c r="H45" s="119"/>
      <c r="I45" s="119"/>
      <c r="J45" s="119"/>
      <c r="K45" s="119"/>
      <c r="L45" s="119"/>
      <c r="M45" s="119"/>
      <c r="N45" s="119"/>
      <c r="O45" s="72"/>
    </row>
    <row r="46" spans="2:15">
      <c r="B46" s="71"/>
      <c r="C46" s="119"/>
      <c r="D46" s="119"/>
      <c r="E46" s="119"/>
      <c r="F46" s="119"/>
      <c r="G46" s="119"/>
      <c r="H46" s="119"/>
      <c r="I46" s="119"/>
      <c r="J46" s="119"/>
      <c r="K46" s="119"/>
      <c r="L46" s="119"/>
      <c r="M46" s="119"/>
      <c r="N46" s="119"/>
      <c r="O46" s="72"/>
    </row>
    <row r="47" spans="2:15">
      <c r="B47" s="71"/>
      <c r="C47" s="119"/>
      <c r="D47" s="119"/>
      <c r="E47" s="119"/>
      <c r="F47" s="119"/>
      <c r="G47" s="119"/>
      <c r="H47" s="119"/>
      <c r="I47" s="119"/>
      <c r="J47" s="119"/>
      <c r="K47" s="119"/>
      <c r="L47" s="119"/>
      <c r="M47" s="119"/>
      <c r="N47" s="119"/>
      <c r="O47" s="72"/>
    </row>
    <row r="48" spans="2:15">
      <c r="B48" s="71"/>
      <c r="C48" s="119"/>
      <c r="D48" s="119"/>
      <c r="E48" s="119"/>
      <c r="F48" s="119"/>
      <c r="G48" s="119"/>
      <c r="H48" s="119"/>
      <c r="I48" s="119"/>
      <c r="J48" s="119"/>
      <c r="K48" s="119"/>
      <c r="L48" s="119"/>
      <c r="M48" s="119"/>
      <c r="N48" s="119"/>
      <c r="O48" s="72"/>
    </row>
    <row r="49" spans="1:15">
      <c r="B49" s="71"/>
      <c r="C49" s="119"/>
      <c r="D49" s="119"/>
      <c r="E49" s="119"/>
      <c r="F49" s="119"/>
      <c r="G49" s="119"/>
      <c r="H49" s="119"/>
      <c r="I49" s="119"/>
      <c r="J49" s="119"/>
      <c r="K49" s="119"/>
      <c r="L49" s="119"/>
      <c r="M49" s="119"/>
      <c r="N49" s="119"/>
      <c r="O49" s="72"/>
    </row>
    <row r="50" spans="1:15">
      <c r="B50" s="71"/>
      <c r="C50" s="119"/>
      <c r="D50" s="119"/>
      <c r="E50" s="119"/>
      <c r="F50" s="119"/>
      <c r="G50" s="119"/>
      <c r="H50" s="119"/>
      <c r="I50" s="119"/>
      <c r="J50" s="119"/>
      <c r="K50" s="119"/>
      <c r="L50" s="119"/>
      <c r="M50" s="119"/>
      <c r="N50" s="119"/>
      <c r="O50" s="72"/>
    </row>
    <row r="51" spans="1:15">
      <c r="B51" s="71"/>
      <c r="C51" s="119"/>
      <c r="D51" s="119"/>
      <c r="E51" s="119"/>
      <c r="F51" s="119"/>
      <c r="G51" s="119"/>
      <c r="H51" s="119"/>
      <c r="I51" s="119"/>
      <c r="J51" s="119"/>
      <c r="K51" s="119"/>
      <c r="L51" s="119"/>
      <c r="M51" s="119"/>
      <c r="N51" s="119"/>
      <c r="O51" s="72"/>
    </row>
    <row r="52" spans="1:15">
      <c r="B52" s="71"/>
      <c r="C52" s="119"/>
      <c r="D52" s="119"/>
      <c r="E52" s="119"/>
      <c r="F52" s="119"/>
      <c r="G52" s="119"/>
      <c r="H52" s="119"/>
      <c r="I52" s="119"/>
      <c r="J52" s="119"/>
      <c r="K52" s="119"/>
      <c r="L52" s="119"/>
      <c r="M52" s="119"/>
      <c r="N52" s="119"/>
      <c r="O52" s="72"/>
    </row>
    <row r="53" spans="1:15">
      <c r="B53" s="71"/>
      <c r="C53" s="119"/>
      <c r="D53" s="119"/>
      <c r="E53" s="119"/>
      <c r="F53" s="119"/>
      <c r="G53" s="119"/>
      <c r="H53" s="119"/>
      <c r="I53" s="119"/>
      <c r="J53" s="119"/>
      <c r="K53" s="119"/>
      <c r="L53" s="119"/>
      <c r="M53" s="119"/>
      <c r="N53" s="119"/>
      <c r="O53" s="72"/>
    </row>
    <row r="54" spans="1:15">
      <c r="B54" s="71"/>
      <c r="C54" s="119"/>
      <c r="D54" s="119"/>
      <c r="E54" s="119"/>
      <c r="F54" s="119"/>
      <c r="G54" s="119"/>
      <c r="H54" s="119"/>
      <c r="I54" s="119"/>
      <c r="J54" s="119"/>
      <c r="K54" s="119"/>
      <c r="L54" s="119"/>
      <c r="M54" s="119"/>
      <c r="N54" s="119"/>
      <c r="O54" s="72"/>
    </row>
    <row r="55" spans="1:15">
      <c r="B55" s="71"/>
      <c r="C55" s="119"/>
      <c r="D55" s="119"/>
      <c r="E55" s="119"/>
      <c r="F55" s="119"/>
      <c r="G55" s="119"/>
      <c r="H55" s="119"/>
      <c r="I55" s="119"/>
      <c r="J55" s="119"/>
      <c r="K55" s="119"/>
      <c r="L55" s="119"/>
      <c r="M55" s="119"/>
      <c r="N55" s="119"/>
      <c r="O55" s="72"/>
    </row>
    <row r="56" spans="1:15">
      <c r="B56" s="71"/>
      <c r="C56" s="119"/>
      <c r="D56" s="119"/>
      <c r="E56" s="119"/>
      <c r="F56" s="119"/>
      <c r="G56" s="119"/>
      <c r="H56" s="119"/>
      <c r="I56" s="119"/>
      <c r="J56" s="119"/>
      <c r="K56" s="119"/>
      <c r="L56" s="119"/>
      <c r="M56" s="119"/>
      <c r="N56" s="119"/>
      <c r="O56" s="72"/>
    </row>
    <row r="57" spans="1:15">
      <c r="B57" s="70"/>
      <c r="C57" s="118"/>
      <c r="D57" s="118"/>
      <c r="E57" s="118"/>
      <c r="F57" s="118"/>
      <c r="G57" s="118"/>
      <c r="H57" s="118"/>
      <c r="I57" s="118"/>
      <c r="J57" s="118"/>
      <c r="K57" s="118"/>
      <c r="L57" s="118"/>
      <c r="M57" s="118"/>
      <c r="N57" s="118"/>
      <c r="O57" s="121"/>
    </row>
    <row r="58" spans="1:15" s="119" customFormat="1">
      <c r="A58" s="139"/>
    </row>
  </sheetData>
  <sheetProtection selectLockedCells="1"/>
  <mergeCells count="1">
    <mergeCell ref="E4:O4"/>
  </mergeCells>
  <phoneticPr fontId="8"/>
  <conditionalFormatting sqref="E4:O4 C4">
    <cfRule type="containsBlanks" dxfId="161" priority="3">
      <formula>LEN(TRIM(C4))=0</formula>
    </cfRule>
  </conditionalFormatting>
  <conditionalFormatting sqref="A1:XFD1048576">
    <cfRule type="containsText" dxfId="160" priority="1" operator="containsText" text="(例)">
      <formula>NOT(ISERROR(SEARCH("(例)",A1)))</formula>
    </cfRule>
  </conditionalFormatting>
  <printOptions horizontalCentered="1"/>
  <pageMargins left="0.59055118110236227" right="0.39370078740157483" top="0.59055118110236227" bottom="0.35433070866141736" header="0.31496062992125984" footer="0.11811023622047245"/>
  <pageSetup paperSize="8" scale="65" orientation="landscape" r:id="rId1"/>
  <headerFooter scaleWithDoc="0">
    <oddFooter>&amp;R&amp;8R3超高層ZEH-M_ver.1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47B2-F8B5-4EF6-89FB-4FE1A8F5B6D9}">
  <sheetPr codeName="Sheet8"/>
  <dimension ref="A1:J61"/>
  <sheetViews>
    <sheetView showGridLines="0" view="pageBreakPreview" zoomScale="80" zoomScaleNormal="100" zoomScaleSheetLayoutView="80" workbookViewId="0">
      <selection activeCell="E8" sqref="E8:F8"/>
    </sheetView>
  </sheetViews>
  <sheetFormatPr defaultRowHeight="21"/>
  <cols>
    <col min="1" max="1" width="2.625" style="78" customWidth="1"/>
    <col min="2" max="2" width="8.625" style="53" customWidth="1"/>
    <col min="3" max="3" width="24.375" style="53" customWidth="1"/>
    <col min="4" max="4" width="4.625" style="53" bestFit="1" customWidth="1"/>
    <col min="5" max="5" width="25.625" style="53" customWidth="1"/>
    <col min="6" max="6" width="12.625" style="53" customWidth="1"/>
    <col min="7" max="7" width="22.625" style="53" customWidth="1"/>
    <col min="8" max="8" width="12.625" style="53" customWidth="1"/>
    <col min="9" max="9" width="26.625" style="53" customWidth="1"/>
    <col min="10" max="10" width="9" style="746"/>
    <col min="11" max="16384" width="9" style="53"/>
  </cols>
  <sheetData>
    <row r="1" spans="1:10" s="57" customFormat="1" ht="17.25">
      <c r="A1" s="772" t="s">
        <v>776</v>
      </c>
      <c r="B1" s="101"/>
      <c r="C1" s="101"/>
      <c r="D1" s="101"/>
      <c r="E1" s="101"/>
      <c r="F1" s="101"/>
      <c r="G1" s="101"/>
      <c r="H1" s="101"/>
      <c r="I1" s="101"/>
      <c r="J1" s="730"/>
    </row>
    <row r="2" spans="1:10" s="57" customFormat="1" ht="17.25">
      <c r="A2" s="772" t="s">
        <v>777</v>
      </c>
      <c r="B2" s="101"/>
      <c r="C2" s="101"/>
      <c r="D2" s="101"/>
      <c r="E2" s="101"/>
      <c r="F2" s="101"/>
      <c r="G2" s="101"/>
      <c r="H2" s="101"/>
      <c r="I2" s="101"/>
      <c r="J2" s="730"/>
    </row>
    <row r="3" spans="1:10">
      <c r="A3" s="569"/>
      <c r="B3" s="1346" t="s">
        <v>251</v>
      </c>
      <c r="C3" s="1346"/>
      <c r="D3" s="1346"/>
    </row>
    <row r="4" spans="1:10" ht="25.5">
      <c r="A4" s="54"/>
      <c r="B4" s="1258" t="s">
        <v>529</v>
      </c>
      <c r="C4" s="1258"/>
      <c r="D4" s="1258"/>
    </row>
    <row r="5" spans="1:10" s="511" customFormat="1" ht="31.5" customHeight="1">
      <c r="A5" s="76"/>
      <c r="B5" s="1373" t="s">
        <v>778</v>
      </c>
      <c r="C5" s="1373"/>
      <c r="D5" s="1373"/>
      <c r="E5" s="1374" t="str">
        <f>入力シート!F15</f>
        <v>(例)　2021年　9 月　10 日</v>
      </c>
      <c r="F5" s="1374"/>
      <c r="J5" s="746"/>
    </row>
    <row r="6" spans="1:10" s="511" customFormat="1" ht="31.5" customHeight="1">
      <c r="A6" s="76"/>
      <c r="B6" s="1373" t="s">
        <v>779</v>
      </c>
      <c r="C6" s="1373"/>
      <c r="D6" s="1373"/>
      <c r="E6" s="1374" t="str">
        <f>入力シート!F16</f>
        <v>(例)　2022年　2 月　10 日</v>
      </c>
      <c r="F6" s="1374"/>
      <c r="J6" s="746"/>
    </row>
    <row r="7" spans="1:10" s="511" customFormat="1" ht="31.5" customHeight="1">
      <c r="A7" s="76"/>
      <c r="B7" s="1373" t="s">
        <v>780</v>
      </c>
      <c r="C7" s="1373"/>
      <c r="D7" s="1373"/>
      <c r="E7" s="1374" t="str">
        <f>入力シート!F26</f>
        <v>(例)　2023年　1 月　28 日</v>
      </c>
      <c r="F7" s="1374"/>
      <c r="J7" s="746"/>
    </row>
    <row r="8" spans="1:10" s="511" customFormat="1" ht="31.5" customHeight="1">
      <c r="A8" s="82"/>
      <c r="B8" s="1351" t="s">
        <v>795</v>
      </c>
      <c r="C8" s="1352"/>
      <c r="D8" s="1352"/>
      <c r="E8" s="1375"/>
      <c r="F8" s="1375"/>
      <c r="G8" s="1350"/>
      <c r="H8" s="1350"/>
      <c r="I8" s="1350"/>
      <c r="J8" s="801" t="s">
        <v>839</v>
      </c>
    </row>
    <row r="9" spans="1:10" s="511" customFormat="1" ht="31.5" customHeight="1">
      <c r="A9" s="82"/>
      <c r="B9" s="1351" t="s">
        <v>889</v>
      </c>
      <c r="C9" s="1352"/>
      <c r="D9" s="1352"/>
      <c r="E9" s="1353"/>
      <c r="F9" s="1354"/>
      <c r="G9" s="1350" t="s">
        <v>781</v>
      </c>
      <c r="H9" s="1350"/>
      <c r="I9" s="1350"/>
      <c r="J9" s="801" t="s">
        <v>840</v>
      </c>
    </row>
    <row r="10" spans="1:10" s="511" customFormat="1" ht="31.5" customHeight="1">
      <c r="A10" s="82"/>
      <c r="B10" s="1351" t="s">
        <v>890</v>
      </c>
      <c r="C10" s="1352"/>
      <c r="D10" s="1352"/>
      <c r="E10" s="1374" t="str">
        <f>IF(入力シート!F27="","",入力シート!F27)</f>
        <v/>
      </c>
      <c r="F10" s="1374"/>
      <c r="G10" s="1350" t="s">
        <v>811</v>
      </c>
      <c r="H10" s="1350"/>
      <c r="I10" s="1350"/>
      <c r="J10" s="746"/>
    </row>
    <row r="11" spans="1:10" s="84" customFormat="1" ht="12">
      <c r="B11" s="1345"/>
      <c r="C11" s="1345"/>
      <c r="D11" s="1345"/>
      <c r="E11" s="1364"/>
      <c r="F11" s="1364"/>
      <c r="J11" s="747"/>
    </row>
    <row r="12" spans="1:10" ht="25.5">
      <c r="A12" s="54"/>
      <c r="B12" s="1349" t="s">
        <v>252</v>
      </c>
      <c r="C12" s="1349"/>
      <c r="D12" s="1349"/>
      <c r="E12" s="1365"/>
      <c r="F12" s="1365"/>
    </row>
    <row r="13" spans="1:10" ht="30.75">
      <c r="A13" s="76"/>
      <c r="B13" s="1373" t="s">
        <v>351</v>
      </c>
      <c r="C13" s="1373"/>
      <c r="D13" s="1373"/>
      <c r="E13" s="1366" t="str">
        <f>IF(入力シート!F176="","",入力シート!F176)</f>
        <v>(例)　無し</v>
      </c>
      <c r="F13" s="1367"/>
    </row>
    <row r="14" spans="1:10" ht="30.75">
      <c r="A14" s="76"/>
      <c r="B14" s="1373" t="s">
        <v>352</v>
      </c>
      <c r="C14" s="1373"/>
      <c r="D14" s="1373"/>
      <c r="E14" s="1368" t="str">
        <f>IF(入力シート!F177="","",入力シート!F177)</f>
        <v>(例)　―</v>
      </c>
      <c r="F14" s="1368"/>
    </row>
    <row r="15" spans="1:10" ht="30.75">
      <c r="A15" s="76"/>
      <c r="B15" s="1352" t="s">
        <v>353</v>
      </c>
      <c r="C15" s="1352"/>
      <c r="D15" s="1352"/>
      <c r="E15" s="1366" t="str">
        <f>IF(入力シート!F178="","",入力シート!F178)</f>
        <v>(例)　無し</v>
      </c>
      <c r="F15" s="1367"/>
    </row>
    <row r="16" spans="1:10" s="84" customFormat="1" ht="12">
      <c r="B16" s="1345"/>
      <c r="C16" s="1345"/>
      <c r="D16" s="1345"/>
      <c r="J16" s="747"/>
    </row>
    <row r="17" spans="1:10" ht="25.5">
      <c r="A17" s="54"/>
      <c r="B17" s="1349" t="s">
        <v>253</v>
      </c>
      <c r="C17" s="1349"/>
      <c r="D17" s="1349"/>
    </row>
    <row r="18" spans="1:10" ht="30.75">
      <c r="A18" s="76"/>
      <c r="B18" s="1348" t="s">
        <v>354</v>
      </c>
      <c r="C18" s="77" t="s">
        <v>254</v>
      </c>
      <c r="D18" s="1344" t="str">
        <f>入力シート!F181</f>
        <v>(例)　□□設計事務所</v>
      </c>
      <c r="E18" s="1344"/>
      <c r="F18" s="1344"/>
      <c r="G18" s="1344"/>
      <c r="H18" s="1344"/>
      <c r="I18" s="1344"/>
    </row>
    <row r="19" spans="1:10" s="336" customFormat="1" ht="30.75">
      <c r="A19" s="76"/>
      <c r="B19" s="1348"/>
      <c r="C19" s="112" t="s">
        <v>255</v>
      </c>
      <c r="D19" s="1343" t="str">
        <f>入力シート!F182</f>
        <v>(例)　設計　次郎</v>
      </c>
      <c r="E19" s="1343"/>
      <c r="F19" s="112" t="s">
        <v>256</v>
      </c>
      <c r="G19" s="1344" t="str">
        <f>入力シート!F183</f>
        <v>(例)　設計</v>
      </c>
      <c r="H19" s="1344"/>
      <c r="I19" s="1344"/>
      <c r="J19" s="746"/>
    </row>
    <row r="20" spans="1:10" ht="25.5">
      <c r="A20" s="54"/>
      <c r="B20" s="1348"/>
      <c r="C20" s="1369" t="s">
        <v>257</v>
      </c>
      <c r="D20" s="112" t="s">
        <v>67</v>
      </c>
      <c r="E20" s="1370" t="str">
        <f>入力シート!F184</f>
        <v>(例)　105-0000</v>
      </c>
      <c r="F20" s="1370"/>
      <c r="G20" s="1370"/>
      <c r="H20" s="1370"/>
      <c r="I20" s="1370"/>
    </row>
    <row r="21" spans="1:10" ht="25.5">
      <c r="A21" s="54"/>
      <c r="B21" s="1348"/>
      <c r="C21" s="1369"/>
      <c r="D21" s="1371" t="str">
        <f>入力シート!F185</f>
        <v>(例)　東京都港区□□町□□丁目□番地□号</v>
      </c>
      <c r="E21" s="1371"/>
      <c r="F21" s="1371"/>
      <c r="G21" s="1371"/>
      <c r="H21" s="1371"/>
      <c r="I21" s="1371"/>
    </row>
    <row r="22" spans="1:10" ht="30.75">
      <c r="A22" s="76"/>
      <c r="B22" s="1347" t="s">
        <v>355</v>
      </c>
      <c r="C22" s="77" t="s">
        <v>254</v>
      </c>
      <c r="D22" s="1344" t="str">
        <f>入力シート!F186</f>
        <v>(例)　△△建築株式会社</v>
      </c>
      <c r="E22" s="1344"/>
      <c r="F22" s="1344"/>
      <c r="G22" s="1344"/>
      <c r="H22" s="1344"/>
      <c r="I22" s="1344"/>
    </row>
    <row r="23" spans="1:10" s="336" customFormat="1" ht="30.75">
      <c r="A23" s="76"/>
      <c r="B23" s="1347"/>
      <c r="C23" s="112" t="s">
        <v>255</v>
      </c>
      <c r="D23" s="1344" t="str">
        <f>入力シート!F187</f>
        <v>(例)　建築　次郎</v>
      </c>
      <c r="E23" s="1344"/>
      <c r="F23" s="339" t="s">
        <v>256</v>
      </c>
      <c r="G23" s="1344" t="str">
        <f>入力シート!F188</f>
        <v>(例)　施工</v>
      </c>
      <c r="H23" s="1344"/>
      <c r="I23" s="1344"/>
      <c r="J23" s="746"/>
    </row>
    <row r="24" spans="1:10" ht="25.5">
      <c r="A24" s="54"/>
      <c r="B24" s="1348"/>
      <c r="C24" s="1369" t="s">
        <v>257</v>
      </c>
      <c r="D24" s="112" t="s">
        <v>67</v>
      </c>
      <c r="E24" s="1370" t="str">
        <f>入力シート!F189</f>
        <v>(例)　100-0000</v>
      </c>
      <c r="F24" s="1370"/>
      <c r="G24" s="1370"/>
      <c r="H24" s="1370"/>
      <c r="I24" s="1370"/>
    </row>
    <row r="25" spans="1:10" ht="25.5">
      <c r="A25" s="54"/>
      <c r="B25" s="1348"/>
      <c r="C25" s="1369"/>
      <c r="D25" s="1371" t="str">
        <f>入力シート!F190</f>
        <v>(例)　東京都千代田区△△町△△丁目△番地△号</v>
      </c>
      <c r="E25" s="1371"/>
      <c r="F25" s="1371"/>
      <c r="G25" s="1371"/>
      <c r="H25" s="1371"/>
      <c r="I25" s="1371"/>
    </row>
    <row r="26" spans="1:10" s="84" customFormat="1" ht="12">
      <c r="B26" s="85"/>
      <c r="C26" s="85"/>
      <c r="J26" s="747"/>
    </row>
    <row r="27" spans="1:10">
      <c r="B27" s="1346" t="s">
        <v>258</v>
      </c>
      <c r="C27" s="1346"/>
      <c r="D27" s="1346"/>
      <c r="E27" s="1346"/>
      <c r="F27" s="1346"/>
      <c r="G27" s="1346"/>
    </row>
    <row r="28" spans="1:10">
      <c r="B28" s="1372" t="s">
        <v>841</v>
      </c>
      <c r="C28" s="1372"/>
      <c r="D28" s="1372"/>
      <c r="E28" s="1372"/>
      <c r="F28" s="1372"/>
      <c r="G28" s="1372"/>
    </row>
    <row r="29" spans="1:10">
      <c r="B29" s="1355"/>
      <c r="C29" s="1356"/>
      <c r="D29" s="1356"/>
      <c r="E29" s="1356"/>
      <c r="F29" s="1356"/>
      <c r="G29" s="1356"/>
      <c r="H29" s="1356"/>
      <c r="I29" s="1357"/>
      <c r="J29" s="801" t="s">
        <v>867</v>
      </c>
    </row>
    <row r="30" spans="1:10">
      <c r="B30" s="1358"/>
      <c r="C30" s="1359"/>
      <c r="D30" s="1359"/>
      <c r="E30" s="1359"/>
      <c r="F30" s="1359"/>
      <c r="G30" s="1359"/>
      <c r="H30" s="1359"/>
      <c r="I30" s="1360"/>
      <c r="J30" s="801" t="s">
        <v>868</v>
      </c>
    </row>
    <row r="31" spans="1:10">
      <c r="B31" s="1358"/>
      <c r="C31" s="1359"/>
      <c r="D31" s="1359"/>
      <c r="E31" s="1359"/>
      <c r="F31" s="1359"/>
      <c r="G31" s="1359"/>
      <c r="H31" s="1359"/>
      <c r="I31" s="1360"/>
      <c r="J31" s="801" t="s">
        <v>869</v>
      </c>
    </row>
    <row r="32" spans="1:10">
      <c r="B32" s="1358"/>
      <c r="C32" s="1359"/>
      <c r="D32" s="1359"/>
      <c r="E32" s="1359"/>
      <c r="F32" s="1359"/>
      <c r="G32" s="1359"/>
      <c r="H32" s="1359"/>
      <c r="I32" s="1360"/>
    </row>
    <row r="33" spans="2:9">
      <c r="B33" s="1358"/>
      <c r="C33" s="1359"/>
      <c r="D33" s="1359"/>
      <c r="E33" s="1359"/>
      <c r="F33" s="1359"/>
      <c r="G33" s="1359"/>
      <c r="H33" s="1359"/>
      <c r="I33" s="1360"/>
    </row>
    <row r="34" spans="2:9">
      <c r="B34" s="1358"/>
      <c r="C34" s="1359"/>
      <c r="D34" s="1359"/>
      <c r="E34" s="1359"/>
      <c r="F34" s="1359"/>
      <c r="G34" s="1359"/>
      <c r="H34" s="1359"/>
      <c r="I34" s="1360"/>
    </row>
    <row r="35" spans="2:9">
      <c r="B35" s="1358"/>
      <c r="C35" s="1359"/>
      <c r="D35" s="1359"/>
      <c r="E35" s="1359"/>
      <c r="F35" s="1359"/>
      <c r="G35" s="1359"/>
      <c r="H35" s="1359"/>
      <c r="I35" s="1360"/>
    </row>
    <row r="36" spans="2:9">
      <c r="B36" s="1358"/>
      <c r="C36" s="1359"/>
      <c r="D36" s="1359"/>
      <c r="E36" s="1359"/>
      <c r="F36" s="1359"/>
      <c r="G36" s="1359"/>
      <c r="H36" s="1359"/>
      <c r="I36" s="1360"/>
    </row>
    <row r="37" spans="2:9">
      <c r="B37" s="1358"/>
      <c r="C37" s="1359"/>
      <c r="D37" s="1359"/>
      <c r="E37" s="1359"/>
      <c r="F37" s="1359"/>
      <c r="G37" s="1359"/>
      <c r="H37" s="1359"/>
      <c r="I37" s="1360"/>
    </row>
    <row r="38" spans="2:9">
      <c r="B38" s="1358"/>
      <c r="C38" s="1359"/>
      <c r="D38" s="1359"/>
      <c r="E38" s="1359"/>
      <c r="F38" s="1359"/>
      <c r="G38" s="1359"/>
      <c r="H38" s="1359"/>
      <c r="I38" s="1360"/>
    </row>
    <row r="39" spans="2:9">
      <c r="B39" s="1358"/>
      <c r="C39" s="1359"/>
      <c r="D39" s="1359"/>
      <c r="E39" s="1359"/>
      <c r="F39" s="1359"/>
      <c r="G39" s="1359"/>
      <c r="H39" s="1359"/>
      <c r="I39" s="1360"/>
    </row>
    <row r="40" spans="2:9">
      <c r="B40" s="1358"/>
      <c r="C40" s="1359"/>
      <c r="D40" s="1359"/>
      <c r="E40" s="1359"/>
      <c r="F40" s="1359"/>
      <c r="G40" s="1359"/>
      <c r="H40" s="1359"/>
      <c r="I40" s="1360"/>
    </row>
    <row r="41" spans="2:9">
      <c r="B41" s="1358"/>
      <c r="C41" s="1359"/>
      <c r="D41" s="1359"/>
      <c r="E41" s="1359"/>
      <c r="F41" s="1359"/>
      <c r="G41" s="1359"/>
      <c r="H41" s="1359"/>
      <c r="I41" s="1360"/>
    </row>
    <row r="42" spans="2:9">
      <c r="B42" s="1358"/>
      <c r="C42" s="1359"/>
      <c r="D42" s="1359"/>
      <c r="E42" s="1359"/>
      <c r="F42" s="1359"/>
      <c r="G42" s="1359"/>
      <c r="H42" s="1359"/>
      <c r="I42" s="1360"/>
    </row>
    <row r="43" spans="2:9">
      <c r="B43" s="1358"/>
      <c r="C43" s="1359"/>
      <c r="D43" s="1359"/>
      <c r="E43" s="1359"/>
      <c r="F43" s="1359"/>
      <c r="G43" s="1359"/>
      <c r="H43" s="1359"/>
      <c r="I43" s="1360"/>
    </row>
    <row r="44" spans="2:9">
      <c r="B44" s="1358"/>
      <c r="C44" s="1359"/>
      <c r="D44" s="1359"/>
      <c r="E44" s="1359"/>
      <c r="F44" s="1359"/>
      <c r="G44" s="1359"/>
      <c r="H44" s="1359"/>
      <c r="I44" s="1360"/>
    </row>
    <row r="45" spans="2:9">
      <c r="B45" s="1358"/>
      <c r="C45" s="1359"/>
      <c r="D45" s="1359"/>
      <c r="E45" s="1359"/>
      <c r="F45" s="1359"/>
      <c r="G45" s="1359"/>
      <c r="H45" s="1359"/>
      <c r="I45" s="1360"/>
    </row>
    <row r="46" spans="2:9">
      <c r="B46" s="1358"/>
      <c r="C46" s="1359"/>
      <c r="D46" s="1359"/>
      <c r="E46" s="1359"/>
      <c r="F46" s="1359"/>
      <c r="G46" s="1359"/>
      <c r="H46" s="1359"/>
      <c r="I46" s="1360"/>
    </row>
    <row r="47" spans="2:9">
      <c r="B47" s="1358"/>
      <c r="C47" s="1359"/>
      <c r="D47" s="1359"/>
      <c r="E47" s="1359"/>
      <c r="F47" s="1359"/>
      <c r="G47" s="1359"/>
      <c r="H47" s="1359"/>
      <c r="I47" s="1360"/>
    </row>
    <row r="48" spans="2:9">
      <c r="B48" s="1358"/>
      <c r="C48" s="1359"/>
      <c r="D48" s="1359"/>
      <c r="E48" s="1359"/>
      <c r="F48" s="1359"/>
      <c r="G48" s="1359"/>
      <c r="H48" s="1359"/>
      <c r="I48" s="1360"/>
    </row>
    <row r="49" spans="1:10">
      <c r="B49" s="1358"/>
      <c r="C49" s="1359"/>
      <c r="D49" s="1359"/>
      <c r="E49" s="1359"/>
      <c r="F49" s="1359"/>
      <c r="G49" s="1359"/>
      <c r="H49" s="1359"/>
      <c r="I49" s="1360"/>
    </row>
    <row r="50" spans="1:10">
      <c r="B50" s="1358"/>
      <c r="C50" s="1359"/>
      <c r="D50" s="1359"/>
      <c r="E50" s="1359"/>
      <c r="F50" s="1359"/>
      <c r="G50" s="1359"/>
      <c r="H50" s="1359"/>
      <c r="I50" s="1360"/>
    </row>
    <row r="51" spans="1:10">
      <c r="B51" s="1358"/>
      <c r="C51" s="1359"/>
      <c r="D51" s="1359"/>
      <c r="E51" s="1359"/>
      <c r="F51" s="1359"/>
      <c r="G51" s="1359"/>
      <c r="H51" s="1359"/>
      <c r="I51" s="1360"/>
    </row>
    <row r="52" spans="1:10">
      <c r="B52" s="1358"/>
      <c r="C52" s="1359"/>
      <c r="D52" s="1359"/>
      <c r="E52" s="1359"/>
      <c r="F52" s="1359"/>
      <c r="G52" s="1359"/>
      <c r="H52" s="1359"/>
      <c r="I52" s="1360"/>
    </row>
    <row r="53" spans="1:10">
      <c r="B53" s="1358"/>
      <c r="C53" s="1359"/>
      <c r="D53" s="1359"/>
      <c r="E53" s="1359"/>
      <c r="F53" s="1359"/>
      <c r="G53" s="1359"/>
      <c r="H53" s="1359"/>
      <c r="I53" s="1360"/>
    </row>
    <row r="54" spans="1:10">
      <c r="B54" s="1361"/>
      <c r="C54" s="1362"/>
      <c r="D54" s="1362"/>
      <c r="E54" s="1362"/>
      <c r="F54" s="1362"/>
      <c r="G54" s="1362"/>
      <c r="H54" s="1362"/>
      <c r="I54" s="1363"/>
    </row>
    <row r="55" spans="1:10" s="657" customFormat="1">
      <c r="A55" s="655"/>
      <c r="B55" s="656"/>
      <c r="C55" s="656"/>
      <c r="D55" s="656"/>
      <c r="E55" s="656"/>
      <c r="F55" s="656"/>
      <c r="G55" s="656"/>
      <c r="H55" s="656"/>
      <c r="I55" s="656"/>
      <c r="J55" s="748"/>
    </row>
    <row r="56" spans="1:10" s="65" customFormat="1">
      <c r="A56" s="569"/>
      <c r="J56" s="749"/>
    </row>
    <row r="57" spans="1:10" s="65" customFormat="1">
      <c r="A57" s="569"/>
      <c r="J57" s="749"/>
    </row>
    <row r="58" spans="1:10" s="65" customFormat="1">
      <c r="A58" s="569"/>
      <c r="J58" s="749"/>
    </row>
    <row r="59" spans="1:10" s="65" customFormat="1">
      <c r="A59" s="569"/>
      <c r="J59" s="749"/>
    </row>
    <row r="60" spans="1:10" s="65" customFormat="1">
      <c r="A60" s="569"/>
      <c r="J60" s="749"/>
    </row>
    <row r="61" spans="1:10" s="65" customFormat="1">
      <c r="A61" s="569"/>
      <c r="J61" s="749"/>
    </row>
  </sheetData>
  <sheetProtection sheet="1" selectLockedCells="1"/>
  <mergeCells count="46">
    <mergeCell ref="B7:D7"/>
    <mergeCell ref="E7:F7"/>
    <mergeCell ref="E10:F10"/>
    <mergeCell ref="B8:D8"/>
    <mergeCell ref="E8:F8"/>
    <mergeCell ref="B4:D4"/>
    <mergeCell ref="B3:D3"/>
    <mergeCell ref="E5:F5"/>
    <mergeCell ref="E6:F6"/>
    <mergeCell ref="B6:D6"/>
    <mergeCell ref="B5:D5"/>
    <mergeCell ref="B29:I54"/>
    <mergeCell ref="E11:F11"/>
    <mergeCell ref="E12:F12"/>
    <mergeCell ref="B15:D15"/>
    <mergeCell ref="E13:F13"/>
    <mergeCell ref="E14:F14"/>
    <mergeCell ref="E15:F15"/>
    <mergeCell ref="C24:C25"/>
    <mergeCell ref="C20:C21"/>
    <mergeCell ref="E20:I20"/>
    <mergeCell ref="E24:I24"/>
    <mergeCell ref="D25:I25"/>
    <mergeCell ref="D21:I21"/>
    <mergeCell ref="B28:G28"/>
    <mergeCell ref="B13:D13"/>
    <mergeCell ref="B14:D14"/>
    <mergeCell ref="G8:I8"/>
    <mergeCell ref="B9:D9"/>
    <mergeCell ref="E9:F9"/>
    <mergeCell ref="G9:I9"/>
    <mergeCell ref="B12:D12"/>
    <mergeCell ref="B11:D11"/>
    <mergeCell ref="G10:I10"/>
    <mergeCell ref="B10:D10"/>
    <mergeCell ref="D19:E19"/>
    <mergeCell ref="D23:E23"/>
    <mergeCell ref="D22:I22"/>
    <mergeCell ref="B16:D16"/>
    <mergeCell ref="B27:G27"/>
    <mergeCell ref="B22:B25"/>
    <mergeCell ref="B18:B21"/>
    <mergeCell ref="D18:I18"/>
    <mergeCell ref="B17:D17"/>
    <mergeCell ref="G19:I19"/>
    <mergeCell ref="G23:I23"/>
  </mergeCells>
  <phoneticPr fontId="7"/>
  <conditionalFormatting sqref="B13:D15 D24 D20 F19 B18:C25 F23">
    <cfRule type="notContainsBlanks" dxfId="159" priority="60">
      <formula>LEN(TRIM(B13))&gt;0</formula>
    </cfRule>
  </conditionalFormatting>
  <conditionalFormatting sqref="B18:D19 F19:G19 B20:I21 B24:I25 F23:G23 B22:D23 B13:F15">
    <cfRule type="expression" dxfId="158" priority="59">
      <formula>$B$4&lt;&gt;""</formula>
    </cfRule>
  </conditionalFormatting>
  <conditionalFormatting sqref="D18 C19:D19 F19:G19 D20:I21 D22 D24:I25 F23:G23 C23:D23 E13:F15">
    <cfRule type="containsBlanks" dxfId="157" priority="61">
      <formula>LEN(TRIM(C13))=0</formula>
    </cfRule>
  </conditionalFormatting>
  <conditionalFormatting sqref="A18:D19 F19:G19 F23:G23 A22:D23 J18:XFD23 A20:I21 A1:I4 A24:XFD28 G10:XFD10 E5:I7 A11:XFD17 J1:XFD7 K8:XFD9 A32:XFD1048576 A29:I31 K29:XFD31">
    <cfRule type="containsText" dxfId="156" priority="56" operator="containsText" text="(例)">
      <formula>NOT(ISERROR(SEARCH("(例)",A1)))</formula>
    </cfRule>
    <cfRule type="expression" dxfId="155" priority="57">
      <formula>_xlfn.ISFORMULA(A1)=TRUE</formula>
    </cfRule>
  </conditionalFormatting>
  <conditionalFormatting sqref="E14:F15">
    <cfRule type="expression" dxfId="154" priority="54">
      <formula>$E$13="無し"</formula>
    </cfRule>
  </conditionalFormatting>
  <conditionalFormatting sqref="E5:F7">
    <cfRule type="expression" dxfId="153" priority="48">
      <formula>$B$4&lt;&gt;""</formula>
    </cfRule>
  </conditionalFormatting>
  <conditionalFormatting sqref="E5:F7">
    <cfRule type="containsBlanks" dxfId="152" priority="49">
      <formula>LEN(TRIM(E5))=0</formula>
    </cfRule>
  </conditionalFormatting>
  <conditionalFormatting sqref="A5:A7 A9:A10">
    <cfRule type="containsText" dxfId="151" priority="46" operator="containsText" text="(例)">
      <formula>NOT(ISERROR(SEARCH("(例)",A5)))</formula>
    </cfRule>
    <cfRule type="expression" dxfId="150" priority="47">
      <formula>_xlfn.ISFORMULA(A5)=TRUE</formula>
    </cfRule>
  </conditionalFormatting>
  <conditionalFormatting sqref="E5:F7">
    <cfRule type="expression" dxfId="149" priority="42">
      <formula>AND(MONTH(E5)&lt;10,DAY(E5)&lt;10)</formula>
    </cfRule>
    <cfRule type="expression" dxfId="148" priority="43">
      <formula>AND(MONTH(E5)&lt;10,DAY(E5)&gt;=10)</formula>
    </cfRule>
    <cfRule type="expression" dxfId="147" priority="44">
      <formula>AND(MONTH(E5)&gt;=10,DAY(E5)&lt;10)</formula>
    </cfRule>
    <cfRule type="expression" dxfId="146" priority="45">
      <formula>AND(MONTH(E5)&gt;=10,DAY(E5)&gt;=10)</formula>
    </cfRule>
  </conditionalFormatting>
  <conditionalFormatting sqref="G9:I9">
    <cfRule type="containsText" dxfId="145" priority="40" operator="containsText" text="(例)">
      <formula>NOT(ISERROR(SEARCH("(例)",G9)))</formula>
    </cfRule>
    <cfRule type="expression" dxfId="144" priority="41">
      <formula>_xlfn.ISFORMULA(G9)=TRUE</formula>
    </cfRule>
  </conditionalFormatting>
  <conditionalFormatting sqref="B5:D7 B10:D10">
    <cfRule type="notContainsBlanks" dxfId="143" priority="39">
      <formula>LEN(TRIM(B5))&gt;0</formula>
    </cfRule>
  </conditionalFormatting>
  <conditionalFormatting sqref="B5:D7 B10:D10">
    <cfRule type="expression" dxfId="142" priority="38">
      <formula>$B$4&lt;&gt;""</formula>
    </cfRule>
  </conditionalFormatting>
  <conditionalFormatting sqref="B5:D7 B10:D10">
    <cfRule type="containsText" dxfId="141" priority="36" operator="containsText" text="(例)">
      <formula>NOT(ISERROR(SEARCH("(例)",B5)))</formula>
    </cfRule>
    <cfRule type="expression" dxfId="140" priority="37">
      <formula>_xlfn.ISFORMULA(B5)=TRUE</formula>
    </cfRule>
  </conditionalFormatting>
  <conditionalFormatting sqref="A8">
    <cfRule type="containsText" dxfId="139" priority="28" operator="containsText" text="(例)">
      <formula>NOT(ISERROR(SEARCH("(例)",A8)))</formula>
    </cfRule>
    <cfRule type="expression" dxfId="138" priority="29">
      <formula>_xlfn.ISFORMULA(A8)=TRUE</formula>
    </cfRule>
  </conditionalFormatting>
  <conditionalFormatting sqref="G8:I8">
    <cfRule type="containsText" dxfId="137" priority="22" operator="containsText" text="(例)">
      <formula>NOT(ISERROR(SEARCH("(例)",G8)))</formula>
    </cfRule>
    <cfRule type="expression" dxfId="136" priority="23">
      <formula>_xlfn.ISFORMULA(G8)=TRUE</formula>
    </cfRule>
  </conditionalFormatting>
  <conditionalFormatting sqref="B9:D9">
    <cfRule type="notContainsBlanks" dxfId="135" priority="17">
      <formula>LEN(TRIM(B9))&gt;0</formula>
    </cfRule>
  </conditionalFormatting>
  <conditionalFormatting sqref="B9:D9">
    <cfRule type="expression" dxfId="134" priority="16">
      <formula>$B$4&lt;&gt;""</formula>
    </cfRule>
  </conditionalFormatting>
  <conditionalFormatting sqref="B9:D9">
    <cfRule type="containsText" dxfId="133" priority="14" operator="containsText" text="(例)">
      <formula>NOT(ISERROR(SEARCH("(例)",B9)))</formula>
    </cfRule>
    <cfRule type="expression" dxfId="132" priority="15">
      <formula>_xlfn.ISFORMULA(B9)=TRUE</formula>
    </cfRule>
  </conditionalFormatting>
  <conditionalFormatting sqref="B8:D8">
    <cfRule type="notContainsBlanks" dxfId="131" priority="13">
      <formula>LEN(TRIM(B8))&gt;0</formula>
    </cfRule>
  </conditionalFormatting>
  <conditionalFormatting sqref="B8:D8">
    <cfRule type="expression" dxfId="130" priority="12">
      <formula>$B$4&lt;&gt;""</formula>
    </cfRule>
  </conditionalFormatting>
  <conditionalFormatting sqref="B8:D8">
    <cfRule type="containsText" dxfId="129" priority="10" operator="containsText" text="(例)">
      <formula>NOT(ISERROR(SEARCH("(例)",B8)))</formula>
    </cfRule>
    <cfRule type="expression" dxfId="128" priority="11">
      <formula>_xlfn.ISFORMULA(B8)=TRUE</formula>
    </cfRule>
  </conditionalFormatting>
  <conditionalFormatting sqref="E8:F9">
    <cfRule type="containsBlanks" dxfId="127" priority="9">
      <formula>LEN(TRIM(E8))=0</formula>
    </cfRule>
  </conditionalFormatting>
  <conditionalFormatting sqref="E10:F10">
    <cfRule type="containsText" dxfId="126" priority="7" operator="containsText" text="(例)">
      <formula>NOT(ISERROR(SEARCH("(例)",E10)))</formula>
    </cfRule>
    <cfRule type="expression" dxfId="125" priority="8">
      <formula>_xlfn.ISFORMULA(E10)=TRUE</formula>
    </cfRule>
  </conditionalFormatting>
  <conditionalFormatting sqref="E10:F10">
    <cfRule type="expression" dxfId="124" priority="5">
      <formula>$B$4&lt;&gt;""</formula>
    </cfRule>
  </conditionalFormatting>
  <conditionalFormatting sqref="E10:F10">
    <cfRule type="expression" dxfId="123" priority="1">
      <formula>AND(MONTH(E10)&lt;10,DAY(E10)&lt;10)</formula>
    </cfRule>
    <cfRule type="expression" dxfId="122" priority="2">
      <formula>AND(MONTH(E10)&lt;10,DAY(E10)&gt;=10)</formula>
    </cfRule>
    <cfRule type="expression" dxfId="121" priority="3">
      <formula>AND(MONTH(E10)&gt;=10,DAY(E10)&lt;10)</formula>
    </cfRule>
    <cfRule type="expression" dxfId="120" priority="4">
      <formula>AND(MONTH(E10)&gt;=10,DAY(E10)&gt;=10)</formula>
    </cfRule>
  </conditionalFormatting>
  <printOptions horizontalCentered="1"/>
  <pageMargins left="0.59055118110236227" right="0.39370078740157483" top="0.59055118110236227" bottom="0.35433070866141736" header="0.31496062992125984" footer="0.11811023622047245"/>
  <pageSetup paperSize="9" scale="63" orientation="portrait" r:id="rId1"/>
  <headerFooter scaleWithDoc="0">
    <oddFooter>&amp;R&amp;8R3超高層ZEH-M_ver.1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29</vt:i4>
      </vt:variant>
    </vt:vector>
  </HeadingPairs>
  <TitlesOfParts>
    <vt:vector size="50" baseType="lpstr">
      <vt:lpstr>入力シート</vt:lpstr>
      <vt:lpstr>申請書類リスト</vt:lpstr>
      <vt:lpstr>提出書類チェックシート</vt:lpstr>
      <vt:lpstr>様式第1_交付申請書</vt:lpstr>
      <vt:lpstr>誓約書</vt:lpstr>
      <vt:lpstr>1.申請者の詳細</vt:lpstr>
      <vt:lpstr>2.全体概要</vt:lpstr>
      <vt:lpstr>3.補助事業概要図</vt:lpstr>
      <vt:lpstr>4.5.事業予定・補助事業実施体制</vt:lpstr>
      <vt:lpstr>6.住戸情報入力</vt:lpstr>
      <vt:lpstr>7.補助対象経費総括表（まとめ）</vt:lpstr>
      <vt:lpstr>8-1.補助対象経費総括表（1年目）</vt:lpstr>
      <vt:lpstr>8-2.補助対象経費総括表（2年目）</vt:lpstr>
      <vt:lpstr>8-3.補助対象経費総括表（3年目）</vt:lpstr>
      <vt:lpstr>8-4.補助対象経費総括表（4年目）</vt:lpstr>
      <vt:lpstr>8-5.補助対象経費総括表（5年目）</vt:lpstr>
      <vt:lpstr>9-1.費用明細書（専有部）</vt:lpstr>
      <vt:lpstr>9-2.費用明細書（共用部）</vt:lpstr>
      <vt:lpstr>9-3.設計費費用明細書</vt:lpstr>
      <vt:lpstr>10.エネルギー計測計画図</vt:lpstr>
      <vt:lpstr>11.事業実施工程</vt:lpstr>
      <vt:lpstr>'7.補助対象経費総括表（まとめ）'!A_1</vt:lpstr>
      <vt:lpstr>'7.補助対象経費総括表（まとめ）'!B_1</vt:lpstr>
      <vt:lpstr>'7.補助対象経費総括表（まとめ）'!C_1</vt:lpstr>
      <vt:lpstr>'7.補助対象経費総括表（まとめ）'!D_1</vt:lpstr>
      <vt:lpstr>'7.補助対象経費総括表（まとめ）'!E_1</vt:lpstr>
      <vt:lpstr>'7.補助対象経費総括表（まとめ）'!J_1</vt:lpstr>
      <vt:lpstr>'1.申請者の詳細'!Print_Area</vt:lpstr>
      <vt:lpstr>'10.エネルギー計測計画図'!Print_Area</vt:lpstr>
      <vt:lpstr>'11.事業実施工程'!Print_Area</vt:lpstr>
      <vt:lpstr>'2.全体概要'!Print_Area</vt:lpstr>
      <vt:lpstr>'3.補助事業概要図'!Print_Area</vt:lpstr>
      <vt:lpstr>'4.5.事業予定・補助事業実施体制'!Print_Area</vt:lpstr>
      <vt:lpstr>'6.住戸情報入力'!Print_Area</vt:lpstr>
      <vt:lpstr>'7.補助対象経費総括表（まとめ）'!Print_Area</vt:lpstr>
      <vt:lpstr>'8-1.補助対象経費総括表（1年目）'!Print_Area</vt:lpstr>
      <vt:lpstr>'8-2.補助対象経費総括表（2年目）'!Print_Area</vt:lpstr>
      <vt:lpstr>'8-3.補助対象経費総括表（3年目）'!Print_Area</vt:lpstr>
      <vt:lpstr>'8-4.補助対象経費総括表（4年目）'!Print_Area</vt:lpstr>
      <vt:lpstr>'8-5.補助対象経費総括表（5年目）'!Print_Area</vt:lpstr>
      <vt:lpstr>'9-1.費用明細書（専有部）'!Print_Area</vt:lpstr>
      <vt:lpstr>'9-2.費用明細書（共用部）'!Print_Area</vt:lpstr>
      <vt:lpstr>'9-3.設計費費用明細書'!Print_Area</vt:lpstr>
      <vt:lpstr>申請書類リスト!Print_Area</vt:lpstr>
      <vt:lpstr>誓約書!Print_Area</vt:lpstr>
      <vt:lpstr>入力シート!Print_Area</vt:lpstr>
      <vt:lpstr>様式第1_交付申請書!Print_Area</vt:lpstr>
      <vt:lpstr>'6.住戸情報入力'!Print_Titles</vt:lpstr>
      <vt:lpstr>'9-1.費用明細書（専有部）'!Print_Titles</vt:lpstr>
      <vt:lpstr>提出書類チェックシート!Print_Titles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2021-05-07T07:28:51Z</cp:lastPrinted>
  <dcterms:created xsi:type="dcterms:W3CDTF">2020-04-30T03:53:05Z</dcterms:created>
  <dcterms:modified xsi:type="dcterms:W3CDTF">2021-05-07T07:37:16Z</dcterms:modified>
</cp:coreProperties>
</file>